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6\"/>
    </mc:Choice>
  </mc:AlternateContent>
  <xr:revisionPtr revIDLastSave="0" documentId="13_ncr:1_{4724C432-C481-4C49-BC54-B726B4E8411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positorios" sheetId="1" r:id="rId1"/>
    <sheet name="Análise do D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J1008" i="2"/>
  <c r="J1009" i="2"/>
  <c r="J1010" i="2"/>
  <c r="J1011" i="2"/>
  <c r="J1012" i="2"/>
  <c r="J1007" i="2"/>
  <c r="P1008" i="2"/>
  <c r="P1009" i="2"/>
  <c r="P1010" i="2"/>
  <c r="P1011" i="2"/>
  <c r="P1007" i="2"/>
  <c r="M1007" i="2"/>
  <c r="I1011" i="2" l="1"/>
  <c r="I1012" i="2"/>
  <c r="I1010" i="2"/>
  <c r="I1009" i="2"/>
  <c r="I1008" i="2"/>
  <c r="I1007" i="2"/>
  <c r="L1011" i="2" l="1"/>
  <c r="L1010" i="2"/>
  <c r="L1009" i="2"/>
  <c r="L1008" i="2"/>
  <c r="L1007" i="2"/>
  <c r="E54" i="2"/>
  <c r="E53" i="2" l="1"/>
  <c r="Q367" i="2" l="1"/>
  <c r="S367" i="2" s="1"/>
  <c r="Q368" i="2"/>
  <c r="S368" i="2" s="1"/>
  <c r="Q369" i="2"/>
  <c r="S369" i="2" s="1"/>
  <c r="Q370" i="2"/>
  <c r="S370" i="2" s="1"/>
  <c r="Q371" i="2"/>
  <c r="S371" i="2" s="1"/>
  <c r="Q372" i="2"/>
  <c r="S372" i="2" s="1"/>
  <c r="Q373" i="2"/>
  <c r="S373" i="2" s="1"/>
  <c r="Q374" i="2"/>
  <c r="S374" i="2" s="1"/>
  <c r="Q375" i="2"/>
  <c r="S375" i="2" s="1"/>
  <c r="Q376" i="2"/>
  <c r="S376" i="2" s="1"/>
  <c r="Q377" i="2"/>
  <c r="S377" i="2" s="1"/>
  <c r="Q378" i="2"/>
  <c r="S378" i="2" s="1"/>
  <c r="Q379" i="2"/>
  <c r="S379" i="2" s="1"/>
  <c r="Q380" i="2"/>
  <c r="S380" i="2" s="1"/>
  <c r="Q381" i="2"/>
  <c r="S381" i="2" s="1"/>
  <c r="Q382" i="2"/>
  <c r="S382" i="2" s="1"/>
  <c r="Q383" i="2"/>
  <c r="S383" i="2" s="1"/>
  <c r="Q384" i="2"/>
  <c r="S384" i="2" s="1"/>
  <c r="Q385" i="2"/>
  <c r="S385" i="2" s="1"/>
  <c r="Q386" i="2"/>
  <c r="S386" i="2" s="1"/>
  <c r="Q387" i="2"/>
  <c r="S387" i="2" s="1"/>
  <c r="Q388" i="2"/>
  <c r="S388" i="2" s="1"/>
  <c r="Q389" i="2"/>
  <c r="S389" i="2" s="1"/>
  <c r="Q390" i="2"/>
  <c r="S390" i="2" s="1"/>
  <c r="Q391" i="2"/>
  <c r="S391" i="2" s="1"/>
  <c r="Q392" i="2"/>
  <c r="S392" i="2" s="1"/>
  <c r="Q393" i="2"/>
  <c r="S393" i="2" s="1"/>
  <c r="Q394" i="2"/>
  <c r="S394" i="2" s="1"/>
  <c r="Q395" i="2"/>
  <c r="S395" i="2" s="1"/>
  <c r="Q396" i="2"/>
  <c r="S396" i="2" s="1"/>
  <c r="Q397" i="2"/>
  <c r="S397" i="2" s="1"/>
  <c r="Q398" i="2"/>
  <c r="S398" i="2" s="1"/>
  <c r="Q399" i="2"/>
  <c r="S399" i="2" s="1"/>
  <c r="Q400" i="2"/>
  <c r="S400" i="2" s="1"/>
  <c r="Q401" i="2"/>
  <c r="S401" i="2" s="1"/>
  <c r="Q14" i="2"/>
  <c r="S14" i="2" s="1"/>
  <c r="Q402" i="2"/>
  <c r="S402" i="2" s="1"/>
  <c r="Q403" i="2"/>
  <c r="S403" i="2" s="1"/>
  <c r="Q404" i="2"/>
  <c r="S404" i="2" s="1"/>
  <c r="Q405" i="2"/>
  <c r="S405" i="2" s="1"/>
  <c r="Q406" i="2"/>
  <c r="S406" i="2" s="1"/>
  <c r="Q407" i="2"/>
  <c r="S407" i="2" s="1"/>
  <c r="Q408" i="2"/>
  <c r="S408" i="2" s="1"/>
  <c r="Q409" i="2"/>
  <c r="S409" i="2" s="1"/>
  <c r="Q410" i="2"/>
  <c r="S410" i="2" s="1"/>
  <c r="Q411" i="2"/>
  <c r="S411" i="2" s="1"/>
  <c r="Q412" i="2"/>
  <c r="S412" i="2" s="1"/>
  <c r="Q413" i="2"/>
  <c r="S413" i="2" s="1"/>
  <c r="Q414" i="2"/>
  <c r="S414" i="2" s="1"/>
  <c r="Q415" i="2"/>
  <c r="S415" i="2" s="1"/>
  <c r="Q416" i="2"/>
  <c r="S416" i="2" s="1"/>
  <c r="Q417" i="2"/>
  <c r="S417" i="2" s="1"/>
  <c r="Q418" i="2"/>
  <c r="S418" i="2" s="1"/>
  <c r="Q419" i="2"/>
  <c r="S419" i="2" s="1"/>
  <c r="Q420" i="2"/>
  <c r="S420" i="2" s="1"/>
  <c r="Q421" i="2"/>
  <c r="S421" i="2" s="1"/>
  <c r="Q422" i="2"/>
  <c r="S422" i="2" s="1"/>
  <c r="Q423" i="2"/>
  <c r="S423" i="2" s="1"/>
  <c r="Q424" i="2"/>
  <c r="S424" i="2" s="1"/>
  <c r="Q425" i="2"/>
  <c r="S425" i="2" s="1"/>
  <c r="Q426" i="2"/>
  <c r="S426" i="2" s="1"/>
  <c r="Q427" i="2"/>
  <c r="S427" i="2" s="1"/>
  <c r="Q428" i="2"/>
  <c r="S428" i="2" s="1"/>
  <c r="Q15" i="2"/>
  <c r="S15" i="2" s="1"/>
  <c r="Q429" i="2"/>
  <c r="S429" i="2" s="1"/>
  <c r="Q430" i="2"/>
  <c r="S430" i="2" s="1"/>
  <c r="Q431" i="2"/>
  <c r="S431" i="2" s="1"/>
  <c r="Q432" i="2"/>
  <c r="S432" i="2" s="1"/>
  <c r="Q433" i="2"/>
  <c r="S433" i="2" s="1"/>
  <c r="Q434" i="2"/>
  <c r="S434" i="2" s="1"/>
  <c r="Q435" i="2"/>
  <c r="S435" i="2" s="1"/>
  <c r="Q436" i="2"/>
  <c r="S436" i="2" s="1"/>
  <c r="Q437" i="2"/>
  <c r="S437" i="2" s="1"/>
  <c r="Q438" i="2"/>
  <c r="S438" i="2" s="1"/>
  <c r="Q439" i="2"/>
  <c r="S439" i="2" s="1"/>
  <c r="Q440" i="2"/>
  <c r="S440" i="2" s="1"/>
  <c r="Q441" i="2"/>
  <c r="S441" i="2" s="1"/>
  <c r="Q442" i="2"/>
  <c r="S442" i="2" s="1"/>
  <c r="Q443" i="2"/>
  <c r="S443" i="2" s="1"/>
  <c r="Q16" i="2"/>
  <c r="S16" i="2" s="1"/>
  <c r="Q444" i="2"/>
  <c r="S444" i="2" s="1"/>
  <c r="Q445" i="2"/>
  <c r="S445" i="2" s="1"/>
  <c r="Q446" i="2"/>
  <c r="S446" i="2" s="1"/>
  <c r="Q447" i="2"/>
  <c r="S447" i="2" s="1"/>
  <c r="Q448" i="2"/>
  <c r="S448" i="2" s="1"/>
  <c r="Q449" i="2"/>
  <c r="S449" i="2" s="1"/>
  <c r="Q450" i="2"/>
  <c r="S450" i="2" s="1"/>
  <c r="Q451" i="2"/>
  <c r="S451" i="2" s="1"/>
  <c r="Q17" i="2"/>
  <c r="S17" i="2" s="1"/>
  <c r="Q18" i="2"/>
  <c r="S18" i="2" s="1"/>
  <c r="Q452" i="2"/>
  <c r="S452" i="2" s="1"/>
  <c r="Q453" i="2"/>
  <c r="S453" i="2" s="1"/>
  <c r="Q454" i="2"/>
  <c r="S454" i="2" s="1"/>
  <c r="Q19" i="2"/>
  <c r="S19" i="2" s="1"/>
  <c r="Q455" i="2"/>
  <c r="S455" i="2" s="1"/>
  <c r="Q456" i="2"/>
  <c r="S456" i="2" s="1"/>
  <c r="Q457" i="2"/>
  <c r="S457" i="2" s="1"/>
  <c r="Q458" i="2"/>
  <c r="S458" i="2" s="1"/>
  <c r="Q459" i="2"/>
  <c r="S459" i="2" s="1"/>
  <c r="Q460" i="2"/>
  <c r="S460" i="2" s="1"/>
  <c r="Q461" i="2"/>
  <c r="S461" i="2" s="1"/>
  <c r="Q462" i="2"/>
  <c r="S462" i="2" s="1"/>
  <c r="Q463" i="2"/>
  <c r="S463" i="2" s="1"/>
  <c r="Q464" i="2"/>
  <c r="S464" i="2" s="1"/>
  <c r="Q465" i="2"/>
  <c r="S465" i="2" s="1"/>
  <c r="Q466" i="2"/>
  <c r="S466" i="2" s="1"/>
  <c r="Q467" i="2"/>
  <c r="S467" i="2" s="1"/>
  <c r="Q468" i="2"/>
  <c r="S468" i="2" s="1"/>
  <c r="Q469" i="2"/>
  <c r="S469" i="2" s="1"/>
  <c r="Q20" i="2"/>
  <c r="S20" i="2" s="1"/>
  <c r="Q470" i="2"/>
  <c r="S470" i="2" s="1"/>
  <c r="Q471" i="2"/>
  <c r="S471" i="2" s="1"/>
  <c r="Q472" i="2"/>
  <c r="S472" i="2" s="1"/>
  <c r="Q473" i="2"/>
  <c r="S473" i="2" s="1"/>
  <c r="Q474" i="2"/>
  <c r="S474" i="2" s="1"/>
  <c r="Q475" i="2"/>
  <c r="S475" i="2" s="1"/>
  <c r="Q476" i="2"/>
  <c r="S476" i="2" s="1"/>
  <c r="Q477" i="2"/>
  <c r="S477" i="2" s="1"/>
  <c r="Q478" i="2"/>
  <c r="S478" i="2" s="1"/>
  <c r="Q479" i="2"/>
  <c r="S479" i="2" s="1"/>
  <c r="Q480" i="2"/>
  <c r="S480" i="2" s="1"/>
  <c r="Q481" i="2"/>
  <c r="S481" i="2" s="1"/>
  <c r="Q482" i="2"/>
  <c r="S482" i="2" s="1"/>
  <c r="Q483" i="2"/>
  <c r="S483" i="2" s="1"/>
  <c r="Q484" i="2"/>
  <c r="S484" i="2" s="1"/>
  <c r="Q485" i="2"/>
  <c r="S485" i="2" s="1"/>
  <c r="Q486" i="2"/>
  <c r="S486" i="2" s="1"/>
  <c r="Q487" i="2"/>
  <c r="S487" i="2" s="1"/>
  <c r="Q488" i="2"/>
  <c r="S488" i="2" s="1"/>
  <c r="Q489" i="2"/>
  <c r="S489" i="2" s="1"/>
  <c r="Q490" i="2"/>
  <c r="S490" i="2" s="1"/>
  <c r="Q491" i="2"/>
  <c r="S491" i="2" s="1"/>
  <c r="Q492" i="2"/>
  <c r="S492" i="2" s="1"/>
  <c r="Q493" i="2"/>
  <c r="S493" i="2" s="1"/>
  <c r="Q494" i="2"/>
  <c r="S494" i="2" s="1"/>
  <c r="Q495" i="2"/>
  <c r="S495" i="2" s="1"/>
  <c r="Q496" i="2"/>
  <c r="S496" i="2" s="1"/>
  <c r="Q497" i="2"/>
  <c r="S497" i="2" s="1"/>
  <c r="Q498" i="2"/>
  <c r="S498" i="2" s="1"/>
  <c r="Q499" i="2"/>
  <c r="S499" i="2" s="1"/>
  <c r="Q500" i="2"/>
  <c r="S500" i="2" s="1"/>
  <c r="Q501" i="2"/>
  <c r="S501" i="2" s="1"/>
  <c r="Q502" i="2"/>
  <c r="S502" i="2" s="1"/>
  <c r="Q503" i="2"/>
  <c r="S503" i="2" s="1"/>
  <c r="Q21" i="2"/>
  <c r="S21" i="2" s="1"/>
  <c r="Q22" i="2"/>
  <c r="S22" i="2" s="1"/>
  <c r="Q23" i="2"/>
  <c r="S23" i="2" s="1"/>
  <c r="Q504" i="2"/>
  <c r="S504" i="2" s="1"/>
  <c r="Q505" i="2"/>
  <c r="S505" i="2" s="1"/>
  <c r="Q506" i="2"/>
  <c r="S506" i="2" s="1"/>
  <c r="Q507" i="2"/>
  <c r="S507" i="2" s="1"/>
  <c r="Q24" i="2"/>
  <c r="S24" i="2" s="1"/>
  <c r="Q508" i="2"/>
  <c r="S508" i="2" s="1"/>
  <c r="Q509" i="2"/>
  <c r="S509" i="2" s="1"/>
  <c r="Q510" i="2"/>
  <c r="S510" i="2" s="1"/>
  <c r="Q511" i="2"/>
  <c r="S511" i="2" s="1"/>
  <c r="Q512" i="2"/>
  <c r="S512" i="2" s="1"/>
  <c r="Q513" i="2"/>
  <c r="S513" i="2" s="1"/>
  <c r="Q514" i="2"/>
  <c r="S514" i="2" s="1"/>
  <c r="Q25" i="2"/>
  <c r="S25" i="2" s="1"/>
  <c r="Q26" i="2"/>
  <c r="S26" i="2" s="1"/>
  <c r="Q515" i="2"/>
  <c r="S515" i="2" s="1"/>
  <c r="Q516" i="2"/>
  <c r="S516" i="2" s="1"/>
  <c r="Q517" i="2"/>
  <c r="S517" i="2" s="1"/>
  <c r="Q518" i="2"/>
  <c r="S518" i="2" s="1"/>
  <c r="Q519" i="2"/>
  <c r="S519" i="2" s="1"/>
  <c r="Q520" i="2"/>
  <c r="S520" i="2" s="1"/>
  <c r="Q27" i="2"/>
  <c r="S27" i="2" s="1"/>
  <c r="Q521" i="2"/>
  <c r="S521" i="2" s="1"/>
  <c r="Q522" i="2"/>
  <c r="S522" i="2" s="1"/>
  <c r="Q523" i="2"/>
  <c r="S523" i="2" s="1"/>
  <c r="Q524" i="2"/>
  <c r="S524" i="2" s="1"/>
  <c r="Q525" i="2"/>
  <c r="S525" i="2" s="1"/>
  <c r="Q28" i="2"/>
  <c r="S28" i="2" s="1"/>
  <c r="Q29" i="2"/>
  <c r="S29" i="2" s="1"/>
  <c r="Q30" i="2"/>
  <c r="S30" i="2" s="1"/>
  <c r="Q526" i="2"/>
  <c r="S526" i="2" s="1"/>
  <c r="Q527" i="2"/>
  <c r="S527" i="2" s="1"/>
  <c r="Q31" i="2"/>
  <c r="S31" i="2" s="1"/>
  <c r="Q528" i="2"/>
  <c r="S528" i="2" s="1"/>
  <c r="Q529" i="2"/>
  <c r="S529" i="2" s="1"/>
  <c r="Q32" i="2"/>
  <c r="S32" i="2" s="1"/>
  <c r="Q530" i="2"/>
  <c r="S530" i="2" s="1"/>
  <c r="Q33" i="2"/>
  <c r="S33" i="2" s="1"/>
  <c r="Q531" i="2"/>
  <c r="S531" i="2" s="1"/>
  <c r="Q532" i="2"/>
  <c r="S532" i="2" s="1"/>
  <c r="Q533" i="2"/>
  <c r="S533" i="2" s="1"/>
  <c r="Q534" i="2"/>
  <c r="S534" i="2" s="1"/>
  <c r="Q535" i="2"/>
  <c r="S535" i="2" s="1"/>
  <c r="Q536" i="2"/>
  <c r="S536" i="2" s="1"/>
  <c r="Q537" i="2"/>
  <c r="S537" i="2" s="1"/>
  <c r="Q538" i="2"/>
  <c r="S538" i="2" s="1"/>
  <c r="Q539" i="2"/>
  <c r="S539" i="2" s="1"/>
  <c r="Q540" i="2"/>
  <c r="S540" i="2" s="1"/>
  <c r="Q34" i="2"/>
  <c r="S34" i="2" s="1"/>
  <c r="Q35" i="2"/>
  <c r="S35" i="2" s="1"/>
  <c r="Q541" i="2"/>
  <c r="S541" i="2" s="1"/>
  <c r="Q36" i="2"/>
  <c r="S36" i="2" s="1"/>
  <c r="Q542" i="2"/>
  <c r="S542" i="2" s="1"/>
  <c r="Q543" i="2"/>
  <c r="S543" i="2" s="1"/>
  <c r="Q37" i="2"/>
  <c r="S37" i="2" s="1"/>
  <c r="Q544" i="2"/>
  <c r="S544" i="2" s="1"/>
  <c r="Q545" i="2"/>
  <c r="S545" i="2" s="1"/>
  <c r="Q546" i="2"/>
  <c r="S546" i="2" s="1"/>
  <c r="Q547" i="2"/>
  <c r="S547" i="2" s="1"/>
  <c r="Q38" i="2"/>
  <c r="S38" i="2" s="1"/>
  <c r="Q548" i="2"/>
  <c r="S548" i="2" s="1"/>
  <c r="Q549" i="2"/>
  <c r="S549" i="2" s="1"/>
  <c r="Q550" i="2"/>
  <c r="S550" i="2" s="1"/>
  <c r="Q551" i="2"/>
  <c r="S551" i="2" s="1"/>
  <c r="Q39" i="2"/>
  <c r="S39" i="2" s="1"/>
  <c r="Q552" i="2"/>
  <c r="S552" i="2" s="1"/>
  <c r="Q553" i="2"/>
  <c r="S553" i="2" s="1"/>
  <c r="Q554" i="2"/>
  <c r="S554" i="2" s="1"/>
  <c r="Q555" i="2"/>
  <c r="S555" i="2" s="1"/>
  <c r="Q556" i="2"/>
  <c r="S556" i="2" s="1"/>
  <c r="Q40" i="2"/>
  <c r="S40" i="2" s="1"/>
  <c r="Q557" i="2"/>
  <c r="S557" i="2" s="1"/>
  <c r="Q558" i="2"/>
  <c r="S558" i="2" s="1"/>
  <c r="Q41" i="2"/>
  <c r="S41" i="2" s="1"/>
  <c r="Q559" i="2"/>
  <c r="S559" i="2" s="1"/>
  <c r="Q560" i="2"/>
  <c r="S560" i="2" s="1"/>
  <c r="Q561" i="2"/>
  <c r="S561" i="2" s="1"/>
  <c r="Q562" i="2"/>
  <c r="S562" i="2" s="1"/>
  <c r="Q42" i="2"/>
  <c r="S42" i="2" s="1"/>
  <c r="Q563" i="2"/>
  <c r="S563" i="2" s="1"/>
  <c r="Q43" i="2"/>
  <c r="S43" i="2" s="1"/>
  <c r="Q564" i="2"/>
  <c r="S564" i="2" s="1"/>
  <c r="Q565" i="2"/>
  <c r="S565" i="2" s="1"/>
  <c r="Q566" i="2"/>
  <c r="S566" i="2" s="1"/>
  <c r="Q567" i="2"/>
  <c r="S567" i="2" s="1"/>
  <c r="Q568" i="2"/>
  <c r="S568" i="2" s="1"/>
  <c r="Q569" i="2"/>
  <c r="S569" i="2" s="1"/>
  <c r="Q44" i="2"/>
  <c r="S44" i="2" s="1"/>
  <c r="Q45" i="2"/>
  <c r="S45" i="2" s="1"/>
  <c r="Q570" i="2"/>
  <c r="S570" i="2" s="1"/>
  <c r="Q571" i="2"/>
  <c r="S571" i="2" s="1"/>
  <c r="Q572" i="2"/>
  <c r="S572" i="2" s="1"/>
  <c r="Q573" i="2"/>
  <c r="S573" i="2" s="1"/>
  <c r="Q574" i="2"/>
  <c r="S574" i="2" s="1"/>
  <c r="Q46" i="2"/>
  <c r="S46" i="2" s="1"/>
  <c r="Q575" i="2"/>
  <c r="S575" i="2" s="1"/>
  <c r="Q47" i="2"/>
  <c r="S47" i="2" s="1"/>
  <c r="Q576" i="2"/>
  <c r="S576" i="2" s="1"/>
  <c r="Q577" i="2"/>
  <c r="S577" i="2" s="1"/>
  <c r="Q48" i="2"/>
  <c r="S48" i="2" s="1"/>
  <c r="Q49" i="2"/>
  <c r="S49" i="2" s="1"/>
  <c r="Q50" i="2"/>
  <c r="S50" i="2" s="1"/>
  <c r="Q578" i="2"/>
  <c r="S578" i="2" s="1"/>
  <c r="Q51" i="2"/>
  <c r="S51" i="2" s="1"/>
  <c r="Q52" i="2"/>
  <c r="S52" i="2" s="1"/>
  <c r="Q579" i="2"/>
  <c r="S579" i="2" s="1"/>
  <c r="Q580" i="2"/>
  <c r="S580" i="2" s="1"/>
  <c r="Q581" i="2"/>
  <c r="S581" i="2" s="1"/>
  <c r="Q582" i="2"/>
  <c r="S582" i="2" s="1"/>
  <c r="Q583" i="2"/>
  <c r="S583" i="2" s="1"/>
  <c r="Q584" i="2"/>
  <c r="S584" i="2" s="1"/>
  <c r="Q53" i="2"/>
  <c r="S53" i="2" s="1"/>
  <c r="Q54" i="2"/>
  <c r="S54" i="2" s="1"/>
  <c r="Q55" i="2"/>
  <c r="S55" i="2" s="1"/>
  <c r="Q585" i="2"/>
  <c r="S585" i="2" s="1"/>
  <c r="Q56" i="2"/>
  <c r="S56" i="2" s="1"/>
  <c r="Q586" i="2"/>
  <c r="S586" i="2" s="1"/>
  <c r="Q57" i="2"/>
  <c r="S57" i="2" s="1"/>
  <c r="Q587" i="2"/>
  <c r="S587" i="2" s="1"/>
  <c r="Q58" i="2"/>
  <c r="S58" i="2" s="1"/>
  <c r="Q588" i="2"/>
  <c r="S588" i="2" s="1"/>
  <c r="Q589" i="2"/>
  <c r="S589" i="2" s="1"/>
  <c r="Q590" i="2"/>
  <c r="S590" i="2" s="1"/>
  <c r="Q591" i="2"/>
  <c r="S591" i="2" s="1"/>
  <c r="Q592" i="2"/>
  <c r="S592" i="2" s="1"/>
  <c r="Q593" i="2"/>
  <c r="S593" i="2" s="1"/>
  <c r="Q594" i="2"/>
  <c r="S594" i="2" s="1"/>
  <c r="Q59" i="2"/>
  <c r="S59" i="2" s="1"/>
  <c r="Q595" i="2"/>
  <c r="S595" i="2" s="1"/>
  <c r="Q60" i="2"/>
  <c r="S60" i="2" s="1"/>
  <c r="Q61" i="2"/>
  <c r="S61" i="2" s="1"/>
  <c r="Q596" i="2"/>
  <c r="S596" i="2" s="1"/>
  <c r="Q597" i="2"/>
  <c r="S597" i="2" s="1"/>
  <c r="Q598" i="2"/>
  <c r="S598" i="2" s="1"/>
  <c r="Q62" i="2"/>
  <c r="S62" i="2" s="1"/>
  <c r="Q63" i="2"/>
  <c r="S63" i="2" s="1"/>
  <c r="Q599" i="2"/>
  <c r="S599" i="2" s="1"/>
  <c r="Q64" i="2"/>
  <c r="S64" i="2" s="1"/>
  <c r="Q65" i="2"/>
  <c r="S65" i="2" s="1"/>
  <c r="Q66" i="2"/>
  <c r="S66" i="2" s="1"/>
  <c r="Q600" i="2"/>
  <c r="S600" i="2" s="1"/>
  <c r="Q601" i="2"/>
  <c r="S601" i="2" s="1"/>
  <c r="Q67" i="2"/>
  <c r="S67" i="2" s="1"/>
  <c r="Q602" i="2"/>
  <c r="S602" i="2" s="1"/>
  <c r="Q603" i="2"/>
  <c r="S603" i="2" s="1"/>
  <c r="Q604" i="2"/>
  <c r="S604" i="2" s="1"/>
  <c r="Q605" i="2"/>
  <c r="S605" i="2" s="1"/>
  <c r="Q606" i="2"/>
  <c r="S606" i="2" s="1"/>
  <c r="Q68" i="2"/>
  <c r="S68" i="2" s="1"/>
  <c r="Q607" i="2"/>
  <c r="S607" i="2" s="1"/>
  <c r="Q608" i="2"/>
  <c r="S608" i="2" s="1"/>
  <c r="Q609" i="2"/>
  <c r="S609" i="2" s="1"/>
  <c r="Q610" i="2"/>
  <c r="S610" i="2" s="1"/>
  <c r="Q611" i="2"/>
  <c r="S611" i="2" s="1"/>
  <c r="Q69" i="2"/>
  <c r="S69" i="2" s="1"/>
  <c r="Q70" i="2"/>
  <c r="S70" i="2" s="1"/>
  <c r="Q71" i="2"/>
  <c r="S71" i="2" s="1"/>
  <c r="Q612" i="2"/>
  <c r="S612" i="2" s="1"/>
  <c r="Q72" i="2"/>
  <c r="S72" i="2" s="1"/>
  <c r="Q73" i="2"/>
  <c r="S73" i="2" s="1"/>
  <c r="Q613" i="2"/>
  <c r="S613" i="2" s="1"/>
  <c r="Q614" i="2"/>
  <c r="S614" i="2" s="1"/>
  <c r="Q74" i="2"/>
  <c r="S74" i="2" s="1"/>
  <c r="Q75" i="2"/>
  <c r="S75" i="2" s="1"/>
  <c r="Q76" i="2"/>
  <c r="S76" i="2" s="1"/>
  <c r="Q615" i="2"/>
  <c r="S615" i="2" s="1"/>
  <c r="Q616" i="2"/>
  <c r="S616" i="2" s="1"/>
  <c r="Q77" i="2"/>
  <c r="S77" i="2" s="1"/>
  <c r="Q617" i="2"/>
  <c r="S617" i="2" s="1"/>
  <c r="Q618" i="2"/>
  <c r="S618" i="2" s="1"/>
  <c r="Q619" i="2"/>
  <c r="S619" i="2" s="1"/>
  <c r="Q78" i="2"/>
  <c r="S78" i="2" s="1"/>
  <c r="Q79" i="2"/>
  <c r="S79" i="2" s="1"/>
  <c r="Q80" i="2"/>
  <c r="S80" i="2" s="1"/>
  <c r="Q620" i="2"/>
  <c r="S620" i="2" s="1"/>
  <c r="Q621" i="2"/>
  <c r="S621" i="2" s="1"/>
  <c r="Q622" i="2"/>
  <c r="S622" i="2" s="1"/>
  <c r="Q81" i="2"/>
  <c r="S81" i="2" s="1"/>
  <c r="Q623" i="2"/>
  <c r="S623" i="2" s="1"/>
  <c r="Q82" i="2"/>
  <c r="S82" i="2" s="1"/>
  <c r="Q83" i="2"/>
  <c r="S83" i="2" s="1"/>
  <c r="Q624" i="2"/>
  <c r="S624" i="2" s="1"/>
  <c r="Q625" i="2"/>
  <c r="S625" i="2" s="1"/>
  <c r="Q626" i="2"/>
  <c r="S626" i="2" s="1"/>
  <c r="Q627" i="2"/>
  <c r="S627" i="2" s="1"/>
  <c r="Q84" i="2"/>
  <c r="S84" i="2" s="1"/>
  <c r="Q628" i="2"/>
  <c r="S628" i="2" s="1"/>
  <c r="Q629" i="2"/>
  <c r="S629" i="2" s="1"/>
  <c r="Q630" i="2"/>
  <c r="S630" i="2" s="1"/>
  <c r="Q85" i="2"/>
  <c r="S85" i="2" s="1"/>
  <c r="Q631" i="2"/>
  <c r="S631" i="2" s="1"/>
  <c r="Q632" i="2"/>
  <c r="S632" i="2" s="1"/>
  <c r="Q633" i="2"/>
  <c r="S633" i="2" s="1"/>
  <c r="Q634" i="2"/>
  <c r="S634" i="2" s="1"/>
  <c r="Q635" i="2"/>
  <c r="S635" i="2" s="1"/>
  <c r="Q636" i="2"/>
  <c r="S636" i="2" s="1"/>
  <c r="Q86" i="2"/>
  <c r="S86" i="2" s="1"/>
  <c r="Q87" i="2"/>
  <c r="S87" i="2" s="1"/>
  <c r="Q637" i="2"/>
  <c r="S637" i="2" s="1"/>
  <c r="Q638" i="2"/>
  <c r="S638" i="2" s="1"/>
  <c r="Q639" i="2"/>
  <c r="S639" i="2" s="1"/>
  <c r="Q640" i="2"/>
  <c r="S640" i="2" s="1"/>
  <c r="Q88" i="2"/>
  <c r="S88" i="2" s="1"/>
  <c r="Q641" i="2"/>
  <c r="S641" i="2" s="1"/>
  <c r="Q642" i="2"/>
  <c r="S642" i="2" s="1"/>
  <c r="Q643" i="2"/>
  <c r="S643" i="2" s="1"/>
  <c r="Q644" i="2"/>
  <c r="S644" i="2" s="1"/>
  <c r="Q645" i="2"/>
  <c r="S645" i="2" s="1"/>
  <c r="Q89" i="2"/>
  <c r="S89" i="2" s="1"/>
  <c r="Q646" i="2"/>
  <c r="S646" i="2" s="1"/>
  <c r="Q647" i="2"/>
  <c r="S647" i="2" s="1"/>
  <c r="Q648" i="2"/>
  <c r="S648" i="2" s="1"/>
  <c r="Q649" i="2"/>
  <c r="S649" i="2" s="1"/>
  <c r="Q650" i="2"/>
  <c r="S650" i="2" s="1"/>
  <c r="Q651" i="2"/>
  <c r="S651" i="2" s="1"/>
  <c r="Q652" i="2"/>
  <c r="S652" i="2" s="1"/>
  <c r="Q90" i="2"/>
  <c r="S90" i="2" s="1"/>
  <c r="Q91" i="2"/>
  <c r="S91" i="2" s="1"/>
  <c r="Q92" i="2"/>
  <c r="S92" i="2" s="1"/>
  <c r="Q653" i="2"/>
  <c r="S653" i="2" s="1"/>
  <c r="Q93" i="2"/>
  <c r="S93" i="2" s="1"/>
  <c r="Q654" i="2"/>
  <c r="S654" i="2" s="1"/>
  <c r="Q5" i="2"/>
  <c r="S5" i="2" s="1"/>
  <c r="Q655" i="2"/>
  <c r="S655" i="2" s="1"/>
  <c r="Q656" i="2"/>
  <c r="S656" i="2" s="1"/>
  <c r="Q657" i="2"/>
  <c r="S657" i="2" s="1"/>
  <c r="Q658" i="2"/>
  <c r="S658" i="2" s="1"/>
  <c r="Q659" i="2"/>
  <c r="S659" i="2" s="1"/>
  <c r="Q660" i="2"/>
  <c r="S660" i="2" s="1"/>
  <c r="Q661" i="2"/>
  <c r="S661" i="2" s="1"/>
  <c r="Q662" i="2"/>
  <c r="S662" i="2" s="1"/>
  <c r="Q94" i="2"/>
  <c r="S94" i="2" s="1"/>
  <c r="Q95" i="2"/>
  <c r="S95" i="2" s="1"/>
  <c r="Q663" i="2"/>
  <c r="S663" i="2" s="1"/>
  <c r="Q664" i="2"/>
  <c r="S664" i="2" s="1"/>
  <c r="Q665" i="2"/>
  <c r="S665" i="2" s="1"/>
  <c r="Q96" i="2"/>
  <c r="S96" i="2" s="1"/>
  <c r="Q97" i="2"/>
  <c r="S97" i="2" s="1"/>
  <c r="Q666" i="2"/>
  <c r="S666" i="2" s="1"/>
  <c r="Q667" i="2"/>
  <c r="S667" i="2" s="1"/>
  <c r="Q98" i="2"/>
  <c r="S98" i="2" s="1"/>
  <c r="Q668" i="2"/>
  <c r="S668" i="2" s="1"/>
  <c r="Q99" i="2"/>
  <c r="S99" i="2" s="1"/>
  <c r="Q669" i="2"/>
  <c r="S669" i="2" s="1"/>
  <c r="Q100" i="2"/>
  <c r="S100" i="2" s="1"/>
  <c r="Q670" i="2"/>
  <c r="S670" i="2" s="1"/>
  <c r="Q671" i="2"/>
  <c r="S671" i="2" s="1"/>
  <c r="Q672" i="2"/>
  <c r="S672" i="2" s="1"/>
  <c r="Q101" i="2"/>
  <c r="S101" i="2" s="1"/>
  <c r="Q673" i="2"/>
  <c r="S673" i="2" s="1"/>
  <c r="Q674" i="2"/>
  <c r="S674" i="2" s="1"/>
  <c r="Q102" i="2"/>
  <c r="S102" i="2" s="1"/>
  <c r="Q675" i="2"/>
  <c r="S675" i="2" s="1"/>
  <c r="Q676" i="2"/>
  <c r="S676" i="2" s="1"/>
  <c r="Q103" i="2"/>
  <c r="S103" i="2" s="1"/>
  <c r="Q677" i="2"/>
  <c r="S677" i="2" s="1"/>
  <c r="Q104" i="2"/>
  <c r="S104" i="2" s="1"/>
  <c r="Q105" i="2"/>
  <c r="S105" i="2" s="1"/>
  <c r="Q678" i="2"/>
  <c r="S678" i="2" s="1"/>
  <c r="Q106" i="2"/>
  <c r="S106" i="2" s="1"/>
  <c r="Q107" i="2"/>
  <c r="S107" i="2" s="1"/>
  <c r="Q108" i="2"/>
  <c r="S108" i="2" s="1"/>
  <c r="Q109" i="2"/>
  <c r="S109" i="2" s="1"/>
  <c r="Q110" i="2"/>
  <c r="S110" i="2" s="1"/>
  <c r="Q679" i="2"/>
  <c r="S679" i="2" s="1"/>
  <c r="Q111" i="2"/>
  <c r="S111" i="2" s="1"/>
  <c r="Q112" i="2"/>
  <c r="S112" i="2" s="1"/>
  <c r="Q680" i="2"/>
  <c r="S680" i="2" s="1"/>
  <c r="Q113" i="2"/>
  <c r="S113" i="2" s="1"/>
  <c r="Q681" i="2"/>
  <c r="S681" i="2" s="1"/>
  <c r="Q682" i="2"/>
  <c r="S682" i="2" s="1"/>
  <c r="Q114" i="2"/>
  <c r="S114" i="2" s="1"/>
  <c r="Q683" i="2"/>
  <c r="S683" i="2" s="1"/>
  <c r="Q684" i="2"/>
  <c r="S684" i="2" s="1"/>
  <c r="Q685" i="2"/>
  <c r="S685" i="2" s="1"/>
  <c r="Q115" i="2"/>
  <c r="S115" i="2" s="1"/>
  <c r="Q686" i="2"/>
  <c r="S686" i="2" s="1"/>
  <c r="Q687" i="2"/>
  <c r="S687" i="2" s="1"/>
  <c r="Q688" i="2"/>
  <c r="S688" i="2" s="1"/>
  <c r="Q689" i="2"/>
  <c r="S689" i="2" s="1"/>
  <c r="Q690" i="2"/>
  <c r="S690" i="2" s="1"/>
  <c r="Q691" i="2"/>
  <c r="S691" i="2" s="1"/>
  <c r="Q692" i="2"/>
  <c r="S692" i="2" s="1"/>
  <c r="Q693" i="2"/>
  <c r="S693" i="2" s="1"/>
  <c r="Q6" i="2"/>
  <c r="S6" i="2" s="1"/>
  <c r="Q7" i="2"/>
  <c r="S7" i="2" s="1"/>
  <c r="Q116" i="2"/>
  <c r="S116" i="2" s="1"/>
  <c r="Q117" i="2"/>
  <c r="S117" i="2" s="1"/>
  <c r="Q694" i="2"/>
  <c r="S694" i="2" s="1"/>
  <c r="Q118" i="2"/>
  <c r="S118" i="2" s="1"/>
  <c r="Q695" i="2"/>
  <c r="S695" i="2" s="1"/>
  <c r="Q119" i="2"/>
  <c r="S119" i="2" s="1"/>
  <c r="Q120" i="2"/>
  <c r="S120" i="2" s="1"/>
  <c r="Q696" i="2"/>
  <c r="S696" i="2" s="1"/>
  <c r="Q121" i="2"/>
  <c r="S121" i="2" s="1"/>
  <c r="Q122" i="2"/>
  <c r="S122" i="2" s="1"/>
  <c r="Q697" i="2"/>
  <c r="S697" i="2" s="1"/>
  <c r="Q698" i="2"/>
  <c r="S698" i="2" s="1"/>
  <c r="Q699" i="2"/>
  <c r="S699" i="2" s="1"/>
  <c r="Q700" i="2"/>
  <c r="S700" i="2" s="1"/>
  <c r="Q701" i="2"/>
  <c r="S701" i="2" s="1"/>
  <c r="Q702" i="2"/>
  <c r="S702" i="2" s="1"/>
  <c r="Q123" i="2"/>
  <c r="S123" i="2" s="1"/>
  <c r="Q703" i="2"/>
  <c r="S703" i="2" s="1"/>
  <c r="Q704" i="2"/>
  <c r="S704" i="2" s="1"/>
  <c r="Q705" i="2"/>
  <c r="S705" i="2" s="1"/>
  <c r="Q124" i="2"/>
  <c r="S124" i="2" s="1"/>
  <c r="Q706" i="2"/>
  <c r="S706" i="2" s="1"/>
  <c r="Q707" i="2"/>
  <c r="S707" i="2" s="1"/>
  <c r="Q708" i="2"/>
  <c r="S708" i="2" s="1"/>
  <c r="Q125" i="2"/>
  <c r="S125" i="2" s="1"/>
  <c r="Q126" i="2"/>
  <c r="S126" i="2" s="1"/>
  <c r="Q709" i="2"/>
  <c r="S709" i="2" s="1"/>
  <c r="Q127" i="2"/>
  <c r="S127" i="2" s="1"/>
  <c r="Q710" i="2"/>
  <c r="S710" i="2" s="1"/>
  <c r="Q711" i="2"/>
  <c r="S711" i="2" s="1"/>
  <c r="Q128" i="2"/>
  <c r="S128" i="2" s="1"/>
  <c r="Q712" i="2"/>
  <c r="S712" i="2" s="1"/>
  <c r="Q713" i="2"/>
  <c r="S713" i="2" s="1"/>
  <c r="Q129" i="2"/>
  <c r="S129" i="2" s="1"/>
  <c r="Q130" i="2"/>
  <c r="S130" i="2" s="1"/>
  <c r="Q714" i="2"/>
  <c r="S714" i="2" s="1"/>
  <c r="Q131" i="2"/>
  <c r="S131" i="2" s="1"/>
  <c r="Q715" i="2"/>
  <c r="S715" i="2" s="1"/>
  <c r="Q716" i="2"/>
  <c r="S716" i="2" s="1"/>
  <c r="Q132" i="2"/>
  <c r="S132" i="2" s="1"/>
  <c r="Q133" i="2"/>
  <c r="S133" i="2" s="1"/>
  <c r="Q134" i="2"/>
  <c r="S134" i="2" s="1"/>
  <c r="Q135" i="2"/>
  <c r="S135" i="2" s="1"/>
  <c r="Q136" i="2"/>
  <c r="S136" i="2" s="1"/>
  <c r="Q137" i="2"/>
  <c r="S137" i="2" s="1"/>
  <c r="Q138" i="2"/>
  <c r="S138" i="2" s="1"/>
  <c r="Q717" i="2"/>
  <c r="S717" i="2" s="1"/>
  <c r="Q139" i="2"/>
  <c r="S139" i="2" s="1"/>
  <c r="Q718" i="2"/>
  <c r="S718" i="2" s="1"/>
  <c r="Q140" i="2"/>
  <c r="S140" i="2" s="1"/>
  <c r="Q719" i="2"/>
  <c r="S719" i="2" s="1"/>
  <c r="Q720" i="2"/>
  <c r="S720" i="2" s="1"/>
  <c r="Q141" i="2"/>
  <c r="S141" i="2" s="1"/>
  <c r="Q721" i="2"/>
  <c r="S721" i="2" s="1"/>
  <c r="Q722" i="2"/>
  <c r="S722" i="2" s="1"/>
  <c r="Q142" i="2"/>
  <c r="S142" i="2" s="1"/>
  <c r="Q143" i="2"/>
  <c r="S143" i="2" s="1"/>
  <c r="Q144" i="2"/>
  <c r="S144" i="2" s="1"/>
  <c r="Q723" i="2"/>
  <c r="S723" i="2" s="1"/>
  <c r="Q724" i="2"/>
  <c r="S724" i="2" s="1"/>
  <c r="Q725" i="2"/>
  <c r="S725" i="2" s="1"/>
  <c r="Q726" i="2"/>
  <c r="S726" i="2" s="1"/>
  <c r="Q145" i="2"/>
  <c r="S145" i="2" s="1"/>
  <c r="Q727" i="2"/>
  <c r="S727" i="2" s="1"/>
  <c r="Q728" i="2"/>
  <c r="S728" i="2" s="1"/>
  <c r="Q146" i="2"/>
  <c r="S146" i="2" s="1"/>
  <c r="Q729" i="2"/>
  <c r="S729" i="2" s="1"/>
  <c r="Q730" i="2"/>
  <c r="S730" i="2" s="1"/>
  <c r="Q731" i="2"/>
  <c r="S731" i="2" s="1"/>
  <c r="Q147" i="2"/>
  <c r="S147" i="2" s="1"/>
  <c r="Q148" i="2"/>
  <c r="S148" i="2" s="1"/>
  <c r="Q732" i="2"/>
  <c r="S732" i="2" s="1"/>
  <c r="Q733" i="2"/>
  <c r="S733" i="2" s="1"/>
  <c r="Q734" i="2"/>
  <c r="S734" i="2" s="1"/>
  <c r="Q735" i="2"/>
  <c r="S735" i="2" s="1"/>
  <c r="Q736" i="2"/>
  <c r="S736" i="2" s="1"/>
  <c r="Q737" i="2"/>
  <c r="S737" i="2" s="1"/>
  <c r="Q738" i="2"/>
  <c r="S738" i="2" s="1"/>
  <c r="Q739" i="2"/>
  <c r="S739" i="2" s="1"/>
  <c r="Q740" i="2"/>
  <c r="S740" i="2" s="1"/>
  <c r="Q741" i="2"/>
  <c r="S741" i="2" s="1"/>
  <c r="Q742" i="2"/>
  <c r="S742" i="2" s="1"/>
  <c r="Q743" i="2"/>
  <c r="S743" i="2" s="1"/>
  <c r="Q744" i="2"/>
  <c r="S744" i="2" s="1"/>
  <c r="Q149" i="2"/>
  <c r="S149" i="2" s="1"/>
  <c r="Q150" i="2"/>
  <c r="S150" i="2" s="1"/>
  <c r="Q151" i="2"/>
  <c r="S151" i="2" s="1"/>
  <c r="Q745" i="2"/>
  <c r="S745" i="2" s="1"/>
  <c r="Q746" i="2"/>
  <c r="S746" i="2" s="1"/>
  <c r="Q747" i="2"/>
  <c r="S747" i="2" s="1"/>
  <c r="Q152" i="2"/>
  <c r="S152" i="2" s="1"/>
  <c r="Q153" i="2"/>
  <c r="S153" i="2" s="1"/>
  <c r="Q748" i="2"/>
  <c r="S748" i="2" s="1"/>
  <c r="Q749" i="2"/>
  <c r="S749" i="2" s="1"/>
  <c r="Q750" i="2"/>
  <c r="S750" i="2" s="1"/>
  <c r="Q154" i="2"/>
  <c r="S154" i="2" s="1"/>
  <c r="Q155" i="2"/>
  <c r="S155" i="2" s="1"/>
  <c r="Q156" i="2"/>
  <c r="S156" i="2" s="1"/>
  <c r="Q751" i="2"/>
  <c r="S751" i="2" s="1"/>
  <c r="Q752" i="2"/>
  <c r="S752" i="2" s="1"/>
  <c r="Q8" i="2"/>
  <c r="S8" i="2" s="1"/>
  <c r="Q753" i="2"/>
  <c r="S753" i="2" s="1"/>
  <c r="Q157" i="2"/>
  <c r="S157" i="2" s="1"/>
  <c r="Q158" i="2"/>
  <c r="S158" i="2" s="1"/>
  <c r="Q159" i="2"/>
  <c r="S159" i="2" s="1"/>
  <c r="Q754" i="2"/>
  <c r="S754" i="2" s="1"/>
  <c r="Q160" i="2"/>
  <c r="S160" i="2" s="1"/>
  <c r="Q161" i="2"/>
  <c r="S161" i="2" s="1"/>
  <c r="Q755" i="2"/>
  <c r="S755" i="2" s="1"/>
  <c r="Q756" i="2"/>
  <c r="S756" i="2" s="1"/>
  <c r="Q162" i="2"/>
  <c r="S162" i="2" s="1"/>
  <c r="Q757" i="2"/>
  <c r="S757" i="2" s="1"/>
  <c r="Q758" i="2"/>
  <c r="S758" i="2" s="1"/>
  <c r="Q759" i="2"/>
  <c r="S759" i="2" s="1"/>
  <c r="Q760" i="2"/>
  <c r="S760" i="2" s="1"/>
  <c r="Q761" i="2"/>
  <c r="S761" i="2" s="1"/>
  <c r="Q762" i="2"/>
  <c r="S762" i="2" s="1"/>
  <c r="Q163" i="2"/>
  <c r="S163" i="2" s="1"/>
  <c r="Q763" i="2"/>
  <c r="S763" i="2" s="1"/>
  <c r="Q764" i="2"/>
  <c r="S764" i="2" s="1"/>
  <c r="Q765" i="2"/>
  <c r="S765" i="2" s="1"/>
  <c r="Q766" i="2"/>
  <c r="S766" i="2" s="1"/>
  <c r="Q164" i="2"/>
  <c r="S164" i="2" s="1"/>
  <c r="Q165" i="2"/>
  <c r="S165" i="2" s="1"/>
  <c r="Q767" i="2"/>
  <c r="S767" i="2" s="1"/>
  <c r="Q768" i="2"/>
  <c r="S768" i="2" s="1"/>
  <c r="Q769" i="2"/>
  <c r="S769" i="2" s="1"/>
  <c r="Q166" i="2"/>
  <c r="S166" i="2" s="1"/>
  <c r="Q770" i="2"/>
  <c r="S770" i="2" s="1"/>
  <c r="Q771" i="2"/>
  <c r="S771" i="2" s="1"/>
  <c r="Q167" i="2"/>
  <c r="S167" i="2" s="1"/>
  <c r="Q772" i="2"/>
  <c r="S772" i="2" s="1"/>
  <c r="Q773" i="2"/>
  <c r="S773" i="2" s="1"/>
  <c r="Q774" i="2"/>
  <c r="S774" i="2" s="1"/>
  <c r="Q775" i="2"/>
  <c r="S775" i="2" s="1"/>
  <c r="Q9" i="2"/>
  <c r="S9" i="2" s="1"/>
  <c r="Q776" i="2"/>
  <c r="S776" i="2" s="1"/>
  <c r="Q777" i="2"/>
  <c r="S777" i="2" s="1"/>
  <c r="Q168" i="2"/>
  <c r="S168" i="2" s="1"/>
  <c r="Q778" i="2"/>
  <c r="S778" i="2" s="1"/>
  <c r="Q779" i="2"/>
  <c r="S779" i="2" s="1"/>
  <c r="Q780" i="2"/>
  <c r="S780" i="2" s="1"/>
  <c r="Q169" i="2"/>
  <c r="S169" i="2" s="1"/>
  <c r="Q170" i="2"/>
  <c r="S170" i="2" s="1"/>
  <c r="Q781" i="2"/>
  <c r="S781" i="2" s="1"/>
  <c r="Q171" i="2"/>
  <c r="S171" i="2" s="1"/>
  <c r="Q172" i="2"/>
  <c r="S172" i="2" s="1"/>
  <c r="Q173" i="2"/>
  <c r="S173" i="2" s="1"/>
  <c r="Q782" i="2"/>
  <c r="S782" i="2" s="1"/>
  <c r="Q174" i="2"/>
  <c r="S174" i="2" s="1"/>
  <c r="Q783" i="2"/>
  <c r="S783" i="2" s="1"/>
  <c r="Q2" i="2"/>
  <c r="S2" i="2" s="1"/>
  <c r="Q175" i="2"/>
  <c r="S175" i="2" s="1"/>
  <c r="Q784" i="2"/>
  <c r="S784" i="2" s="1"/>
  <c r="Q176" i="2"/>
  <c r="S176" i="2" s="1"/>
  <c r="Q177" i="2"/>
  <c r="S177" i="2" s="1"/>
  <c r="Q785" i="2"/>
  <c r="S785" i="2" s="1"/>
  <c r="Q786" i="2"/>
  <c r="S786" i="2" s="1"/>
  <c r="Q787" i="2"/>
  <c r="S787" i="2" s="1"/>
  <c r="Q788" i="2"/>
  <c r="S788" i="2" s="1"/>
  <c r="Q178" i="2"/>
  <c r="S178" i="2" s="1"/>
  <c r="Q179" i="2"/>
  <c r="S179" i="2" s="1"/>
  <c r="Q789" i="2"/>
  <c r="S789" i="2" s="1"/>
  <c r="Q790" i="2"/>
  <c r="S790" i="2" s="1"/>
  <c r="Q791" i="2"/>
  <c r="S791" i="2" s="1"/>
  <c r="Q792" i="2"/>
  <c r="S792" i="2" s="1"/>
  <c r="Q180" i="2"/>
  <c r="S180" i="2" s="1"/>
  <c r="Q181" i="2"/>
  <c r="S181" i="2" s="1"/>
  <c r="Q182" i="2"/>
  <c r="S182" i="2" s="1"/>
  <c r="Q793" i="2"/>
  <c r="S793" i="2" s="1"/>
  <c r="Q794" i="2"/>
  <c r="S794" i="2" s="1"/>
  <c r="Q795" i="2"/>
  <c r="S795" i="2" s="1"/>
  <c r="Q796" i="2"/>
  <c r="S796" i="2" s="1"/>
  <c r="Q797" i="2"/>
  <c r="S797" i="2" s="1"/>
  <c r="Q183" i="2"/>
  <c r="S183" i="2" s="1"/>
  <c r="Q184" i="2"/>
  <c r="S184" i="2" s="1"/>
  <c r="Q798" i="2"/>
  <c r="S798" i="2" s="1"/>
  <c r="Q185" i="2"/>
  <c r="S185" i="2" s="1"/>
  <c r="Q799" i="2"/>
  <c r="S799" i="2" s="1"/>
  <c r="Q186" i="2"/>
  <c r="S186" i="2" s="1"/>
  <c r="Q187" i="2"/>
  <c r="S187" i="2" s="1"/>
  <c r="Q188" i="2"/>
  <c r="S188" i="2" s="1"/>
  <c r="Q800" i="2"/>
  <c r="S800" i="2" s="1"/>
  <c r="Q801" i="2"/>
  <c r="S801" i="2" s="1"/>
  <c r="Q802" i="2"/>
  <c r="S802" i="2" s="1"/>
  <c r="Q803" i="2"/>
  <c r="S803" i="2" s="1"/>
  <c r="Q189" i="2"/>
  <c r="S189" i="2" s="1"/>
  <c r="Q804" i="2"/>
  <c r="S804" i="2" s="1"/>
  <c r="Q190" i="2"/>
  <c r="S190" i="2" s="1"/>
  <c r="Q805" i="2"/>
  <c r="S805" i="2" s="1"/>
  <c r="Q806" i="2"/>
  <c r="S806" i="2" s="1"/>
  <c r="Q191" i="2"/>
  <c r="S191" i="2" s="1"/>
  <c r="Q192" i="2"/>
  <c r="S192" i="2" s="1"/>
  <c r="Q807" i="2"/>
  <c r="S807" i="2" s="1"/>
  <c r="Q808" i="2"/>
  <c r="S808" i="2" s="1"/>
  <c r="Q193" i="2"/>
  <c r="S193" i="2" s="1"/>
  <c r="Q194" i="2"/>
  <c r="S194" i="2" s="1"/>
  <c r="Q195" i="2"/>
  <c r="S195" i="2" s="1"/>
  <c r="Q809" i="2"/>
  <c r="S809" i="2" s="1"/>
  <c r="Q810" i="2"/>
  <c r="S810" i="2" s="1"/>
  <c r="Q811" i="2"/>
  <c r="S811" i="2" s="1"/>
  <c r="Q812" i="2"/>
  <c r="S812" i="2" s="1"/>
  <c r="Q196" i="2"/>
  <c r="S196" i="2" s="1"/>
  <c r="Q813" i="2"/>
  <c r="S813" i="2" s="1"/>
  <c r="Q814" i="2"/>
  <c r="S814" i="2" s="1"/>
  <c r="Q197" i="2"/>
  <c r="S197" i="2" s="1"/>
  <c r="Q815" i="2"/>
  <c r="S815" i="2" s="1"/>
  <c r="Q198" i="2"/>
  <c r="S198" i="2" s="1"/>
  <c r="Q816" i="2"/>
  <c r="S816" i="2" s="1"/>
  <c r="Q817" i="2"/>
  <c r="S817" i="2" s="1"/>
  <c r="Q818" i="2"/>
  <c r="S818" i="2" s="1"/>
  <c r="Q199" i="2"/>
  <c r="S199" i="2" s="1"/>
  <c r="Q200" i="2"/>
  <c r="S200" i="2" s="1"/>
  <c r="Q201" i="2"/>
  <c r="S201" i="2" s="1"/>
  <c r="Q819" i="2"/>
  <c r="S819" i="2" s="1"/>
  <c r="Q202" i="2"/>
  <c r="S202" i="2" s="1"/>
  <c r="Q820" i="2"/>
  <c r="S820" i="2" s="1"/>
  <c r="Q821" i="2"/>
  <c r="S821" i="2" s="1"/>
  <c r="Q822" i="2"/>
  <c r="S822" i="2" s="1"/>
  <c r="Q823" i="2"/>
  <c r="S823" i="2" s="1"/>
  <c r="Q824" i="2"/>
  <c r="S824" i="2" s="1"/>
  <c r="Q825" i="2"/>
  <c r="S825" i="2" s="1"/>
  <c r="Q826" i="2"/>
  <c r="S826" i="2" s="1"/>
  <c r="Q827" i="2"/>
  <c r="S827" i="2" s="1"/>
  <c r="Q203" i="2"/>
  <c r="S203" i="2" s="1"/>
  <c r="Q828" i="2"/>
  <c r="S828" i="2" s="1"/>
  <c r="Q829" i="2"/>
  <c r="S829" i="2" s="1"/>
  <c r="Q204" i="2"/>
  <c r="S204" i="2" s="1"/>
  <c r="Q830" i="2"/>
  <c r="S830" i="2" s="1"/>
  <c r="Q831" i="2"/>
  <c r="S831" i="2" s="1"/>
  <c r="Q205" i="2"/>
  <c r="S205" i="2" s="1"/>
  <c r="Q832" i="2"/>
  <c r="S832" i="2" s="1"/>
  <c r="Q206" i="2"/>
  <c r="S206" i="2" s="1"/>
  <c r="Q207" i="2"/>
  <c r="S207" i="2" s="1"/>
  <c r="Q833" i="2"/>
  <c r="S833" i="2" s="1"/>
  <c r="Q834" i="2"/>
  <c r="S834" i="2" s="1"/>
  <c r="Q208" i="2"/>
  <c r="S208" i="2" s="1"/>
  <c r="Q835" i="2"/>
  <c r="S835" i="2" s="1"/>
  <c r="Q836" i="2"/>
  <c r="S836" i="2" s="1"/>
  <c r="Q837" i="2"/>
  <c r="S837" i="2" s="1"/>
  <c r="Q838" i="2"/>
  <c r="S838" i="2" s="1"/>
  <c r="Q839" i="2"/>
  <c r="S839" i="2" s="1"/>
  <c r="Q840" i="2"/>
  <c r="S840" i="2" s="1"/>
  <c r="Q209" i="2"/>
  <c r="S209" i="2" s="1"/>
  <c r="Q210" i="2"/>
  <c r="S210" i="2" s="1"/>
  <c r="Q211" i="2"/>
  <c r="S211" i="2" s="1"/>
  <c r="Q841" i="2"/>
  <c r="S841" i="2" s="1"/>
  <c r="Q842" i="2"/>
  <c r="S842" i="2" s="1"/>
  <c r="Q843" i="2"/>
  <c r="S843" i="2" s="1"/>
  <c r="Q844" i="2"/>
  <c r="S844" i="2" s="1"/>
  <c r="Q845" i="2"/>
  <c r="S845" i="2" s="1"/>
  <c r="Q846" i="2"/>
  <c r="S846" i="2" s="1"/>
  <c r="Q847" i="2"/>
  <c r="S847" i="2" s="1"/>
  <c r="Q212" i="2"/>
  <c r="S212" i="2" s="1"/>
  <c r="Q848" i="2"/>
  <c r="S848" i="2" s="1"/>
  <c r="Q213" i="2"/>
  <c r="S213" i="2" s="1"/>
  <c r="Q849" i="2"/>
  <c r="S849" i="2" s="1"/>
  <c r="Q850" i="2"/>
  <c r="S850" i="2" s="1"/>
  <c r="Q214" i="2"/>
  <c r="S214" i="2" s="1"/>
  <c r="Q215" i="2"/>
  <c r="S215" i="2" s="1"/>
  <c r="Q216" i="2"/>
  <c r="S216" i="2" s="1"/>
  <c r="Q217" i="2"/>
  <c r="S217" i="2" s="1"/>
  <c r="Q218" i="2"/>
  <c r="S218" i="2" s="1"/>
  <c r="Q219" i="2"/>
  <c r="S219" i="2" s="1"/>
  <c r="Q851" i="2"/>
  <c r="S851" i="2" s="1"/>
  <c r="Q220" i="2"/>
  <c r="S220" i="2" s="1"/>
  <c r="Q852" i="2"/>
  <c r="S852" i="2" s="1"/>
  <c r="Q221" i="2"/>
  <c r="S221" i="2" s="1"/>
  <c r="Q853" i="2"/>
  <c r="S853" i="2" s="1"/>
  <c r="Q854" i="2"/>
  <c r="S854" i="2" s="1"/>
  <c r="Q222" i="2"/>
  <c r="S222" i="2" s="1"/>
  <c r="Q855" i="2"/>
  <c r="S855" i="2" s="1"/>
  <c r="Q856" i="2"/>
  <c r="S856" i="2" s="1"/>
  <c r="Q857" i="2"/>
  <c r="S857" i="2" s="1"/>
  <c r="Q858" i="2"/>
  <c r="S858" i="2" s="1"/>
  <c r="Q223" i="2"/>
  <c r="S223" i="2" s="1"/>
  <c r="Q859" i="2"/>
  <c r="S859" i="2" s="1"/>
  <c r="Q224" i="2"/>
  <c r="S224" i="2" s="1"/>
  <c r="Q860" i="2"/>
  <c r="S860" i="2" s="1"/>
  <c r="Q225" i="2"/>
  <c r="S225" i="2" s="1"/>
  <c r="Q861" i="2"/>
  <c r="S861" i="2" s="1"/>
  <c r="Q862" i="2"/>
  <c r="S862" i="2" s="1"/>
  <c r="Q226" i="2"/>
  <c r="S226" i="2" s="1"/>
  <c r="Q227" i="2"/>
  <c r="S227" i="2" s="1"/>
  <c r="Q228" i="2"/>
  <c r="S228" i="2" s="1"/>
  <c r="Q3" i="2"/>
  <c r="S3" i="2" s="1"/>
  <c r="Q229" i="2"/>
  <c r="S229" i="2" s="1"/>
  <c r="Q863" i="2"/>
  <c r="S863" i="2" s="1"/>
  <c r="Q864" i="2"/>
  <c r="S864" i="2" s="1"/>
  <c r="Q865" i="2"/>
  <c r="S865" i="2" s="1"/>
  <c r="Q866" i="2"/>
  <c r="S866" i="2" s="1"/>
  <c r="Q867" i="2"/>
  <c r="S867" i="2" s="1"/>
  <c r="Q868" i="2"/>
  <c r="S868" i="2" s="1"/>
  <c r="Q869" i="2"/>
  <c r="S869" i="2" s="1"/>
  <c r="Q870" i="2"/>
  <c r="S870" i="2" s="1"/>
  <c r="Q230" i="2"/>
  <c r="S230" i="2" s="1"/>
  <c r="Q871" i="2"/>
  <c r="S871" i="2" s="1"/>
  <c r="Q231" i="2"/>
  <c r="S231" i="2" s="1"/>
  <c r="Q872" i="2"/>
  <c r="S872" i="2" s="1"/>
  <c r="Q873" i="2"/>
  <c r="S873" i="2" s="1"/>
  <c r="Q232" i="2"/>
  <c r="S232" i="2" s="1"/>
  <c r="Q874" i="2"/>
  <c r="S874" i="2" s="1"/>
  <c r="Q875" i="2"/>
  <c r="S875" i="2" s="1"/>
  <c r="Q876" i="2"/>
  <c r="S876" i="2" s="1"/>
  <c r="Q877" i="2"/>
  <c r="S877" i="2" s="1"/>
  <c r="Q233" i="2"/>
  <c r="S233" i="2" s="1"/>
  <c r="Q878" i="2"/>
  <c r="S878" i="2" s="1"/>
  <c r="Q879" i="2"/>
  <c r="S879" i="2" s="1"/>
  <c r="Q234" i="2"/>
  <c r="S234" i="2" s="1"/>
  <c r="Q235" i="2"/>
  <c r="S235" i="2" s="1"/>
  <c r="Q236" i="2"/>
  <c r="S236" i="2" s="1"/>
  <c r="Q880" i="2"/>
  <c r="S880" i="2" s="1"/>
  <c r="Q881" i="2"/>
  <c r="S881" i="2" s="1"/>
  <c r="Q237" i="2"/>
  <c r="S237" i="2" s="1"/>
  <c r="Q238" i="2"/>
  <c r="S238" i="2" s="1"/>
  <c r="Q239" i="2"/>
  <c r="S239" i="2" s="1"/>
  <c r="Q882" i="2"/>
  <c r="S882" i="2" s="1"/>
  <c r="Q240" i="2"/>
  <c r="S240" i="2" s="1"/>
  <c r="Q241" i="2"/>
  <c r="S241" i="2" s="1"/>
  <c r="Q883" i="2"/>
  <c r="S883" i="2" s="1"/>
  <c r="Q884" i="2"/>
  <c r="S884" i="2" s="1"/>
  <c r="Q885" i="2"/>
  <c r="S885" i="2" s="1"/>
  <c r="Q242" i="2"/>
  <c r="S242" i="2" s="1"/>
  <c r="Q886" i="2"/>
  <c r="S886" i="2" s="1"/>
  <c r="Q243" i="2"/>
  <c r="S243" i="2" s="1"/>
  <c r="Q244" i="2"/>
  <c r="S244" i="2" s="1"/>
  <c r="Q245" i="2"/>
  <c r="S245" i="2" s="1"/>
  <c r="Q246" i="2"/>
  <c r="S246" i="2" s="1"/>
  <c r="Q247" i="2"/>
  <c r="S247" i="2" s="1"/>
  <c r="Q248" i="2"/>
  <c r="S248" i="2" s="1"/>
  <c r="Q249" i="2"/>
  <c r="S249" i="2" s="1"/>
  <c r="Q250" i="2"/>
  <c r="S250" i="2" s="1"/>
  <c r="Q887" i="2"/>
  <c r="S887" i="2" s="1"/>
  <c r="Q888" i="2"/>
  <c r="S888" i="2" s="1"/>
  <c r="Q251" i="2"/>
  <c r="S251" i="2" s="1"/>
  <c r="Q889" i="2"/>
  <c r="S889" i="2" s="1"/>
  <c r="Q252" i="2"/>
  <c r="S252" i="2" s="1"/>
  <c r="Q890" i="2"/>
  <c r="S890" i="2" s="1"/>
  <c r="Q253" i="2"/>
  <c r="S253" i="2" s="1"/>
  <c r="Q254" i="2"/>
  <c r="S254" i="2" s="1"/>
  <c r="Q891" i="2"/>
  <c r="S891" i="2" s="1"/>
  <c r="Q255" i="2"/>
  <c r="S255" i="2" s="1"/>
  <c r="Q892" i="2"/>
  <c r="S892" i="2" s="1"/>
  <c r="Q893" i="2"/>
  <c r="S893" i="2" s="1"/>
  <c r="Q894" i="2"/>
  <c r="S894" i="2" s="1"/>
  <c r="Q895" i="2"/>
  <c r="S895" i="2" s="1"/>
  <c r="Q256" i="2"/>
  <c r="S256" i="2" s="1"/>
  <c r="Q896" i="2"/>
  <c r="S896" i="2" s="1"/>
  <c r="Q257" i="2"/>
  <c r="S257" i="2" s="1"/>
  <c r="Q897" i="2"/>
  <c r="S897" i="2" s="1"/>
  <c r="Q898" i="2"/>
  <c r="S898" i="2" s="1"/>
  <c r="Q258" i="2"/>
  <c r="S258" i="2" s="1"/>
  <c r="Q259" i="2"/>
  <c r="S259" i="2" s="1"/>
  <c r="Q899" i="2"/>
  <c r="S899" i="2" s="1"/>
  <c r="Q900" i="2"/>
  <c r="S900" i="2" s="1"/>
  <c r="Q10" i="2"/>
  <c r="S10" i="2" s="1"/>
  <c r="Q901" i="2"/>
  <c r="S901" i="2" s="1"/>
  <c r="Q260" i="2"/>
  <c r="S260" i="2" s="1"/>
  <c r="Q902" i="2"/>
  <c r="S902" i="2" s="1"/>
  <c r="Q261" i="2"/>
  <c r="S261" i="2" s="1"/>
  <c r="Q262" i="2"/>
  <c r="S262" i="2" s="1"/>
  <c r="Q263" i="2"/>
  <c r="S263" i="2" s="1"/>
  <c r="Q903" i="2"/>
  <c r="S903" i="2" s="1"/>
  <c r="Q904" i="2"/>
  <c r="S904" i="2" s="1"/>
  <c r="Q905" i="2"/>
  <c r="S905" i="2" s="1"/>
  <c r="Q264" i="2"/>
  <c r="S264" i="2" s="1"/>
  <c r="Q906" i="2"/>
  <c r="S906" i="2" s="1"/>
  <c r="Q907" i="2"/>
  <c r="S907" i="2" s="1"/>
  <c r="Q908" i="2"/>
  <c r="S908" i="2" s="1"/>
  <c r="Q909" i="2"/>
  <c r="S909" i="2" s="1"/>
  <c r="Q910" i="2"/>
  <c r="S910" i="2" s="1"/>
  <c r="Q911" i="2"/>
  <c r="S911" i="2" s="1"/>
  <c r="Q912" i="2"/>
  <c r="S912" i="2" s="1"/>
  <c r="Q265" i="2"/>
  <c r="S265" i="2" s="1"/>
  <c r="Q913" i="2"/>
  <c r="S913" i="2" s="1"/>
  <c r="Q266" i="2"/>
  <c r="S266" i="2" s="1"/>
  <c r="Q914" i="2"/>
  <c r="S914" i="2" s="1"/>
  <c r="Q915" i="2"/>
  <c r="S915" i="2" s="1"/>
  <c r="Q267" i="2"/>
  <c r="S267" i="2" s="1"/>
  <c r="Q268" i="2"/>
  <c r="S268" i="2" s="1"/>
  <c r="Q916" i="2"/>
  <c r="S916" i="2" s="1"/>
  <c r="Q269" i="2"/>
  <c r="S269" i="2" s="1"/>
  <c r="Q917" i="2"/>
  <c r="S917" i="2" s="1"/>
  <c r="Q270" i="2"/>
  <c r="S270" i="2" s="1"/>
  <c r="Q271" i="2"/>
  <c r="S271" i="2" s="1"/>
  <c r="Q918" i="2"/>
  <c r="S918" i="2" s="1"/>
  <c r="Q272" i="2"/>
  <c r="S272" i="2" s="1"/>
  <c r="Q273" i="2"/>
  <c r="S273" i="2" s="1"/>
  <c r="Q274" i="2"/>
  <c r="S274" i="2" s="1"/>
  <c r="Q275" i="2"/>
  <c r="S275" i="2" s="1"/>
  <c r="Q276" i="2"/>
  <c r="S276" i="2" s="1"/>
  <c r="Q919" i="2"/>
  <c r="S919" i="2" s="1"/>
  <c r="Q920" i="2"/>
  <c r="S920" i="2" s="1"/>
  <c r="Q921" i="2"/>
  <c r="S921" i="2" s="1"/>
  <c r="Q922" i="2"/>
  <c r="S922" i="2" s="1"/>
  <c r="Q923" i="2"/>
  <c r="S923" i="2" s="1"/>
  <c r="Q924" i="2"/>
  <c r="S924" i="2" s="1"/>
  <c r="Q925" i="2"/>
  <c r="S925" i="2" s="1"/>
  <c r="Q926" i="2"/>
  <c r="S926" i="2" s="1"/>
  <c r="Q277" i="2"/>
  <c r="S277" i="2" s="1"/>
  <c r="Q278" i="2"/>
  <c r="S278" i="2" s="1"/>
  <c r="Q927" i="2"/>
  <c r="S927" i="2" s="1"/>
  <c r="Q279" i="2"/>
  <c r="S279" i="2" s="1"/>
  <c r="Q928" i="2"/>
  <c r="S928" i="2" s="1"/>
  <c r="Q929" i="2"/>
  <c r="S929" i="2" s="1"/>
  <c r="Q930" i="2"/>
  <c r="S930" i="2" s="1"/>
  <c r="Q280" i="2"/>
  <c r="S280" i="2" s="1"/>
  <c r="Q931" i="2"/>
  <c r="S931" i="2" s="1"/>
  <c r="Q932" i="2"/>
  <c r="S932" i="2" s="1"/>
  <c r="Q933" i="2"/>
  <c r="S933" i="2" s="1"/>
  <c r="Q934" i="2"/>
  <c r="S934" i="2" s="1"/>
  <c r="Q935" i="2"/>
  <c r="S935" i="2" s="1"/>
  <c r="Q281" i="2"/>
  <c r="S281" i="2" s="1"/>
  <c r="Q936" i="2"/>
  <c r="S936" i="2" s="1"/>
  <c r="Q282" i="2"/>
  <c r="S282" i="2" s="1"/>
  <c r="Q283" i="2"/>
  <c r="S283" i="2" s="1"/>
  <c r="Q937" i="2"/>
  <c r="S937" i="2" s="1"/>
  <c r="Q938" i="2"/>
  <c r="S938" i="2" s="1"/>
  <c r="Q284" i="2"/>
  <c r="S284" i="2" s="1"/>
  <c r="Q939" i="2"/>
  <c r="S939" i="2" s="1"/>
  <c r="Q285" i="2"/>
  <c r="S285" i="2" s="1"/>
  <c r="Q940" i="2"/>
  <c r="S940" i="2" s="1"/>
  <c r="Q286" i="2"/>
  <c r="S286" i="2" s="1"/>
  <c r="Q287" i="2"/>
  <c r="S287" i="2" s="1"/>
  <c r="Q288" i="2"/>
  <c r="S288" i="2" s="1"/>
  <c r="Q289" i="2"/>
  <c r="S289" i="2" s="1"/>
  <c r="Q941" i="2"/>
  <c r="S941" i="2" s="1"/>
  <c r="Q290" i="2"/>
  <c r="S290" i="2" s="1"/>
  <c r="Q942" i="2"/>
  <c r="S942" i="2" s="1"/>
  <c r="Q291" i="2"/>
  <c r="S291" i="2" s="1"/>
  <c r="Q943" i="2"/>
  <c r="S943" i="2" s="1"/>
  <c r="Q292" i="2"/>
  <c r="S292" i="2" s="1"/>
  <c r="Q11" i="2"/>
  <c r="S11" i="2" s="1"/>
  <c r="Q944" i="2"/>
  <c r="S944" i="2" s="1"/>
  <c r="Q945" i="2"/>
  <c r="S945" i="2" s="1"/>
  <c r="Q293" i="2"/>
  <c r="S293" i="2" s="1"/>
  <c r="Q294" i="2"/>
  <c r="S294" i="2" s="1"/>
  <c r="Q295" i="2"/>
  <c r="S295" i="2" s="1"/>
  <c r="Q296" i="2"/>
  <c r="S296" i="2" s="1"/>
  <c r="Q946" i="2"/>
  <c r="S946" i="2" s="1"/>
  <c r="Q947" i="2"/>
  <c r="S947" i="2" s="1"/>
  <c r="Q297" i="2"/>
  <c r="S297" i="2" s="1"/>
  <c r="Q948" i="2"/>
  <c r="S948" i="2" s="1"/>
  <c r="Q949" i="2"/>
  <c r="S949" i="2" s="1"/>
  <c r="Q298" i="2"/>
  <c r="S298" i="2" s="1"/>
  <c r="Q950" i="2"/>
  <c r="S950" i="2" s="1"/>
  <c r="Q951" i="2"/>
  <c r="S951" i="2" s="1"/>
  <c r="Q299" i="2"/>
  <c r="S299" i="2" s="1"/>
  <c r="Q300" i="2"/>
  <c r="S300" i="2" s="1"/>
  <c r="Q301" i="2"/>
  <c r="S301" i="2" s="1"/>
  <c r="Q952" i="2"/>
  <c r="S952" i="2" s="1"/>
  <c r="Q953" i="2"/>
  <c r="S953" i="2" s="1"/>
  <c r="Q302" i="2"/>
  <c r="S302" i="2" s="1"/>
  <c r="Q303" i="2"/>
  <c r="S303" i="2" s="1"/>
  <c r="Q12" i="2"/>
  <c r="S12" i="2" s="1"/>
  <c r="Q304" i="2"/>
  <c r="S304" i="2" s="1"/>
  <c r="Q954" i="2"/>
  <c r="S954" i="2" s="1"/>
  <c r="Q305" i="2"/>
  <c r="S305" i="2" s="1"/>
  <c r="Q306" i="2"/>
  <c r="S306" i="2" s="1"/>
  <c r="Q955" i="2"/>
  <c r="S955" i="2" s="1"/>
  <c r="Q956" i="2"/>
  <c r="S956" i="2" s="1"/>
  <c r="Q307" i="2"/>
  <c r="S307" i="2" s="1"/>
  <c r="Q957" i="2"/>
  <c r="S957" i="2" s="1"/>
  <c r="Q308" i="2"/>
  <c r="S308" i="2" s="1"/>
  <c r="Q958" i="2"/>
  <c r="S958" i="2" s="1"/>
  <c r="Q13" i="2"/>
  <c r="S13" i="2" s="1"/>
  <c r="Q959" i="2"/>
  <c r="S959" i="2" s="1"/>
  <c r="Q309" i="2"/>
  <c r="S309" i="2" s="1"/>
  <c r="Q960" i="2"/>
  <c r="S960" i="2" s="1"/>
  <c r="Q4" i="2"/>
  <c r="S4" i="2" s="1"/>
  <c r="Q310" i="2"/>
  <c r="S310" i="2" s="1"/>
  <c r="Q311" i="2"/>
  <c r="S311" i="2" s="1"/>
  <c r="Q961" i="2"/>
  <c r="S961" i="2" s="1"/>
  <c r="Q962" i="2"/>
  <c r="S962" i="2" s="1"/>
  <c r="Q963" i="2"/>
  <c r="S963" i="2" s="1"/>
  <c r="Q964" i="2"/>
  <c r="S964" i="2" s="1"/>
  <c r="Q312" i="2"/>
  <c r="S312" i="2" s="1"/>
  <c r="Q965" i="2"/>
  <c r="S965" i="2" s="1"/>
  <c r="Q313" i="2"/>
  <c r="S313" i="2" s="1"/>
  <c r="Q966" i="2"/>
  <c r="S966" i="2" s="1"/>
  <c r="Q314" i="2"/>
  <c r="S314" i="2" s="1"/>
  <c r="Q315" i="2"/>
  <c r="S315" i="2" s="1"/>
  <c r="Q967" i="2"/>
  <c r="S967" i="2" s="1"/>
  <c r="Q316" i="2"/>
  <c r="S316" i="2" s="1"/>
  <c r="Q317" i="2"/>
  <c r="S317" i="2" s="1"/>
  <c r="Q318" i="2"/>
  <c r="S318" i="2" s="1"/>
  <c r="Q319" i="2"/>
  <c r="S319" i="2" s="1"/>
  <c r="Q320" i="2"/>
  <c r="S320" i="2" s="1"/>
  <c r="Q968" i="2"/>
  <c r="S968" i="2" s="1"/>
  <c r="Q321" i="2"/>
  <c r="S321" i="2" s="1"/>
  <c r="Q969" i="2"/>
  <c r="S969" i="2" s="1"/>
  <c r="Q970" i="2"/>
  <c r="S970" i="2" s="1"/>
  <c r="Q322" i="2"/>
  <c r="S322" i="2" s="1"/>
  <c r="Q323" i="2"/>
  <c r="S323" i="2" s="1"/>
  <c r="Q324" i="2"/>
  <c r="S324" i="2" s="1"/>
  <c r="Q971" i="2"/>
  <c r="S971" i="2" s="1"/>
  <c r="Q972" i="2"/>
  <c r="S972" i="2" s="1"/>
  <c r="Q325" i="2"/>
  <c r="S325" i="2" s="1"/>
  <c r="Q326" i="2"/>
  <c r="S326" i="2" s="1"/>
  <c r="Q327" i="2"/>
  <c r="S327" i="2" s="1"/>
  <c r="Q328" i="2"/>
  <c r="S328" i="2" s="1"/>
  <c r="Q973" i="2"/>
  <c r="S973" i="2" s="1"/>
  <c r="Q329" i="2"/>
  <c r="S329" i="2" s="1"/>
  <c r="Q330" i="2"/>
  <c r="S330" i="2" s="1"/>
  <c r="Q331" i="2"/>
  <c r="S331" i="2" s="1"/>
  <c r="Q332" i="2"/>
  <c r="S332" i="2" s="1"/>
  <c r="Q333" i="2"/>
  <c r="S333" i="2" s="1"/>
  <c r="Q974" i="2"/>
  <c r="S974" i="2" s="1"/>
  <c r="Q334" i="2"/>
  <c r="S334" i="2" s="1"/>
  <c r="Q975" i="2"/>
  <c r="S975" i="2" s="1"/>
  <c r="Q335" i="2"/>
  <c r="S335" i="2" s="1"/>
  <c r="Q976" i="2"/>
  <c r="S976" i="2" s="1"/>
  <c r="Q977" i="2"/>
  <c r="S977" i="2" s="1"/>
  <c r="Q336" i="2"/>
  <c r="S336" i="2" s="1"/>
  <c r="Q978" i="2"/>
  <c r="S978" i="2" s="1"/>
  <c r="Q337" i="2"/>
  <c r="S337" i="2" s="1"/>
  <c r="Q979" i="2"/>
  <c r="S979" i="2" s="1"/>
  <c r="Q980" i="2"/>
  <c r="S980" i="2" s="1"/>
  <c r="Q338" i="2"/>
  <c r="S338" i="2" s="1"/>
  <c r="Q981" i="2"/>
  <c r="S981" i="2" s="1"/>
  <c r="Q982" i="2"/>
  <c r="S982" i="2" s="1"/>
  <c r="Q983" i="2"/>
  <c r="S983" i="2" s="1"/>
  <c r="Q984" i="2"/>
  <c r="S984" i="2" s="1"/>
  <c r="Q339" i="2"/>
  <c r="S339" i="2" s="1"/>
  <c r="Q340" i="2"/>
  <c r="S340" i="2" s="1"/>
  <c r="Q341" i="2"/>
  <c r="S341" i="2" s="1"/>
  <c r="Q342" i="2"/>
  <c r="S342" i="2" s="1"/>
  <c r="Q343" i="2"/>
  <c r="S343" i="2" s="1"/>
  <c r="Q985" i="2"/>
  <c r="S985" i="2" s="1"/>
  <c r="Q986" i="2"/>
  <c r="S986" i="2" s="1"/>
  <c r="Q987" i="2"/>
  <c r="S987" i="2" s="1"/>
  <c r="Q988" i="2"/>
  <c r="S988" i="2" s="1"/>
  <c r="Q989" i="2"/>
  <c r="S989" i="2" s="1"/>
  <c r="Q990" i="2"/>
  <c r="S990" i="2" s="1"/>
  <c r="Q344" i="2"/>
  <c r="S344" i="2" s="1"/>
  <c r="Q345" i="2"/>
  <c r="S345" i="2" s="1"/>
  <c r="Q991" i="2"/>
  <c r="S991" i="2" s="1"/>
  <c r="Q346" i="2"/>
  <c r="S346" i="2" s="1"/>
  <c r="Q347" i="2"/>
  <c r="S347" i="2" s="1"/>
  <c r="Q992" i="2"/>
  <c r="S992" i="2" s="1"/>
  <c r="Q348" i="2"/>
  <c r="S348" i="2" s="1"/>
  <c r="Q349" i="2"/>
  <c r="S349" i="2" s="1"/>
  <c r="Q993" i="2"/>
  <c r="S993" i="2" s="1"/>
  <c r="Q350" i="2"/>
  <c r="S350" i="2" s="1"/>
  <c r="Q994" i="2"/>
  <c r="S994" i="2" s="1"/>
  <c r="Q351" i="2"/>
  <c r="S351" i="2" s="1"/>
  <c r="Q352" i="2"/>
  <c r="S352" i="2" s="1"/>
  <c r="Q353" i="2"/>
  <c r="S353" i="2" s="1"/>
  <c r="Q995" i="2"/>
  <c r="S995" i="2" s="1"/>
  <c r="Q996" i="2"/>
  <c r="S996" i="2" s="1"/>
  <c r="Q354" i="2"/>
  <c r="S354" i="2" s="1"/>
  <c r="Q355" i="2"/>
  <c r="S355" i="2" s="1"/>
  <c r="Q356" i="2"/>
  <c r="S356" i="2" s="1"/>
  <c r="Q357" i="2"/>
  <c r="S357" i="2" s="1"/>
  <c r="Q997" i="2"/>
  <c r="S997" i="2" s="1"/>
  <c r="Q998" i="2"/>
  <c r="S998" i="2" s="1"/>
  <c r="Q999" i="2"/>
  <c r="S999" i="2" s="1"/>
  <c r="Q358" i="2"/>
  <c r="S358" i="2" s="1"/>
  <c r="Q359" i="2"/>
  <c r="S359" i="2" s="1"/>
  <c r="Q1000" i="2"/>
  <c r="S1000" i="2" s="1"/>
  <c r="Q360" i="2"/>
  <c r="S360" i="2" s="1"/>
  <c r="Q361" i="2"/>
  <c r="S361" i="2" s="1"/>
  <c r="Q362" i="2"/>
  <c r="S362" i="2" s="1"/>
  <c r="Q363" i="2"/>
  <c r="S363" i="2" s="1"/>
  <c r="Q1001" i="2"/>
  <c r="S1001" i="2" s="1"/>
  <c r="Q364" i="2"/>
  <c r="S364" i="2" s="1"/>
  <c r="Q365" i="2"/>
  <c r="S365" i="2" s="1"/>
  <c r="Q366" i="2"/>
  <c r="S366" i="2" s="1"/>
  <c r="P312" i="2"/>
  <c r="R312" i="2" s="1"/>
  <c r="P287" i="2"/>
  <c r="R287" i="2" s="1"/>
  <c r="P660" i="2"/>
  <c r="R660" i="2" s="1"/>
  <c r="P134" i="2"/>
  <c r="R134" i="2" s="1"/>
  <c r="P340" i="2"/>
  <c r="R340" i="2" s="1"/>
  <c r="P459" i="2"/>
  <c r="R459" i="2" s="1"/>
  <c r="P355" i="2"/>
  <c r="R355" i="2" s="1"/>
  <c r="P16" i="2"/>
  <c r="R16" i="2" s="1"/>
  <c r="P742" i="2"/>
  <c r="R742" i="2" s="1"/>
  <c r="P847" i="2"/>
  <c r="R847" i="2" s="1"/>
  <c r="P81" i="2"/>
  <c r="R81" i="2" s="1"/>
  <c r="P238" i="2"/>
  <c r="R238" i="2" s="1"/>
  <c r="P916" i="2"/>
  <c r="R916" i="2" s="1"/>
  <c r="P635" i="2"/>
  <c r="R635" i="2" s="1"/>
  <c r="P73" i="2"/>
  <c r="R73" i="2" s="1"/>
  <c r="P559" i="2"/>
  <c r="R559" i="2" s="1"/>
  <c r="P143" i="2"/>
  <c r="R143" i="2" s="1"/>
  <c r="P535" i="2"/>
  <c r="R535" i="2" s="1"/>
  <c r="P839" i="2"/>
  <c r="R839" i="2" s="1"/>
  <c r="P279" i="2"/>
  <c r="R279" i="2" s="1"/>
  <c r="P445" i="2"/>
  <c r="R445" i="2" s="1"/>
  <c r="P919" i="2"/>
  <c r="R919" i="2" s="1"/>
  <c r="P762" i="2"/>
  <c r="R762" i="2" s="1"/>
  <c r="P715" i="2"/>
  <c r="R715" i="2" s="1"/>
  <c r="P477" i="2"/>
  <c r="R477" i="2" s="1"/>
  <c r="P938" i="2"/>
  <c r="R938" i="2" s="1"/>
  <c r="P481" i="2"/>
  <c r="R481" i="2" s="1"/>
  <c r="P596" i="2"/>
  <c r="R596" i="2" s="1"/>
  <c r="P522" i="2"/>
  <c r="R522" i="2" s="1"/>
  <c r="P759" i="2"/>
  <c r="R759" i="2" s="1"/>
  <c r="P150" i="2"/>
  <c r="R150" i="2" s="1"/>
  <c r="P350" i="2"/>
  <c r="R350" i="2" s="1"/>
  <c r="P434" i="2"/>
  <c r="R434" i="2" s="1"/>
  <c r="P928" i="2"/>
  <c r="R928" i="2" s="1"/>
  <c r="P80" i="2"/>
  <c r="R80" i="2" s="1"/>
  <c r="P178" i="2"/>
  <c r="R178" i="2" s="1"/>
  <c r="P690" i="2"/>
  <c r="R690" i="2" s="1"/>
  <c r="P939" i="2"/>
  <c r="R939" i="2" s="1"/>
  <c r="P32" i="2"/>
  <c r="R32" i="2" s="1"/>
  <c r="P858" i="2"/>
  <c r="R858" i="2" s="1"/>
  <c r="P45" i="2"/>
  <c r="R45" i="2" s="1"/>
  <c r="P492" i="2"/>
  <c r="R492" i="2" s="1"/>
  <c r="P441" i="2"/>
  <c r="R441" i="2" s="1"/>
  <c r="P879" i="2"/>
  <c r="R879" i="2" s="1"/>
  <c r="P127" i="2"/>
  <c r="R127" i="2" s="1"/>
  <c r="P584" i="2"/>
  <c r="R584" i="2" s="1"/>
  <c r="P256" i="2"/>
  <c r="R256" i="2" s="1"/>
  <c r="P417" i="2"/>
  <c r="R417" i="2" s="1"/>
  <c r="P474" i="2"/>
  <c r="R474" i="2" s="1"/>
  <c r="P478" i="2"/>
  <c r="R478" i="2" s="1"/>
  <c r="P901" i="2"/>
  <c r="R901" i="2" s="1"/>
  <c r="P187" i="2"/>
  <c r="R187" i="2" s="1"/>
  <c r="P10" i="2"/>
  <c r="R10" i="2" s="1"/>
  <c r="P600" i="2"/>
  <c r="R600" i="2" s="1"/>
  <c r="P452" i="2"/>
  <c r="R452" i="2" s="1"/>
  <c r="P650" i="2"/>
  <c r="R650" i="2" s="1"/>
  <c r="P577" i="2"/>
  <c r="R577" i="2" s="1"/>
  <c r="P170" i="2"/>
  <c r="R170" i="2" s="1"/>
  <c r="P651" i="2"/>
  <c r="R651" i="2" s="1"/>
  <c r="P126" i="2"/>
  <c r="R126" i="2" s="1"/>
  <c r="P973" i="2"/>
  <c r="R973" i="2" s="1"/>
  <c r="P850" i="2"/>
  <c r="R850" i="2" s="1"/>
  <c r="P46" i="2"/>
  <c r="R46" i="2" s="1"/>
  <c r="P42" i="2"/>
  <c r="R42" i="2" s="1"/>
  <c r="P253" i="2"/>
  <c r="R253" i="2" s="1"/>
  <c r="P198" i="2"/>
  <c r="R198" i="2" s="1"/>
  <c r="P15" i="2"/>
  <c r="R15" i="2" s="1"/>
  <c r="P270" i="2"/>
  <c r="R270" i="2" s="1"/>
  <c r="P276" i="2"/>
  <c r="R276" i="2" s="1"/>
  <c r="P37" i="2"/>
  <c r="R37" i="2" s="1"/>
  <c r="P573" i="2"/>
  <c r="R573" i="2" s="1"/>
  <c r="P405" i="2"/>
  <c r="R405" i="2" s="1"/>
  <c r="P714" i="2"/>
  <c r="R714" i="2" s="1"/>
  <c r="P180" i="2"/>
  <c r="R180" i="2" s="1"/>
  <c r="P358" i="2"/>
  <c r="R358" i="2" s="1"/>
  <c r="P236" i="2"/>
  <c r="R236" i="2" s="1"/>
  <c r="P787" i="2"/>
  <c r="R787" i="2" s="1"/>
  <c r="P941" i="2"/>
  <c r="R941" i="2" s="1"/>
  <c r="P292" i="2"/>
  <c r="R292" i="2" s="1"/>
  <c r="P3" i="2"/>
  <c r="R3" i="2" s="1"/>
  <c r="P515" i="2"/>
  <c r="R515" i="2" s="1"/>
  <c r="P36" i="2"/>
  <c r="R36" i="2" s="1"/>
  <c r="P201" i="2"/>
  <c r="R201" i="2" s="1"/>
  <c r="P775" i="2"/>
  <c r="R775" i="2" s="1"/>
  <c r="P932" i="2"/>
  <c r="R932" i="2" s="1"/>
  <c r="P98" i="2"/>
  <c r="R98" i="2" s="1"/>
  <c r="P172" i="2"/>
  <c r="R172" i="2" s="1"/>
  <c r="P193" i="2"/>
  <c r="R193" i="2" s="1"/>
  <c r="P461" i="2"/>
  <c r="R461" i="2" s="1"/>
  <c r="P106" i="2"/>
  <c r="R106" i="2" s="1"/>
  <c r="P56" i="2"/>
  <c r="R56" i="2" s="1"/>
  <c r="P598" i="2"/>
  <c r="R598" i="2" s="1"/>
  <c r="P211" i="2"/>
  <c r="R211" i="2" s="1"/>
  <c r="P88" i="2"/>
  <c r="R88" i="2" s="1"/>
  <c r="P834" i="2"/>
  <c r="R834" i="2" s="1"/>
  <c r="P186" i="2"/>
  <c r="R186" i="2" s="1"/>
  <c r="P299" i="2"/>
  <c r="R299" i="2" s="1"/>
  <c r="P249" i="2"/>
  <c r="R249" i="2" s="1"/>
  <c r="P100" i="2"/>
  <c r="R100" i="2" s="1"/>
  <c r="P601" i="2"/>
  <c r="R601" i="2" s="1"/>
  <c r="P169" i="2"/>
  <c r="R169" i="2" s="1"/>
  <c r="P9" i="2"/>
  <c r="R9" i="2" s="1"/>
  <c r="P881" i="2"/>
  <c r="R881" i="2" s="1"/>
  <c r="P322" i="2"/>
  <c r="R322" i="2" s="1"/>
  <c r="P886" i="2"/>
  <c r="R886" i="2" s="1"/>
  <c r="P485" i="2"/>
  <c r="R485" i="2" s="1"/>
  <c r="P48" i="2"/>
  <c r="R48" i="2" s="1"/>
  <c r="P754" i="2"/>
  <c r="R754" i="2" s="1"/>
  <c r="P6" i="2"/>
  <c r="R6" i="2" s="1"/>
  <c r="P502" i="2"/>
  <c r="R502" i="2" s="1"/>
  <c r="P275" i="2"/>
  <c r="R275" i="2" s="1"/>
  <c r="P424" i="2"/>
  <c r="R424" i="2" s="1"/>
  <c r="P64" i="2"/>
  <c r="R64" i="2" s="1"/>
  <c r="P966" i="2"/>
  <c r="R966" i="2" s="1"/>
  <c r="P685" i="2"/>
  <c r="R685" i="2" s="1"/>
  <c r="P913" i="2"/>
  <c r="R913" i="2" s="1"/>
  <c r="P893" i="2"/>
  <c r="R893" i="2" s="1"/>
  <c r="P369" i="2"/>
  <c r="R369" i="2" s="1"/>
  <c r="P682" i="2"/>
  <c r="R682" i="2" s="1"/>
  <c r="P521" i="2"/>
  <c r="R521" i="2" s="1"/>
  <c r="P120" i="2"/>
  <c r="R120" i="2" s="1"/>
  <c r="P699" i="2"/>
  <c r="R699" i="2" s="1"/>
  <c r="P666" i="2"/>
  <c r="R666" i="2" s="1"/>
  <c r="P530" i="2"/>
  <c r="R530" i="2" s="1"/>
  <c r="P491" i="2"/>
  <c r="R491" i="2" s="1"/>
  <c r="P783" i="2"/>
  <c r="R783" i="2" s="1"/>
  <c r="P952" i="2"/>
  <c r="R952" i="2" s="1"/>
  <c r="P166" i="2"/>
  <c r="R166" i="2" s="1"/>
  <c r="P769" i="2"/>
  <c r="R769" i="2" s="1"/>
  <c r="P663" i="2"/>
  <c r="R663" i="2" s="1"/>
  <c r="P763" i="2"/>
  <c r="R763" i="2" s="1"/>
  <c r="P40" i="2"/>
  <c r="R40" i="2" s="1"/>
  <c r="P213" i="2"/>
  <c r="R213" i="2" s="1"/>
  <c r="P429" i="2"/>
  <c r="R429" i="2" s="1"/>
  <c r="P496" i="2"/>
  <c r="R496" i="2" s="1"/>
  <c r="P440" i="2"/>
  <c r="R440" i="2" s="1"/>
  <c r="P473" i="2"/>
  <c r="R473" i="2" s="1"/>
  <c r="P718" i="2"/>
  <c r="R718" i="2" s="1"/>
  <c r="P691" i="2"/>
  <c r="R691" i="2" s="1"/>
  <c r="P165" i="2"/>
  <c r="R165" i="2" s="1"/>
  <c r="P812" i="2"/>
  <c r="R812" i="2" s="1"/>
  <c r="P87" i="2"/>
  <c r="R87" i="2" s="1"/>
  <c r="P382" i="2"/>
  <c r="R382" i="2" s="1"/>
  <c r="P13" i="2"/>
  <c r="R13" i="2" s="1"/>
  <c r="P68" i="2"/>
  <c r="R68" i="2" s="1"/>
  <c r="P877" i="2"/>
  <c r="R877" i="2" s="1"/>
  <c r="P623" i="2"/>
  <c r="R623" i="2" s="1"/>
  <c r="P579" i="2"/>
  <c r="R579" i="2" s="1"/>
  <c r="P582" i="2"/>
  <c r="R582" i="2" s="1"/>
  <c r="P460" i="2"/>
  <c r="R460" i="2" s="1"/>
  <c r="P713" i="2"/>
  <c r="R713" i="2" s="1"/>
  <c r="P457" i="2"/>
  <c r="R457" i="2" s="1"/>
  <c r="P215" i="2"/>
  <c r="R215" i="2" s="1"/>
  <c r="P365" i="2"/>
  <c r="R365" i="2" s="1"/>
  <c r="P388" i="2"/>
  <c r="R388" i="2" s="1"/>
  <c r="P811" i="2"/>
  <c r="R811" i="2" s="1"/>
  <c r="P673" i="2"/>
  <c r="R673" i="2" s="1"/>
  <c r="P875" i="2"/>
  <c r="R875" i="2" s="1"/>
  <c r="P372" i="2"/>
  <c r="R372" i="2" s="1"/>
  <c r="P466" i="2"/>
  <c r="R466" i="2" s="1"/>
  <c r="P669" i="2"/>
  <c r="R669" i="2" s="1"/>
  <c r="P475" i="2"/>
  <c r="R475" i="2" s="1"/>
  <c r="P470" i="2"/>
  <c r="R470" i="2" s="1"/>
  <c r="P564" i="2"/>
  <c r="R564" i="2" s="1"/>
  <c r="P284" i="2"/>
  <c r="R284" i="2" s="1"/>
  <c r="P753" i="2"/>
  <c r="R753" i="2" s="1"/>
  <c r="P124" i="2"/>
  <c r="R124" i="2" s="1"/>
  <c r="P517" i="2"/>
  <c r="R517" i="2" s="1"/>
  <c r="P841" i="2"/>
  <c r="R841" i="2" s="1"/>
  <c r="P197" i="2"/>
  <c r="R197" i="2" s="1"/>
  <c r="P820" i="2"/>
  <c r="R820" i="2" s="1"/>
  <c r="P333" i="2"/>
  <c r="R333" i="2" s="1"/>
  <c r="P286" i="2"/>
  <c r="R286" i="2" s="1"/>
  <c r="P300" i="2"/>
  <c r="R300" i="2" s="1"/>
  <c r="P538" i="2"/>
  <c r="R538" i="2" s="1"/>
  <c r="P5" i="2"/>
  <c r="R5" i="2" s="1"/>
  <c r="P948" i="2"/>
  <c r="R948" i="2" s="1"/>
  <c r="P206" i="2"/>
  <c r="R206" i="2" s="1"/>
  <c r="P961" i="2"/>
  <c r="R961" i="2" s="1"/>
  <c r="P221" i="2"/>
  <c r="R221" i="2" s="1"/>
  <c r="P807" i="2"/>
  <c r="R807" i="2" s="1"/>
  <c r="P163" i="2"/>
  <c r="R163" i="2" s="1"/>
  <c r="P174" i="2"/>
  <c r="R174" i="2" s="1"/>
  <c r="P86" i="2"/>
  <c r="R86" i="2" s="1"/>
  <c r="P930" i="2"/>
  <c r="R930" i="2" s="1"/>
  <c r="P356" i="2"/>
  <c r="R356" i="2" s="1"/>
  <c r="P849" i="2"/>
  <c r="R849" i="2" s="1"/>
  <c r="P251" i="2"/>
  <c r="R251" i="2" s="1"/>
  <c r="P842" i="2"/>
  <c r="R842" i="2" s="1"/>
  <c r="P780" i="2"/>
  <c r="R780" i="2" s="1"/>
  <c r="P415" i="2"/>
  <c r="R415" i="2" s="1"/>
  <c r="P330" i="2"/>
  <c r="R330" i="2" s="1"/>
  <c r="P301" i="2"/>
  <c r="R301" i="2" s="1"/>
  <c r="P364" i="2"/>
  <c r="R364" i="2" s="1"/>
  <c r="P303" i="2"/>
  <c r="R303" i="2" s="1"/>
  <c r="P411" i="2"/>
  <c r="R411" i="2" s="1"/>
  <c r="P118" i="2"/>
  <c r="R118" i="2" s="1"/>
  <c r="P230" i="2"/>
  <c r="R230" i="2" s="1"/>
  <c r="P377" i="2"/>
  <c r="R377" i="2" s="1"/>
  <c r="P542" i="2"/>
  <c r="R542" i="2" s="1"/>
  <c r="P833" i="2"/>
  <c r="R833" i="2" s="1"/>
  <c r="P354" i="2"/>
  <c r="R354" i="2" s="1"/>
  <c r="P334" i="2"/>
  <c r="R334" i="2" s="1"/>
  <c r="P241" i="2"/>
  <c r="R241" i="2" s="1"/>
  <c r="P905" i="2"/>
  <c r="R905" i="2" s="1"/>
  <c r="P449" i="2"/>
  <c r="R449" i="2" s="1"/>
  <c r="P332" i="2"/>
  <c r="R332" i="2" s="1"/>
  <c r="P246" i="2"/>
  <c r="R246" i="2" s="1"/>
  <c r="P258" i="2"/>
  <c r="R258" i="2" s="1"/>
  <c r="P731" i="2"/>
  <c r="R731" i="2" s="1"/>
  <c r="P309" i="2"/>
  <c r="R309" i="2" s="1"/>
  <c r="P152" i="2"/>
  <c r="R152" i="2" s="1"/>
  <c r="P511" i="2"/>
  <c r="R511" i="2" s="1"/>
  <c r="P636" i="2"/>
  <c r="R636" i="2" s="1"/>
  <c r="P304" i="2"/>
  <c r="R304" i="2" s="1"/>
  <c r="P861" i="2"/>
  <c r="R861" i="2" s="1"/>
  <c r="P376" i="2"/>
  <c r="R376" i="2" s="1"/>
  <c r="P771" i="2"/>
  <c r="R771" i="2" s="1"/>
  <c r="P985" i="2"/>
  <c r="R985" i="2" s="1"/>
  <c r="P789" i="2"/>
  <c r="R789" i="2" s="1"/>
  <c r="P526" i="2"/>
  <c r="R526" i="2" s="1"/>
  <c r="P641" i="2"/>
  <c r="R641" i="2" s="1"/>
  <c r="P929" i="2"/>
  <c r="R929" i="2" s="1"/>
  <c r="P953" i="2"/>
  <c r="R953" i="2" s="1"/>
  <c r="P815" i="2"/>
  <c r="R815" i="2" s="1"/>
  <c r="P620" i="2"/>
  <c r="R620" i="2" s="1"/>
  <c r="P12" i="2"/>
  <c r="R12" i="2" s="1"/>
  <c r="P639" i="2"/>
  <c r="R639" i="2" s="1"/>
  <c r="P75" i="2"/>
  <c r="R75" i="2" s="1"/>
  <c r="P267" i="2"/>
  <c r="R267" i="2" s="1"/>
  <c r="P727" i="2"/>
  <c r="R727" i="2" s="1"/>
  <c r="P51" i="2"/>
  <c r="R51" i="2" s="1"/>
  <c r="P835" i="2"/>
  <c r="R835" i="2" s="1"/>
  <c r="P344" i="2"/>
  <c r="R344" i="2" s="1"/>
  <c r="P393" i="2"/>
  <c r="R393" i="2" s="1"/>
  <c r="P90" i="2"/>
  <c r="R90" i="2" s="1"/>
  <c r="P774" i="2"/>
  <c r="R774" i="2" s="1"/>
  <c r="P71" i="2"/>
  <c r="R71" i="2" s="1"/>
  <c r="P745" i="2"/>
  <c r="R745" i="2" s="1"/>
  <c r="P722" i="2"/>
  <c r="R722" i="2" s="1"/>
  <c r="P295" i="2"/>
  <c r="R295" i="2" s="1"/>
  <c r="P233" i="2"/>
  <c r="R233" i="2" s="1"/>
  <c r="P280" i="2"/>
  <c r="R280" i="2" s="1"/>
  <c r="P129" i="2"/>
  <c r="R129" i="2" s="1"/>
  <c r="P572" i="2"/>
  <c r="R572" i="2" s="1"/>
  <c r="P537" i="2"/>
  <c r="R537" i="2" s="1"/>
  <c r="P765" i="2"/>
  <c r="R765" i="2" s="1"/>
  <c r="P53" i="2"/>
  <c r="R53" i="2" s="1"/>
  <c r="P629" i="2"/>
  <c r="R629" i="2" s="1"/>
  <c r="P293" i="2"/>
  <c r="R293" i="2" s="1"/>
  <c r="P125" i="2"/>
  <c r="R125" i="2" s="1"/>
  <c r="P516" i="2"/>
  <c r="R516" i="2" s="1"/>
  <c r="P900" i="2"/>
  <c r="R900" i="2" s="1"/>
  <c r="P362" i="2"/>
  <c r="R362" i="2" s="1"/>
  <c r="P934" i="2"/>
  <c r="R934" i="2" s="1"/>
  <c r="P856" i="2"/>
  <c r="R856" i="2" s="1"/>
  <c r="P290" i="2"/>
  <c r="R290" i="2" s="1"/>
  <c r="P758" i="2"/>
  <c r="R758" i="2" s="1"/>
  <c r="P455" i="2"/>
  <c r="R455" i="2" s="1"/>
  <c r="P798" i="2"/>
  <c r="R798" i="2" s="1"/>
  <c r="P793" i="2"/>
  <c r="R793" i="2" s="1"/>
  <c r="P214" i="2"/>
  <c r="R214" i="2" s="1"/>
  <c r="P117" i="2"/>
  <c r="R117" i="2" s="1"/>
  <c r="P353" i="2"/>
  <c r="R353" i="2" s="1"/>
  <c r="P595" i="2"/>
  <c r="R595" i="2" s="1"/>
  <c r="P638" i="2"/>
  <c r="R638" i="2" s="1"/>
  <c r="P895" i="2"/>
  <c r="R895" i="2" s="1"/>
  <c r="P373" i="2"/>
  <c r="R373" i="2" s="1"/>
  <c r="P659" i="2"/>
  <c r="R659" i="2" s="1"/>
  <c r="P392" i="2"/>
  <c r="R392" i="2" s="1"/>
  <c r="P401" i="2"/>
  <c r="R401" i="2" s="1"/>
  <c r="P24" i="2"/>
  <c r="R24" i="2" s="1"/>
  <c r="P906" i="2"/>
  <c r="R906" i="2" s="1"/>
  <c r="P266" i="2"/>
  <c r="R266" i="2" s="1"/>
  <c r="P528" i="2"/>
  <c r="R528" i="2" s="1"/>
  <c r="P518" i="2"/>
  <c r="R518" i="2" s="1"/>
  <c r="P751" i="2"/>
  <c r="R751" i="2" s="1"/>
  <c r="P151" i="2"/>
  <c r="R151" i="2" s="1"/>
  <c r="P830" i="2"/>
  <c r="R830" i="2" s="1"/>
  <c r="P551" i="2"/>
  <c r="R551" i="2" s="1"/>
  <c r="P351" i="2"/>
  <c r="R351" i="2" s="1"/>
  <c r="P507" i="2"/>
  <c r="R507" i="2" s="1"/>
  <c r="P674" i="2"/>
  <c r="R674" i="2" s="1"/>
  <c r="P586" i="2"/>
  <c r="R586" i="2" s="1"/>
  <c r="P184" i="2"/>
  <c r="R184" i="2" s="1"/>
  <c r="P97" i="2"/>
  <c r="R97" i="2" s="1"/>
  <c r="P21" i="2"/>
  <c r="R21" i="2" s="1"/>
  <c r="P995" i="2"/>
  <c r="R995" i="2" s="1"/>
  <c r="P467" i="2"/>
  <c r="R467" i="2" s="1"/>
  <c r="P462" i="2"/>
  <c r="R462" i="2" s="1"/>
  <c r="P529" i="2"/>
  <c r="R529" i="2" s="1"/>
  <c r="P933" i="2"/>
  <c r="R933" i="2" s="1"/>
  <c r="P66" i="2"/>
  <c r="R66" i="2" s="1"/>
  <c r="P779" i="2"/>
  <c r="R779" i="2" s="1"/>
  <c r="P944" i="2"/>
  <c r="R944" i="2" s="1"/>
  <c r="P882" i="2"/>
  <c r="R882" i="2" s="1"/>
  <c r="P456" i="2"/>
  <c r="R456" i="2" s="1"/>
  <c r="P204" i="2"/>
  <c r="R204" i="2" s="1"/>
  <c r="P65" i="2"/>
  <c r="R65" i="2" s="1"/>
  <c r="P904" i="2"/>
  <c r="R904" i="2" s="1"/>
  <c r="P917" i="2"/>
  <c r="R917" i="2" s="1"/>
  <c r="P970" i="2"/>
  <c r="R970" i="2" s="1"/>
  <c r="P34" i="2"/>
  <c r="R34" i="2" s="1"/>
  <c r="P597" i="2"/>
  <c r="R597" i="2" s="1"/>
  <c r="P191" i="2"/>
  <c r="R191" i="2" s="1"/>
  <c r="P792" i="2"/>
  <c r="R792" i="2" s="1"/>
  <c r="P838" i="2"/>
  <c r="R838" i="2" s="1"/>
  <c r="P910" i="2"/>
  <c r="R910" i="2" s="1"/>
  <c r="P181" i="2"/>
  <c r="R181" i="2" s="1"/>
  <c r="P153" i="2"/>
  <c r="R153" i="2" s="1"/>
  <c r="P237" i="2"/>
  <c r="R237" i="2" s="1"/>
  <c r="P796" i="2"/>
  <c r="R796" i="2" s="1"/>
  <c r="P545" i="2"/>
  <c r="R545" i="2" s="1"/>
  <c r="P506" i="2"/>
  <c r="R506" i="2" s="1"/>
  <c r="P179" i="2"/>
  <c r="R179" i="2" s="1"/>
  <c r="P357" i="2"/>
  <c r="R357" i="2" s="1"/>
  <c r="P949" i="2"/>
  <c r="R949" i="2" s="1"/>
  <c r="P868" i="2"/>
  <c r="R868" i="2" s="1"/>
  <c r="P604" i="2"/>
  <c r="R604" i="2" s="1"/>
  <c r="P764" i="2"/>
  <c r="R764" i="2" s="1"/>
  <c r="P968" i="2"/>
  <c r="R968" i="2" s="1"/>
  <c r="P619" i="2"/>
  <c r="R619" i="2" s="1"/>
  <c r="P188" i="2"/>
  <c r="R188" i="2" s="1"/>
  <c r="P144" i="2"/>
  <c r="R144" i="2" s="1"/>
  <c r="P891" i="2"/>
  <c r="R891" i="2" s="1"/>
  <c r="P31" i="2"/>
  <c r="R31" i="2" s="1"/>
  <c r="P311" i="2"/>
  <c r="R311" i="2" s="1"/>
  <c r="P82" i="2"/>
  <c r="R82" i="2" s="1"/>
  <c r="P637" i="2"/>
  <c r="R637" i="2" s="1"/>
  <c r="P52" i="2"/>
  <c r="R52" i="2" s="1"/>
  <c r="P642" i="2"/>
  <c r="R642" i="2" s="1"/>
  <c r="P345" i="2"/>
  <c r="R345" i="2" s="1"/>
  <c r="P544" i="2"/>
  <c r="R544" i="2" s="1"/>
  <c r="P375" i="2"/>
  <c r="R375" i="2" s="1"/>
  <c r="P615" i="2"/>
  <c r="R615" i="2" s="1"/>
  <c r="P128" i="2"/>
  <c r="R128" i="2" s="1"/>
  <c r="P20" i="2"/>
  <c r="R20" i="2" s="1"/>
  <c r="P686" i="2"/>
  <c r="R686" i="2" s="1"/>
  <c r="P818" i="2"/>
  <c r="R818" i="2" s="1"/>
  <c r="P567" i="2"/>
  <c r="R567" i="2" s="1"/>
  <c r="P644" i="2"/>
  <c r="R644" i="2" s="1"/>
  <c r="P768" i="2"/>
  <c r="R768" i="2" s="1"/>
  <c r="P335" i="2"/>
  <c r="R335" i="2" s="1"/>
  <c r="P115" i="2"/>
  <c r="R115" i="2" s="1"/>
  <c r="P208" i="2"/>
  <c r="R208" i="2" s="1"/>
  <c r="P147" i="2"/>
  <c r="R147" i="2" s="1"/>
  <c r="P664" i="2"/>
  <c r="R664" i="2" s="1"/>
  <c r="P403" i="2"/>
  <c r="R403" i="2" s="1"/>
  <c r="P972" i="2"/>
  <c r="R972" i="2" s="1"/>
  <c r="P231" i="2"/>
  <c r="R231" i="2" s="1"/>
  <c r="P760" i="2"/>
  <c r="R760" i="2" s="1"/>
  <c r="P806" i="2"/>
  <c r="R806" i="2" s="1"/>
  <c r="P716" i="2"/>
  <c r="R716" i="2" s="1"/>
  <c r="P967" i="2"/>
  <c r="R967" i="2" s="1"/>
  <c r="P749" i="2"/>
  <c r="R749" i="2" s="1"/>
  <c r="P897" i="2"/>
  <c r="R897" i="2" s="1"/>
  <c r="P133" i="2"/>
  <c r="R133" i="2" s="1"/>
  <c r="P724" i="2"/>
  <c r="R724" i="2" s="1"/>
  <c r="P501" i="2"/>
  <c r="R501" i="2" s="1"/>
  <c r="P672" i="2"/>
  <c r="R672" i="2" s="1"/>
  <c r="P562" i="2"/>
  <c r="R562" i="2" s="1"/>
  <c r="P122" i="2"/>
  <c r="R122" i="2" s="1"/>
  <c r="P149" i="2"/>
  <c r="R149" i="2" s="1"/>
  <c r="P341" i="2"/>
  <c r="R341" i="2" s="1"/>
  <c r="P223" i="2"/>
  <c r="R223" i="2" s="1"/>
  <c r="P271" i="2"/>
  <c r="R271" i="2" s="1"/>
  <c r="P60" i="2"/>
  <c r="R60" i="2" s="1"/>
  <c r="P563" i="2"/>
  <c r="R563" i="2" s="1"/>
  <c r="P189" i="2"/>
  <c r="R189" i="2" s="1"/>
  <c r="P79" i="2"/>
  <c r="R79" i="2" s="1"/>
  <c r="P435" i="2"/>
  <c r="R435" i="2" s="1"/>
  <c r="P489" i="2"/>
  <c r="R489" i="2" s="1"/>
  <c r="P182" i="2"/>
  <c r="R182" i="2" s="1"/>
  <c r="P643" i="2"/>
  <c r="R643" i="2" s="1"/>
  <c r="P396" i="2"/>
  <c r="R396" i="2" s="1"/>
  <c r="P490" i="2"/>
  <c r="R490" i="2" s="1"/>
  <c r="P802" i="2"/>
  <c r="R802" i="2" s="1"/>
  <c r="P611" i="2"/>
  <c r="R611" i="2" s="1"/>
  <c r="P78" i="2"/>
  <c r="R78" i="2" s="1"/>
  <c r="P695" i="2"/>
  <c r="R695" i="2" s="1"/>
  <c r="P867" i="2"/>
  <c r="R867" i="2" s="1"/>
  <c r="P902" i="2"/>
  <c r="R902" i="2" s="1"/>
  <c r="P534" i="2"/>
  <c r="R534" i="2" s="1"/>
  <c r="P741" i="2"/>
  <c r="R741" i="2" s="1"/>
  <c r="P202" i="2"/>
  <c r="R202" i="2" s="1"/>
  <c r="P705" i="2"/>
  <c r="R705" i="2" s="1"/>
  <c r="P195" i="2"/>
  <c r="R195" i="2" s="1"/>
  <c r="P154" i="2"/>
  <c r="R154" i="2" s="1"/>
  <c r="P400" i="2"/>
  <c r="R400" i="2" s="1"/>
  <c r="P761" i="2"/>
  <c r="R761" i="2" s="1"/>
  <c r="P912" i="2"/>
  <c r="R912" i="2" s="1"/>
  <c r="P18" i="2"/>
  <c r="R18" i="2" s="1"/>
  <c r="P281" i="2"/>
  <c r="R281" i="2" s="1"/>
  <c r="P385" i="2"/>
  <c r="R385" i="2" s="1"/>
  <c r="P499" i="2"/>
  <c r="R499" i="2" s="1"/>
  <c r="P539" i="2"/>
  <c r="R539" i="2" s="1"/>
  <c r="P254" i="2"/>
  <c r="R254" i="2" s="1"/>
  <c r="P323" i="2"/>
  <c r="R323" i="2" s="1"/>
  <c r="P273" i="2"/>
  <c r="R273" i="2" s="1"/>
  <c r="P510" i="2"/>
  <c r="R510" i="2" s="1"/>
  <c r="P698" i="2"/>
  <c r="R698" i="2" s="1"/>
  <c r="P870" i="2"/>
  <c r="R870" i="2" s="1"/>
  <c r="P109" i="2"/>
  <c r="R109" i="2" s="1"/>
  <c r="P250" i="2"/>
  <c r="R250" i="2" s="1"/>
  <c r="P155" i="2"/>
  <c r="R155" i="2" s="1"/>
  <c r="P416" i="2"/>
  <c r="R416" i="2" s="1"/>
  <c r="P892" i="2"/>
  <c r="R892" i="2" s="1"/>
  <c r="P305" i="2"/>
  <c r="R305" i="2" s="1"/>
  <c r="P47" i="2"/>
  <c r="R47" i="2" s="1"/>
  <c r="P871" i="2"/>
  <c r="R871" i="2" s="1"/>
  <c r="P756" i="2"/>
  <c r="R756" i="2" s="1"/>
  <c r="P479" i="2"/>
  <c r="R479" i="2" s="1"/>
  <c r="P76" i="2"/>
  <c r="R76" i="2" s="1"/>
  <c r="P487" i="2"/>
  <c r="R487" i="2" s="1"/>
  <c r="P865" i="2"/>
  <c r="R865" i="2" s="1"/>
  <c r="P244" i="2"/>
  <c r="R244" i="2" s="1"/>
  <c r="P552" i="2"/>
  <c r="R552" i="2" s="1"/>
  <c r="P412" i="2"/>
  <c r="R412" i="2" s="1"/>
  <c r="P671" i="2"/>
  <c r="R671" i="2" s="1"/>
  <c r="P683" i="2"/>
  <c r="R683" i="2" s="1"/>
  <c r="P977" i="2"/>
  <c r="R977" i="2" s="1"/>
  <c r="P736" i="2"/>
  <c r="R736" i="2" s="1"/>
  <c r="P527" i="2"/>
  <c r="R527" i="2" s="1"/>
  <c r="P726" i="2"/>
  <c r="R726" i="2" s="1"/>
  <c r="P402" i="2"/>
  <c r="R402" i="2" s="1"/>
  <c r="P804" i="2"/>
  <c r="R804" i="2" s="1"/>
  <c r="P986" i="2"/>
  <c r="R986" i="2" s="1"/>
  <c r="P142" i="2"/>
  <c r="R142" i="2" s="1"/>
  <c r="P132" i="2"/>
  <c r="R132" i="2" s="1"/>
  <c r="P283" i="2"/>
  <c r="R283" i="2" s="1"/>
  <c r="P183" i="2"/>
  <c r="R183" i="2" s="1"/>
  <c r="P168" i="2"/>
  <c r="R168" i="2" s="1"/>
  <c r="P825" i="2"/>
  <c r="R825" i="2" s="1"/>
  <c r="P447" i="2"/>
  <c r="R447" i="2" s="1"/>
  <c r="P112" i="2"/>
  <c r="R112" i="2" s="1"/>
  <c r="P888" i="2"/>
  <c r="R888" i="2" s="1"/>
  <c r="P703" i="2"/>
  <c r="R703" i="2" s="1"/>
  <c r="P568" i="2"/>
  <c r="R568" i="2" s="1"/>
  <c r="P96" i="2"/>
  <c r="R96" i="2" s="1"/>
  <c r="P157" i="2"/>
  <c r="R157" i="2" s="1"/>
  <c r="P580" i="2"/>
  <c r="R580" i="2" s="1"/>
  <c r="P404" i="2"/>
  <c r="R404" i="2" s="1"/>
  <c r="P574" i="2"/>
  <c r="R574" i="2" s="1"/>
  <c r="P547" i="2"/>
  <c r="R547" i="2" s="1"/>
  <c r="P959" i="2"/>
  <c r="R959" i="2" s="1"/>
  <c r="P386" i="2"/>
  <c r="R386" i="2" s="1"/>
  <c r="P979" i="2"/>
  <c r="R979" i="2" s="1"/>
  <c r="P35" i="2"/>
  <c r="R35" i="2" s="1"/>
  <c r="P247" i="2"/>
  <c r="R247" i="2" s="1"/>
  <c r="P370" i="2"/>
  <c r="R370" i="2" s="1"/>
  <c r="P921" i="2"/>
  <c r="R921" i="2" s="1"/>
  <c r="P676" i="2"/>
  <c r="R676" i="2" s="1"/>
  <c r="P883" i="2"/>
  <c r="R883" i="2" s="1"/>
  <c r="P628" i="2"/>
  <c r="R628" i="2" s="1"/>
  <c r="P486" i="2"/>
  <c r="R486" i="2" s="1"/>
  <c r="P719" i="2"/>
  <c r="R719" i="2" s="1"/>
  <c r="P442" i="2"/>
  <c r="R442" i="2" s="1"/>
  <c r="P982" i="2"/>
  <c r="R982" i="2" s="1"/>
  <c r="P421" i="2"/>
  <c r="R421" i="2" s="1"/>
  <c r="P585" i="2"/>
  <c r="R585" i="2" s="1"/>
  <c r="P431" i="2"/>
  <c r="R431" i="2" s="1"/>
  <c r="P465" i="2"/>
  <c r="R465" i="2" s="1"/>
  <c r="P583" i="2"/>
  <c r="R583" i="2" s="1"/>
  <c r="P240" i="2"/>
  <c r="R240" i="2" s="1"/>
  <c r="P707" i="2"/>
  <c r="R707" i="2" s="1"/>
  <c r="P863" i="2"/>
  <c r="R863" i="2" s="1"/>
  <c r="P940" i="2"/>
  <c r="R940" i="2" s="1"/>
  <c r="P26" i="2"/>
  <c r="R26" i="2" s="1"/>
  <c r="P175" i="2"/>
  <c r="R175" i="2" s="1"/>
  <c r="P743" i="2"/>
  <c r="R743" i="2" s="1"/>
  <c r="P790" i="2"/>
  <c r="R790" i="2" s="1"/>
  <c r="P397" i="2"/>
  <c r="R397" i="2" s="1"/>
  <c r="P108" i="2"/>
  <c r="R108" i="2" s="1"/>
  <c r="P57" i="2"/>
  <c r="R57" i="2" s="1"/>
  <c r="P903" i="2"/>
  <c r="R903" i="2" s="1"/>
  <c r="P616" i="2"/>
  <c r="R616" i="2" s="1"/>
  <c r="P328" i="2"/>
  <c r="R328" i="2" s="1"/>
  <c r="P684" i="2"/>
  <c r="R684" i="2" s="1"/>
  <c r="P268" i="2"/>
  <c r="R268" i="2" s="1"/>
  <c r="P667" i="2"/>
  <c r="R667" i="2" s="1"/>
  <c r="P694" i="2"/>
  <c r="R694" i="2" s="1"/>
  <c r="P105" i="2"/>
  <c r="R105" i="2" s="1"/>
  <c r="P239" i="2"/>
  <c r="R239" i="2" s="1"/>
  <c r="P744" i="2"/>
  <c r="R744" i="2" s="1"/>
  <c r="P17" i="2"/>
  <c r="R17" i="2" s="1"/>
  <c r="P363" i="2"/>
  <c r="R363" i="2" s="1"/>
  <c r="P85" i="2"/>
  <c r="R85" i="2" s="1"/>
  <c r="P368" i="2"/>
  <c r="R368" i="2" s="1"/>
  <c r="P482" i="2"/>
  <c r="R482" i="2" s="1"/>
  <c r="P590" i="2"/>
  <c r="R590" i="2" s="1"/>
  <c r="P291" i="2"/>
  <c r="R291" i="2" s="1"/>
  <c r="P458" i="2"/>
  <c r="R458" i="2" s="1"/>
  <c r="P558" i="2"/>
  <c r="R558" i="2" s="1"/>
  <c r="P453" i="2"/>
  <c r="R453" i="2" s="1"/>
  <c r="P468" i="2"/>
  <c r="R468" i="2" s="1"/>
  <c r="P800" i="2"/>
  <c r="R800" i="2" s="1"/>
  <c r="P99" i="2"/>
  <c r="R99" i="2" s="1"/>
  <c r="P359" i="2"/>
  <c r="R359" i="2" s="1"/>
  <c r="P954" i="2"/>
  <c r="R954" i="2" s="1"/>
  <c r="P27" i="2"/>
  <c r="R27" i="2" s="1"/>
  <c r="P989" i="2"/>
  <c r="R989" i="2" s="1"/>
  <c r="P407" i="2"/>
  <c r="R407" i="2" s="1"/>
  <c r="P352" i="2"/>
  <c r="R352" i="2" s="1"/>
  <c r="P974" i="2"/>
  <c r="R974" i="2" s="1"/>
  <c r="P484" i="2"/>
  <c r="R484" i="2" s="1"/>
  <c r="P248" i="2"/>
  <c r="R248" i="2" s="1"/>
  <c r="P662" i="2"/>
  <c r="R662" i="2" s="1"/>
  <c r="P709" i="2"/>
  <c r="R709" i="2" s="1"/>
  <c r="P383" i="2"/>
  <c r="R383" i="2" s="1"/>
  <c r="P378" i="2"/>
  <c r="R378" i="2" s="1"/>
  <c r="P114" i="2"/>
  <c r="R114" i="2" s="1"/>
  <c r="P138" i="2"/>
  <c r="R138" i="2" s="1"/>
  <c r="P587" i="2"/>
  <c r="R587" i="2" s="1"/>
  <c r="P225" i="2"/>
  <c r="R225" i="2" s="1"/>
  <c r="P336" i="2"/>
  <c r="R336" i="2" s="1"/>
  <c r="P878" i="2"/>
  <c r="R878" i="2" s="1"/>
  <c r="P190" i="2"/>
  <c r="R190" i="2" s="1"/>
  <c r="P294" i="2"/>
  <c r="R294" i="2" s="1"/>
  <c r="P657" i="2"/>
  <c r="R657" i="2" s="1"/>
  <c r="P857" i="2"/>
  <c r="R857" i="2" s="1"/>
  <c r="P658" i="2"/>
  <c r="R658" i="2" s="1"/>
  <c r="P44" i="2"/>
  <c r="R44" i="2" s="1"/>
  <c r="P555" i="2"/>
  <c r="R555" i="2" s="1"/>
  <c r="P785" i="2"/>
  <c r="R785" i="2" s="1"/>
  <c r="P681" i="2"/>
  <c r="R681" i="2" s="1"/>
  <c r="P503" i="2"/>
  <c r="R503" i="2" s="1"/>
  <c r="P272" i="2"/>
  <c r="R272" i="2" s="1"/>
  <c r="P406" i="2"/>
  <c r="R406" i="2" s="1"/>
  <c r="P269" i="2"/>
  <c r="R269" i="2" s="1"/>
  <c r="P778" i="2"/>
  <c r="R778" i="2" s="1"/>
  <c r="P924" i="2"/>
  <c r="R924" i="2" s="1"/>
  <c r="P935" i="2"/>
  <c r="R935" i="2" s="1"/>
  <c r="P543" i="2"/>
  <c r="R543" i="2" s="1"/>
  <c r="P38" i="2"/>
  <c r="R38" i="2" s="1"/>
  <c r="P809" i="2"/>
  <c r="R809" i="2" s="1"/>
  <c r="P137" i="2"/>
  <c r="R137" i="2" s="1"/>
  <c r="P576" i="2"/>
  <c r="R576" i="2" s="1"/>
  <c r="P876" i="2"/>
  <c r="R876" i="2" s="1"/>
  <c r="P606" i="2"/>
  <c r="R606" i="2" s="1"/>
  <c r="P176" i="2"/>
  <c r="R176" i="2" s="1"/>
  <c r="P443" i="2"/>
  <c r="R443" i="2" s="1"/>
  <c r="P513" i="2"/>
  <c r="R513" i="2" s="1"/>
  <c r="P472" i="2"/>
  <c r="R472" i="2" s="1"/>
  <c r="P329" i="2"/>
  <c r="R329" i="2" s="1"/>
  <c r="P384" i="2"/>
  <c r="R384" i="2" s="1"/>
  <c r="P679" i="2"/>
  <c r="R679" i="2" s="1"/>
  <c r="P702" i="2"/>
  <c r="R702" i="2" s="1"/>
  <c r="P413" i="2"/>
  <c r="R413" i="2" s="1"/>
  <c r="P608" i="2"/>
  <c r="R608" i="2" s="1"/>
  <c r="P310" i="2"/>
  <c r="R310" i="2" s="1"/>
  <c r="P519" i="2"/>
  <c r="R519" i="2" s="1"/>
  <c r="P688" i="2"/>
  <c r="R688" i="2" s="1"/>
  <c r="P589" i="2"/>
  <c r="R589" i="2" s="1"/>
  <c r="P720" i="2"/>
  <c r="R720" i="2" s="1"/>
  <c r="P476" i="2"/>
  <c r="R476" i="2" s="1"/>
  <c r="P710" i="2"/>
  <c r="R710" i="2" s="1"/>
  <c r="P302" i="2"/>
  <c r="R302" i="2" s="1"/>
  <c r="P827" i="2"/>
  <c r="R827" i="2" s="1"/>
  <c r="P8" i="2"/>
  <c r="R8" i="2" s="1"/>
  <c r="P697" i="2"/>
  <c r="R697" i="2" s="1"/>
  <c r="P593" i="2"/>
  <c r="R593" i="2" s="1"/>
  <c r="P428" i="2"/>
  <c r="R428" i="2" s="1"/>
  <c r="P588" i="2"/>
  <c r="R588" i="2" s="1"/>
  <c r="P725" i="2"/>
  <c r="R725" i="2" s="1"/>
  <c r="P565" i="2"/>
  <c r="R565" i="2" s="1"/>
  <c r="P387" i="2"/>
  <c r="R387" i="2" s="1"/>
  <c r="P978" i="2"/>
  <c r="R978" i="2" s="1"/>
  <c r="P633" i="2"/>
  <c r="R633" i="2" s="1"/>
  <c r="P732" i="2"/>
  <c r="R732" i="2" s="1"/>
  <c r="P346" i="2"/>
  <c r="R346" i="2" s="1"/>
  <c r="P285" i="2"/>
  <c r="R285" i="2" s="1"/>
  <c r="P119" i="2"/>
  <c r="R119" i="2" s="1"/>
  <c r="P512" i="2"/>
  <c r="R512" i="2" s="1"/>
  <c r="P957" i="2"/>
  <c r="R957" i="2" s="1"/>
  <c r="P884" i="2"/>
  <c r="R884" i="2" s="1"/>
  <c r="P497" i="2"/>
  <c r="R497" i="2" s="1"/>
  <c r="P569" i="2"/>
  <c r="R569" i="2" s="1"/>
  <c r="P494" i="2"/>
  <c r="R494" i="2" s="1"/>
  <c r="P135" i="2"/>
  <c r="R135" i="2" s="1"/>
  <c r="P200" i="2"/>
  <c r="R200" i="2" s="1"/>
  <c r="P826" i="2"/>
  <c r="R826" i="2" s="1"/>
  <c r="P730" i="2"/>
  <c r="R730" i="2" s="1"/>
  <c r="P687" i="2"/>
  <c r="R687" i="2" s="1"/>
  <c r="P22" i="2"/>
  <c r="R22" i="2" s="1"/>
  <c r="P799" i="2"/>
  <c r="R799" i="2" s="1"/>
  <c r="P998" i="2"/>
  <c r="R998" i="2" s="1"/>
  <c r="P374" i="2"/>
  <c r="R374" i="2" s="1"/>
  <c r="P130" i="2"/>
  <c r="R130" i="2" s="1"/>
  <c r="P654" i="2"/>
  <c r="R654" i="2" s="1"/>
  <c r="P255" i="2"/>
  <c r="R255" i="2" s="1"/>
  <c r="P819" i="2"/>
  <c r="R819" i="2" s="1"/>
  <c r="P652" i="2"/>
  <c r="R652" i="2" s="1"/>
  <c r="P102" i="2"/>
  <c r="R102" i="2" s="1"/>
  <c r="P148" i="2"/>
  <c r="R148" i="2" s="1"/>
  <c r="P987" i="2"/>
  <c r="R987" i="2" s="1"/>
  <c r="P451" i="2"/>
  <c r="R451" i="2" s="1"/>
  <c r="P532" i="2"/>
  <c r="R532" i="2" s="1"/>
  <c r="P653" i="2"/>
  <c r="R653" i="2" s="1"/>
  <c r="P936" i="2"/>
  <c r="R936" i="2" s="1"/>
  <c r="P394" i="2"/>
  <c r="R394" i="2" s="1"/>
  <c r="P805" i="2"/>
  <c r="R805" i="2" s="1"/>
  <c r="P958" i="2"/>
  <c r="R958" i="2" s="1"/>
  <c r="P422" i="2"/>
  <c r="R422" i="2" s="1"/>
  <c r="P781" i="2"/>
  <c r="R781" i="2" s="1"/>
  <c r="P746" i="2"/>
  <c r="R746" i="2" s="1"/>
  <c r="P693" i="2"/>
  <c r="R693" i="2" s="1"/>
  <c r="P915" i="2"/>
  <c r="R915" i="2" s="1"/>
  <c r="P692" i="2"/>
  <c r="R692" i="2" s="1"/>
  <c r="P602" i="2"/>
  <c r="R602" i="2" s="1"/>
  <c r="P107" i="2"/>
  <c r="R107" i="2" s="1"/>
  <c r="P349" i="2"/>
  <c r="R349" i="2" s="1"/>
  <c r="P668" i="2"/>
  <c r="R668" i="2" s="1"/>
  <c r="P665" i="2"/>
  <c r="R665" i="2" s="1"/>
  <c r="P158" i="2"/>
  <c r="R158" i="2" s="1"/>
  <c r="P706" i="2"/>
  <c r="R706" i="2" s="1"/>
  <c r="P185" i="2"/>
  <c r="R185" i="2" s="1"/>
  <c r="P367" i="2"/>
  <c r="R367" i="2" s="1"/>
  <c r="P41" i="2"/>
  <c r="R41" i="2" s="1"/>
  <c r="P464" i="2"/>
  <c r="R464" i="2" s="1"/>
  <c r="P556" i="2"/>
  <c r="R556" i="2" s="1"/>
  <c r="P104" i="2"/>
  <c r="R104" i="2" s="1"/>
  <c r="P607" i="2"/>
  <c r="R607" i="2" s="1"/>
  <c r="P338" i="2"/>
  <c r="R338" i="2" s="1"/>
  <c r="P448" i="2"/>
  <c r="R448" i="2" s="1"/>
  <c r="P95" i="2"/>
  <c r="R95" i="2" s="1"/>
  <c r="P410" i="2"/>
  <c r="R410" i="2" s="1"/>
  <c r="P469" i="2"/>
  <c r="R469" i="2" s="1"/>
  <c r="P207" i="2"/>
  <c r="R207" i="2" s="1"/>
  <c r="P218" i="2"/>
  <c r="R218" i="2" s="1"/>
  <c r="P409" i="2"/>
  <c r="R409" i="2" s="1"/>
  <c r="P498" i="2"/>
  <c r="R498" i="2" s="1"/>
  <c r="P159" i="2"/>
  <c r="R159" i="2" s="1"/>
  <c r="P675" i="2"/>
  <c r="R675" i="2" s="1"/>
  <c r="P647" i="2"/>
  <c r="R647" i="2" s="1"/>
  <c r="P209" i="2"/>
  <c r="R209" i="2" s="1"/>
  <c r="P30" i="2"/>
  <c r="R30" i="2" s="1"/>
  <c r="P43" i="2"/>
  <c r="R43" i="2" s="1"/>
  <c r="P618" i="2"/>
  <c r="R618" i="2" s="1"/>
  <c r="P837" i="2"/>
  <c r="R837" i="2" s="1"/>
  <c r="P210" i="2"/>
  <c r="R210" i="2" s="1"/>
  <c r="P548" i="2"/>
  <c r="R548" i="2" s="1"/>
  <c r="P880" i="2"/>
  <c r="R880" i="2" s="1"/>
  <c r="P996" i="2"/>
  <c r="R996" i="2" s="1"/>
  <c r="P613" i="2"/>
  <c r="R613" i="2" s="1"/>
  <c r="P925" i="2"/>
  <c r="R925" i="2" s="1"/>
  <c r="P39" i="2"/>
  <c r="R39" i="2" s="1"/>
  <c r="P395" i="2"/>
  <c r="R395" i="2" s="1"/>
  <c r="P550" i="2"/>
  <c r="R550" i="2" s="1"/>
  <c r="P922" i="2"/>
  <c r="R922" i="2" s="1"/>
  <c r="P874" i="2"/>
  <c r="R874" i="2" s="1"/>
  <c r="P488" i="2"/>
  <c r="R488" i="2" s="1"/>
  <c r="P859" i="2"/>
  <c r="R859" i="2" s="1"/>
  <c r="P854" i="2"/>
  <c r="R854" i="2" s="1"/>
  <c r="P243" i="2"/>
  <c r="R243" i="2" s="1"/>
  <c r="P432" i="2"/>
  <c r="R432" i="2" s="1"/>
  <c r="P704" i="2"/>
  <c r="R704" i="2" s="1"/>
  <c r="P557" i="2"/>
  <c r="R557" i="2" s="1"/>
  <c r="P371" i="2"/>
  <c r="R371" i="2" s="1"/>
  <c r="P983" i="2"/>
  <c r="R983" i="2" s="1"/>
  <c r="P263" i="2"/>
  <c r="R263" i="2" s="1"/>
  <c r="P274" i="2"/>
  <c r="R274" i="2" s="1"/>
  <c r="P605" i="2"/>
  <c r="R605" i="2" s="1"/>
  <c r="P327" i="2"/>
  <c r="R327" i="2" s="1"/>
  <c r="P981" i="2"/>
  <c r="R981" i="2" s="1"/>
  <c r="P872" i="2"/>
  <c r="R872" i="2" s="1"/>
  <c r="P450" i="2"/>
  <c r="R450" i="2" s="1"/>
  <c r="P296" i="2"/>
  <c r="R296" i="2" s="1"/>
  <c r="P29" i="2"/>
  <c r="R29" i="2" s="1"/>
  <c r="P217" i="2"/>
  <c r="R217" i="2" s="1"/>
  <c r="P123" i="2"/>
  <c r="R123" i="2" s="1"/>
  <c r="P894" i="2"/>
  <c r="R894" i="2" s="1"/>
  <c r="P581" i="2"/>
  <c r="R581" i="2" s="1"/>
  <c r="P93" i="2"/>
  <c r="R93" i="2" s="1"/>
  <c r="P321" i="2"/>
  <c r="R321" i="2" s="1"/>
  <c r="P797" i="2"/>
  <c r="R797" i="2" s="1"/>
  <c r="P343" i="2"/>
  <c r="R343" i="2" s="1"/>
  <c r="P366" i="2"/>
  <c r="R366" i="2" s="1"/>
  <c r="P575" i="2"/>
  <c r="R575" i="2" s="1"/>
  <c r="P844" i="2"/>
  <c r="R844" i="2" s="1"/>
  <c r="P578" i="2"/>
  <c r="R578" i="2" s="1"/>
  <c r="P869" i="2"/>
  <c r="R869" i="2" s="1"/>
  <c r="P612" i="2"/>
  <c r="R612" i="2" s="1"/>
  <c r="P711" i="2"/>
  <c r="R711" i="2" s="1"/>
  <c r="P831" i="2"/>
  <c r="R831" i="2" s="1"/>
  <c r="P260" i="2"/>
  <c r="R260" i="2" s="1"/>
  <c r="P171" i="2"/>
  <c r="R171" i="2" s="1"/>
  <c r="P931" i="2"/>
  <c r="R931" i="2" s="1"/>
  <c r="P632" i="2"/>
  <c r="R632" i="2" s="1"/>
  <c r="P561" i="2"/>
  <c r="R561" i="2" s="1"/>
  <c r="P235" i="2"/>
  <c r="R235" i="2" s="1"/>
  <c r="P752" i="2"/>
  <c r="R752" i="2" s="1"/>
  <c r="P14" i="2"/>
  <c r="R14" i="2" s="1"/>
  <c r="P500" i="2"/>
  <c r="R500" i="2" s="1"/>
  <c r="P348" i="2"/>
  <c r="R348" i="2" s="1"/>
  <c r="P493" i="2"/>
  <c r="R493" i="2" s="1"/>
  <c r="P444" i="2"/>
  <c r="R444" i="2" s="1"/>
  <c r="P992" i="2"/>
  <c r="R992" i="2" s="1"/>
  <c r="P701" i="2"/>
  <c r="R701" i="2" s="1"/>
  <c r="P733" i="2"/>
  <c r="R733" i="2" s="1"/>
  <c r="P381" i="2"/>
  <c r="R381" i="2" s="1"/>
  <c r="P776" i="2"/>
  <c r="R776" i="2" s="1"/>
  <c r="P846" i="2"/>
  <c r="R846" i="2" s="1"/>
  <c r="P28" i="2"/>
  <c r="R28" i="2" s="1"/>
  <c r="P308" i="2"/>
  <c r="R308" i="2" s="1"/>
  <c r="P994" i="2"/>
  <c r="R994" i="2" s="1"/>
  <c r="P907" i="2"/>
  <c r="R907" i="2" s="1"/>
  <c r="P536" i="2"/>
  <c r="R536" i="2" s="1"/>
  <c r="P140" i="2"/>
  <c r="R140" i="2" s="1"/>
  <c r="P767" i="2"/>
  <c r="R767" i="2" s="1"/>
  <c r="P162" i="2"/>
  <c r="R162" i="2" s="1"/>
  <c r="P4" i="2"/>
  <c r="R4" i="2" s="1"/>
  <c r="P734" i="2"/>
  <c r="R734" i="2" s="1"/>
  <c r="P212" i="2"/>
  <c r="R212" i="2" s="1"/>
  <c r="P391" i="2"/>
  <c r="R391" i="2" s="1"/>
  <c r="P146" i="2"/>
  <c r="R146" i="2" s="1"/>
  <c r="P54" i="2"/>
  <c r="R54" i="2" s="1"/>
  <c r="P728" i="2"/>
  <c r="R728" i="2" s="1"/>
  <c r="P226" i="2"/>
  <c r="R226" i="2" s="1"/>
  <c r="P62" i="2"/>
  <c r="R62" i="2" s="1"/>
  <c r="P111" i="2"/>
  <c r="R111" i="2" s="1"/>
  <c r="P61" i="2"/>
  <c r="R61" i="2" s="1"/>
  <c r="P898" i="2"/>
  <c r="R898" i="2" s="1"/>
  <c r="P946" i="2"/>
  <c r="R946" i="2" s="1"/>
  <c r="P554" i="2"/>
  <c r="R554" i="2" s="1"/>
  <c r="P955" i="2"/>
  <c r="R955" i="2" s="1"/>
  <c r="P627" i="2"/>
  <c r="R627" i="2" s="1"/>
  <c r="P316" i="2"/>
  <c r="R316" i="2" s="1"/>
  <c r="P77" i="2"/>
  <c r="R77" i="2" s="1"/>
  <c r="P656" i="2"/>
  <c r="R656" i="2" s="1"/>
  <c r="P523" i="2"/>
  <c r="R523" i="2" s="1"/>
  <c r="P540" i="2"/>
  <c r="R540" i="2" s="1"/>
  <c r="P136" i="2"/>
  <c r="R136" i="2" s="1"/>
  <c r="P942" i="2"/>
  <c r="R942" i="2" s="1"/>
  <c r="P786" i="2"/>
  <c r="R786" i="2" s="1"/>
  <c r="P1001" i="2"/>
  <c r="R1001" i="2" s="1"/>
  <c r="P84" i="2"/>
  <c r="R84" i="2" s="1"/>
  <c r="P437" i="2"/>
  <c r="R437" i="2" s="1"/>
  <c r="P889" i="2"/>
  <c r="R889" i="2" s="1"/>
  <c r="P899" i="2"/>
  <c r="R899" i="2" s="1"/>
  <c r="P566" i="2"/>
  <c r="R566" i="2" s="1"/>
  <c r="P747" i="2"/>
  <c r="R747" i="2" s="1"/>
  <c r="P91" i="2"/>
  <c r="R91" i="2" s="1"/>
  <c r="P439" i="2"/>
  <c r="R439" i="2" s="1"/>
  <c r="P923" i="2"/>
  <c r="R923" i="2" s="1"/>
  <c r="P570" i="2"/>
  <c r="R570" i="2" s="1"/>
  <c r="P113" i="2"/>
  <c r="R113" i="2" s="1"/>
  <c r="P298" i="2"/>
  <c r="R298" i="2" s="1"/>
  <c r="P92" i="2"/>
  <c r="R92" i="2" s="1"/>
  <c r="P380" i="2"/>
  <c r="R380" i="2" s="1"/>
  <c r="P173" i="2"/>
  <c r="R173" i="2" s="1"/>
  <c r="P331" i="2"/>
  <c r="R331" i="2" s="1"/>
  <c r="P67" i="2"/>
  <c r="R67" i="2" s="1"/>
  <c r="P836" i="2"/>
  <c r="R836" i="2" s="1"/>
  <c r="P947" i="2"/>
  <c r="R947" i="2" s="1"/>
  <c r="P777" i="2"/>
  <c r="R777" i="2" s="1"/>
  <c r="P533" i="2"/>
  <c r="R533" i="2" s="1"/>
  <c r="P194" i="2"/>
  <c r="R194" i="2" s="1"/>
  <c r="P313" i="2"/>
  <c r="R313" i="2" s="1"/>
  <c r="P845" i="2"/>
  <c r="R845" i="2" s="1"/>
  <c r="P999" i="2"/>
  <c r="R999" i="2" s="1"/>
  <c r="P7" i="2"/>
  <c r="R7" i="2" s="1"/>
  <c r="P729" i="2"/>
  <c r="R729" i="2" s="1"/>
  <c r="P70" i="2"/>
  <c r="R70" i="2" s="1"/>
  <c r="P843" i="2"/>
  <c r="R843" i="2" s="1"/>
  <c r="P801" i="2"/>
  <c r="R801" i="2" s="1"/>
  <c r="P205" i="2"/>
  <c r="R205" i="2" s="1"/>
  <c r="P234" i="2"/>
  <c r="R234" i="2" s="1"/>
  <c r="P265" i="2"/>
  <c r="R265" i="2" s="1"/>
  <c r="P430" i="2"/>
  <c r="R430" i="2" s="1"/>
  <c r="P219" i="2"/>
  <c r="R219" i="2" s="1"/>
  <c r="P848" i="2"/>
  <c r="R848" i="2" s="1"/>
  <c r="P621" i="2"/>
  <c r="R621" i="2" s="1"/>
  <c r="P139" i="2"/>
  <c r="R139" i="2" s="1"/>
  <c r="P199" i="2"/>
  <c r="R199" i="2" s="1"/>
  <c r="P360" i="2"/>
  <c r="R360" i="2" s="1"/>
  <c r="P242" i="2"/>
  <c r="R242" i="2" s="1"/>
  <c r="P495" i="2"/>
  <c r="R495" i="2" s="1"/>
  <c r="P25" i="2"/>
  <c r="R25" i="2" s="1"/>
  <c r="P11" i="2"/>
  <c r="R11" i="2" s="1"/>
  <c r="P984" i="2"/>
  <c r="R984" i="2" s="1"/>
  <c r="P314" i="2"/>
  <c r="R314" i="2" s="1"/>
  <c r="P750" i="2"/>
  <c r="R750" i="2" s="1"/>
  <c r="P832" i="2"/>
  <c r="R832" i="2" s="1"/>
  <c r="P361" i="2"/>
  <c r="R361" i="2" s="1"/>
  <c r="P680" i="2"/>
  <c r="R680" i="2" s="1"/>
  <c r="P220" i="2"/>
  <c r="R220" i="2" s="1"/>
  <c r="P261" i="2"/>
  <c r="R261" i="2" s="1"/>
  <c r="P648" i="2"/>
  <c r="R648" i="2" s="1"/>
  <c r="P976" i="2"/>
  <c r="R976" i="2" s="1"/>
  <c r="P950" i="2"/>
  <c r="R950" i="2" s="1"/>
  <c r="P203" i="2"/>
  <c r="R203" i="2" s="1"/>
  <c r="P873" i="2"/>
  <c r="R873" i="2" s="1"/>
  <c r="P319" i="2"/>
  <c r="R319" i="2" s="1"/>
  <c r="P288" i="2"/>
  <c r="R288" i="2" s="1"/>
  <c r="P228" i="2"/>
  <c r="R228" i="2" s="1"/>
  <c r="P963" i="2"/>
  <c r="R963" i="2" s="1"/>
  <c r="P960" i="2"/>
  <c r="R960" i="2" s="1"/>
  <c r="P795" i="2"/>
  <c r="R795" i="2" s="1"/>
  <c r="P717" i="2"/>
  <c r="R717" i="2" s="1"/>
  <c r="P631" i="2"/>
  <c r="R631" i="2" s="1"/>
  <c r="P909" i="2"/>
  <c r="R909" i="2" s="1"/>
  <c r="P463" i="2"/>
  <c r="R463" i="2" s="1"/>
  <c r="P993" i="2"/>
  <c r="R993" i="2" s="1"/>
  <c r="P289" i="2"/>
  <c r="R289" i="2" s="1"/>
  <c r="P339" i="2"/>
  <c r="R339" i="2" s="1"/>
  <c r="P49" i="2"/>
  <c r="R49" i="2" s="1"/>
  <c r="P436" i="2"/>
  <c r="R436" i="2" s="1"/>
  <c r="P887" i="2"/>
  <c r="R887" i="2" s="1"/>
  <c r="P975" i="2"/>
  <c r="R975" i="2" s="1"/>
  <c r="P853" i="2"/>
  <c r="R853" i="2" s="1"/>
  <c r="P546" i="2"/>
  <c r="R546" i="2" s="1"/>
  <c r="P83" i="2"/>
  <c r="R83" i="2" s="1"/>
  <c r="P810" i="2"/>
  <c r="R810" i="2" s="1"/>
  <c r="P232" i="2"/>
  <c r="R232" i="2" s="1"/>
  <c r="P624" i="2"/>
  <c r="R624" i="2" s="1"/>
  <c r="P103" i="2"/>
  <c r="R103" i="2" s="1"/>
  <c r="P483" i="2"/>
  <c r="R483" i="2" s="1"/>
  <c r="P617" i="2"/>
  <c r="R617" i="2" s="1"/>
  <c r="P677" i="2"/>
  <c r="R677" i="2" s="1"/>
  <c r="P227" i="2"/>
  <c r="R227" i="2" s="1"/>
  <c r="P390" i="2"/>
  <c r="R390" i="2" s="1"/>
  <c r="P337" i="2"/>
  <c r="R337" i="2" s="1"/>
  <c r="P816" i="2"/>
  <c r="R816" i="2" s="1"/>
  <c r="P438" i="2"/>
  <c r="R438" i="2" s="1"/>
  <c r="P757" i="2"/>
  <c r="R757" i="2" s="1"/>
  <c r="P748" i="2"/>
  <c r="R748" i="2" s="1"/>
  <c r="P735" i="2"/>
  <c r="R735" i="2" s="1"/>
  <c r="P965" i="2"/>
  <c r="R965" i="2" s="1"/>
  <c r="P50" i="2"/>
  <c r="R50" i="2" s="1"/>
  <c r="P661" i="2"/>
  <c r="R661" i="2" s="1"/>
  <c r="P342" i="2"/>
  <c r="R342" i="2" s="1"/>
  <c r="P315" i="2"/>
  <c r="R315" i="2" s="1"/>
  <c r="P167" i="2"/>
  <c r="R167" i="2" s="1"/>
  <c r="P324" i="2"/>
  <c r="R324" i="2" s="1"/>
  <c r="P655" i="2"/>
  <c r="R655" i="2" s="1"/>
  <c r="P318" i="2"/>
  <c r="R318" i="2" s="1"/>
  <c r="P990" i="2"/>
  <c r="R990" i="2" s="1"/>
  <c r="P980" i="2"/>
  <c r="R980" i="2" s="1"/>
  <c r="P454" i="2"/>
  <c r="R454" i="2" s="1"/>
  <c r="P738" i="2"/>
  <c r="R738" i="2" s="1"/>
  <c r="P282" i="2"/>
  <c r="R282" i="2" s="1"/>
  <c r="P814" i="2"/>
  <c r="R814" i="2" s="1"/>
  <c r="P945" i="2"/>
  <c r="R945" i="2" s="1"/>
  <c r="P594" i="2"/>
  <c r="R594" i="2" s="1"/>
  <c r="P890" i="2"/>
  <c r="R890" i="2" s="1"/>
  <c r="P325" i="2"/>
  <c r="R325" i="2" s="1"/>
  <c r="P908" i="2"/>
  <c r="R908" i="2" s="1"/>
  <c r="P425" i="2"/>
  <c r="R425" i="2" s="1"/>
  <c r="P962" i="2"/>
  <c r="R962" i="2" s="1"/>
  <c r="P964" i="2"/>
  <c r="R964" i="2" s="1"/>
  <c r="P257" i="2"/>
  <c r="R257" i="2" s="1"/>
  <c r="P646" i="2"/>
  <c r="R646" i="2" s="1"/>
  <c r="P784" i="2"/>
  <c r="R784" i="2" s="1"/>
  <c r="P259" i="2"/>
  <c r="R259" i="2" s="1"/>
  <c r="P773" i="2"/>
  <c r="R773" i="2" s="1"/>
  <c r="P708" i="2"/>
  <c r="R708" i="2" s="1"/>
  <c r="P969" i="2"/>
  <c r="R969" i="2" s="1"/>
  <c r="P524" i="2"/>
  <c r="R524" i="2" s="1"/>
  <c r="P514" i="2"/>
  <c r="R514" i="2" s="1"/>
  <c r="P222" i="2"/>
  <c r="R222" i="2" s="1"/>
  <c r="P971" i="2"/>
  <c r="R971" i="2" s="1"/>
  <c r="P196" i="2"/>
  <c r="R196" i="2" s="1"/>
  <c r="P782" i="2"/>
  <c r="R782" i="2" s="1"/>
  <c r="P23" i="2"/>
  <c r="R23" i="2" s="1"/>
  <c r="P645" i="2"/>
  <c r="R645" i="2" s="1"/>
  <c r="P33" i="2"/>
  <c r="R33" i="2" s="1"/>
  <c r="P824" i="2"/>
  <c r="R824" i="2" s="1"/>
  <c r="P626" i="2"/>
  <c r="R626" i="2" s="1"/>
  <c r="P131" i="2"/>
  <c r="R131" i="2" s="1"/>
  <c r="P766" i="2"/>
  <c r="R766" i="2" s="1"/>
  <c r="P770" i="2"/>
  <c r="R770" i="2" s="1"/>
  <c r="P737" i="2"/>
  <c r="R737" i="2" s="1"/>
  <c r="P603" i="2"/>
  <c r="R603" i="2" s="1"/>
  <c r="P531" i="2"/>
  <c r="R531" i="2" s="1"/>
  <c r="P160" i="2"/>
  <c r="R160" i="2" s="1"/>
  <c r="P614" i="2"/>
  <c r="R614" i="2" s="1"/>
  <c r="P504" i="2"/>
  <c r="R504" i="2" s="1"/>
  <c r="P347" i="2"/>
  <c r="R347" i="2" s="1"/>
  <c r="P63" i="2"/>
  <c r="R63" i="2" s="1"/>
  <c r="P634" i="2"/>
  <c r="R634" i="2" s="1"/>
  <c r="P997" i="2"/>
  <c r="R997" i="2" s="1"/>
  <c r="P553" i="2"/>
  <c r="R553" i="2" s="1"/>
  <c r="P840" i="2"/>
  <c r="R840" i="2" s="1"/>
  <c r="P426" i="2"/>
  <c r="R426" i="2" s="1"/>
  <c r="P721" i="2"/>
  <c r="R721" i="2" s="1"/>
  <c r="P156" i="2"/>
  <c r="R156" i="2" s="1"/>
  <c r="P918" i="2"/>
  <c r="R918" i="2" s="1"/>
  <c r="P885" i="2"/>
  <c r="R885" i="2" s="1"/>
  <c r="P852" i="2"/>
  <c r="R852" i="2" s="1"/>
  <c r="P278" i="2"/>
  <c r="R278" i="2" s="1"/>
  <c r="P541" i="2"/>
  <c r="R541" i="2" s="1"/>
  <c r="P803" i="2"/>
  <c r="R803" i="2" s="1"/>
  <c r="P622" i="2"/>
  <c r="R622" i="2" s="1"/>
  <c r="P471" i="2"/>
  <c r="R471" i="2" s="1"/>
  <c r="P926" i="2"/>
  <c r="R926" i="2" s="1"/>
  <c r="P823" i="2"/>
  <c r="R823" i="2" s="1"/>
  <c r="P297" i="2"/>
  <c r="R297" i="2" s="1"/>
  <c r="P89" i="2"/>
  <c r="R89" i="2" s="1"/>
  <c r="P700" i="2"/>
  <c r="R700" i="2" s="1"/>
  <c r="P177" i="2"/>
  <c r="R177" i="2" s="1"/>
  <c r="P696" i="2"/>
  <c r="R696" i="2" s="1"/>
  <c r="P446" i="2"/>
  <c r="R446" i="2" s="1"/>
  <c r="P420" i="2"/>
  <c r="R420" i="2" s="1"/>
  <c r="P59" i="2"/>
  <c r="R59" i="2" s="1"/>
  <c r="P864" i="2"/>
  <c r="R864" i="2" s="1"/>
  <c r="P991" i="2"/>
  <c r="R991" i="2" s="1"/>
  <c r="P860" i="2"/>
  <c r="R860" i="2" s="1"/>
  <c r="P121" i="2"/>
  <c r="R121" i="2" s="1"/>
  <c r="P822" i="2"/>
  <c r="R822" i="2" s="1"/>
  <c r="P911" i="2"/>
  <c r="R911" i="2" s="1"/>
  <c r="P740" i="2"/>
  <c r="R740" i="2" s="1"/>
  <c r="P433" i="2"/>
  <c r="R433" i="2" s="1"/>
  <c r="P599" i="2"/>
  <c r="R599" i="2" s="1"/>
  <c r="P307" i="2"/>
  <c r="R307" i="2" s="1"/>
  <c r="P956" i="2"/>
  <c r="R956" i="2" s="1"/>
  <c r="P571" i="2"/>
  <c r="R571" i="2" s="1"/>
  <c r="P560" i="2"/>
  <c r="R560" i="2" s="1"/>
  <c r="P399" i="2"/>
  <c r="R399" i="2" s="1"/>
  <c r="P896" i="2"/>
  <c r="R896" i="2" s="1"/>
  <c r="P610" i="2"/>
  <c r="R610" i="2" s="1"/>
  <c r="P414" i="2"/>
  <c r="R414" i="2" s="1"/>
  <c r="P862" i="2"/>
  <c r="R862" i="2" s="1"/>
  <c r="P927" i="2"/>
  <c r="R927" i="2" s="1"/>
  <c r="P640" i="2"/>
  <c r="R640" i="2" s="1"/>
  <c r="P791" i="2"/>
  <c r="R791" i="2" s="1"/>
  <c r="P427" i="2"/>
  <c r="R427" i="2" s="1"/>
  <c r="P72" i="2"/>
  <c r="R72" i="2" s="1"/>
  <c r="P549" i="2"/>
  <c r="R549" i="2" s="1"/>
  <c r="P755" i="2"/>
  <c r="R755" i="2" s="1"/>
  <c r="P508" i="2"/>
  <c r="R508" i="2" s="1"/>
  <c r="P317" i="2"/>
  <c r="R317" i="2" s="1"/>
  <c r="P592" i="2"/>
  <c r="R592" i="2" s="1"/>
  <c r="P277" i="2"/>
  <c r="R277" i="2" s="1"/>
  <c r="P937" i="2"/>
  <c r="R937" i="2" s="1"/>
  <c r="P69" i="2"/>
  <c r="R69" i="2" s="1"/>
  <c r="P389" i="2"/>
  <c r="R389" i="2" s="1"/>
  <c r="P141" i="2"/>
  <c r="R141" i="2" s="1"/>
  <c r="P829" i="2"/>
  <c r="R829" i="2" s="1"/>
  <c r="P520" i="2"/>
  <c r="R520" i="2" s="1"/>
  <c r="P2" i="2"/>
  <c r="R2" i="2" s="1"/>
  <c r="P821" i="2"/>
  <c r="R821" i="2" s="1"/>
  <c r="P264" i="2"/>
  <c r="R264" i="2" s="1"/>
  <c r="P229" i="2"/>
  <c r="R229" i="2" s="1"/>
  <c r="P1000" i="2"/>
  <c r="R1000" i="2" s="1"/>
  <c r="P509" i="2"/>
  <c r="R509" i="2" s="1"/>
  <c r="P817" i="2"/>
  <c r="R817" i="2" s="1"/>
  <c r="P192" i="2"/>
  <c r="R192" i="2" s="1"/>
  <c r="P224" i="2"/>
  <c r="R224" i="2" s="1"/>
  <c r="P914" i="2"/>
  <c r="R914" i="2" s="1"/>
  <c r="P788" i="2"/>
  <c r="R788" i="2" s="1"/>
  <c r="P689" i="2"/>
  <c r="R689" i="2" s="1"/>
  <c r="P262" i="2"/>
  <c r="R262" i="2" s="1"/>
  <c r="P505" i="2"/>
  <c r="R505" i="2" s="1"/>
  <c r="P678" i="2"/>
  <c r="R678" i="2" s="1"/>
  <c r="P591" i="2"/>
  <c r="R591" i="2" s="1"/>
  <c r="P408" i="2"/>
  <c r="R408" i="2" s="1"/>
  <c r="P58" i="2"/>
  <c r="R58" i="2" s="1"/>
  <c r="P813" i="2"/>
  <c r="R813" i="2" s="1"/>
  <c r="P855" i="2"/>
  <c r="R855" i="2" s="1"/>
  <c r="P55" i="2"/>
  <c r="R55" i="2" s="1"/>
  <c r="P423" i="2"/>
  <c r="R423" i="2" s="1"/>
  <c r="P866" i="2"/>
  <c r="R866" i="2" s="1"/>
  <c r="P794" i="2"/>
  <c r="R794" i="2" s="1"/>
  <c r="P851" i="2"/>
  <c r="R851" i="2" s="1"/>
  <c r="P379" i="2"/>
  <c r="R379" i="2" s="1"/>
  <c r="P943" i="2"/>
  <c r="R943" i="2" s="1"/>
  <c r="P145" i="2"/>
  <c r="R145" i="2" s="1"/>
  <c r="P110" i="2"/>
  <c r="R110" i="2" s="1"/>
  <c r="P625" i="2"/>
  <c r="R625" i="2" s="1"/>
  <c r="P649" i="2"/>
  <c r="R649" i="2" s="1"/>
  <c r="P74" i="2"/>
  <c r="R74" i="2" s="1"/>
  <c r="P951" i="2"/>
  <c r="R951" i="2" s="1"/>
  <c r="P94" i="2"/>
  <c r="R94" i="2" s="1"/>
  <c r="P920" i="2"/>
  <c r="R920" i="2" s="1"/>
  <c r="P670" i="2"/>
  <c r="R670" i="2" s="1"/>
  <c r="P245" i="2"/>
  <c r="R245" i="2" s="1"/>
  <c r="P164" i="2"/>
  <c r="R164" i="2" s="1"/>
  <c r="P398" i="2"/>
  <c r="R398" i="2" s="1"/>
  <c r="P216" i="2"/>
  <c r="R216" i="2" s="1"/>
  <c r="P116" i="2"/>
  <c r="R116" i="2" s="1"/>
  <c r="P101" i="2"/>
  <c r="R101" i="2" s="1"/>
  <c r="P252" i="2"/>
  <c r="R252" i="2" s="1"/>
  <c r="P828" i="2"/>
  <c r="R828" i="2" s="1"/>
  <c r="P418" i="2"/>
  <c r="R418" i="2" s="1"/>
  <c r="P419" i="2"/>
  <c r="R419" i="2" s="1"/>
  <c r="P609" i="2"/>
  <c r="R609" i="2" s="1"/>
  <c r="P320" i="2"/>
  <c r="R320" i="2" s="1"/>
  <c r="P808" i="2"/>
  <c r="R808" i="2" s="1"/>
  <c r="P19" i="2"/>
  <c r="R19" i="2" s="1"/>
  <c r="P712" i="2"/>
  <c r="R712" i="2" s="1"/>
  <c r="P739" i="2"/>
  <c r="R739" i="2" s="1"/>
  <c r="P630" i="2"/>
  <c r="R630" i="2" s="1"/>
  <c r="P326" i="2"/>
  <c r="R326" i="2" s="1"/>
  <c r="P306" i="2"/>
  <c r="R306" i="2" s="1"/>
  <c r="P772" i="2"/>
  <c r="R772" i="2" s="1"/>
  <c r="P161" i="2"/>
  <c r="R161" i="2" s="1"/>
  <c r="P723" i="2"/>
  <c r="R723" i="2" s="1"/>
  <c r="P480" i="2"/>
  <c r="R480" i="2" s="1"/>
  <c r="P988" i="2"/>
  <c r="R988" i="2" s="1"/>
  <c r="P525" i="2"/>
  <c r="R525" i="2" s="1"/>
  <c r="O2" i="2"/>
  <c r="O941" i="2"/>
  <c r="O942" i="2"/>
  <c r="O994" i="2"/>
  <c r="O984" i="2"/>
  <c r="O361" i="2"/>
  <c r="O286" i="2"/>
  <c r="O510" i="2"/>
  <c r="O799" i="2"/>
  <c r="O204" i="2"/>
  <c r="O353" i="2"/>
  <c r="O3" i="2"/>
  <c r="O537" i="2"/>
  <c r="O348" i="2"/>
  <c r="O1001" i="2"/>
  <c r="O717" i="2"/>
  <c r="O997" i="2"/>
  <c r="O4" i="2"/>
  <c r="O983" i="2"/>
  <c r="O209" i="2"/>
  <c r="O963" i="2"/>
  <c r="O241" i="2"/>
  <c r="O310" i="2"/>
  <c r="O897" i="2"/>
  <c r="O217" i="2"/>
  <c r="O729" i="2"/>
  <c r="O317" i="2"/>
  <c r="O1000" i="2"/>
  <c r="O239" i="2"/>
  <c r="O958" i="2"/>
  <c r="O284" i="2"/>
  <c r="O476" i="2"/>
  <c r="O334" i="2"/>
  <c r="O999" i="2"/>
  <c r="O219" i="2"/>
  <c r="O986" i="2"/>
  <c r="O975" i="2"/>
  <c r="O889" i="2"/>
  <c r="O315" i="2"/>
  <c r="O944" i="2"/>
  <c r="O827" i="2"/>
  <c r="O947" i="2"/>
  <c r="O988" i="2"/>
  <c r="O995" i="2"/>
  <c r="O830" i="2"/>
  <c r="O5" i="2"/>
  <c r="O976" i="2"/>
  <c r="O987" i="2"/>
  <c r="O364" i="2"/>
  <c r="O418" i="2"/>
  <c r="O955" i="2"/>
  <c r="O280" i="2"/>
  <c r="O924" i="2"/>
  <c r="O708" i="2"/>
  <c r="O674" i="2"/>
  <c r="O272" i="2"/>
  <c r="O242" i="2"/>
  <c r="O416" i="2"/>
  <c r="O974" i="2"/>
  <c r="O6" i="2"/>
  <c r="O677" i="2"/>
  <c r="O88" i="2"/>
  <c r="O767" i="2"/>
  <c r="O695" i="2"/>
  <c r="O776" i="2"/>
  <c r="O756" i="2"/>
  <c r="O7" i="2"/>
  <c r="O801" i="2"/>
  <c r="O885" i="2"/>
  <c r="O907" i="2"/>
  <c r="O992" i="2"/>
  <c r="O949" i="2"/>
  <c r="O342" i="2"/>
  <c r="O881" i="2"/>
  <c r="O443" i="2"/>
  <c r="O512" i="2"/>
  <c r="O977" i="2"/>
  <c r="O906" i="2"/>
  <c r="O653" i="2"/>
  <c r="O876" i="2"/>
  <c r="O967" i="2"/>
  <c r="O511" i="2"/>
  <c r="O586" i="2"/>
  <c r="O420" i="2"/>
  <c r="O972" i="2"/>
  <c r="O149" i="2"/>
  <c r="O176" i="2"/>
  <c r="O196" i="2"/>
  <c r="O822" i="2"/>
  <c r="O147" i="2"/>
  <c r="O819" i="2"/>
  <c r="O998" i="2"/>
  <c r="O948" i="2"/>
  <c r="O915" i="2"/>
  <c r="O891" i="2"/>
  <c r="O110" i="2"/>
  <c r="O996" i="2"/>
  <c r="O863" i="2"/>
  <c r="O779" i="2"/>
  <c r="O787" i="2"/>
  <c r="O403" i="2"/>
  <c r="O936" i="2"/>
  <c r="O846" i="2"/>
  <c r="O91" i="2"/>
  <c r="O978" i="2"/>
  <c r="O244" i="2"/>
  <c r="O829" i="2"/>
  <c r="O625" i="2"/>
  <c r="O8" i="2"/>
  <c r="O851" i="2"/>
  <c r="O517" i="2"/>
  <c r="O960" i="2"/>
  <c r="O893" i="2"/>
  <c r="O927" i="2"/>
  <c r="O180" i="2"/>
  <c r="O703" i="2"/>
  <c r="O807" i="2"/>
  <c r="O205" i="2"/>
  <c r="O221" i="2"/>
  <c r="O899" i="2"/>
  <c r="O182" i="2"/>
  <c r="O384" i="2"/>
  <c r="O324" i="2"/>
  <c r="O137" i="2"/>
  <c r="O9" i="2"/>
  <c r="O888" i="2"/>
  <c r="O441" i="2"/>
  <c r="O230" i="2"/>
  <c r="O919" i="2"/>
  <c r="O964" i="2"/>
  <c r="O265" i="2"/>
  <c r="O292" i="2"/>
  <c r="O725" i="2"/>
  <c r="O783" i="2"/>
  <c r="O788" i="2"/>
  <c r="O923" i="2"/>
  <c r="O620" i="2"/>
  <c r="O150" i="2"/>
  <c r="O10" i="2"/>
  <c r="O347" i="2"/>
  <c r="O372" i="2"/>
  <c r="O844" i="2"/>
  <c r="O985" i="2"/>
  <c r="O895" i="2"/>
  <c r="O917" i="2"/>
  <c r="O743" i="2"/>
  <c r="O774" i="2"/>
  <c r="O164" i="2"/>
  <c r="O678" i="2"/>
  <c r="O852" i="2"/>
  <c r="O184" i="2"/>
  <c r="O414" i="2"/>
  <c r="O370" i="2"/>
  <c r="O301" i="2"/>
  <c r="O973" i="2"/>
  <c r="O867" i="2"/>
  <c r="O183" i="2"/>
  <c r="O621" i="2"/>
  <c r="O159" i="2"/>
  <c r="O720" i="2"/>
  <c r="O138" i="2"/>
  <c r="O76" i="2"/>
  <c r="O680" i="2"/>
  <c r="O739" i="2"/>
  <c r="O11" i="2"/>
  <c r="O900" i="2"/>
  <c r="O780" i="2"/>
  <c r="O784" i="2"/>
  <c r="O144" i="2"/>
  <c r="O533" i="2"/>
  <c r="O12" i="2"/>
  <c r="O397" i="2"/>
  <c r="O965" i="2"/>
  <c r="O834" i="2"/>
  <c r="O682" i="2"/>
  <c r="O728" i="2"/>
  <c r="O13" i="2"/>
  <c r="O100" i="2"/>
  <c r="O802" i="2"/>
  <c r="O77" i="2"/>
  <c r="O14" i="2"/>
  <c r="O764" i="2"/>
  <c r="O946" i="2"/>
  <c r="O15" i="2"/>
  <c r="O796" i="2"/>
  <c r="O285" i="2"/>
  <c r="O842" i="2"/>
  <c r="O85" i="2"/>
  <c r="O16" i="2"/>
  <c r="O121" i="2"/>
  <c r="O17" i="2"/>
  <c r="O861" i="2"/>
  <c r="O869" i="2"/>
  <c r="O139" i="2"/>
  <c r="O890" i="2"/>
  <c r="O874" i="2"/>
  <c r="O119" i="2"/>
  <c r="O921" i="2"/>
  <c r="O809" i="2"/>
  <c r="O172" i="2"/>
  <c r="O962" i="2"/>
  <c r="O18" i="2"/>
  <c r="O429" i="2"/>
  <c r="O811" i="2"/>
  <c r="O798" i="2"/>
  <c r="O434" i="2"/>
  <c r="O588" i="2"/>
  <c r="O426" i="2"/>
  <c r="O723" i="2"/>
  <c r="O841" i="2"/>
  <c r="O162" i="2"/>
  <c r="O497" i="2"/>
  <c r="O933" i="2"/>
  <c r="O531" i="2"/>
  <c r="O710" i="2"/>
  <c r="O825" i="2"/>
  <c r="O455" i="2"/>
  <c r="O990" i="2"/>
  <c r="O714" i="2"/>
  <c r="O579" i="2"/>
  <c r="O571" i="2"/>
  <c r="O951" i="2"/>
  <c r="O412" i="2"/>
  <c r="O227" i="2"/>
  <c r="O19" i="2"/>
  <c r="O246" i="2"/>
  <c r="O856" i="2"/>
  <c r="O979" i="2"/>
  <c r="O815" i="2"/>
  <c r="O748" i="2"/>
  <c r="O661" i="2"/>
  <c r="O568" i="2"/>
  <c r="O837" i="2"/>
  <c r="O128" i="2"/>
  <c r="O643" i="2"/>
  <c r="O141" i="2"/>
  <c r="O870" i="2"/>
  <c r="O213" i="2"/>
  <c r="O854" i="2"/>
  <c r="O587" i="2"/>
  <c r="O174" i="2"/>
  <c r="O187" i="2"/>
  <c r="O916" i="2"/>
  <c r="O795" i="2"/>
  <c r="O20" i="2"/>
  <c r="O129" i="2"/>
  <c r="O706" i="2"/>
  <c r="O552" i="2"/>
  <c r="O560" i="2"/>
  <c r="O494" i="2"/>
  <c r="O341" i="2"/>
  <c r="O484" i="2"/>
  <c r="O858" i="2"/>
  <c r="O572" i="2"/>
  <c r="O401" i="2"/>
  <c r="O336" i="2"/>
  <c r="O21" i="2"/>
  <c r="O875" i="2"/>
  <c r="O263" i="2"/>
  <c r="O140" i="2"/>
  <c r="O882" i="2"/>
  <c r="O115" i="2"/>
  <c r="O762" i="2"/>
  <c r="O981" i="2"/>
  <c r="O200" i="2"/>
  <c r="O950" i="2"/>
  <c r="O578" i="2"/>
  <c r="O22" i="2"/>
  <c r="O871" i="2"/>
  <c r="O855" i="2"/>
  <c r="O23" i="2"/>
  <c r="O805" i="2"/>
  <c r="O626" i="2"/>
  <c r="O24" i="2"/>
  <c r="O573" i="2"/>
  <c r="O935" i="2"/>
  <c r="O778" i="2"/>
  <c r="O308" i="2"/>
  <c r="O543" i="2"/>
  <c r="O745" i="2"/>
  <c r="O676" i="2"/>
  <c r="O148" i="2"/>
  <c r="O810" i="2"/>
  <c r="O850" i="2"/>
  <c r="O574" i="2"/>
  <c r="O862" i="2"/>
  <c r="O727" i="2"/>
  <c r="O632" i="2"/>
  <c r="O93" i="2"/>
  <c r="O367" i="2"/>
  <c r="O376" i="2"/>
  <c r="O446" i="2"/>
  <c r="O868" i="2"/>
  <c r="O840" i="2"/>
  <c r="O932" i="2"/>
  <c r="O122" i="2"/>
  <c r="O883" i="2"/>
  <c r="O191" i="2"/>
  <c r="O146" i="2"/>
  <c r="O980" i="2"/>
  <c r="O178" i="2"/>
  <c r="O25" i="2"/>
  <c r="O65" i="2"/>
  <c r="O331" i="2"/>
  <c r="O278" i="2"/>
  <c r="O318" i="2"/>
  <c r="O61" i="2"/>
  <c r="O175" i="2"/>
  <c r="O26" i="2"/>
  <c r="O772" i="2"/>
  <c r="O421" i="2"/>
  <c r="O911" i="2"/>
  <c r="O628" i="2"/>
  <c r="O562" i="2"/>
  <c r="O402" i="2"/>
  <c r="O194" i="2"/>
  <c r="O207" i="2"/>
  <c r="O237" i="2"/>
  <c r="O360" i="2"/>
  <c r="O959" i="2"/>
  <c r="O896" i="2"/>
  <c r="O738" i="2"/>
  <c r="O540" i="2"/>
  <c r="O790" i="2"/>
  <c r="O337" i="2"/>
  <c r="O519" i="2"/>
  <c r="O968" i="2"/>
  <c r="O447" i="2"/>
  <c r="O884" i="2"/>
  <c r="O836" i="2"/>
  <c r="O363" i="2"/>
  <c r="O27" i="2"/>
  <c r="O499" i="2"/>
  <c r="O264" i="2"/>
  <c r="O195" i="2"/>
  <c r="O483" i="2"/>
  <c r="O905" i="2"/>
  <c r="O693" i="2"/>
  <c r="O250" i="2"/>
  <c r="O736" i="2"/>
  <c r="O818" i="2"/>
  <c r="O792" i="2"/>
  <c r="O203" i="2"/>
  <c r="O456" i="2"/>
  <c r="O742" i="2"/>
  <c r="O411" i="2"/>
  <c r="O28" i="2"/>
  <c r="O558" i="2"/>
  <c r="O29" i="2"/>
  <c r="O94" i="2"/>
  <c r="O468" i="2"/>
  <c r="O229" i="2"/>
  <c r="O940" i="2"/>
  <c r="O506" i="2"/>
  <c r="O521" i="2"/>
  <c r="O103" i="2"/>
  <c r="O220" i="2"/>
  <c r="O536" i="2"/>
  <c r="O259" i="2"/>
  <c r="O513" i="2"/>
  <c r="O670" i="2"/>
  <c r="O639" i="2"/>
  <c r="O910" i="2"/>
  <c r="O532" i="2"/>
  <c r="O610" i="2"/>
  <c r="O835" i="2"/>
  <c r="O457" i="2"/>
  <c r="O938" i="2"/>
  <c r="O761" i="2"/>
  <c r="O908" i="2"/>
  <c r="O755" i="2"/>
  <c r="O671" i="2"/>
  <c r="O326" i="2"/>
  <c r="O549" i="2"/>
  <c r="O389" i="2"/>
  <c r="O970" i="2"/>
  <c r="O73" i="2"/>
  <c r="O193" i="2"/>
  <c r="O333" i="2"/>
  <c r="O472" i="2"/>
  <c r="O740" i="2"/>
  <c r="O646" i="2"/>
  <c r="O514" i="2"/>
  <c r="O236" i="2"/>
  <c r="O79" i="2"/>
  <c r="O354" i="2"/>
  <c r="O752" i="2"/>
  <c r="O777" i="2"/>
  <c r="O763" i="2"/>
  <c r="O567" i="2"/>
  <c r="O507" i="2"/>
  <c r="O300" i="2"/>
  <c r="O839" i="2"/>
  <c r="O417" i="2"/>
  <c r="O669" i="2"/>
  <c r="O462" i="2"/>
  <c r="O831" i="2"/>
  <c r="O266" i="2"/>
  <c r="O225" i="2"/>
  <c r="O30" i="2"/>
  <c r="O912" i="2"/>
  <c r="O894" i="2"/>
  <c r="O431" i="2"/>
  <c r="O290" i="2"/>
  <c r="O966" i="2"/>
  <c r="O773" i="2"/>
  <c r="O111" i="2"/>
  <c r="O470" i="2"/>
  <c r="O685" i="2"/>
  <c r="O926" i="2"/>
  <c r="O106" i="2"/>
  <c r="O309" i="2"/>
  <c r="O566" i="2"/>
  <c r="O606" i="2"/>
  <c r="O432" i="2"/>
  <c r="O570" i="2"/>
  <c r="O652" i="2"/>
  <c r="O701" i="2"/>
  <c r="O582" i="2"/>
  <c r="O611" i="2"/>
  <c r="O500" i="2"/>
  <c r="O312" i="2"/>
  <c r="O644" i="2"/>
  <c r="O327" i="2"/>
  <c r="O563" i="2"/>
  <c r="O296" i="2"/>
  <c r="O711" i="2"/>
  <c r="O609" i="2"/>
  <c r="O824" i="2"/>
  <c r="O687" i="2"/>
  <c r="O339" i="2"/>
  <c r="O712" i="2"/>
  <c r="O522" i="2"/>
  <c r="O781" i="2"/>
  <c r="O163" i="2"/>
  <c r="O645" i="2"/>
  <c r="O117" i="2"/>
  <c r="O699" i="2"/>
  <c r="O489" i="2"/>
  <c r="O820" i="2"/>
  <c r="O481" i="2"/>
  <c r="O388" i="2"/>
  <c r="O261" i="2"/>
  <c r="O812" i="2"/>
  <c r="O922" i="2"/>
  <c r="O495" i="2"/>
  <c r="O188" i="2"/>
  <c r="O404" i="2"/>
  <c r="O937" i="2"/>
  <c r="O928" i="2"/>
  <c r="O624" i="2"/>
  <c r="O664" i="2"/>
  <c r="O954" i="2"/>
  <c r="O197" i="2"/>
  <c r="O814" i="2"/>
  <c r="O769" i="2"/>
  <c r="O775" i="2"/>
  <c r="O460" i="2"/>
  <c r="O78" i="2"/>
  <c r="O427" i="2"/>
  <c r="O132" i="2"/>
  <c r="O322" i="2"/>
  <c r="O753" i="2"/>
  <c r="O123" i="2"/>
  <c r="O547" i="2"/>
  <c r="O920" i="2"/>
  <c r="O133" i="2"/>
  <c r="O247" i="2"/>
  <c r="O666" i="2"/>
  <c r="O733" i="2"/>
  <c r="O668" i="2"/>
  <c r="O492" i="2"/>
  <c r="O791" i="2"/>
  <c r="O759" i="2"/>
  <c r="O751" i="2"/>
  <c r="O157" i="2"/>
  <c r="O551" i="2"/>
  <c r="O576" i="2"/>
  <c r="O96" i="2"/>
  <c r="O438" i="2"/>
  <c r="O151" i="2"/>
  <c r="O391" i="2"/>
  <c r="O655" i="2"/>
  <c r="O660" i="2"/>
  <c r="O59" i="2"/>
  <c r="O651" i="2"/>
  <c r="O873" i="2"/>
  <c r="O614" i="2"/>
  <c r="O223" i="2"/>
  <c r="O329" i="2"/>
  <c r="O450" i="2"/>
  <c r="O709" i="2"/>
  <c r="O211" i="2"/>
  <c r="O879" i="2"/>
  <c r="O101" i="2"/>
  <c r="O177" i="2"/>
  <c r="O886" i="2"/>
  <c r="O887" i="2"/>
  <c r="O152" i="2"/>
  <c r="O605" i="2"/>
  <c r="O665" i="2"/>
  <c r="O252" i="2"/>
  <c r="O440" i="2"/>
  <c r="O821" i="2"/>
  <c r="O395" i="2"/>
  <c r="O304" i="2"/>
  <c r="O275" i="2"/>
  <c r="O656" i="2"/>
  <c r="O553" i="2"/>
  <c r="O804" i="2"/>
  <c r="O381" i="2"/>
  <c r="O31" i="2"/>
  <c r="O185" i="2"/>
  <c r="O939" i="2"/>
  <c r="O561" i="2"/>
  <c r="O945" i="2"/>
  <c r="O542" i="2"/>
  <c r="O493" i="2"/>
  <c r="O635" i="2"/>
  <c r="O534" i="2"/>
  <c r="O208" i="2"/>
  <c r="O56" i="2"/>
  <c r="O878" i="2"/>
  <c r="O898" i="2"/>
  <c r="O238" i="2"/>
  <c r="O590" i="2"/>
  <c r="O622" i="2"/>
  <c r="O436" i="2"/>
  <c r="O593" i="2"/>
  <c r="O550" i="2"/>
  <c r="O631" i="2"/>
  <c r="O545" i="2"/>
  <c r="O396" i="2"/>
  <c r="O81" i="2"/>
  <c r="O722" i="2"/>
  <c r="O423" i="2"/>
  <c r="O789" i="2"/>
  <c r="O556" i="2"/>
  <c r="O345" i="2"/>
  <c r="O349" i="2"/>
  <c r="O351" i="2"/>
  <c r="O390" i="2"/>
  <c r="O32" i="2"/>
  <c r="O80" i="2"/>
  <c r="O482" i="2"/>
  <c r="O993" i="2"/>
  <c r="O925" i="2"/>
  <c r="O860" i="2"/>
  <c r="O385" i="2"/>
  <c r="O865" i="2"/>
  <c r="O375" i="2"/>
  <c r="O616" i="2"/>
  <c r="O408" i="2"/>
  <c r="O732" i="2"/>
  <c r="O826" i="2"/>
  <c r="O425" i="2"/>
  <c r="O690" i="2"/>
  <c r="O649" i="2"/>
  <c r="O918" i="2"/>
  <c r="O33" i="2"/>
  <c r="O638" i="2"/>
  <c r="O297" i="2"/>
  <c r="O379" i="2"/>
  <c r="O276" i="2"/>
  <c r="O407" i="2"/>
  <c r="O603" i="2"/>
  <c r="O281" i="2"/>
  <c r="O325" i="2"/>
  <c r="O371" i="2"/>
  <c r="O600" i="2"/>
  <c r="O744" i="2"/>
  <c r="O642" i="2"/>
  <c r="O258" i="2"/>
  <c r="O585" i="2"/>
  <c r="O69" i="2"/>
  <c r="O548" i="2"/>
  <c r="O165" i="2"/>
  <c r="O392" i="2"/>
  <c r="O192" i="2"/>
  <c r="O458" i="2"/>
  <c r="O410" i="2"/>
  <c r="O409" i="2"/>
  <c r="O405" i="2"/>
  <c r="O817" i="2"/>
  <c r="O982" i="2"/>
  <c r="O116" i="2"/>
  <c r="O282" i="2"/>
  <c r="O768" i="2"/>
  <c r="O843" i="2"/>
  <c r="O630" i="2"/>
  <c r="O914" i="2"/>
  <c r="O464" i="2"/>
  <c r="O134" i="2"/>
  <c r="O448" i="2"/>
  <c r="O459" i="2"/>
  <c r="O63" i="2"/>
  <c r="O525" i="2"/>
  <c r="O104" i="2"/>
  <c r="O474" i="2"/>
  <c r="O57" i="2"/>
  <c r="O633" i="2"/>
  <c r="O210" i="2"/>
  <c r="O226" i="2"/>
  <c r="O961" i="2"/>
  <c r="O806" i="2"/>
  <c r="O726" i="2"/>
  <c r="O797" i="2"/>
  <c r="O306" i="2"/>
  <c r="O95" i="2"/>
  <c r="O681" i="2"/>
  <c r="O808" i="2"/>
  <c r="O444" i="2"/>
  <c r="O800" i="2"/>
  <c r="O173" i="2"/>
  <c r="O594" i="2"/>
  <c r="O734" i="2"/>
  <c r="O892" i="2"/>
  <c r="O142" i="2"/>
  <c r="O34" i="2"/>
  <c r="O283" i="2"/>
  <c r="O541" i="2"/>
  <c r="O378" i="2"/>
  <c r="O166" i="2"/>
  <c r="O274" i="2"/>
  <c r="O943" i="2"/>
  <c r="O845" i="2"/>
  <c r="O688" i="2"/>
  <c r="O747" i="2"/>
  <c r="O832" i="2"/>
  <c r="O786" i="2"/>
  <c r="O501" i="2"/>
  <c r="O518" i="2"/>
  <c r="O206" i="2"/>
  <c r="O659" i="2"/>
  <c r="O859" i="2"/>
  <c r="O449" i="2"/>
  <c r="O902" i="2"/>
  <c r="O724" i="2"/>
  <c r="O86" i="2"/>
  <c r="O231" i="2"/>
  <c r="O662" i="2"/>
  <c r="O380" i="2"/>
  <c r="O35" i="2"/>
  <c r="O199" i="2"/>
  <c r="O311" i="2"/>
  <c r="O201" i="2"/>
  <c r="O770" i="2"/>
  <c r="O969" i="2"/>
  <c r="O619" i="2"/>
  <c r="O473" i="2"/>
  <c r="O155" i="2"/>
  <c r="O245" i="2"/>
  <c r="O422" i="2"/>
  <c r="O608" i="2"/>
  <c r="O692" i="2"/>
  <c r="O394" i="2"/>
  <c r="O160" i="2"/>
  <c r="O719" i="2"/>
  <c r="O758" i="2"/>
  <c r="O112" i="2"/>
  <c r="O615" i="2"/>
  <c r="O640" i="2"/>
  <c r="O581" i="2"/>
  <c r="O419" i="2"/>
  <c r="O700" i="2"/>
  <c r="O730" i="2"/>
  <c r="O828" i="2"/>
  <c r="O931" i="2"/>
  <c r="O771" i="2"/>
  <c r="O253" i="2"/>
  <c r="O168" i="2"/>
  <c r="O684" i="2"/>
  <c r="O36" i="2"/>
  <c r="O607" i="2"/>
  <c r="O694" i="2"/>
  <c r="O715" i="2"/>
  <c r="O901" i="2"/>
  <c r="O746" i="2"/>
  <c r="O527" i="2"/>
  <c r="O235" i="2"/>
  <c r="O70" i="2"/>
  <c r="O486" i="2"/>
  <c r="O498" i="2"/>
  <c r="O37" i="2"/>
  <c r="O136" i="2"/>
  <c r="O565" i="2"/>
  <c r="O956" i="2"/>
  <c r="O623" i="2"/>
  <c r="O273" i="2"/>
  <c r="O696" i="2"/>
  <c r="O87" i="2"/>
  <c r="O82" i="2"/>
  <c r="O346" i="2"/>
  <c r="O222" i="2"/>
  <c r="O683" i="2"/>
  <c r="O452" i="2"/>
  <c r="O243" i="2"/>
  <c r="O559" i="2"/>
  <c r="O58" i="2"/>
  <c r="O596" i="2"/>
  <c r="O737" i="2"/>
  <c r="O477" i="2"/>
  <c r="O232" i="2"/>
  <c r="O848" i="2"/>
  <c r="O823" i="2"/>
  <c r="O291" i="2"/>
  <c r="O332" i="2"/>
  <c r="O697" i="2"/>
  <c r="O485" i="2"/>
  <c r="O490" i="2"/>
  <c r="O589" i="2"/>
  <c r="O38" i="2"/>
  <c r="O357" i="2"/>
  <c r="O741" i="2"/>
  <c r="O782" i="2"/>
  <c r="O307" i="2"/>
  <c r="O864" i="2"/>
  <c r="O299" i="2"/>
  <c r="O698" i="2"/>
  <c r="O595" i="2"/>
  <c r="O145" i="2"/>
  <c r="O702" i="2"/>
  <c r="O124" i="2"/>
  <c r="O721" i="2"/>
  <c r="O813" i="2"/>
  <c r="O125" i="2"/>
  <c r="O161" i="2"/>
  <c r="O857" i="2"/>
  <c r="O465" i="2"/>
  <c r="O328" i="2"/>
  <c r="O686" i="2"/>
  <c r="O377" i="2"/>
  <c r="O39" i="2"/>
  <c r="O338" i="2"/>
  <c r="O181" i="2"/>
  <c r="O365" i="2"/>
  <c r="O40" i="2"/>
  <c r="O909" i="2"/>
  <c r="O130" i="2"/>
  <c r="O591" i="2"/>
  <c r="O352" i="2"/>
  <c r="O793" i="2"/>
  <c r="O580" i="2"/>
  <c r="O89" i="2"/>
  <c r="O528" i="2"/>
  <c r="O90" i="2"/>
  <c r="O535" i="2"/>
  <c r="O757" i="2"/>
  <c r="O293" i="2"/>
  <c r="O689" i="2"/>
  <c r="O41" i="2"/>
  <c r="O362" i="2"/>
  <c r="O428" i="2"/>
  <c r="O451" i="2"/>
  <c r="O167" i="2"/>
  <c r="O601" i="2"/>
  <c r="O62" i="2"/>
  <c r="O504" i="2"/>
  <c r="O435" i="2"/>
  <c r="O83" i="2"/>
  <c r="O158" i="2"/>
  <c r="O602" i="2"/>
  <c r="O461" i="2"/>
  <c r="O488" i="2"/>
  <c r="O42" i="2"/>
  <c r="O613" i="2"/>
  <c r="O705" i="2"/>
  <c r="O866" i="2"/>
  <c r="O257" i="2"/>
  <c r="O107" i="2"/>
  <c r="O316" i="2"/>
  <c r="O43" i="2"/>
  <c r="O636" i="2"/>
  <c r="O650" i="2"/>
  <c r="O877" i="2"/>
  <c r="O583" i="2"/>
  <c r="O880" i="2"/>
  <c r="O44" i="2"/>
  <c r="O564" i="2"/>
  <c r="O849" i="2"/>
  <c r="O60" i="2"/>
  <c r="O288" i="2"/>
  <c r="O713" i="2"/>
  <c r="O66" i="2"/>
  <c r="O170" i="2"/>
  <c r="O98" i="2"/>
  <c r="O424" i="2"/>
  <c r="O303" i="2"/>
  <c r="O368" i="2"/>
  <c r="O598" i="2"/>
  <c r="O135" i="2"/>
  <c r="O463" i="2"/>
  <c r="O92" i="2"/>
  <c r="O118" i="2"/>
  <c r="O373" i="2"/>
  <c r="O679" i="2"/>
  <c r="O233" i="2"/>
  <c r="O67" i="2"/>
  <c r="O74" i="2"/>
  <c r="O439" i="2"/>
  <c r="O120" i="2"/>
  <c r="O248" i="2"/>
  <c r="O171" i="2"/>
  <c r="O216" i="2"/>
  <c r="O526" i="2"/>
  <c r="O471" i="2"/>
  <c r="O480" i="2"/>
  <c r="O930" i="2"/>
  <c r="O584" i="2"/>
  <c r="O546" i="2"/>
  <c r="O305" i="2"/>
  <c r="O505" i="2"/>
  <c r="O872" i="2"/>
  <c r="O350" i="2"/>
  <c r="O356" i="2"/>
  <c r="O654" i="2"/>
  <c r="O289" i="2"/>
  <c r="O287" i="2"/>
  <c r="O249" i="2"/>
  <c r="O75" i="2"/>
  <c r="O520" i="2"/>
  <c r="O496" i="2"/>
  <c r="O718" i="2"/>
  <c r="O469" i="2"/>
  <c r="O529" i="2"/>
  <c r="O169" i="2"/>
  <c r="O453" i="2"/>
  <c r="O754" i="2"/>
  <c r="O54" i="2"/>
  <c r="O913" i="2"/>
  <c r="O53" i="2"/>
  <c r="O399" i="2"/>
  <c r="O294" i="2"/>
  <c r="O260" i="2"/>
  <c r="O648" i="2"/>
  <c r="O491" i="2"/>
  <c r="O320" i="2"/>
  <c r="O437" i="2"/>
  <c r="O105" i="2"/>
  <c r="O454" i="2"/>
  <c r="O641" i="2"/>
  <c r="O343" i="2"/>
  <c r="O749" i="2"/>
  <c r="O108" i="2"/>
  <c r="O577" i="2"/>
  <c r="O279" i="2"/>
  <c r="O156" i="2"/>
  <c r="O544" i="2"/>
  <c r="O604" i="2"/>
  <c r="O109" i="2"/>
  <c r="O189" i="2"/>
  <c r="O794" i="2"/>
  <c r="O847" i="2"/>
  <c r="O99" i="2"/>
  <c r="O991" i="2"/>
  <c r="O228" i="2"/>
  <c r="O267" i="2"/>
  <c r="O68" i="2"/>
  <c r="O731" i="2"/>
  <c r="O989" i="2"/>
  <c r="O524" i="2"/>
  <c r="O262" i="2"/>
  <c r="O838" i="2"/>
  <c r="O515" i="2"/>
  <c r="O366" i="2"/>
  <c r="O255" i="2"/>
  <c r="O673" i="2"/>
  <c r="O704" i="2"/>
  <c r="O256" i="2"/>
  <c r="O406" i="2"/>
  <c r="O198" i="2"/>
  <c r="O268" i="2"/>
  <c r="O516" i="2"/>
  <c r="O442" i="2"/>
  <c r="O277" i="2"/>
  <c r="O45" i="2"/>
  <c r="O617" i="2"/>
  <c r="O691" i="2"/>
  <c r="O46" i="2"/>
  <c r="O314" i="2"/>
  <c r="O952" i="2"/>
  <c r="O47" i="2"/>
  <c r="O154" i="2"/>
  <c r="O71" i="2"/>
  <c r="O554" i="2"/>
  <c r="O750" i="2"/>
  <c r="O575" i="2"/>
  <c r="O143" i="2"/>
  <c r="O113" i="2"/>
  <c r="O430" i="2"/>
  <c r="O393" i="2"/>
  <c r="O212" i="2"/>
  <c r="O760" i="2"/>
  <c r="O672" i="2"/>
  <c r="O478" i="2"/>
  <c r="O383" i="2"/>
  <c r="O502" i="2"/>
  <c r="O637" i="2"/>
  <c r="O271" i="2"/>
  <c r="O766" i="2"/>
  <c r="O953" i="2"/>
  <c r="O445" i="2"/>
  <c r="O629" i="2"/>
  <c r="O126" i="2"/>
  <c r="O413" i="2"/>
  <c r="O330" i="2"/>
  <c r="O190" i="2"/>
  <c r="O853" i="2"/>
  <c r="O904" i="2"/>
  <c r="O667" i="2"/>
  <c r="O218" i="2"/>
  <c r="O657" i="2"/>
  <c r="O386" i="2"/>
  <c r="O313" i="2"/>
  <c r="O400" i="2"/>
  <c r="O302" i="2"/>
  <c r="O466" i="2"/>
  <c r="O114" i="2"/>
  <c r="O202" i="2"/>
  <c r="O254" i="2"/>
  <c r="O369" i="2"/>
  <c r="O72" i="2"/>
  <c r="O64" i="2"/>
  <c r="O359" i="2"/>
  <c r="O344" i="2"/>
  <c r="O627" i="2"/>
  <c r="O599" i="2"/>
  <c r="O634" i="2"/>
  <c r="O597" i="2"/>
  <c r="O102" i="2"/>
  <c r="O592" i="2"/>
  <c r="O298" i="2"/>
  <c r="O658" i="2"/>
  <c r="O803" i="2"/>
  <c r="O84" i="2"/>
  <c r="O934" i="2"/>
  <c r="O323" i="2"/>
  <c r="O295" i="2"/>
  <c r="O214" i="2"/>
  <c r="O785" i="2"/>
  <c r="O487" i="2"/>
  <c r="O618" i="2"/>
  <c r="O335" i="2"/>
  <c r="O509" i="2"/>
  <c r="O224" i="2"/>
  <c r="O131" i="2"/>
  <c r="O179" i="2"/>
  <c r="O903" i="2"/>
  <c r="O127" i="2"/>
  <c r="O557" i="2"/>
  <c r="O503" i="2"/>
  <c r="O269" i="2"/>
  <c r="O539" i="2"/>
  <c r="O467" i="2"/>
  <c r="O475" i="2"/>
  <c r="O530" i="2"/>
  <c r="O382" i="2"/>
  <c r="O270" i="2"/>
  <c r="O340" i="2"/>
  <c r="O55" i="2"/>
  <c r="O833" i="2"/>
  <c r="O251" i="2"/>
  <c r="O234" i="2"/>
  <c r="O97" i="2"/>
  <c r="O816" i="2"/>
  <c r="O321" i="2"/>
  <c r="O433" i="2"/>
  <c r="O508" i="2"/>
  <c r="O957" i="2"/>
  <c r="O663" i="2"/>
  <c r="O48" i="2"/>
  <c r="O523" i="2"/>
  <c r="O49" i="2"/>
  <c r="O355" i="2"/>
  <c r="O707" i="2"/>
  <c r="O612" i="2"/>
  <c r="O538" i="2"/>
  <c r="O929" i="2"/>
  <c r="O50" i="2"/>
  <c r="O51" i="2"/>
  <c r="O358" i="2"/>
  <c r="O240" i="2"/>
  <c r="O735" i="2"/>
  <c r="O387" i="2"/>
  <c r="O675" i="2"/>
  <c r="O555" i="2"/>
  <c r="O319" i="2"/>
  <c r="O415" i="2"/>
  <c r="O479" i="2"/>
  <c r="O765" i="2"/>
  <c r="O569" i="2"/>
  <c r="O153" i="2"/>
  <c r="O716" i="2"/>
  <c r="O186" i="2"/>
  <c r="O398" i="2"/>
  <c r="O215" i="2"/>
  <c r="O52" i="2"/>
  <c r="O647" i="2"/>
  <c r="O374" i="2"/>
  <c r="N2" i="2"/>
  <c r="N949" i="2"/>
  <c r="N946" i="2"/>
  <c r="N993" i="2"/>
  <c r="N990" i="2"/>
  <c r="N413" i="2"/>
  <c r="N327" i="2"/>
  <c r="N534" i="2"/>
  <c r="N813" i="2"/>
  <c r="N219" i="2"/>
  <c r="N410" i="2"/>
  <c r="N3" i="2"/>
  <c r="N558" i="2"/>
  <c r="N382" i="2"/>
  <c r="N1001" i="2"/>
  <c r="N748" i="2"/>
  <c r="N997" i="2"/>
  <c r="N4" i="2"/>
  <c r="N988" i="2"/>
  <c r="N127" i="2"/>
  <c r="N965" i="2"/>
  <c r="N278" i="2"/>
  <c r="N177" i="2"/>
  <c r="N908" i="2"/>
  <c r="N255" i="2"/>
  <c r="N733" i="2"/>
  <c r="N347" i="2"/>
  <c r="N999" i="2"/>
  <c r="N217" i="2"/>
  <c r="N960" i="2"/>
  <c r="N318" i="2"/>
  <c r="N514" i="2"/>
  <c r="N309" i="2"/>
  <c r="N1000" i="2"/>
  <c r="N206" i="2"/>
  <c r="N985" i="2"/>
  <c r="N962" i="2"/>
  <c r="N871" i="2"/>
  <c r="N337" i="2"/>
  <c r="N950" i="2"/>
  <c r="N801" i="2"/>
  <c r="N955" i="2"/>
  <c r="N987" i="2"/>
  <c r="N995" i="2"/>
  <c r="N805" i="2"/>
  <c r="N5" i="2"/>
  <c r="N978" i="2"/>
  <c r="N982" i="2"/>
  <c r="N420" i="2"/>
  <c r="N387" i="2"/>
  <c r="N961" i="2"/>
  <c r="N320" i="2"/>
  <c r="N930" i="2"/>
  <c r="N734" i="2"/>
  <c r="N705" i="2"/>
  <c r="N306" i="2"/>
  <c r="N207" i="2"/>
  <c r="N375" i="2"/>
  <c r="N977" i="2"/>
  <c r="N6" i="2"/>
  <c r="N658" i="2"/>
  <c r="N115" i="2"/>
  <c r="N747" i="2"/>
  <c r="N730" i="2"/>
  <c r="N773" i="2"/>
  <c r="N775" i="2"/>
  <c r="N7" i="2"/>
  <c r="N822" i="2"/>
  <c r="N895" i="2"/>
  <c r="N909" i="2"/>
  <c r="N994" i="2"/>
  <c r="N936" i="2"/>
  <c r="N340" i="2"/>
  <c r="N887" i="2"/>
  <c r="N442" i="2"/>
  <c r="N408" i="2"/>
  <c r="N979" i="2"/>
  <c r="N915" i="2"/>
  <c r="N637" i="2"/>
  <c r="N876" i="2"/>
  <c r="N971" i="2"/>
  <c r="N496" i="2"/>
  <c r="N628" i="2"/>
  <c r="N351" i="2"/>
  <c r="N973" i="2"/>
  <c r="N89" i="2"/>
  <c r="N173" i="2"/>
  <c r="N235" i="2"/>
  <c r="N844" i="2"/>
  <c r="N187" i="2"/>
  <c r="N829" i="2"/>
  <c r="N998" i="2"/>
  <c r="N956" i="2"/>
  <c r="N893" i="2"/>
  <c r="N890" i="2"/>
  <c r="N78" i="2"/>
  <c r="N996" i="2"/>
  <c r="N868" i="2"/>
  <c r="N802" i="2"/>
  <c r="N800" i="2"/>
  <c r="N431" i="2"/>
  <c r="N944" i="2"/>
  <c r="N770" i="2"/>
  <c r="N75" i="2"/>
  <c r="N980" i="2"/>
  <c r="N275" i="2"/>
  <c r="N809" i="2"/>
  <c r="N617" i="2"/>
  <c r="N8" i="2"/>
  <c r="N870" i="2"/>
  <c r="N359" i="2"/>
  <c r="N953" i="2"/>
  <c r="N911" i="2"/>
  <c r="N918" i="2"/>
  <c r="N215" i="2"/>
  <c r="N708" i="2"/>
  <c r="N398" i="2"/>
  <c r="N236" i="2"/>
  <c r="N249" i="2"/>
  <c r="N847" i="2"/>
  <c r="N152" i="2"/>
  <c r="N432" i="2"/>
  <c r="N267" i="2"/>
  <c r="N111" i="2"/>
  <c r="N9" i="2"/>
  <c r="N891" i="2"/>
  <c r="N437" i="2"/>
  <c r="N208" i="2"/>
  <c r="N923" i="2"/>
  <c r="N954" i="2"/>
  <c r="N181" i="2"/>
  <c r="N308" i="2"/>
  <c r="N703" i="2"/>
  <c r="N797" i="2"/>
  <c r="N781" i="2"/>
  <c r="N928" i="2"/>
  <c r="N624" i="2"/>
  <c r="N184" i="2"/>
  <c r="N10" i="2"/>
  <c r="N343" i="2"/>
  <c r="N406" i="2"/>
  <c r="N833" i="2"/>
  <c r="N989" i="2"/>
  <c r="N892" i="2"/>
  <c r="N922" i="2"/>
  <c r="N765" i="2"/>
  <c r="N767" i="2"/>
  <c r="N116" i="2"/>
  <c r="N674" i="2"/>
  <c r="N835" i="2"/>
  <c r="N232" i="2"/>
  <c r="N414" i="2"/>
  <c r="N428" i="2"/>
  <c r="N281" i="2"/>
  <c r="N968" i="2"/>
  <c r="N858" i="2"/>
  <c r="N188" i="2"/>
  <c r="N651" i="2"/>
  <c r="N132" i="2"/>
  <c r="N745" i="2"/>
  <c r="N159" i="2"/>
  <c r="N95" i="2"/>
  <c r="N689" i="2"/>
  <c r="N766" i="2"/>
  <c r="N11" i="2"/>
  <c r="N917" i="2"/>
  <c r="N760" i="2"/>
  <c r="N790" i="2"/>
  <c r="N133" i="2"/>
  <c r="N451" i="2"/>
  <c r="N12" i="2"/>
  <c r="N424" i="2"/>
  <c r="N967" i="2"/>
  <c r="N819" i="2"/>
  <c r="N711" i="2"/>
  <c r="N716" i="2"/>
  <c r="N13" i="2"/>
  <c r="N134" i="2"/>
  <c r="N794" i="2"/>
  <c r="N108" i="2"/>
  <c r="N14" i="2"/>
  <c r="N757" i="2"/>
  <c r="N934" i="2"/>
  <c r="N15" i="2"/>
  <c r="N824" i="2"/>
  <c r="N324" i="2"/>
  <c r="N849" i="2"/>
  <c r="N79" i="2"/>
  <c r="N16" i="2"/>
  <c r="N155" i="2"/>
  <c r="N17" i="2"/>
  <c r="N792" i="2"/>
  <c r="N862" i="2"/>
  <c r="N124" i="2"/>
  <c r="N881" i="2"/>
  <c r="N880" i="2"/>
  <c r="N149" i="2"/>
  <c r="N925" i="2"/>
  <c r="N826" i="2"/>
  <c r="N196" i="2"/>
  <c r="N901" i="2"/>
  <c r="N18" i="2"/>
  <c r="N472" i="2"/>
  <c r="N832" i="2"/>
  <c r="N799" i="2"/>
  <c r="N476" i="2"/>
  <c r="N593" i="2"/>
  <c r="N455" i="2"/>
  <c r="N753" i="2"/>
  <c r="N864" i="2"/>
  <c r="N179" i="2"/>
  <c r="N533" i="2"/>
  <c r="N942" i="2"/>
  <c r="N546" i="2"/>
  <c r="N726" i="2"/>
  <c r="N840" i="2"/>
  <c r="N443" i="2"/>
  <c r="N981" i="2"/>
  <c r="N738" i="2"/>
  <c r="N610" i="2"/>
  <c r="N605" i="2"/>
  <c r="N959" i="2"/>
  <c r="N460" i="2"/>
  <c r="N246" i="2"/>
  <c r="N19" i="2"/>
  <c r="N264" i="2"/>
  <c r="N872" i="2"/>
  <c r="N986" i="2"/>
  <c r="N811" i="2"/>
  <c r="N772" i="2"/>
  <c r="N648" i="2"/>
  <c r="N607" i="2"/>
  <c r="N850" i="2"/>
  <c r="N150" i="2"/>
  <c r="N665" i="2"/>
  <c r="N142" i="2"/>
  <c r="N896" i="2"/>
  <c r="N197" i="2"/>
  <c r="N856" i="2"/>
  <c r="N577" i="2"/>
  <c r="N201" i="2"/>
  <c r="N218" i="2"/>
  <c r="N825" i="2"/>
  <c r="N812" i="2"/>
  <c r="N20" i="2"/>
  <c r="N135" i="2"/>
  <c r="N731" i="2"/>
  <c r="N579" i="2"/>
  <c r="N597" i="2"/>
  <c r="N504" i="2"/>
  <c r="N312" i="2"/>
  <c r="N500" i="2"/>
  <c r="N852" i="2"/>
  <c r="N506" i="2"/>
  <c r="N427" i="2"/>
  <c r="N354" i="2"/>
  <c r="N21" i="2"/>
  <c r="N776" i="2"/>
  <c r="N220" i="2"/>
  <c r="N163" i="2"/>
  <c r="N897" i="2"/>
  <c r="N53" i="2"/>
  <c r="N718" i="2"/>
  <c r="N976" i="2"/>
  <c r="N90" i="2"/>
  <c r="N945" i="2"/>
  <c r="N596" i="2"/>
  <c r="N22" i="2"/>
  <c r="N886" i="2"/>
  <c r="N877" i="2"/>
  <c r="N23" i="2"/>
  <c r="N771" i="2"/>
  <c r="N652" i="2"/>
  <c r="N24" i="2"/>
  <c r="N591" i="2"/>
  <c r="N937" i="2"/>
  <c r="N785" i="2"/>
  <c r="N283" i="2"/>
  <c r="N580" i="2"/>
  <c r="N769" i="2"/>
  <c r="N706" i="2"/>
  <c r="N143" i="2"/>
  <c r="N777" i="2"/>
  <c r="N845" i="2"/>
  <c r="N609" i="2"/>
  <c r="N883" i="2"/>
  <c r="N742" i="2"/>
  <c r="N643" i="2"/>
  <c r="N85" i="2"/>
  <c r="N383" i="2"/>
  <c r="N272" i="2"/>
  <c r="N485" i="2"/>
  <c r="N867" i="2"/>
  <c r="N818" i="2"/>
  <c r="N933" i="2"/>
  <c r="N109" i="2"/>
  <c r="N903" i="2"/>
  <c r="N237" i="2"/>
  <c r="N169" i="2"/>
  <c r="N974" i="2"/>
  <c r="N182" i="2"/>
  <c r="N25" i="2"/>
  <c r="N81" i="2"/>
  <c r="N250" i="2"/>
  <c r="N212" i="2"/>
  <c r="N323" i="2"/>
  <c r="N54" i="2"/>
  <c r="N170" i="2"/>
  <c r="N26" i="2"/>
  <c r="N735" i="2"/>
  <c r="N448" i="2"/>
  <c r="N900" i="2"/>
  <c r="N614" i="2"/>
  <c r="N573" i="2"/>
  <c r="N450" i="2"/>
  <c r="N233" i="2"/>
  <c r="N243" i="2"/>
  <c r="N262" i="2"/>
  <c r="N412" i="2"/>
  <c r="N964" i="2"/>
  <c r="N885" i="2"/>
  <c r="N728" i="2"/>
  <c r="N561" i="2"/>
  <c r="N807" i="2"/>
  <c r="N325" i="2"/>
  <c r="N490" i="2"/>
  <c r="N969" i="2"/>
  <c r="N399" i="2"/>
  <c r="N894" i="2"/>
  <c r="N789" i="2"/>
  <c r="N329" i="2"/>
  <c r="N27" i="2"/>
  <c r="N527" i="2"/>
  <c r="N303" i="2"/>
  <c r="N221" i="2"/>
  <c r="N480" i="2"/>
  <c r="N914" i="2"/>
  <c r="N727" i="2"/>
  <c r="N287" i="2"/>
  <c r="N678" i="2"/>
  <c r="N821" i="2"/>
  <c r="N804" i="2"/>
  <c r="N157" i="2"/>
  <c r="N498" i="2"/>
  <c r="N754" i="2"/>
  <c r="N425" i="2"/>
  <c r="N28" i="2"/>
  <c r="N571" i="2"/>
  <c r="N29" i="2"/>
  <c r="N128" i="2"/>
  <c r="N294" i="2"/>
  <c r="N245" i="2"/>
  <c r="N941" i="2"/>
  <c r="N511" i="2"/>
  <c r="N355" i="2"/>
  <c r="N139" i="2"/>
  <c r="N244" i="2"/>
  <c r="N560" i="2"/>
  <c r="N300" i="2"/>
  <c r="N525" i="2"/>
  <c r="N671" i="2"/>
  <c r="N681" i="2"/>
  <c r="N924" i="2"/>
  <c r="N528" i="2"/>
  <c r="N629" i="2"/>
  <c r="N846" i="2"/>
  <c r="N458" i="2"/>
  <c r="N940" i="2"/>
  <c r="N759" i="2"/>
  <c r="N919" i="2"/>
  <c r="N720" i="2"/>
  <c r="N696" i="2"/>
  <c r="N198" i="2"/>
  <c r="N536" i="2"/>
  <c r="N203" i="2"/>
  <c r="N970" i="2"/>
  <c r="N74" i="2"/>
  <c r="N209" i="2"/>
  <c r="N362" i="2"/>
  <c r="N464" i="2"/>
  <c r="N737" i="2"/>
  <c r="N603" i="2"/>
  <c r="N531" i="2"/>
  <c r="N256" i="2"/>
  <c r="N72" i="2"/>
  <c r="N403" i="2"/>
  <c r="N774" i="2"/>
  <c r="N793" i="2"/>
  <c r="N656" i="2"/>
  <c r="N566" i="2"/>
  <c r="N475" i="2"/>
  <c r="N313" i="2"/>
  <c r="N865" i="2"/>
  <c r="N456" i="2"/>
  <c r="N700" i="2"/>
  <c r="N469" i="2"/>
  <c r="N851" i="2"/>
  <c r="N224" i="2"/>
  <c r="N160" i="2"/>
  <c r="N30" i="2"/>
  <c r="N861" i="2"/>
  <c r="N859" i="2"/>
  <c r="N461" i="2"/>
  <c r="N274" i="2"/>
  <c r="N972" i="2"/>
  <c r="N599" i="2"/>
  <c r="N122" i="2"/>
  <c r="N501" i="2"/>
  <c r="N722" i="2"/>
  <c r="N932" i="2"/>
  <c r="N112" i="2"/>
  <c r="N341" i="2"/>
  <c r="N594" i="2"/>
  <c r="N647" i="2"/>
  <c r="N445" i="2"/>
  <c r="N589" i="2"/>
  <c r="N639" i="2"/>
  <c r="N680" i="2"/>
  <c r="N526" i="2"/>
  <c r="N627" i="2"/>
  <c r="N489" i="2"/>
  <c r="N285" i="2"/>
  <c r="N640" i="2"/>
  <c r="N310" i="2"/>
  <c r="N585" i="2"/>
  <c r="N314" i="2"/>
  <c r="N701" i="2"/>
  <c r="N541" i="2"/>
  <c r="N806" i="2"/>
  <c r="N659" i="2"/>
  <c r="N376" i="2"/>
  <c r="N740" i="2"/>
  <c r="N508" i="2"/>
  <c r="N787" i="2"/>
  <c r="N172" i="2"/>
  <c r="N592" i="2"/>
  <c r="N144" i="2"/>
  <c r="N710" i="2"/>
  <c r="N470" i="2"/>
  <c r="N831" i="2"/>
  <c r="N397" i="2"/>
  <c r="N352" i="2"/>
  <c r="N284" i="2"/>
  <c r="N834" i="2"/>
  <c r="N899" i="2"/>
  <c r="N521" i="2"/>
  <c r="N100" i="2"/>
  <c r="N372" i="2"/>
  <c r="N943" i="2"/>
  <c r="N904" i="2"/>
  <c r="N622" i="2"/>
  <c r="N645" i="2"/>
  <c r="N948" i="2"/>
  <c r="N225" i="2"/>
  <c r="N788" i="2"/>
  <c r="N663" i="2"/>
  <c r="N791" i="2"/>
  <c r="N474" i="2"/>
  <c r="N104" i="2"/>
  <c r="N452" i="2"/>
  <c r="N125" i="2"/>
  <c r="N363" i="2"/>
  <c r="N749" i="2"/>
  <c r="N140" i="2"/>
  <c r="N513" i="2"/>
  <c r="N927" i="2"/>
  <c r="N153" i="2"/>
  <c r="N265" i="2"/>
  <c r="N685" i="2"/>
  <c r="N657" i="2"/>
  <c r="N673" i="2"/>
  <c r="N512" i="2"/>
  <c r="N778" i="2"/>
  <c r="N764" i="2"/>
  <c r="N761" i="2"/>
  <c r="N174" i="2"/>
  <c r="N586" i="2"/>
  <c r="N602" i="2"/>
  <c r="N105" i="2"/>
  <c r="N389" i="2"/>
  <c r="N183" i="2"/>
  <c r="N400" i="2"/>
  <c r="N667" i="2"/>
  <c r="N613" i="2"/>
  <c r="N56" i="2"/>
  <c r="N669" i="2"/>
  <c r="N889" i="2"/>
  <c r="N505" i="2"/>
  <c r="N228" i="2"/>
  <c r="N371" i="2"/>
  <c r="N497" i="2"/>
  <c r="N739" i="2"/>
  <c r="N248" i="2"/>
  <c r="N853" i="2"/>
  <c r="N82" i="2"/>
  <c r="N189" i="2"/>
  <c r="N854" i="2"/>
  <c r="N888" i="2"/>
  <c r="N113" i="2"/>
  <c r="N570" i="2"/>
  <c r="N684" i="2"/>
  <c r="N185" i="2"/>
  <c r="N467" i="2"/>
  <c r="N817" i="2"/>
  <c r="N348" i="2"/>
  <c r="N339" i="2"/>
  <c r="N226" i="2"/>
  <c r="N675" i="2"/>
  <c r="N576" i="2"/>
  <c r="N820" i="2"/>
  <c r="N434" i="2"/>
  <c r="N31" i="2"/>
  <c r="N229" i="2"/>
  <c r="N935" i="2"/>
  <c r="N559" i="2"/>
  <c r="N952" i="2"/>
  <c r="N550" i="2"/>
  <c r="N468" i="2"/>
  <c r="N641" i="2"/>
  <c r="N519" i="2"/>
  <c r="N166" i="2"/>
  <c r="N65" i="2"/>
  <c r="N882" i="2"/>
  <c r="N905" i="2"/>
  <c r="N254" i="2"/>
  <c r="N619" i="2"/>
  <c r="N664" i="2"/>
  <c r="N388" i="2"/>
  <c r="N601" i="2"/>
  <c r="N583" i="2"/>
  <c r="N653" i="2"/>
  <c r="N565" i="2"/>
  <c r="N441" i="2"/>
  <c r="N91" i="2"/>
  <c r="N732" i="2"/>
  <c r="N390" i="2"/>
  <c r="N815" i="2"/>
  <c r="N588" i="2"/>
  <c r="N368" i="2"/>
  <c r="N331" i="2"/>
  <c r="N290" i="2"/>
  <c r="N379" i="2"/>
  <c r="N32" i="2"/>
  <c r="N101" i="2"/>
  <c r="N523" i="2"/>
  <c r="N992" i="2"/>
  <c r="N898" i="2"/>
  <c r="N808" i="2"/>
  <c r="N444" i="2"/>
  <c r="N874" i="2"/>
  <c r="N369" i="2"/>
  <c r="N633" i="2"/>
  <c r="N453" i="2"/>
  <c r="N746" i="2"/>
  <c r="N830" i="2"/>
  <c r="N466" i="2"/>
  <c r="N660" i="2"/>
  <c r="N687" i="2"/>
  <c r="N926" i="2"/>
  <c r="N33" i="2"/>
  <c r="N557" i="2"/>
  <c r="N277" i="2"/>
  <c r="N295" i="2"/>
  <c r="N292" i="2"/>
  <c r="N393" i="2"/>
  <c r="N552" i="2"/>
  <c r="N297" i="2"/>
  <c r="N280" i="2"/>
  <c r="N271" i="2"/>
  <c r="N632" i="2"/>
  <c r="N707" i="2"/>
  <c r="N662" i="2"/>
  <c r="N259" i="2"/>
  <c r="N621" i="2"/>
  <c r="N96" i="2"/>
  <c r="N587" i="2"/>
  <c r="N161" i="2"/>
  <c r="N364" i="2"/>
  <c r="N239" i="2"/>
  <c r="N493" i="2"/>
  <c r="N447" i="2"/>
  <c r="N454" i="2"/>
  <c r="N336" i="2"/>
  <c r="N837" i="2"/>
  <c r="N984" i="2"/>
  <c r="N151" i="2"/>
  <c r="N311" i="2"/>
  <c r="N782" i="2"/>
  <c r="N838" i="2"/>
  <c r="N630" i="2"/>
  <c r="N920" i="2"/>
  <c r="N491" i="2"/>
  <c r="N167" i="2"/>
  <c r="N477" i="2"/>
  <c r="N365" i="2"/>
  <c r="N58" i="2"/>
  <c r="N562" i="2"/>
  <c r="N136" i="2"/>
  <c r="N509" i="2"/>
  <c r="N55" i="2"/>
  <c r="N582" i="2"/>
  <c r="N213" i="2"/>
  <c r="N222" i="2"/>
  <c r="N963" i="2"/>
  <c r="N796" i="2"/>
  <c r="N741" i="2"/>
  <c r="N779" i="2"/>
  <c r="N319" i="2"/>
  <c r="N97" i="2"/>
  <c r="N712" i="2"/>
  <c r="N827" i="2"/>
  <c r="N439" i="2"/>
  <c r="N784" i="2"/>
  <c r="N76" i="2"/>
  <c r="N540" i="2"/>
  <c r="N715" i="2"/>
  <c r="N910" i="2"/>
  <c r="N171" i="2"/>
  <c r="N34" i="2"/>
  <c r="N321" i="2"/>
  <c r="N568" i="2"/>
  <c r="N404" i="2"/>
  <c r="N205" i="2"/>
  <c r="N293" i="2"/>
  <c r="N947" i="2"/>
  <c r="N866" i="2"/>
  <c r="N429" i="2"/>
  <c r="N719" i="2"/>
  <c r="N855" i="2"/>
  <c r="N795" i="2"/>
  <c r="N539" i="2"/>
  <c r="N510" i="2"/>
  <c r="N147" i="2"/>
  <c r="N625" i="2"/>
  <c r="N842" i="2"/>
  <c r="N446" i="2"/>
  <c r="N902" i="2"/>
  <c r="N752" i="2"/>
  <c r="N80" i="2"/>
  <c r="N241" i="2"/>
  <c r="N631" i="2"/>
  <c r="N407" i="2"/>
  <c r="N35" i="2"/>
  <c r="N210" i="2"/>
  <c r="N328" i="2"/>
  <c r="N211" i="2"/>
  <c r="N783" i="2"/>
  <c r="N966" i="2"/>
  <c r="N578" i="2"/>
  <c r="N486" i="2"/>
  <c r="N117" i="2"/>
  <c r="N282" i="2"/>
  <c r="N433" i="2"/>
  <c r="N650" i="2"/>
  <c r="N692" i="2"/>
  <c r="N421" i="2"/>
  <c r="N192" i="2"/>
  <c r="N744" i="2"/>
  <c r="N693" i="2"/>
  <c r="N129" i="2"/>
  <c r="N563" i="2"/>
  <c r="N575" i="2"/>
  <c r="N604" i="2"/>
  <c r="N391" i="2"/>
  <c r="N668" i="2"/>
  <c r="N695" i="2"/>
  <c r="N843" i="2"/>
  <c r="N939" i="2"/>
  <c r="N786" i="2"/>
  <c r="N268" i="2"/>
  <c r="N158" i="2"/>
  <c r="N492" i="2"/>
  <c r="N36" i="2"/>
  <c r="N642" i="2"/>
  <c r="N717" i="2"/>
  <c r="N694" i="2"/>
  <c r="N916" i="2"/>
  <c r="N763" i="2"/>
  <c r="N553" i="2"/>
  <c r="N247" i="2"/>
  <c r="N92" i="2"/>
  <c r="N520" i="2"/>
  <c r="N529" i="2"/>
  <c r="N37" i="2"/>
  <c r="N137" i="2"/>
  <c r="N535" i="2"/>
  <c r="N938" i="2"/>
  <c r="N623" i="2"/>
  <c r="N315" i="2"/>
  <c r="N672" i="2"/>
  <c r="N86" i="2"/>
  <c r="N102" i="2"/>
  <c r="N370" i="2"/>
  <c r="N156" i="2"/>
  <c r="N683" i="2"/>
  <c r="N394" i="2"/>
  <c r="N252" i="2"/>
  <c r="N457" i="2"/>
  <c r="N69" i="2"/>
  <c r="N581" i="2"/>
  <c r="N698" i="2"/>
  <c r="N459" i="2"/>
  <c r="N193" i="2"/>
  <c r="N869" i="2"/>
  <c r="N810" i="2"/>
  <c r="N270" i="2"/>
  <c r="N367" i="2"/>
  <c r="N654" i="2"/>
  <c r="N522" i="2"/>
  <c r="N356" i="2"/>
  <c r="N595" i="2"/>
  <c r="N38" i="2"/>
  <c r="N357" i="2"/>
  <c r="N768" i="2"/>
  <c r="N803" i="2"/>
  <c r="N326" i="2"/>
  <c r="N879" i="2"/>
  <c r="N301" i="2"/>
  <c r="N702" i="2"/>
  <c r="N616" i="2"/>
  <c r="N162" i="2"/>
  <c r="N721" i="2"/>
  <c r="N70" i="2"/>
  <c r="N677" i="2"/>
  <c r="N814" i="2"/>
  <c r="N146" i="2"/>
  <c r="N194" i="2"/>
  <c r="N878" i="2"/>
  <c r="N483" i="2"/>
  <c r="N344" i="2"/>
  <c r="N713" i="2"/>
  <c r="N345" i="2"/>
  <c r="N39" i="2"/>
  <c r="N353" i="2"/>
  <c r="N186" i="2"/>
  <c r="N346" i="2"/>
  <c r="N40" i="2"/>
  <c r="N921" i="2"/>
  <c r="N164" i="2"/>
  <c r="N572" i="2"/>
  <c r="N411" i="2"/>
  <c r="N816" i="2"/>
  <c r="N554" i="2"/>
  <c r="N118" i="2"/>
  <c r="N507" i="2"/>
  <c r="N119" i="2"/>
  <c r="N551" i="2"/>
  <c r="N756" i="2"/>
  <c r="N317" i="2"/>
  <c r="N725" i="2"/>
  <c r="N41" i="2"/>
  <c r="N269" i="2"/>
  <c r="N438" i="2"/>
  <c r="N482" i="2"/>
  <c r="N180" i="2"/>
  <c r="N584" i="2"/>
  <c r="N77" i="2"/>
  <c r="N537" i="2"/>
  <c r="N473" i="2"/>
  <c r="N93" i="2"/>
  <c r="N106" i="2"/>
  <c r="N635" i="2"/>
  <c r="N435" i="2"/>
  <c r="N518" i="2"/>
  <c r="N42" i="2"/>
  <c r="N644" i="2"/>
  <c r="N697" i="2"/>
  <c r="N875" i="2"/>
  <c r="N291" i="2"/>
  <c r="N141" i="2"/>
  <c r="N342" i="2"/>
  <c r="N43" i="2"/>
  <c r="N655" i="2"/>
  <c r="N686" i="2"/>
  <c r="N884" i="2"/>
  <c r="N606" i="2"/>
  <c r="N873" i="2"/>
  <c r="N44" i="2"/>
  <c r="N598" i="2"/>
  <c r="N848" i="2"/>
  <c r="N59" i="2"/>
  <c r="N304" i="2"/>
  <c r="N743" i="2"/>
  <c r="N60" i="2"/>
  <c r="N202" i="2"/>
  <c r="N126" i="2"/>
  <c r="N374" i="2"/>
  <c r="N335" i="2"/>
  <c r="N392" i="2"/>
  <c r="N590" i="2"/>
  <c r="N165" i="2"/>
  <c r="N449" i="2"/>
  <c r="N98" i="2"/>
  <c r="N110" i="2"/>
  <c r="N422" i="2"/>
  <c r="N709" i="2"/>
  <c r="N261" i="2"/>
  <c r="N57" i="2"/>
  <c r="N94" i="2"/>
  <c r="N484" i="2"/>
  <c r="N148" i="2"/>
  <c r="N223" i="2"/>
  <c r="N191" i="2"/>
  <c r="N199" i="2"/>
  <c r="N494" i="2"/>
  <c r="N401" i="2"/>
  <c r="N419" i="2"/>
  <c r="N912" i="2"/>
  <c r="N495" i="2"/>
  <c r="N524" i="2"/>
  <c r="N333" i="2"/>
  <c r="N542" i="2"/>
  <c r="N839" i="2"/>
  <c r="N378" i="2"/>
  <c r="N395" i="2"/>
  <c r="N670" i="2"/>
  <c r="N240" i="2"/>
  <c r="N258" i="2"/>
  <c r="N288" i="2"/>
  <c r="N87" i="2"/>
  <c r="N556" i="2"/>
  <c r="N471" i="2"/>
  <c r="N751" i="2"/>
  <c r="N462" i="2"/>
  <c r="N548" i="2"/>
  <c r="N168" i="2"/>
  <c r="N488" i="2"/>
  <c r="N723" i="2"/>
  <c r="N66" i="2"/>
  <c r="N906" i="2"/>
  <c r="N61" i="2"/>
  <c r="N409" i="2"/>
  <c r="N332" i="2"/>
  <c r="N214" i="2"/>
  <c r="N688" i="2"/>
  <c r="N478" i="2"/>
  <c r="N349" i="2"/>
  <c r="N380" i="2"/>
  <c r="N120" i="2"/>
  <c r="N499" i="2"/>
  <c r="N530" i="2"/>
  <c r="N263" i="2"/>
  <c r="N755" i="2"/>
  <c r="N83" i="2"/>
  <c r="N612" i="2"/>
  <c r="N260" i="2"/>
  <c r="N130" i="2"/>
  <c r="N574" i="2"/>
  <c r="N608" i="2"/>
  <c r="N123" i="2"/>
  <c r="N84" i="2"/>
  <c r="N823" i="2"/>
  <c r="N863" i="2"/>
  <c r="N131" i="2"/>
  <c r="N983" i="2"/>
  <c r="N175" i="2"/>
  <c r="N296" i="2"/>
  <c r="N62" i="2"/>
  <c r="N750" i="2"/>
  <c r="N991" i="2"/>
  <c r="N502" i="2"/>
  <c r="N276" i="2"/>
  <c r="N836" i="2"/>
  <c r="N544" i="2"/>
  <c r="N386" i="2"/>
  <c r="N266" i="2"/>
  <c r="N682" i="2"/>
  <c r="N714" i="2"/>
  <c r="N253" i="2"/>
  <c r="N430" i="2"/>
  <c r="N234" i="2"/>
  <c r="N289" i="2"/>
  <c r="N545" i="2"/>
  <c r="N405" i="2"/>
  <c r="N231" i="2"/>
  <c r="N45" i="2"/>
  <c r="N634" i="2"/>
  <c r="N704" i="2"/>
  <c r="N46" i="2"/>
  <c r="N316" i="2"/>
  <c r="N951" i="2"/>
  <c r="N47" i="2"/>
  <c r="N154" i="2"/>
  <c r="N71" i="2"/>
  <c r="N569" i="2"/>
  <c r="N762" i="2"/>
  <c r="N618" i="2"/>
  <c r="N178" i="2"/>
  <c r="N67" i="2"/>
  <c r="N423" i="2"/>
  <c r="N330" i="2"/>
  <c r="N176" i="2"/>
  <c r="N780" i="2"/>
  <c r="N626" i="2"/>
  <c r="N479" i="2"/>
  <c r="N418" i="2"/>
  <c r="N517" i="2"/>
  <c r="N679" i="2"/>
  <c r="N307" i="2"/>
  <c r="N758" i="2"/>
  <c r="N958" i="2"/>
  <c r="N415" i="2"/>
  <c r="N666" i="2"/>
  <c r="N88" i="2"/>
  <c r="N360" i="2"/>
  <c r="N279" i="2"/>
  <c r="N227" i="2"/>
  <c r="N860" i="2"/>
  <c r="N907" i="2"/>
  <c r="N699" i="2"/>
  <c r="N145" i="2"/>
  <c r="N690" i="2"/>
  <c r="N402" i="2"/>
  <c r="N322" i="2"/>
  <c r="N426" i="2"/>
  <c r="N334" i="2"/>
  <c r="N440" i="2"/>
  <c r="N121" i="2"/>
  <c r="N204" i="2"/>
  <c r="N238" i="2"/>
  <c r="N373" i="2"/>
  <c r="N103" i="2"/>
  <c r="N63" i="2"/>
  <c r="N396" i="2"/>
  <c r="N384" i="2"/>
  <c r="N611" i="2"/>
  <c r="N636" i="2"/>
  <c r="N615" i="2"/>
  <c r="N481" i="2"/>
  <c r="N68" i="2"/>
  <c r="N620" i="2"/>
  <c r="N298" i="2"/>
  <c r="N649" i="2"/>
  <c r="N828" i="2"/>
  <c r="N107" i="2"/>
  <c r="N929" i="2"/>
  <c r="N358" i="2"/>
  <c r="N302" i="2"/>
  <c r="N230" i="2"/>
  <c r="N798" i="2"/>
  <c r="N532" i="2"/>
  <c r="N600" i="2"/>
  <c r="N366" i="2"/>
  <c r="N543" i="2"/>
  <c r="N114" i="2"/>
  <c r="N138" i="2"/>
  <c r="N195" i="2"/>
  <c r="N913" i="2"/>
  <c r="N73" i="2"/>
  <c r="N567" i="2"/>
  <c r="N538" i="2"/>
  <c r="N299" i="2"/>
  <c r="N555" i="2"/>
  <c r="N463" i="2"/>
  <c r="N515" i="2"/>
  <c r="N516" i="2"/>
  <c r="N338" i="2"/>
  <c r="N273" i="2"/>
  <c r="N377" i="2"/>
  <c r="N64" i="2"/>
  <c r="N857" i="2"/>
  <c r="N286" i="2"/>
  <c r="N251" i="2"/>
  <c r="N99" i="2"/>
  <c r="N841" i="2"/>
  <c r="N361" i="2"/>
  <c r="N381" i="2"/>
  <c r="N547" i="2"/>
  <c r="N957" i="2"/>
  <c r="N661" i="2"/>
  <c r="N48" i="2"/>
  <c r="N487" i="2"/>
  <c r="N49" i="2"/>
  <c r="N417" i="2"/>
  <c r="N691" i="2"/>
  <c r="N638" i="2"/>
  <c r="N564" i="2"/>
  <c r="N931" i="2"/>
  <c r="N50" i="2"/>
  <c r="N51" i="2"/>
  <c r="N385" i="2"/>
  <c r="N216" i="2"/>
  <c r="N729" i="2"/>
  <c r="N416" i="2"/>
  <c r="N676" i="2"/>
  <c r="N465" i="2"/>
  <c r="N305" i="2"/>
  <c r="N350" i="2"/>
  <c r="N503" i="2"/>
  <c r="N736" i="2"/>
  <c r="N549" i="2"/>
  <c r="N190" i="2"/>
  <c r="N724" i="2"/>
  <c r="N200" i="2"/>
  <c r="N436" i="2"/>
  <c r="N242" i="2"/>
  <c r="N52" i="2"/>
  <c r="N646" i="2"/>
  <c r="N257" i="2"/>
  <c r="M3" i="2"/>
  <c r="M973" i="2"/>
  <c r="M869" i="2"/>
  <c r="M883" i="2"/>
  <c r="M797" i="2"/>
  <c r="M4" i="2"/>
  <c r="M5" i="2"/>
  <c r="M6" i="2"/>
  <c r="M7" i="2"/>
  <c r="M8" i="2"/>
  <c r="M438" i="2"/>
  <c r="M9" i="2"/>
  <c r="M10" i="2"/>
  <c r="M11" i="2"/>
  <c r="M439" i="2"/>
  <c r="M943" i="2"/>
  <c r="M12" i="2"/>
  <c r="M13" i="2"/>
  <c r="M927" i="2"/>
  <c r="M14" i="2"/>
  <c r="M1000" i="2"/>
  <c r="M15" i="2"/>
  <c r="M16" i="2"/>
  <c r="M838" i="2"/>
  <c r="M17" i="2"/>
  <c r="M633" i="2"/>
  <c r="M18" i="2"/>
  <c r="M19" i="2"/>
  <c r="M20" i="2"/>
  <c r="M937" i="2"/>
  <c r="M21" i="2"/>
  <c r="M614" i="2"/>
  <c r="M440" i="2"/>
  <c r="M992" i="2"/>
  <c r="M22" i="2"/>
  <c r="M984" i="2"/>
  <c r="M735" i="2"/>
  <c r="M520" i="2"/>
  <c r="M23" i="2"/>
  <c r="M24" i="2"/>
  <c r="M740" i="2"/>
  <c r="M892" i="2"/>
  <c r="M25" i="2"/>
  <c r="M882" i="2"/>
  <c r="M601" i="2"/>
  <c r="M726" i="2"/>
  <c r="M988" i="2"/>
  <c r="M856" i="2"/>
  <c r="M26" i="2"/>
  <c r="M27" i="2"/>
  <c r="M978" i="2"/>
  <c r="M455" i="2"/>
  <c r="M974" i="2"/>
  <c r="M28" i="2"/>
  <c r="M804" i="2"/>
  <c r="M29" i="2"/>
  <c r="M30" i="2"/>
  <c r="M561" i="2"/>
  <c r="M998" i="2"/>
  <c r="M615" i="2"/>
  <c r="M694" i="2"/>
  <c r="M31" i="2"/>
  <c r="M762" i="2"/>
  <c r="M511" i="2"/>
  <c r="M602" i="2"/>
  <c r="M759" i="2"/>
  <c r="M32" i="2"/>
  <c r="M933" i="2"/>
  <c r="M757" i="2"/>
  <c r="M944" i="2"/>
  <c r="M603" i="2"/>
  <c r="M634" i="2"/>
  <c r="M33" i="2"/>
  <c r="M995" i="2"/>
  <c r="M721" i="2"/>
  <c r="M496" i="2"/>
  <c r="M776" i="2"/>
  <c r="M1001" i="2"/>
  <c r="M831" i="2"/>
  <c r="M695" i="2"/>
  <c r="M575" i="2"/>
  <c r="M622" i="2"/>
  <c r="M702" i="2"/>
  <c r="M527" i="2"/>
  <c r="M914" i="2"/>
  <c r="M34" i="2"/>
  <c r="M35" i="2"/>
  <c r="M36" i="2"/>
  <c r="M420" i="2"/>
  <c r="M37" i="2"/>
  <c r="M38" i="2"/>
  <c r="M39" i="2"/>
  <c r="M839" i="2"/>
  <c r="M754" i="2"/>
  <c r="M707" i="2"/>
  <c r="M40" i="2"/>
  <c r="M441" i="2"/>
  <c r="M903" i="2"/>
  <c r="M966" i="2"/>
  <c r="M41" i="2"/>
  <c r="M42" i="2"/>
  <c r="M43" i="2"/>
  <c r="M44" i="2"/>
  <c r="M45" i="2"/>
  <c r="M968" i="2"/>
  <c r="M46" i="2"/>
  <c r="M763" i="2"/>
  <c r="M782" i="2"/>
  <c r="M47" i="2"/>
  <c r="M878" i="2"/>
  <c r="M562" i="2"/>
  <c r="M825" i="2"/>
  <c r="M935" i="2"/>
  <c r="M588" i="2"/>
  <c r="M48" i="2"/>
  <c r="M521" i="2"/>
  <c r="M394" i="2"/>
  <c r="M395" i="2"/>
  <c r="M49" i="2"/>
  <c r="M926" i="2"/>
  <c r="M50" i="2"/>
  <c r="M51" i="2"/>
  <c r="M52" i="2"/>
  <c r="M53" i="2"/>
  <c r="M54" i="2"/>
  <c r="M752" i="2"/>
  <c r="M55" i="2"/>
  <c r="M56" i="2"/>
  <c r="M57" i="2"/>
  <c r="M666" i="2"/>
  <c r="M58" i="2"/>
  <c r="M59" i="2"/>
  <c r="M543" i="2"/>
  <c r="M60" i="2"/>
  <c r="M696" i="2"/>
  <c r="M967" i="2"/>
  <c r="M512" i="2"/>
  <c r="M61" i="2"/>
  <c r="M62" i="2"/>
  <c r="M63" i="2"/>
  <c r="M549" i="2"/>
  <c r="M805" i="2"/>
  <c r="M955" i="2"/>
  <c r="M623" i="2"/>
  <c r="M64" i="2"/>
  <c r="M685" i="2"/>
  <c r="M65" i="2"/>
  <c r="M66" i="2"/>
  <c r="M421" i="2"/>
  <c r="M942" i="2"/>
  <c r="M67" i="2"/>
  <c r="M544" i="2"/>
  <c r="M68" i="2"/>
  <c r="M69" i="2"/>
  <c r="M951" i="2"/>
  <c r="M795" i="2"/>
  <c r="M70" i="2"/>
  <c r="M779" i="2"/>
  <c r="M71" i="2"/>
  <c r="M818" i="2"/>
  <c r="M72" i="2"/>
  <c r="M73" i="2"/>
  <c r="M508" i="2"/>
  <c r="M840" i="2"/>
  <c r="M74" i="2"/>
  <c r="M985" i="2"/>
  <c r="M814" i="2"/>
  <c r="M744" i="2"/>
  <c r="M75" i="2"/>
  <c r="M422" i="2"/>
  <c r="M423" i="2"/>
  <c r="M76" i="2"/>
  <c r="M999" i="2"/>
  <c r="M889" i="2"/>
  <c r="M635" i="2"/>
  <c r="M563" i="2"/>
  <c r="M77" i="2"/>
  <c r="M78" i="2"/>
  <c r="M636" i="2"/>
  <c r="M79" i="2"/>
  <c r="M885" i="2"/>
  <c r="M80" i="2"/>
  <c r="M826" i="2"/>
  <c r="M931" i="2"/>
  <c r="M81" i="2"/>
  <c r="M82" i="2"/>
  <c r="M965" i="2"/>
  <c r="M83" i="2"/>
  <c r="M84" i="2"/>
  <c r="M85" i="2"/>
  <c r="M86" i="2"/>
  <c r="M760" i="2"/>
  <c r="M564" i="2"/>
  <c r="M87" i="2"/>
  <c r="M867" i="2"/>
  <c r="M956" i="2"/>
  <c r="M88" i="2"/>
  <c r="M715" i="2"/>
  <c r="M874" i="2"/>
  <c r="M89" i="2"/>
  <c r="M983" i="2"/>
  <c r="M90" i="2"/>
  <c r="M550" i="2"/>
  <c r="M820" i="2"/>
  <c r="M925" i="2"/>
  <c r="M424" i="2"/>
  <c r="M798" i="2"/>
  <c r="M576" i="2"/>
  <c r="M950" i="2"/>
  <c r="M893" i="2"/>
  <c r="M91" i="2"/>
  <c r="M92" i="2"/>
  <c r="M830" i="2"/>
  <c r="M761" i="2"/>
  <c r="M976" i="2"/>
  <c r="M736" i="2"/>
  <c r="M396" i="2"/>
  <c r="M667" i="2"/>
  <c r="M886" i="2"/>
  <c r="M730" i="2"/>
  <c r="M657" i="2"/>
  <c r="M993" i="2"/>
  <c r="M741" i="2"/>
  <c r="M594" i="2"/>
  <c r="M93" i="2"/>
  <c r="M497" i="2"/>
  <c r="M528" i="2"/>
  <c r="M94" i="2"/>
  <c r="M982" i="2"/>
  <c r="M95" i="2"/>
  <c r="M96" i="2"/>
  <c r="M513" i="2"/>
  <c r="M970" i="2"/>
  <c r="M97" i="2"/>
  <c r="M98" i="2"/>
  <c r="M99" i="2"/>
  <c r="M100" i="2"/>
  <c r="M397" i="2"/>
  <c r="M630" i="2"/>
  <c r="M674" i="2"/>
  <c r="M101" i="2"/>
  <c r="M398" i="2"/>
  <c r="M399" i="2"/>
  <c r="M879" i="2"/>
  <c r="M102" i="2"/>
  <c r="M103" i="2"/>
  <c r="M808" i="2"/>
  <c r="M899" i="2"/>
  <c r="M498" i="2"/>
  <c r="M456" i="2"/>
  <c r="M104" i="2"/>
  <c r="M469" i="2"/>
  <c r="M470" i="2"/>
  <c r="M577" i="2"/>
  <c r="M105" i="2"/>
  <c r="M835" i="2"/>
  <c r="M106" i="2"/>
  <c r="M107" i="2"/>
  <c r="M108" i="2"/>
  <c r="M109" i="2"/>
  <c r="M908" i="2"/>
  <c r="M110" i="2"/>
  <c r="M860" i="2"/>
  <c r="M864" i="2"/>
  <c r="M111" i="2"/>
  <c r="M990" i="2"/>
  <c r="M915" i="2"/>
  <c r="M774" i="2"/>
  <c r="M912" i="2"/>
  <c r="M112" i="2"/>
  <c r="M113" i="2"/>
  <c r="M769" i="2"/>
  <c r="M114" i="2"/>
  <c r="M115" i="2"/>
  <c r="M116" i="2"/>
  <c r="M928" i="2"/>
  <c r="M845" i="2"/>
  <c r="M117" i="2"/>
  <c r="M675" i="2"/>
  <c r="M775" i="2"/>
  <c r="M589" i="2"/>
  <c r="M118" i="2"/>
  <c r="M786" i="2"/>
  <c r="M904" i="2"/>
  <c r="M637" i="2"/>
  <c r="M676" i="2"/>
  <c r="M119" i="2"/>
  <c r="M565" i="2"/>
  <c r="M120" i="2"/>
  <c r="M121" i="2"/>
  <c r="M122" i="2"/>
  <c r="M595" i="2"/>
  <c r="M123" i="2"/>
  <c r="M787" i="2"/>
  <c r="M987" i="2"/>
  <c r="M124" i="2"/>
  <c r="M596" i="2"/>
  <c r="M125" i="2"/>
  <c r="M126" i="2"/>
  <c r="M796" i="2"/>
  <c r="M127" i="2"/>
  <c r="M128" i="2"/>
  <c r="M129" i="2"/>
  <c r="M130" i="2"/>
  <c r="M131" i="2"/>
  <c r="M132" i="2"/>
  <c r="M133" i="2"/>
  <c r="M425" i="2"/>
  <c r="M134" i="2"/>
  <c r="M471" i="2"/>
  <c r="M529" i="2"/>
  <c r="M827" i="2"/>
  <c r="M530" i="2"/>
  <c r="M400" i="2"/>
  <c r="M686" i="2"/>
  <c r="M509" i="2"/>
  <c r="M135" i="2"/>
  <c r="M531" i="2"/>
  <c r="M945" i="2"/>
  <c r="M979" i="2"/>
  <c r="M865" i="2"/>
  <c r="M649" i="2"/>
  <c r="M722" i="2"/>
  <c r="M136" i="2"/>
  <c r="M137" i="2"/>
  <c r="M138" i="2"/>
  <c r="M975" i="2"/>
  <c r="M457" i="2"/>
  <c r="M139" i="2"/>
  <c r="M866" i="2"/>
  <c r="M140" i="2"/>
  <c r="M141" i="2"/>
  <c r="M142" i="2"/>
  <c r="M723" i="2"/>
  <c r="M522" i="2"/>
  <c r="M708" i="2"/>
  <c r="M828" i="2"/>
  <c r="M846" i="2"/>
  <c r="M143" i="2"/>
  <c r="M703" i="2"/>
  <c r="M709" i="2"/>
  <c r="M909" i="2"/>
  <c r="M144" i="2"/>
  <c r="M938" i="2"/>
  <c r="M731" i="2"/>
  <c r="M472" i="2"/>
  <c r="M145" i="2"/>
  <c r="M650" i="2"/>
  <c r="M146" i="2"/>
  <c r="M147" i="2"/>
  <c r="M514" i="2"/>
  <c r="M148" i="2"/>
  <c r="M902" i="2"/>
  <c r="M149" i="2"/>
  <c r="M150" i="2"/>
  <c r="M151" i="2"/>
  <c r="M152" i="2"/>
  <c r="M604" i="2"/>
  <c r="M153" i="2"/>
  <c r="M841" i="2"/>
  <c r="M952" i="2"/>
  <c r="M401" i="2"/>
  <c r="M986" i="2"/>
  <c r="M426" i="2"/>
  <c r="M154" i="2"/>
  <c r="M901" i="2"/>
  <c r="M551" i="2"/>
  <c r="M989" i="2"/>
  <c r="M155" i="2"/>
  <c r="M737" i="2"/>
  <c r="M156" i="2"/>
  <c r="M799" i="2"/>
  <c r="M485" i="2"/>
  <c r="M157" i="2"/>
  <c r="M748" i="2"/>
  <c r="M900" i="2"/>
  <c r="M158" i="2"/>
  <c r="M159" i="2"/>
  <c r="M687" i="2"/>
  <c r="M160" i="2"/>
  <c r="M697" i="2"/>
  <c r="M924" i="2"/>
  <c r="M658" i="2"/>
  <c r="M161" i="2"/>
  <c r="M162" i="2"/>
  <c r="M163" i="2"/>
  <c r="M918" i="2"/>
  <c r="M164" i="2"/>
  <c r="M836" i="2"/>
  <c r="M165" i="2"/>
  <c r="M442" i="2"/>
  <c r="M473" i="2"/>
  <c r="M566" i="2"/>
  <c r="M597" i="2"/>
  <c r="M166" i="2"/>
  <c r="M552" i="2"/>
  <c r="M929" i="2"/>
  <c r="M167" i="2"/>
  <c r="M168" i="2"/>
  <c r="M169" i="2"/>
  <c r="M954" i="2"/>
  <c r="M930" i="2"/>
  <c r="M170" i="2"/>
  <c r="M171" i="2"/>
  <c r="M961" i="2"/>
  <c r="M727" i="2"/>
  <c r="M172" i="2"/>
  <c r="M809" i="2"/>
  <c r="M668" i="2"/>
  <c r="M474" i="2"/>
  <c r="M173" i="2"/>
  <c r="M174" i="2"/>
  <c r="M688" i="2"/>
  <c r="M829" i="2"/>
  <c r="M624" i="2"/>
  <c r="M499" i="2"/>
  <c r="M175" i="2"/>
  <c r="M176" i="2"/>
  <c r="M475" i="2"/>
  <c r="M777" i="2"/>
  <c r="M553" i="2"/>
  <c r="M458" i="2"/>
  <c r="M567" i="2"/>
  <c r="M625" i="2"/>
  <c r="M476" i="2"/>
  <c r="M443" i="2"/>
  <c r="M177" i="2"/>
  <c r="M178" i="2"/>
  <c r="M179" i="2"/>
  <c r="M677" i="2"/>
  <c r="M180" i="2"/>
  <c r="M847" i="2"/>
  <c r="M732" i="2"/>
  <c r="M486" i="2"/>
  <c r="M181" i="2"/>
  <c r="M532" i="2"/>
  <c r="M182" i="2"/>
  <c r="M638" i="2"/>
  <c r="M963" i="2"/>
  <c r="M916" i="2"/>
  <c r="M183" i="2"/>
  <c r="M184" i="2"/>
  <c r="M427" i="2"/>
  <c r="M946" i="2"/>
  <c r="M894" i="2"/>
  <c r="M533" i="2"/>
  <c r="M185" i="2"/>
  <c r="M186" i="2"/>
  <c r="M187" i="2"/>
  <c r="M948" i="2"/>
  <c r="M631" i="2"/>
  <c r="M616" i="2"/>
  <c r="M917" i="2"/>
  <c r="M428" i="2"/>
  <c r="M188" i="2"/>
  <c r="M534" i="2"/>
  <c r="M964" i="2"/>
  <c r="M632" i="2"/>
  <c r="M189" i="2"/>
  <c r="M190" i="2"/>
  <c r="M191" i="2"/>
  <c r="M402" i="2"/>
  <c r="M815" i="2"/>
  <c r="M192" i="2"/>
  <c r="M852" i="2"/>
  <c r="M788" i="2"/>
  <c r="M193" i="2"/>
  <c r="M651" i="2"/>
  <c r="M800" i="2"/>
  <c r="M444" i="2"/>
  <c r="M194" i="2"/>
  <c r="M745" i="2"/>
  <c r="M816" i="2"/>
  <c r="M764" i="2"/>
  <c r="M459" i="2"/>
  <c r="M195" i="2"/>
  <c r="M872" i="2"/>
  <c r="M911" i="2"/>
  <c r="M196" i="2"/>
  <c r="M605" i="2"/>
  <c r="M403" i="2"/>
  <c r="M197" i="2"/>
  <c r="M724" i="2"/>
  <c r="M198" i="2"/>
  <c r="M199" i="2"/>
  <c r="M200" i="2"/>
  <c r="M910" i="2"/>
  <c r="M639" i="2"/>
  <c r="M201" i="2"/>
  <c r="M606" i="2"/>
  <c r="M500" i="2"/>
  <c r="M947" i="2"/>
  <c r="M202" i="2"/>
  <c r="M969" i="2"/>
  <c r="M203" i="2"/>
  <c r="M204" i="2"/>
  <c r="M861" i="2"/>
  <c r="M205" i="2"/>
  <c r="M404" i="2"/>
  <c r="M206" i="2"/>
  <c r="M652" i="2"/>
  <c r="M207" i="2"/>
  <c r="M568" i="2"/>
  <c r="M208" i="2"/>
  <c r="M487" i="2"/>
  <c r="M659" i="2"/>
  <c r="M405" i="2"/>
  <c r="M209" i="2"/>
  <c r="M806" i="2"/>
  <c r="M617" i="2"/>
  <c r="M210" i="2"/>
  <c r="M535" i="2"/>
  <c r="M211" i="2"/>
  <c r="M626" i="2"/>
  <c r="M660" i="2"/>
  <c r="M704" i="2"/>
  <c r="M821" i="2"/>
  <c r="M212" i="2"/>
  <c r="M653" i="2"/>
  <c r="M213" i="2"/>
  <c r="M214" i="2"/>
  <c r="M215" i="2"/>
  <c r="M850" i="2"/>
  <c r="M770" i="2"/>
  <c r="M406" i="2"/>
  <c r="M981" i="2"/>
  <c r="M771" i="2"/>
  <c r="M216" i="2"/>
  <c r="M407" i="2"/>
  <c r="M936" i="2"/>
  <c r="M783" i="2"/>
  <c r="M913" i="2"/>
  <c r="M618" i="2"/>
  <c r="M217" i="2"/>
  <c r="M716" i="2"/>
  <c r="M738" i="2"/>
  <c r="M218" i="2"/>
  <c r="M811" i="2"/>
  <c r="M219" i="2"/>
  <c r="M460" i="2"/>
  <c r="M445" i="2"/>
  <c r="M717" i="2"/>
  <c r="M868" i="2"/>
  <c r="M220" i="2"/>
  <c r="M461" i="2"/>
  <c r="M598" i="2"/>
  <c r="M822" i="2"/>
  <c r="M221" i="2"/>
  <c r="M222" i="2"/>
  <c r="M962" i="2"/>
  <c r="M408" i="2"/>
  <c r="M819" i="2"/>
  <c r="M678" i="2"/>
  <c r="M919" i="2"/>
  <c r="M853" i="2"/>
  <c r="M223" i="2"/>
  <c r="M488" i="2"/>
  <c r="M718" i="2"/>
  <c r="M953" i="2"/>
  <c r="M224" i="2"/>
  <c r="M654" i="2"/>
  <c r="M446" i="2"/>
  <c r="M772" i="2"/>
  <c r="M225" i="2"/>
  <c r="M226" i="2"/>
  <c r="M227" i="2"/>
  <c r="M228" i="2"/>
  <c r="M229" i="2"/>
  <c r="M230" i="2"/>
  <c r="M429" i="2"/>
  <c r="M523" i="2"/>
  <c r="M489" i="2"/>
  <c r="M490" i="2"/>
  <c r="M875" i="2"/>
  <c r="M231" i="2"/>
  <c r="M232" i="2"/>
  <c r="M233" i="2"/>
  <c r="M234" i="2"/>
  <c r="M409" i="2"/>
  <c r="M755" i="2"/>
  <c r="M705" i="2"/>
  <c r="M679" i="2"/>
  <c r="M545" i="2"/>
  <c r="M843" i="2"/>
  <c r="M980" i="2"/>
  <c r="M235" i="2"/>
  <c r="M477" i="2"/>
  <c r="M447" i="2"/>
  <c r="M932" i="2"/>
  <c r="M891" i="2"/>
  <c r="M689" i="2"/>
  <c r="M905" i="2"/>
  <c r="M236" i="2"/>
  <c r="M742" i="2"/>
  <c r="M237" i="2"/>
  <c r="M238" i="2"/>
  <c r="M430" i="2"/>
  <c r="M239" i="2"/>
  <c r="M876" i="2"/>
  <c r="M240" i="2"/>
  <c r="M501" i="2"/>
  <c r="M241" i="2"/>
  <c r="M524" i="2"/>
  <c r="M242" i="2"/>
  <c r="M959" i="2"/>
  <c r="M607" i="2"/>
  <c r="M851" i="2"/>
  <c r="M243" i="2"/>
  <c r="M244" i="2"/>
  <c r="M690" i="2"/>
  <c r="M554" i="2"/>
  <c r="M640" i="2"/>
  <c r="M725" i="2"/>
  <c r="M431" i="2"/>
  <c r="M245" i="2"/>
  <c r="M578" i="2"/>
  <c r="M858" i="2"/>
  <c r="M515" i="2"/>
  <c r="M246" i="2"/>
  <c r="M247" i="2"/>
  <c r="M849" i="2"/>
  <c r="M536" i="2"/>
  <c r="M248" i="2"/>
  <c r="M890" i="2"/>
  <c r="M432" i="2"/>
  <c r="M884" i="2"/>
  <c r="M249" i="2"/>
  <c r="M887" i="2"/>
  <c r="M478" i="2"/>
  <c r="M448" i="2"/>
  <c r="M608" i="2"/>
  <c r="M728" i="2"/>
  <c r="M250" i="2"/>
  <c r="M691" i="2"/>
  <c r="M888" i="2"/>
  <c r="M479" i="2"/>
  <c r="M579" i="2"/>
  <c r="M753" i="2"/>
  <c r="M251" i="2"/>
  <c r="M480" i="2"/>
  <c r="M516" i="2"/>
  <c r="M525" i="2"/>
  <c r="M517" i="2"/>
  <c r="M252" i="2"/>
  <c r="M641" i="2"/>
  <c r="M253" i="2"/>
  <c r="M706" i="2"/>
  <c r="M848" i="2"/>
  <c r="M824" i="2"/>
  <c r="M462" i="2"/>
  <c r="M254" i="2"/>
  <c r="M555" i="2"/>
  <c r="M255" i="2"/>
  <c r="M556" i="2"/>
  <c r="M906" i="2"/>
  <c r="M537" i="2"/>
  <c r="M256" i="2"/>
  <c r="M750" i="2"/>
  <c r="M669" i="2"/>
  <c r="M257" i="2"/>
  <c r="M258" i="2"/>
  <c r="M557" i="2"/>
  <c r="M569" i="2"/>
  <c r="M491" i="2"/>
  <c r="M642" i="2"/>
  <c r="M510" i="2"/>
  <c r="M817" i="2"/>
  <c r="M971" i="2"/>
  <c r="M729" i="2"/>
  <c r="M538" i="2"/>
  <c r="M259" i="2"/>
  <c r="M449" i="2"/>
  <c r="M580" i="2"/>
  <c r="M410" i="2"/>
  <c r="M643" i="2"/>
  <c r="M897" i="2"/>
  <c r="M260" i="2"/>
  <c r="M812" i="2"/>
  <c r="M921" i="2"/>
  <c r="M261" i="2"/>
  <c r="M262" i="2"/>
  <c r="M823" i="2"/>
  <c r="M895" i="2"/>
  <c r="M263" i="2"/>
  <c r="M264" i="2"/>
  <c r="M627" i="2"/>
  <c r="M265" i="2"/>
  <c r="M481" i="2"/>
  <c r="M266" i="2"/>
  <c r="M267" i="2"/>
  <c r="M268" i="2"/>
  <c r="M269" i="2"/>
  <c r="M270" i="2"/>
  <c r="M271" i="2"/>
  <c r="M881" i="2"/>
  <c r="M680" i="2"/>
  <c r="M570" i="2"/>
  <c r="M502" i="2"/>
  <c r="M272" i="2"/>
  <c r="M539" i="2"/>
  <c r="M880" i="2"/>
  <c r="M991" i="2"/>
  <c r="M273" i="2"/>
  <c r="M274" i="2"/>
  <c r="M940" i="2"/>
  <c r="M275" i="2"/>
  <c r="M778" i="2"/>
  <c r="M644" i="2"/>
  <c r="M518" i="2"/>
  <c r="M645" i="2"/>
  <c r="M609" i="2"/>
  <c r="M276" i="2"/>
  <c r="M802" i="2"/>
  <c r="M960" i="2"/>
  <c r="M922" i="2"/>
  <c r="M277" i="2"/>
  <c r="M877" i="2"/>
  <c r="M661" i="2"/>
  <c r="M743" i="2"/>
  <c r="M278" i="2"/>
  <c r="M279" i="2"/>
  <c r="M280" i="2"/>
  <c r="M281" i="2"/>
  <c r="M810" i="2"/>
  <c r="M282" i="2"/>
  <c r="M283" i="2"/>
  <c r="M284" i="2"/>
  <c r="M801" i="2"/>
  <c r="M463" i="2"/>
  <c r="M285" i="2"/>
  <c r="M610" i="2"/>
  <c r="M286" i="2"/>
  <c r="M287" i="2"/>
  <c r="M859" i="2"/>
  <c r="M288" i="2"/>
  <c r="M540" i="2"/>
  <c r="M733" i="2"/>
  <c r="M289" i="2"/>
  <c r="M290" i="2"/>
  <c r="M698" i="2"/>
  <c r="M681" i="2"/>
  <c r="M837" i="2"/>
  <c r="M291" i="2"/>
  <c r="M292" i="2"/>
  <c r="M450" i="2"/>
  <c r="M293" i="2"/>
  <c r="M807" i="2"/>
  <c r="M590" i="2"/>
  <c r="M294" i="2"/>
  <c r="M628" i="2"/>
  <c r="M719" i="2"/>
  <c r="M655" i="2"/>
  <c r="M295" i="2"/>
  <c r="M296" i="2"/>
  <c r="M433" i="2"/>
  <c r="M710" i="2"/>
  <c r="M297" i="2"/>
  <c r="M972" i="2"/>
  <c r="M692" i="2"/>
  <c r="M298" i="2"/>
  <c r="M299" i="2"/>
  <c r="M749" i="2"/>
  <c r="M751" i="2"/>
  <c r="M611" i="2"/>
  <c r="M300" i="2"/>
  <c r="M619" i="2"/>
  <c r="M780" i="2"/>
  <c r="M482" i="2"/>
  <c r="M411" i="2"/>
  <c r="M301" i="2"/>
  <c r="M302" i="2"/>
  <c r="M303" i="2"/>
  <c r="M434" i="2"/>
  <c r="M746" i="2"/>
  <c r="M682" i="2"/>
  <c r="M304" i="2"/>
  <c r="M857" i="2"/>
  <c r="M305" i="2"/>
  <c r="M646" i="2"/>
  <c r="M464" i="2"/>
  <c r="M306" i="2"/>
  <c r="M541" i="2"/>
  <c r="M739" i="2"/>
  <c r="M307" i="2"/>
  <c r="M308" i="2"/>
  <c r="M309" i="2"/>
  <c r="M465" i="2"/>
  <c r="M492" i="2"/>
  <c r="M756" i="2"/>
  <c r="M683" i="2"/>
  <c r="M310" i="2"/>
  <c r="M311" i="2"/>
  <c r="M312" i="2"/>
  <c r="M313" i="2"/>
  <c r="M314" i="2"/>
  <c r="M315" i="2"/>
  <c r="M503" i="2"/>
  <c r="M316" i="2"/>
  <c r="M317" i="2"/>
  <c r="M896" i="2"/>
  <c r="M318" i="2"/>
  <c r="M319" i="2"/>
  <c r="M320" i="2"/>
  <c r="M662" i="2"/>
  <c r="M941" i="2"/>
  <c r="M711" i="2"/>
  <c r="M321" i="2"/>
  <c r="M863" i="2"/>
  <c r="M712" i="2"/>
  <c r="M629" i="2"/>
  <c r="M647" i="2"/>
  <c r="M949" i="2"/>
  <c r="M322" i="2"/>
  <c r="M612" i="2"/>
  <c r="M323" i="2"/>
  <c r="M790" i="2"/>
  <c r="M324" i="2"/>
  <c r="M325" i="2"/>
  <c r="M546" i="2"/>
  <c r="M326" i="2"/>
  <c r="M939" i="2"/>
  <c r="M558" i="2"/>
  <c r="M784" i="2"/>
  <c r="M493" i="2"/>
  <c r="M670" i="2"/>
  <c r="M327" i="2"/>
  <c r="M832" i="2"/>
  <c r="M833" i="2"/>
  <c r="M412" i="2"/>
  <c r="M699" i="2"/>
  <c r="M328" i="2"/>
  <c r="M504" i="2"/>
  <c r="M591" i="2"/>
  <c r="M329" i="2"/>
  <c r="M844" i="2"/>
  <c r="M758" i="2"/>
  <c r="M803" i="2"/>
  <c r="M330" i="2"/>
  <c r="M331" i="2"/>
  <c r="M526" i="2"/>
  <c r="M332" i="2"/>
  <c r="M571" i="2"/>
  <c r="M451" i="2"/>
  <c r="M333" i="2"/>
  <c r="M747" i="2"/>
  <c r="M519" i="2"/>
  <c r="M334" i="2"/>
  <c r="M435" i="2"/>
  <c r="M592" i="2"/>
  <c r="M335" i="2"/>
  <c r="M336" i="2"/>
  <c r="M791" i="2"/>
  <c r="M977" i="2"/>
  <c r="M337" i="2"/>
  <c r="M620" i="2"/>
  <c r="M338" i="2"/>
  <c r="M339" i="2"/>
  <c r="M340" i="2"/>
  <c r="M341" i="2"/>
  <c r="M996" i="2"/>
  <c r="M734" i="2"/>
  <c r="M342" i="2"/>
  <c r="M934" i="2"/>
  <c r="M923" i="2"/>
  <c r="M581" i="2"/>
  <c r="M413" i="2"/>
  <c r="M599" i="2"/>
  <c r="M898" i="2"/>
  <c r="M593" i="2"/>
  <c r="M559" i="2"/>
  <c r="M343" i="2"/>
  <c r="M648" i="2"/>
  <c r="M684" i="2"/>
  <c r="M854" i="2"/>
  <c r="M344" i="2"/>
  <c r="M345" i="2"/>
  <c r="M414" i="2"/>
  <c r="M834" i="2"/>
  <c r="M582" i="2"/>
  <c r="M572" i="2"/>
  <c r="M997" i="2"/>
  <c r="M346" i="2"/>
  <c r="M347" i="2"/>
  <c r="M348" i="2"/>
  <c r="M494" i="2"/>
  <c r="M862" i="2"/>
  <c r="M792" i="2"/>
  <c r="M349" i="2"/>
  <c r="M350" i="2"/>
  <c r="M583" i="2"/>
  <c r="M351" i="2"/>
  <c r="M352" i="2"/>
  <c r="M584" i="2"/>
  <c r="M353" i="2"/>
  <c r="M671" i="2"/>
  <c r="M767" i="2"/>
  <c r="M483" i="2"/>
  <c r="M542" i="2"/>
  <c r="M354" i="2"/>
  <c r="M415" i="2"/>
  <c r="M768" i="2"/>
  <c r="M505" i="2"/>
  <c r="M693" i="2"/>
  <c r="M355" i="2"/>
  <c r="M466" i="2"/>
  <c r="M506" i="2"/>
  <c r="M356" i="2"/>
  <c r="M357" i="2"/>
  <c r="M957" i="2"/>
  <c r="M573" i="2"/>
  <c r="M358" i="2"/>
  <c r="M781" i="2"/>
  <c r="M585" i="2"/>
  <c r="M359" i="2"/>
  <c r="M613" i="2"/>
  <c r="M452" i="2"/>
  <c r="M360" i="2"/>
  <c r="M361" i="2"/>
  <c r="M362" i="2"/>
  <c r="M467" i="2"/>
  <c r="M586" i="2"/>
  <c r="M416" i="2"/>
  <c r="M363" i="2"/>
  <c r="M364" i="2"/>
  <c r="M468" i="2"/>
  <c r="M547" i="2"/>
  <c r="M663" i="2"/>
  <c r="M548" i="2"/>
  <c r="M365" i="2"/>
  <c r="M366" i="2"/>
  <c r="M907" i="2"/>
  <c r="M453" i="2"/>
  <c r="M842" i="2"/>
  <c r="M454" i="2"/>
  <c r="M367" i="2"/>
  <c r="M773" i="2"/>
  <c r="M368" i="2"/>
  <c r="M369" i="2"/>
  <c r="M370" i="2"/>
  <c r="M873" i="2"/>
  <c r="M371" i="2"/>
  <c r="M870" i="2"/>
  <c r="M484" i="2"/>
  <c r="M766" i="2"/>
  <c r="M372" i="2"/>
  <c r="M373" i="2"/>
  <c r="M587" i="2"/>
  <c r="M374" i="2"/>
  <c r="M375" i="2"/>
  <c r="M417" i="2"/>
  <c r="M507" i="2"/>
  <c r="M713" i="2"/>
  <c r="M720" i="2"/>
  <c r="M871" i="2"/>
  <c r="M376" i="2"/>
  <c r="M794" i="2"/>
  <c r="M664" i="2"/>
  <c r="M377" i="2"/>
  <c r="M765" i="2"/>
  <c r="M378" i="2"/>
  <c r="M813" i="2"/>
  <c r="M574" i="2"/>
  <c r="M656" i="2"/>
  <c r="M418" i="2"/>
  <c r="M436" i="2"/>
  <c r="M379" i="2"/>
  <c r="M437" i="2"/>
  <c r="M560" i="2"/>
  <c r="M994" i="2"/>
  <c r="M920" i="2"/>
  <c r="M380" i="2"/>
  <c r="M381" i="2"/>
  <c r="M382" i="2"/>
  <c r="M700" i="2"/>
  <c r="M600" i="2"/>
  <c r="M701" i="2"/>
  <c r="M383" i="2"/>
  <c r="M384" i="2"/>
  <c r="M385" i="2"/>
  <c r="M958" i="2"/>
  <c r="M789" i="2"/>
  <c r="M386" i="2"/>
  <c r="M621" i="2"/>
  <c r="M387" i="2"/>
  <c r="M714" i="2"/>
  <c r="M388" i="2"/>
  <c r="M419" i="2"/>
  <c r="M389" i="2"/>
  <c r="M495" i="2"/>
  <c r="M390" i="2"/>
  <c r="M665" i="2"/>
  <c r="M391" i="2"/>
  <c r="M793" i="2"/>
  <c r="M392" i="2"/>
  <c r="M672" i="2"/>
  <c r="M393" i="2"/>
  <c r="M785" i="2"/>
  <c r="M855" i="2"/>
  <c r="M673" i="2"/>
  <c r="M2" i="2"/>
  <c r="N975" i="2"/>
  <c r="O971" i="2"/>
  <c r="L778" i="2"/>
  <c r="L954" i="2"/>
  <c r="L972" i="2"/>
  <c r="L947" i="2"/>
  <c r="L886" i="2"/>
  <c r="L631" i="2"/>
  <c r="L552" i="2"/>
  <c r="L874" i="2"/>
  <c r="L396" i="2"/>
  <c r="L117" i="2"/>
  <c r="L827" i="2"/>
  <c r="L731" i="2"/>
  <c r="L565" i="2"/>
  <c r="L940" i="2"/>
  <c r="L613" i="2"/>
  <c r="L985" i="2"/>
  <c r="L46" i="2"/>
  <c r="L688" i="2"/>
  <c r="L380" i="2"/>
  <c r="L970" i="2"/>
  <c r="L627" i="2"/>
  <c r="L61" i="2"/>
  <c r="L852" i="2"/>
  <c r="L742" i="2"/>
  <c r="L524" i="2"/>
  <c r="L475" i="2"/>
  <c r="L2" i="2"/>
  <c r="L522" i="2"/>
  <c r="L877" i="2"/>
  <c r="L760" i="2"/>
  <c r="L358" i="2"/>
  <c r="L494" i="2"/>
  <c r="L1000" i="2"/>
  <c r="L369" i="2"/>
  <c r="L830" i="2"/>
  <c r="L404" i="2"/>
  <c r="L858" i="2"/>
  <c r="L245" i="2"/>
  <c r="L741" i="2"/>
  <c r="L828" i="2"/>
  <c r="L959" i="2"/>
  <c r="L904" i="2"/>
  <c r="L971" i="2"/>
  <c r="L752" i="2"/>
  <c r="L808" i="2"/>
  <c r="L937" i="2"/>
  <c r="L990" i="2"/>
  <c r="L370" i="2"/>
  <c r="L614" i="2"/>
  <c r="L963" i="2"/>
  <c r="L701" i="2"/>
  <c r="L895" i="2"/>
  <c r="L624" i="2"/>
  <c r="L815" i="2"/>
  <c r="L867" i="2"/>
  <c r="L888" i="2"/>
  <c r="L599" i="2"/>
  <c r="L915" i="2"/>
  <c r="L995" i="2"/>
  <c r="L543" i="2"/>
  <c r="L30" i="2"/>
  <c r="L503" i="2"/>
  <c r="L785" i="2"/>
  <c r="L583" i="2"/>
  <c r="L427" i="2"/>
  <c r="L946" i="2"/>
  <c r="L423" i="2"/>
  <c r="L838" i="2"/>
  <c r="L555" i="2"/>
  <c r="L994" i="2"/>
  <c r="L882" i="2"/>
  <c r="L446" i="2"/>
  <c r="L922" i="2"/>
  <c r="L322" i="2"/>
  <c r="L286" i="2"/>
  <c r="L155" i="2"/>
  <c r="L920" i="2"/>
  <c r="L866" i="2"/>
  <c r="L908" i="2"/>
  <c r="L991" i="2"/>
  <c r="L260" i="2"/>
  <c r="L536" i="2"/>
  <c r="L98" i="2"/>
  <c r="L906" i="2"/>
  <c r="L156" i="2"/>
  <c r="L267" i="2"/>
  <c r="L538" i="2"/>
  <c r="L671" i="2"/>
  <c r="L674" i="2"/>
  <c r="L686" i="2"/>
  <c r="L996" i="2"/>
  <c r="L976" i="2"/>
  <c r="L968" i="2"/>
  <c r="L969" i="2"/>
  <c r="L162" i="2"/>
  <c r="L998" i="2"/>
  <c r="L790" i="2"/>
  <c r="L899" i="2"/>
  <c r="L821" i="2"/>
  <c r="L809" i="2"/>
  <c r="L803" i="2"/>
  <c r="L777" i="2"/>
  <c r="L253" i="2"/>
  <c r="L875" i="2"/>
  <c r="L594" i="2"/>
  <c r="L889" i="2"/>
  <c r="L663" i="2"/>
  <c r="L304" i="2"/>
  <c r="L893" i="2"/>
  <c r="L111" i="2"/>
  <c r="L609" i="2"/>
  <c r="L800" i="2"/>
  <c r="L949" i="2"/>
  <c r="L175" i="2"/>
  <c r="L647" i="2"/>
  <c r="L13" i="2"/>
  <c r="L368" i="2"/>
  <c r="L578" i="2"/>
  <c r="L846" i="2"/>
  <c r="L414" i="2"/>
  <c r="L206" i="2"/>
  <c r="L338" i="2"/>
  <c r="L215" i="2"/>
  <c r="L194" i="2"/>
  <c r="L625" i="2"/>
  <c r="L202" i="2"/>
  <c r="L507" i="2"/>
  <c r="L667" i="2"/>
  <c r="L923" i="2"/>
  <c r="L242" i="2"/>
  <c r="L628" i="2"/>
  <c r="L832" i="2"/>
  <c r="L880" i="2"/>
  <c r="L408" i="2"/>
  <c r="L912" i="2"/>
  <c r="L684" i="2"/>
  <c r="L718" i="2"/>
  <c r="L94" i="2"/>
  <c r="L401" i="2"/>
  <c r="L279" i="2"/>
  <c r="L907" i="2"/>
  <c r="L645" i="2"/>
  <c r="L928" i="2"/>
  <c r="L447" i="2"/>
  <c r="L719" i="2"/>
  <c r="L789" i="2"/>
  <c r="L268" i="2"/>
  <c r="L610" i="2"/>
  <c r="L892" i="2"/>
  <c r="L558" i="2"/>
  <c r="L221" i="2"/>
  <c r="L870" i="2"/>
  <c r="L733" i="2"/>
  <c r="L951" i="2"/>
  <c r="L779" i="2"/>
  <c r="L360" i="2"/>
  <c r="L456" i="2"/>
  <c r="L290" i="2"/>
  <c r="L485" i="2"/>
  <c r="L428" i="2"/>
  <c r="L355" i="2"/>
  <c r="L783" i="2"/>
  <c r="L602" i="2"/>
  <c r="L794" i="2"/>
  <c r="L938" i="2"/>
  <c r="L797" i="2"/>
  <c r="L712" i="2"/>
  <c r="L410" i="2"/>
  <c r="L248" i="2"/>
  <c r="L240" i="2"/>
  <c r="L95" i="2"/>
  <c r="L989" i="2"/>
  <c r="L643" i="2"/>
  <c r="L586" i="2"/>
  <c r="L708" i="2"/>
  <c r="L19" i="2"/>
  <c r="L272" i="2"/>
  <c r="L836" i="2"/>
  <c r="L280" i="2"/>
  <c r="L648" i="2"/>
  <c r="L842" i="2"/>
  <c r="L931" i="2"/>
  <c r="L813" i="2"/>
  <c r="L323" i="2"/>
  <c r="L3" i="2"/>
  <c r="L822" i="2"/>
  <c r="L331" i="2"/>
  <c r="L962" i="2"/>
  <c r="L464" i="2"/>
  <c r="L444" i="2"/>
  <c r="L416" i="2"/>
  <c r="L799" i="2"/>
  <c r="L96" i="2"/>
  <c r="L914" i="2"/>
  <c r="L948" i="2"/>
  <c r="L345" i="2"/>
  <c r="L929" i="2"/>
  <c r="L664" i="2"/>
  <c r="L431" i="2"/>
  <c r="L566" i="2"/>
  <c r="L988" i="2"/>
  <c r="L512" i="2"/>
  <c r="L478" i="2"/>
  <c r="L900" i="2"/>
  <c r="L517" i="2"/>
  <c r="L587" i="2"/>
  <c r="L399" i="2"/>
  <c r="L449" i="2"/>
  <c r="L856" i="2"/>
  <c r="L409" i="2"/>
  <c r="L580" i="2"/>
  <c r="L901" i="2"/>
  <c r="L541" i="2"/>
  <c r="L389" i="2"/>
  <c r="L531" i="2"/>
  <c r="L132" i="2"/>
  <c r="L979" i="2"/>
  <c r="L735" i="2"/>
  <c r="L381" i="2"/>
  <c r="L575" i="2"/>
  <c r="L941" i="2"/>
  <c r="L229" i="2"/>
  <c r="L359" i="2"/>
  <c r="L34" i="2"/>
  <c r="L80" i="2"/>
  <c r="L921" i="2"/>
  <c r="L452" i="2"/>
  <c r="L887" i="2"/>
  <c r="L758" i="2"/>
  <c r="L762" i="2"/>
  <c r="L62" i="2"/>
  <c r="L814" i="2"/>
  <c r="L181" i="2"/>
  <c r="L445" i="2"/>
  <c r="L157" i="2"/>
  <c r="L668" i="2"/>
  <c r="L230" i="2"/>
  <c r="L868" i="2"/>
  <c r="L208" i="2"/>
  <c r="L266" i="2"/>
  <c r="L350" i="2"/>
  <c r="L997" i="2"/>
  <c r="L807" i="2"/>
  <c r="L692" i="2"/>
  <c r="L750" i="2"/>
  <c r="L767" i="2"/>
  <c r="L222" i="2"/>
  <c r="L600" i="2"/>
  <c r="L698" i="2"/>
  <c r="L44" i="2"/>
  <c r="L728" i="2"/>
  <c r="L898" i="2"/>
  <c r="L103" i="2"/>
  <c r="L902" i="2"/>
  <c r="L574" i="2"/>
  <c r="L525" i="2"/>
  <c r="L123" i="2"/>
  <c r="L633" i="2"/>
  <c r="L393" i="2"/>
  <c r="L845" i="2"/>
  <c r="L104" i="2"/>
  <c r="L419" i="2"/>
  <c r="L987" i="2"/>
  <c r="L305" i="2"/>
  <c r="L945" i="2"/>
  <c r="L747" i="2"/>
  <c r="L81" i="2"/>
  <c r="L918" i="2"/>
  <c r="L878" i="2"/>
  <c r="L25" i="2"/>
  <c r="L467" i="2"/>
  <c r="L717" i="2"/>
  <c r="L91" i="2"/>
  <c r="L551" i="2"/>
  <c r="L978" i="2"/>
  <c r="L860" i="2"/>
  <c r="L82" i="2"/>
  <c r="L377" i="2"/>
  <c r="L837" i="2"/>
  <c r="L725" i="2"/>
  <c r="L405" i="2"/>
  <c r="L363" i="2"/>
  <c r="L763" i="2"/>
  <c r="L669" i="2"/>
  <c r="L702" i="2"/>
  <c r="L706" i="2"/>
  <c r="L726" i="2"/>
  <c r="L138" i="2"/>
  <c r="L545" i="2"/>
  <c r="L589" i="2"/>
  <c r="L394" i="2"/>
  <c r="L695" i="2"/>
  <c r="L980" i="2"/>
  <c r="L871" i="2"/>
  <c r="L118" i="2"/>
  <c r="L727" i="2"/>
  <c r="L658" i="2"/>
  <c r="L439" i="2"/>
  <c r="L977" i="2"/>
  <c r="L238" i="2"/>
  <c r="L31" i="2"/>
  <c r="L353" i="2"/>
  <c r="L147" i="2"/>
  <c r="L309" i="2"/>
  <c r="L4" i="2"/>
  <c r="L195" i="2"/>
  <c r="L621" i="2"/>
  <c r="L372" i="2"/>
  <c r="L737" i="2"/>
  <c r="L740" i="2"/>
  <c r="L581" i="2"/>
  <c r="L715" i="2"/>
  <c r="L502" i="2"/>
  <c r="L328" i="2"/>
  <c r="L459" i="2"/>
  <c r="L556" i="2"/>
  <c r="L163" i="2"/>
  <c r="L618" i="2"/>
  <c r="L927" i="2"/>
  <c r="L657" i="2"/>
  <c r="L699" i="2"/>
  <c r="L653" i="2"/>
  <c r="L460" i="2"/>
  <c r="L158" i="2"/>
  <c r="L5" i="2"/>
  <c r="L986" i="2"/>
  <c r="L63" i="2"/>
  <c r="L820" i="2"/>
  <c r="L975" i="2"/>
  <c r="L417" i="2"/>
  <c r="L288" i="2"/>
  <c r="L348" i="2"/>
  <c r="L660" i="2"/>
  <c r="L105" i="2"/>
  <c r="L356" i="2"/>
  <c r="L861" i="2"/>
  <c r="L720" i="2"/>
  <c r="L682" i="2"/>
  <c r="L569" i="2"/>
  <c r="L576" i="2"/>
  <c r="L859" i="2"/>
  <c r="L124" i="2"/>
  <c r="L672" i="2"/>
  <c r="L527" i="2"/>
  <c r="L129" i="2"/>
  <c r="L876" i="2"/>
  <c r="L781" i="2"/>
  <c r="L443" i="2"/>
  <c r="L106" i="2"/>
  <c r="L294" i="2"/>
  <c r="L584" i="2"/>
  <c r="L974" i="2"/>
  <c r="L6" i="2"/>
  <c r="L133" i="2"/>
  <c r="L334" i="2"/>
  <c r="L559" i="2"/>
  <c r="L539" i="2"/>
  <c r="L14" i="2"/>
  <c r="L679" i="2"/>
  <c r="L670" i="2"/>
  <c r="L721" i="2"/>
  <c r="L960" i="2"/>
  <c r="L500" i="2"/>
  <c r="L585" i="2"/>
  <c r="L792" i="2"/>
  <c r="L429" i="2"/>
  <c r="L885" i="2"/>
  <c r="L851" i="2"/>
  <c r="L650" i="2"/>
  <c r="L818" i="2"/>
  <c r="L787" i="2"/>
  <c r="L101" i="2"/>
  <c r="L325" i="2"/>
  <c r="L134" i="2"/>
  <c r="L966" i="2"/>
  <c r="L20" i="2"/>
  <c r="L32" i="2"/>
  <c r="L235" i="2"/>
  <c r="L273" i="2"/>
  <c r="L770" i="2"/>
  <c r="L676" i="2"/>
  <c r="L64" i="2"/>
  <c r="L642" i="2"/>
  <c r="L154" i="2"/>
  <c r="L226" i="2"/>
  <c r="L924" i="2"/>
  <c r="L693" i="2"/>
  <c r="L520" i="2"/>
  <c r="L656" i="2"/>
  <c r="L36" i="2"/>
  <c r="L366" i="2"/>
  <c r="L729" i="2"/>
  <c r="L354" i="2"/>
  <c r="L756" i="2"/>
  <c r="L265" i="2"/>
  <c r="L936" i="2"/>
  <c r="L461" i="2"/>
  <c r="L135" i="2"/>
  <c r="L654" i="2"/>
  <c r="L385" i="2"/>
  <c r="L958" i="2"/>
  <c r="L196" i="2"/>
  <c r="L705" i="2"/>
  <c r="L973" i="2"/>
  <c r="L764" i="2"/>
  <c r="L15" i="2"/>
  <c r="L666" i="2"/>
  <c r="L518" i="2"/>
  <c r="L791" i="2"/>
  <c r="L297" i="2"/>
  <c r="L231" i="2"/>
  <c r="L420" i="2"/>
  <c r="L487" i="2"/>
  <c r="L121" i="2"/>
  <c r="L35" i="2"/>
  <c r="L183" i="2"/>
  <c r="L241" i="2"/>
  <c r="L634" i="2"/>
  <c r="L690" i="2"/>
  <c r="L130" i="2"/>
  <c r="L386" i="2"/>
  <c r="L482" i="2"/>
  <c r="L301" i="2"/>
  <c r="L640" i="2"/>
  <c r="L298" i="2"/>
  <c r="L592" i="2"/>
  <c r="L351" i="2"/>
  <c r="L964" i="2"/>
  <c r="L303" i="2"/>
  <c r="L952" i="2"/>
  <c r="L824" i="2"/>
  <c r="L655" i="2"/>
  <c r="L772" i="2"/>
  <c r="L495" i="2"/>
  <c r="L187" i="2"/>
  <c r="L256" i="2"/>
  <c r="L766" i="2"/>
  <c r="L514" i="2"/>
  <c r="L567" i="2"/>
  <c r="L590" i="2"/>
  <c r="L207" i="2"/>
  <c r="L197" i="2"/>
  <c r="L335" i="2"/>
  <c r="L935" i="2"/>
  <c r="L383" i="2"/>
  <c r="L411" i="2"/>
  <c r="L604" i="2"/>
  <c r="L873" i="2"/>
  <c r="L661" i="2"/>
  <c r="L440" i="2"/>
  <c r="L223" i="2"/>
  <c r="L957" i="2"/>
  <c r="L232" i="2"/>
  <c r="L26" i="2"/>
  <c r="L748" i="2"/>
  <c r="L418" i="2"/>
  <c r="L441" i="2"/>
  <c r="L483" i="2"/>
  <c r="L453" i="2"/>
  <c r="L391" i="2"/>
  <c r="L700" i="2"/>
  <c r="L468" i="2"/>
  <c r="L458" i="2"/>
  <c r="L713" i="2"/>
  <c r="L905" i="2"/>
  <c r="L97" i="2"/>
  <c r="L299" i="2"/>
  <c r="L588" i="2"/>
  <c r="L473" i="2"/>
  <c r="L251" i="2"/>
  <c r="L513" i="2"/>
  <c r="L689" i="2"/>
  <c r="L775" i="2"/>
  <c r="L638" i="2"/>
  <c r="L99" i="2"/>
  <c r="L544" i="2"/>
  <c r="L504" i="2"/>
  <c r="L209" i="2"/>
  <c r="L364" i="2"/>
  <c r="L387" i="2"/>
  <c r="L177" i="2"/>
  <c r="L722" i="2"/>
  <c r="L415" i="2"/>
  <c r="L119" i="2"/>
  <c r="L734" i="2"/>
  <c r="L857" i="2"/>
  <c r="L424" i="2"/>
  <c r="L481" i="2"/>
  <c r="L395" i="2"/>
  <c r="L388" i="2"/>
  <c r="L848" i="2"/>
  <c r="L810" i="2"/>
  <c r="L817" i="2"/>
  <c r="L496" i="2"/>
  <c r="L258" i="2"/>
  <c r="L939" i="2"/>
  <c r="L934" i="2"/>
  <c r="L164" i="2"/>
  <c r="L274" i="2"/>
  <c r="L673" i="2"/>
  <c r="L77" i="2"/>
  <c r="L466" i="2"/>
  <c r="L909" i="2"/>
  <c r="L236" i="2"/>
  <c r="L284" i="2"/>
  <c r="L243" i="2"/>
  <c r="L694" i="2"/>
  <c r="L572" i="2"/>
  <c r="L853" i="2"/>
  <c r="L136" i="2"/>
  <c r="L78" i="2"/>
  <c r="L450" i="2"/>
  <c r="L961" i="2"/>
  <c r="L591" i="2"/>
  <c r="L955" i="2"/>
  <c r="L632" i="2"/>
  <c r="L143" i="2"/>
  <c r="L802" i="2"/>
  <c r="L611" i="2"/>
  <c r="L210" i="2"/>
  <c r="L169" i="2"/>
  <c r="L780" i="2"/>
  <c r="L884" i="2"/>
  <c r="L203" i="2"/>
  <c r="L754" i="2"/>
  <c r="L213" i="2"/>
  <c r="L141" i="2"/>
  <c r="L479" i="2"/>
  <c r="L465" i="2"/>
  <c r="L703" i="2"/>
  <c r="L550" i="2"/>
  <c r="L542" i="2"/>
  <c r="L137" i="2"/>
  <c r="L831" i="2"/>
  <c r="L281" i="2"/>
  <c r="L816" i="2"/>
  <c r="L711" i="2"/>
  <c r="L189" i="2"/>
  <c r="L371" i="2"/>
  <c r="L233" i="2"/>
  <c r="L349" i="2"/>
  <c r="L993" i="2"/>
  <c r="L339" i="2"/>
  <c r="L361" i="2"/>
  <c r="L992" i="2"/>
  <c r="L925" i="2"/>
  <c r="L771" i="2"/>
  <c r="L534" i="2"/>
  <c r="L967" i="2"/>
  <c r="L249" i="2"/>
  <c r="L744" i="2"/>
  <c r="L373" i="2"/>
  <c r="L788" i="2"/>
  <c r="L896" i="2"/>
  <c r="L508" i="2"/>
  <c r="L798" i="2"/>
  <c r="L509" i="2"/>
  <c r="L738" i="2"/>
  <c r="L326" i="2"/>
  <c r="L442" i="2"/>
  <c r="L218" i="2"/>
  <c r="L278" i="2"/>
  <c r="L489" i="2"/>
  <c r="L697" i="2"/>
  <c r="L432" i="2"/>
  <c r="L319" i="2"/>
  <c r="L71" i="2"/>
  <c r="L83" i="2"/>
  <c r="L607" i="2"/>
  <c r="L547" i="2"/>
  <c r="L635" i="2"/>
  <c r="L113" i="2"/>
  <c r="L406" i="2"/>
  <c r="L47" i="2"/>
  <c r="L801" i="2"/>
  <c r="L59" i="2"/>
  <c r="L548" i="2"/>
  <c r="L710" i="2"/>
  <c r="L563" i="2"/>
  <c r="L687" i="2"/>
  <c r="L462" i="2"/>
  <c r="L84" i="2"/>
  <c r="L879" i="2"/>
  <c r="L619" i="2"/>
  <c r="L89" i="2"/>
  <c r="L553" i="2"/>
  <c r="L863" i="2"/>
  <c r="L811" i="2"/>
  <c r="L839" i="2"/>
  <c r="L620" i="2"/>
  <c r="L681" i="2"/>
  <c r="L472" i="2"/>
  <c r="L665" i="2"/>
  <c r="L176" i="2"/>
  <c r="L60" i="2"/>
  <c r="L506" i="2"/>
  <c r="L617" i="2"/>
  <c r="L412" i="2"/>
  <c r="L16" i="2"/>
  <c r="L678" i="2"/>
  <c r="L568" i="2"/>
  <c r="L72" i="2"/>
  <c r="L953" i="2"/>
  <c r="L819" i="2"/>
  <c r="L796" i="2"/>
  <c r="L528" i="2"/>
  <c r="L532" i="2"/>
  <c r="L438" i="2"/>
  <c r="L7" i="2"/>
  <c r="L883" i="2"/>
  <c r="L488" i="2"/>
  <c r="L484" i="2"/>
  <c r="L165" i="2"/>
  <c r="L188" i="2"/>
  <c r="L793" i="2"/>
  <c r="L1001" i="2"/>
  <c r="L192" i="2"/>
  <c r="L622" i="2"/>
  <c r="L378" i="2"/>
  <c r="L521" i="2"/>
  <c r="L261" i="2"/>
  <c r="L714" i="2"/>
  <c r="L812" i="2"/>
  <c r="L736" i="2"/>
  <c r="L942" i="2"/>
  <c r="L48" i="2"/>
  <c r="L911" i="2"/>
  <c r="L320" i="2"/>
  <c r="L865" i="2"/>
  <c r="L201" i="2"/>
  <c r="L425" i="2"/>
  <c r="L639" i="2"/>
  <c r="L753" i="2"/>
  <c r="L897" i="2"/>
  <c r="L193" i="2"/>
  <c r="L275" i="2"/>
  <c r="L314" i="2"/>
  <c r="L341" i="2"/>
  <c r="L170" i="2"/>
  <c r="L434" i="2"/>
  <c r="L597" i="2"/>
  <c r="L629" i="2"/>
  <c r="L375" i="2"/>
  <c r="L289" i="2"/>
  <c r="L216" i="2"/>
  <c r="L596" i="2"/>
  <c r="L926" i="2"/>
  <c r="L490" i="2"/>
  <c r="L435" i="2"/>
  <c r="L198" i="2"/>
  <c r="L455" i="2"/>
  <c r="L397" i="2"/>
  <c r="L329" i="2"/>
  <c r="L662" i="2"/>
  <c r="L315" i="2"/>
  <c r="L73" i="2"/>
  <c r="L262" i="2"/>
  <c r="L402" i="2"/>
  <c r="L21" i="2"/>
  <c r="L310" i="2"/>
  <c r="L144" i="2"/>
  <c r="L79" i="2"/>
  <c r="L505" i="2"/>
  <c r="L840" i="2"/>
  <c r="L965" i="2"/>
  <c r="L805" i="2"/>
  <c r="L933" i="2"/>
  <c r="L696" i="2"/>
  <c r="L166" i="2"/>
  <c r="L317" i="2"/>
  <c r="L227" i="2"/>
  <c r="L919" i="2"/>
  <c r="L755" i="2"/>
  <c r="L392" i="2"/>
  <c r="L844" i="2"/>
  <c r="L944" i="2"/>
  <c r="L646" i="2"/>
  <c r="L598" i="2"/>
  <c r="L125" i="2"/>
  <c r="L184" i="2"/>
  <c r="L835" i="2"/>
  <c r="L834" i="2"/>
  <c r="L100" i="2"/>
  <c r="L49" i="2"/>
  <c r="L311" i="2"/>
  <c r="L983" i="2"/>
  <c r="L691" i="2"/>
  <c r="L346" i="2"/>
  <c r="L8" i="2"/>
  <c r="L263" i="2"/>
  <c r="L246" i="2"/>
  <c r="L291" i="2"/>
  <c r="L122" i="2"/>
  <c r="L881" i="2"/>
  <c r="L300" i="2"/>
  <c r="L145" i="2"/>
  <c r="L535" i="2"/>
  <c r="L312" i="2"/>
  <c r="L519" i="2"/>
  <c r="L630" i="2"/>
  <c r="L90" i="2"/>
  <c r="L27" i="2"/>
  <c r="L757" i="2"/>
  <c r="L413" i="2"/>
  <c r="L50" i="2"/>
  <c r="L400" i="2"/>
  <c r="L562" i="2"/>
  <c r="L651" i="2"/>
  <c r="L171" i="2"/>
  <c r="L561" i="2"/>
  <c r="L92" i="2"/>
  <c r="L347" i="2"/>
  <c r="L704" i="2"/>
  <c r="L573" i="2"/>
  <c r="L530" i="2"/>
  <c r="L825" i="2"/>
  <c r="L471" i="2"/>
  <c r="L546" i="2"/>
  <c r="L515" i="2"/>
  <c r="L384" i="2"/>
  <c r="L318" i="2"/>
  <c r="L51" i="2"/>
  <c r="L826" i="2"/>
  <c r="L932" i="2"/>
  <c r="L172" i="2"/>
  <c r="L149" i="2"/>
  <c r="L454" i="2"/>
  <c r="L593" i="2"/>
  <c r="L577" i="2"/>
  <c r="L498" i="2"/>
  <c r="L17" i="2"/>
  <c r="L890" i="2"/>
  <c r="L511" i="2"/>
  <c r="L52" i="2"/>
  <c r="L382" i="2"/>
  <c r="L910" i="2"/>
  <c r="L603" i="2"/>
  <c r="L276" i="2"/>
  <c r="L732" i="2"/>
  <c r="L185" i="2"/>
  <c r="L773" i="2"/>
  <c r="L554" i="2"/>
  <c r="L114" i="2"/>
  <c r="L523" i="2"/>
  <c r="L85" i="2"/>
  <c r="L595" i="2"/>
  <c r="L854" i="2"/>
  <c r="L510" i="2"/>
  <c r="L833" i="2"/>
  <c r="L237" i="2"/>
  <c r="L126" i="2"/>
  <c r="L376" i="2"/>
  <c r="L252" i="2"/>
  <c r="L533" i="2"/>
  <c r="L204" i="2"/>
  <c r="L336" i="2"/>
  <c r="L492" i="2"/>
  <c r="L313" i="2"/>
  <c r="L37" i="2"/>
  <c r="L9" i="2"/>
  <c r="L493" i="2"/>
  <c r="L768" i="2"/>
  <c r="L448" i="2"/>
  <c r="L306" i="2"/>
  <c r="L843" i="2"/>
  <c r="L38" i="2"/>
  <c r="L239" i="2"/>
  <c r="L150" i="2"/>
  <c r="L499" i="2"/>
  <c r="L526" i="2"/>
  <c r="L751" i="2"/>
  <c r="L685" i="2"/>
  <c r="L480" i="2"/>
  <c r="L749" i="2"/>
  <c r="L601" i="2"/>
  <c r="L903" i="2"/>
  <c r="L10" i="2"/>
  <c r="L53" i="2"/>
  <c r="L804" i="2"/>
  <c r="L337" i="2"/>
  <c r="L74" i="2"/>
  <c r="L426" i="2"/>
  <c r="L33" i="2"/>
  <c r="L107" i="2"/>
  <c r="L470" i="2"/>
  <c r="L463" i="2"/>
  <c r="L264" i="2"/>
  <c r="L476" i="2"/>
  <c r="L765" i="2"/>
  <c r="L142" i="2"/>
  <c r="L28" i="2"/>
  <c r="L282" i="2"/>
  <c r="L173" i="2"/>
  <c r="L115" i="2"/>
  <c r="L564" i="2"/>
  <c r="L436" i="2"/>
  <c r="L54" i="2"/>
  <c r="L234" i="2"/>
  <c r="L557" i="2"/>
  <c r="L167" i="2"/>
  <c r="L11" i="2"/>
  <c r="L724" i="2"/>
  <c r="L254" i="2"/>
  <c r="L652" i="2"/>
  <c r="L146" i="2"/>
  <c r="L486" i="2"/>
  <c r="L108" i="2"/>
  <c r="L287" i="2"/>
  <c r="L116" i="2"/>
  <c r="L398" i="2"/>
  <c r="L659" i="2"/>
  <c r="L981" i="2"/>
  <c r="L579" i="2"/>
  <c r="L390" i="2"/>
  <c r="L316" i="2"/>
  <c r="L102" i="2"/>
  <c r="L67" i="2"/>
  <c r="L182" i="2"/>
  <c r="L269" i="2"/>
  <c r="L759" i="2"/>
  <c r="L285" i="2"/>
  <c r="L615" i="2"/>
  <c r="L178" i="2"/>
  <c r="L612" i="2"/>
  <c r="L228" i="2"/>
  <c r="L219" i="2"/>
  <c r="L782" i="2"/>
  <c r="L39" i="2"/>
  <c r="L943" i="2"/>
  <c r="L93" i="2"/>
  <c r="L560" i="2"/>
  <c r="L244" i="2"/>
  <c r="L421" i="2"/>
  <c r="L296" i="2"/>
  <c r="L649" i="2"/>
  <c r="L342" i="2"/>
  <c r="L636" i="2"/>
  <c r="L40" i="2"/>
  <c r="L199" i="2"/>
  <c r="L295" i="2"/>
  <c r="L41" i="2"/>
  <c r="L891" i="2"/>
  <c r="L120" i="2"/>
  <c r="L683" i="2"/>
  <c r="L292" i="2"/>
  <c r="L186" i="2"/>
  <c r="L374" i="2"/>
  <c r="L746" i="2"/>
  <c r="L45" i="2"/>
  <c r="L540" i="2"/>
  <c r="L516" i="2"/>
  <c r="L862" i="2"/>
  <c r="L86" i="2"/>
  <c r="L999" i="2"/>
  <c r="L211" i="2"/>
  <c r="L174" i="2"/>
  <c r="L22" i="2"/>
  <c r="L437" i="2"/>
  <c r="L916" i="2"/>
  <c r="L430" i="2"/>
  <c r="L739" i="2"/>
  <c r="L869" i="2"/>
  <c r="L795" i="2"/>
  <c r="L379" i="2"/>
  <c r="L247" i="2"/>
  <c r="L709" i="2"/>
  <c r="L644" i="2"/>
  <c r="L140" i="2"/>
  <c r="L224" i="2"/>
  <c r="L571" i="2"/>
  <c r="L270" i="2"/>
  <c r="L743" i="2"/>
  <c r="L407" i="2"/>
  <c r="L217" i="2"/>
  <c r="L12" i="2"/>
  <c r="L179" i="2"/>
  <c r="L774" i="2"/>
  <c r="L87" i="2"/>
  <c r="L605" i="2"/>
  <c r="L984" i="2"/>
  <c r="L68" i="2"/>
  <c r="L321" i="2"/>
  <c r="L159" i="2"/>
  <c r="L707" i="2"/>
  <c r="L626" i="2"/>
  <c r="L616" i="2"/>
  <c r="L293" i="2"/>
  <c r="L65" i="2"/>
  <c r="L42" i="2"/>
  <c r="L139" i="2"/>
  <c r="L220" i="2"/>
  <c r="L55" i="2"/>
  <c r="L457" i="2"/>
  <c r="L606" i="2"/>
  <c r="L307" i="2"/>
  <c r="L849" i="2"/>
  <c r="L641" i="2"/>
  <c r="L56" i="2"/>
  <c r="L894" i="2"/>
  <c r="L930" i="2"/>
  <c r="L214" i="2"/>
  <c r="L847" i="2"/>
  <c r="L148" i="2"/>
  <c r="L362" i="2"/>
  <c r="L283" i="2"/>
  <c r="L200" i="2"/>
  <c r="L864" i="2"/>
  <c r="L637" i="2"/>
  <c r="L841" i="2"/>
  <c r="L308" i="2"/>
  <c r="L784" i="2"/>
  <c r="L570" i="2"/>
  <c r="L109" i="2"/>
  <c r="L623" i="2"/>
  <c r="L324" i="2"/>
  <c r="L433" i="2"/>
  <c r="L66" i="2"/>
  <c r="L160" i="2"/>
  <c r="L190" i="2"/>
  <c r="L212" i="2"/>
  <c r="L69" i="2"/>
  <c r="L23" i="2"/>
  <c r="L24" i="2"/>
  <c r="L151" i="2"/>
  <c r="L716" i="2"/>
  <c r="L257" i="2"/>
  <c r="L451" i="2"/>
  <c r="L769" i="2"/>
  <c r="L168" i="2"/>
  <c r="L723" i="2"/>
  <c r="L474" i="2"/>
  <c r="L806" i="2"/>
  <c r="L745" i="2"/>
  <c r="L18" i="2"/>
  <c r="L950" i="2"/>
  <c r="L180" i="2"/>
  <c r="L255" i="2"/>
  <c r="L357" i="2"/>
  <c r="L776" i="2"/>
  <c r="L477" i="2"/>
  <c r="L680" i="2"/>
  <c r="L497" i="2"/>
  <c r="L850" i="2"/>
  <c r="L43" i="2"/>
  <c r="L250" i="2"/>
  <c r="L152" i="2"/>
  <c r="L913" i="2"/>
  <c r="L75" i="2"/>
  <c r="L127" i="2"/>
  <c r="L501" i="2"/>
  <c r="L330" i="2"/>
  <c r="L677" i="2"/>
  <c r="L191" i="2"/>
  <c r="L57" i="2"/>
  <c r="L343" i="2"/>
  <c r="L302" i="2"/>
  <c r="L205" i="2"/>
  <c r="L823" i="2"/>
  <c r="L76" i="2"/>
  <c r="L829" i="2"/>
  <c r="L131" i="2"/>
  <c r="L259" i="2"/>
  <c r="L332" i="2"/>
  <c r="L872" i="2"/>
  <c r="L70" i="2"/>
  <c r="L128" i="2"/>
  <c r="L365" i="2"/>
  <c r="L917" i="2"/>
  <c r="L537" i="2"/>
  <c r="L112" i="2"/>
  <c r="L271" i="2"/>
  <c r="L29" i="2"/>
  <c r="L344" i="2"/>
  <c r="L730" i="2"/>
  <c r="L225" i="2"/>
  <c r="L761" i="2"/>
  <c r="L469" i="2"/>
  <c r="L58" i="2"/>
  <c r="L277" i="2"/>
  <c r="L333" i="2"/>
  <c r="L352" i="2"/>
  <c r="L529" i="2"/>
  <c r="L327" i="2"/>
  <c r="L549" i="2"/>
  <c r="L403" i="2"/>
  <c r="L367" i="2"/>
  <c r="L161" i="2"/>
  <c r="L491" i="2"/>
  <c r="L675" i="2"/>
  <c r="L582" i="2"/>
  <c r="L422" i="2"/>
  <c r="L855" i="2"/>
  <c r="L110" i="2"/>
  <c r="L340" i="2"/>
  <c r="L153" i="2"/>
  <c r="L956" i="2"/>
  <c r="L608" i="2"/>
  <c r="L88" i="2"/>
  <c r="L786" i="2"/>
  <c r="L982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5" i="2" s="1"/>
  <c r="M1003" i="2" l="1"/>
  <c r="C24" i="2"/>
  <c r="C20" i="2"/>
  <c r="C16" i="2"/>
  <c r="C12" i="2"/>
  <c r="C8" i="2"/>
  <c r="C4" i="2"/>
  <c r="O1003" i="2"/>
  <c r="C23" i="2"/>
  <c r="C19" i="2"/>
  <c r="C15" i="2"/>
  <c r="C11" i="2"/>
  <c r="C7" i="2"/>
  <c r="C3" i="2"/>
  <c r="N1003" i="2"/>
  <c r="O1011" i="2"/>
  <c r="O1010" i="2"/>
  <c r="O1009" i="2"/>
  <c r="O1008" i="2"/>
  <c r="O1007" i="2"/>
  <c r="C26" i="2"/>
  <c r="C22" i="2"/>
  <c r="C18" i="2"/>
  <c r="C14" i="2"/>
  <c r="C10" i="2"/>
  <c r="C6" i="2"/>
  <c r="C2" i="2"/>
  <c r="L1003" i="2"/>
  <c r="C25" i="2"/>
  <c r="C21" i="2"/>
  <c r="C17" i="2"/>
  <c r="C13" i="2"/>
  <c r="C9" i="2"/>
  <c r="O1002" i="2"/>
  <c r="R1010" i="2"/>
  <c r="R1009" i="2"/>
  <c r="R1007" i="2"/>
  <c r="R1008" i="2"/>
  <c r="S1004" i="2"/>
  <c r="R1003" i="2"/>
  <c r="S1002" i="2"/>
  <c r="S1003" i="2"/>
  <c r="R1004" i="2"/>
  <c r="R1002" i="2"/>
  <c r="L1004" i="2"/>
  <c r="L1002" i="2"/>
  <c r="N1002" i="2"/>
  <c r="O1004" i="2"/>
  <c r="M1004" i="2"/>
  <c r="M1002" i="2"/>
  <c r="N1004" i="2"/>
  <c r="E57" i="2" l="1"/>
  <c r="E58" i="2" s="1"/>
</calcChain>
</file>

<file path=xl/sharedStrings.xml><?xml version="1.0" encoding="utf-8"?>
<sst xmlns="http://schemas.openxmlformats.org/spreadsheetml/2006/main" count="9079" uniqueCount="5757">
  <si>
    <t>Nome/Dono</t>
  </si>
  <si>
    <t xml:space="preserve">	URL</t>
  </si>
  <si>
    <t xml:space="preserve">	Linguagem Primária</t>
  </si>
  <si>
    <t xml:space="preserve">	Pull Requests Aceitas</t>
  </si>
  <si>
    <t xml:space="preserve">	Releases</t>
  </si>
  <si>
    <t xml:space="preserve">	Issues Fechadas</t>
  </si>
  <si>
    <t xml:space="preserve">	Total de Issues</t>
  </si>
  <si>
    <t xml:space="preserve">	Data de Criação</t>
  </si>
  <si>
    <t xml:space="preserve">	Última Atualização</t>
  </si>
  <si>
    <t>freeCodeCamp/freeCodeCamp</t>
  </si>
  <si>
    <t xml:space="preserve">	https://github.com/freeCodeCamp/freeCodeCamp</t>
  </si>
  <si>
    <t xml:space="preserve">	JavaScript</t>
  </si>
  <si>
    <t xml:space="preserve">	12513</t>
  </si>
  <si>
    <t xml:space="preserve">	0</t>
  </si>
  <si>
    <t xml:space="preserve">	14056</t>
  </si>
  <si>
    <t xml:space="preserve">	14222</t>
  </si>
  <si>
    <t xml:space="preserve">	2020-03-04T01:43:44Z</t>
  </si>
  <si>
    <t>996icu/996.ICU</t>
  </si>
  <si>
    <t xml:space="preserve">	https://github.com/996icu/996.ICU</t>
  </si>
  <si>
    <t xml:space="preserve">	Rust</t>
  </si>
  <si>
    <t xml:space="preserve">	1020</t>
  </si>
  <si>
    <t xml:space="preserve">	2019-03-26T07:31:14Z</t>
  </si>
  <si>
    <t xml:space="preserve">	2020-03-04T02:27:12Z</t>
  </si>
  <si>
    <t>vuejs/vue</t>
  </si>
  <si>
    <t xml:space="preserve">	https://github.com/vuejs/vue</t>
  </si>
  <si>
    <t xml:space="preserve">	949</t>
  </si>
  <si>
    <t xml:space="preserve">	208</t>
  </si>
  <si>
    <t xml:space="preserve">	8534</t>
  </si>
  <si>
    <t xml:space="preserve">	8829</t>
  </si>
  <si>
    <t xml:space="preserve">	2013-07-29T03:24:51Z</t>
  </si>
  <si>
    <t xml:space="preserve">	2020-03-04T02:37:49Z</t>
  </si>
  <si>
    <t>facebook/react</t>
  </si>
  <si>
    <t xml:space="preserve">	https://github.com/facebook/react</t>
  </si>
  <si>
    <t xml:space="preserve">	6397</t>
  </si>
  <si>
    <t xml:space="preserve">	89</t>
  </si>
  <si>
    <t xml:space="preserve">	8384</t>
  </si>
  <si>
    <t xml:space="preserve">	8847</t>
  </si>
  <si>
    <t xml:space="preserve">	2013-05-24T16:15:54Z</t>
  </si>
  <si>
    <t xml:space="preserve">	2020-03-04T02:43:32Z</t>
  </si>
  <si>
    <t>tensorflow/tensorflow</t>
  </si>
  <si>
    <t xml:space="preserve">	https://github.com/tensorflow/tensorflow</t>
  </si>
  <si>
    <t xml:space="preserve">	C++</t>
  </si>
  <si>
    <t xml:space="preserve">	9248</t>
  </si>
  <si>
    <t xml:space="preserve">	99</t>
  </si>
  <si>
    <t xml:space="preserve">	20228</t>
  </si>
  <si>
    <t xml:space="preserve">	23393</t>
  </si>
  <si>
    <t xml:space="preserve">	2015-11-07T01:19:20Z</t>
  </si>
  <si>
    <t xml:space="preserve">	2020-03-04T02:45:11Z</t>
  </si>
  <si>
    <t>twbs/bootstrap</t>
  </si>
  <si>
    <t xml:space="preserve">	https://github.com/twbs/bootstrap</t>
  </si>
  <si>
    <t xml:space="preserve">	5485</t>
  </si>
  <si>
    <t xml:space="preserve">	57</t>
  </si>
  <si>
    <t xml:space="preserve">	18780</t>
  </si>
  <si>
    <t xml:space="preserve">	19115</t>
  </si>
  <si>
    <t xml:space="preserve">	2011-07-29T21:19:00Z</t>
  </si>
  <si>
    <t xml:space="preserve">	2020-03-04T02:07:52Z</t>
  </si>
  <si>
    <t>EbookFoundation/free-programming-books</t>
  </si>
  <si>
    <t xml:space="preserve">	https://github.com/EbookFoundation/free-programming-books</t>
  </si>
  <si>
    <t xml:space="preserve">	null</t>
  </si>
  <si>
    <t xml:space="preserve">	2508</t>
  </si>
  <si>
    <t xml:space="preserve">	393</t>
  </si>
  <si>
    <t xml:space="preserve">	413</t>
  </si>
  <si>
    <t xml:space="preserve">	2013-10-11T06:50:37Z</t>
  </si>
  <si>
    <t xml:space="preserve">	2020-03-04T02:32:03Z</t>
  </si>
  <si>
    <t>sindresorhus/awesome</t>
  </si>
  <si>
    <t xml:space="preserve">	https://github.com/sindresorhus/awesome</t>
  </si>
  <si>
    <t xml:space="preserve">	461</t>
  </si>
  <si>
    <t xml:space="preserve">	231</t>
  </si>
  <si>
    <t xml:space="preserve">	242</t>
  </si>
  <si>
    <t xml:space="preserve">	2014-07-11T13:42:37Z</t>
  </si>
  <si>
    <t xml:space="preserve">	2020-03-04T02:18:11Z</t>
  </si>
  <si>
    <t>getify/You-Dont-Know-JS</t>
  </si>
  <si>
    <t xml:space="preserve">	https://github.com/getify/You-Dont-Know-JS</t>
  </si>
  <si>
    <t xml:space="preserve">	342</t>
  </si>
  <si>
    <t xml:space="preserve">	748</t>
  </si>
  <si>
    <t xml:space="preserve">	821</t>
  </si>
  <si>
    <t xml:space="preserve">	2013-11-16T02:37:24Z</t>
  </si>
  <si>
    <t xml:space="preserve">	2020-03-04T02:28:33Z</t>
  </si>
  <si>
    <t>ohmyzsh/ohmyzsh</t>
  </si>
  <si>
    <t xml:space="preserve">	https://github.com/ohmyzsh/ohmyzsh</t>
  </si>
  <si>
    <t xml:space="preserve">	Shell</t>
  </si>
  <si>
    <t xml:space="preserve">	2199</t>
  </si>
  <si>
    <t xml:space="preserve">	3012</t>
  </si>
  <si>
    <t xml:space="preserve">	3217</t>
  </si>
  <si>
    <t xml:space="preserve">	2009-08-28T18:15:37Z</t>
  </si>
  <si>
    <t xml:space="preserve">	2020-03-04T01:46:02Z</t>
  </si>
  <si>
    <t>jwasham/coding-interview-university</t>
  </si>
  <si>
    <t xml:space="preserve">	https://github.com/jwasham/coding-interview-university</t>
  </si>
  <si>
    <t xml:space="preserve">	165</t>
  </si>
  <si>
    <t xml:space="preserve">	78</t>
  </si>
  <si>
    <t xml:space="preserve">	104</t>
  </si>
  <si>
    <t xml:space="preserve">	2016-06-06T02:34:12Z</t>
  </si>
  <si>
    <t xml:space="preserve">	2020-03-04T02:41:05Z</t>
  </si>
  <si>
    <t>kamranahmedse/developer-roadmap</t>
  </si>
  <si>
    <t xml:space="preserve">	https://github.com/kamranahmedse/developer-roadmap</t>
  </si>
  <si>
    <t xml:space="preserve">	26</t>
  </si>
  <si>
    <t xml:space="preserve">	3</t>
  </si>
  <si>
    <t xml:space="preserve">	390</t>
  </si>
  <si>
    <t xml:space="preserve">	398</t>
  </si>
  <si>
    <t xml:space="preserve">	2017-03-15T13:45:52Z</t>
  </si>
  <si>
    <t xml:space="preserve">	2020-03-04T02:44:15Z</t>
  </si>
  <si>
    <t>github/gitignore</t>
  </si>
  <si>
    <t xml:space="preserve">	https://github.com/github/gitignore</t>
  </si>
  <si>
    <t xml:space="preserve">	1375</t>
  </si>
  <si>
    <t xml:space="preserve">	2010-11-08T20:17:14Z</t>
  </si>
  <si>
    <t xml:space="preserve">	2020-03-04T02:43:22Z</t>
  </si>
  <si>
    <t>airbnb/javascript</t>
  </si>
  <si>
    <t xml:space="preserve">	https://github.com/airbnb/javascript</t>
  </si>
  <si>
    <t xml:space="preserve">	721</t>
  </si>
  <si>
    <t xml:space="preserve">	880</t>
  </si>
  <si>
    <t xml:space="preserve">	959</t>
  </si>
  <si>
    <t xml:space="preserve">	2012-11-01T23:13:50Z</t>
  </si>
  <si>
    <t xml:space="preserve">	2020-03-04T02:28:25Z</t>
  </si>
  <si>
    <t>CyC2018/CS-Notes</t>
  </si>
  <si>
    <t xml:space="preserve">	https://github.com/CyC2018/CS-Notes</t>
  </si>
  <si>
    <t xml:space="preserve">	Java</t>
  </si>
  <si>
    <t xml:space="preserve">	355</t>
  </si>
  <si>
    <t xml:space="preserve">	360</t>
  </si>
  <si>
    <t xml:space="preserve">	378</t>
  </si>
  <si>
    <t xml:space="preserve">	2018-02-13T14:56:24Z</t>
  </si>
  <si>
    <t xml:space="preserve">	2020-03-04T02:43:17Z</t>
  </si>
  <si>
    <t>microsoft/vscode</t>
  </si>
  <si>
    <t xml:space="preserve">	https://github.com/microsoft/vscode</t>
  </si>
  <si>
    <t xml:space="preserve">	TypeScript</t>
  </si>
  <si>
    <t xml:space="preserve">	4814</t>
  </si>
  <si>
    <t xml:space="preserve">	79438</t>
  </si>
  <si>
    <t xml:space="preserve">	84017</t>
  </si>
  <si>
    <t xml:space="preserve">	2015-09-03T20:23:38Z</t>
  </si>
  <si>
    <t xml:space="preserve">	2020-03-04T02:09:34Z</t>
  </si>
  <si>
    <t>d3/d3</t>
  </si>
  <si>
    <t xml:space="preserve">	https://github.com/d3/d3</t>
  </si>
  <si>
    <t xml:space="preserve">	433</t>
  </si>
  <si>
    <t xml:space="preserve">	153</t>
  </si>
  <si>
    <t xml:space="preserve">	2027</t>
  </si>
  <si>
    <t xml:space="preserve">	2030</t>
  </si>
  <si>
    <t xml:space="preserve">	2010-09-27T17:22:42Z</t>
  </si>
  <si>
    <t xml:space="preserve">	2020-03-04T02:13:02Z</t>
  </si>
  <si>
    <t>flutter/flutter</t>
  </si>
  <si>
    <t xml:space="preserve">	https://github.com/flutter/flutter</t>
  </si>
  <si>
    <t xml:space="preserve">	Dart</t>
  </si>
  <si>
    <t xml:space="preserve">	13680</t>
  </si>
  <si>
    <t xml:space="preserve">	25685</t>
  </si>
  <si>
    <t xml:space="preserve">	33057</t>
  </si>
  <si>
    <t xml:space="preserve">	2015-03-06T22:54:58Z</t>
  </si>
  <si>
    <t xml:space="preserve">	2020-03-04T02:30:22Z</t>
  </si>
  <si>
    <t>torvalds/linux</t>
  </si>
  <si>
    <t xml:space="preserve">	https://github.com/torvalds/linux</t>
  </si>
  <si>
    <t xml:space="preserve">	C</t>
  </si>
  <si>
    <t xml:space="preserve">	9</t>
  </si>
  <si>
    <t xml:space="preserve">	2011-09-04T22:48:12Z</t>
  </si>
  <si>
    <t xml:space="preserve">	2020-03-04T02:34:36Z</t>
  </si>
  <si>
    <t>facebook/react-native</t>
  </si>
  <si>
    <t xml:space="preserve">	https://github.com/facebook/react-native</t>
  </si>
  <si>
    <t xml:space="preserve">	610</t>
  </si>
  <si>
    <t xml:space="preserve">	138</t>
  </si>
  <si>
    <t xml:space="preserve">	18138</t>
  </si>
  <si>
    <t xml:space="preserve">	18857</t>
  </si>
  <si>
    <t xml:space="preserve">	2015-01-09T18:10:16Z</t>
  </si>
  <si>
    <t xml:space="preserve">	2020-03-04T01:39:39Z</t>
  </si>
  <si>
    <t>donnemartin/system-design-primer</t>
  </si>
  <si>
    <t xml:space="preserve">	https://github.com/donnemartin/system-design-primer</t>
  </si>
  <si>
    <t xml:space="preserve">	Python</t>
  </si>
  <si>
    <t xml:space="preserve">	151</t>
  </si>
  <si>
    <t xml:space="preserve">	30</t>
  </si>
  <si>
    <t xml:space="preserve">	109</t>
  </si>
  <si>
    <t xml:space="preserve">	2017-02-26T16:15:28Z</t>
  </si>
  <si>
    <t xml:space="preserve">	2020-03-04T02:32:11Z</t>
  </si>
  <si>
    <t>electron/electron</t>
  </si>
  <si>
    <t xml:space="preserve">	https://github.com/electron/electron</t>
  </si>
  <si>
    <t xml:space="preserve">	8472</t>
  </si>
  <si>
    <t xml:space="preserve">	528</t>
  </si>
  <si>
    <t xml:space="preserve">	11380</t>
  </si>
  <si>
    <t xml:space="preserve">	12486</t>
  </si>
  <si>
    <t xml:space="preserve">	2013-04-12T01:47:36Z</t>
  </si>
  <si>
    <t xml:space="preserve">	2020-03-04T02:20:44Z</t>
  </si>
  <si>
    <t>vinta/awesome-python</t>
  </si>
  <si>
    <t xml:space="preserve">	https://github.com/vinta/awesome-python</t>
  </si>
  <si>
    <t xml:space="preserve">	453</t>
  </si>
  <si>
    <t xml:space="preserve">	160</t>
  </si>
  <si>
    <t xml:space="preserve">	161</t>
  </si>
  <si>
    <t xml:space="preserve">	2014-06-27T21:00:06Z</t>
  </si>
  <si>
    <t xml:space="preserve">	2020-03-04T02:17:24Z</t>
  </si>
  <si>
    <t>jackfrued/Python-100-Days</t>
  </si>
  <si>
    <t xml:space="preserve">	https://github.com/jackfrued/Python-100-Days</t>
  </si>
  <si>
    <t xml:space="preserve">	Jupyter Notebook</t>
  </si>
  <si>
    <t xml:space="preserve">	12</t>
  </si>
  <si>
    <t xml:space="preserve">	55</t>
  </si>
  <si>
    <t xml:space="preserve">	290</t>
  </si>
  <si>
    <t xml:space="preserve">	2018-03-01T16:05:52Z</t>
  </si>
  <si>
    <t xml:space="preserve">	2020-03-04T02:46:11Z</t>
  </si>
  <si>
    <t>facebook/create-react-app</t>
  </si>
  <si>
    <t xml:space="preserve">	https://github.com/facebook/create-react-app</t>
  </si>
  <si>
    <t xml:space="preserve">	1709</t>
  </si>
  <si>
    <t xml:space="preserve">	73</t>
  </si>
  <si>
    <t xml:space="preserve">	5068</t>
  </si>
  <si>
    <t xml:space="preserve">	5502</t>
  </si>
  <si>
    <t xml:space="preserve">	2016-07-17T14:55:11Z</t>
  </si>
  <si>
    <t xml:space="preserve">	2020-03-04T02:07:35Z</t>
  </si>
  <si>
    <t>public-apis/public-apis</t>
  </si>
  <si>
    <t xml:space="preserve">	https://github.com/public-apis/public-apis</t>
  </si>
  <si>
    <t xml:space="preserve">	771</t>
  </si>
  <si>
    <t xml:space="preserve">	119</t>
  </si>
  <si>
    <t xml:space="preserve">	122</t>
  </si>
  <si>
    <t xml:space="preserve">	2016-03-20T23:49:42Z</t>
  </si>
  <si>
    <t xml:space="preserve">	2020-03-04T02:40:34Z</t>
  </si>
  <si>
    <t>axios/axios</t>
  </si>
  <si>
    <t xml:space="preserve">	https://github.com/axios/axios</t>
  </si>
  <si>
    <t xml:space="preserve">	302</t>
  </si>
  <si>
    <t xml:space="preserve">	22</t>
  </si>
  <si>
    <t xml:space="preserve">	1897</t>
  </si>
  <si>
    <t xml:space="preserve">	2154</t>
  </si>
  <si>
    <t xml:space="preserve">	2014-08-18T22:30:27Z</t>
  </si>
  <si>
    <t xml:space="preserve">	2020-03-04T02:14:34Z</t>
  </si>
  <si>
    <t>Snailclimb/JavaGuide</t>
  </si>
  <si>
    <t xml:space="preserve">	https://github.com/Snailclimb/JavaGuide</t>
  </si>
  <si>
    <t xml:space="preserve">	246</t>
  </si>
  <si>
    <t xml:space="preserve">	276</t>
  </si>
  <si>
    <t xml:space="preserve">	303</t>
  </si>
  <si>
    <t xml:space="preserve">	2018-05-07T13:27:00Z</t>
  </si>
  <si>
    <t xml:space="preserve">	2020-03-04T02:44:04Z</t>
  </si>
  <si>
    <t>golang/go</t>
  </si>
  <si>
    <t xml:space="preserve">	https://github.com/golang/go</t>
  </si>
  <si>
    <t xml:space="preserve">	Go</t>
  </si>
  <si>
    <t xml:space="preserve">	31054</t>
  </si>
  <si>
    <t xml:space="preserve">	36460</t>
  </si>
  <si>
    <t xml:space="preserve">	2014-08-19T04:33:40Z</t>
  </si>
  <si>
    <t xml:space="preserve">	2020-03-04T02:22:45Z</t>
  </si>
  <si>
    <t>jlevy/the-art-of-command-line</t>
  </si>
  <si>
    <t xml:space="preserve">	https://github.com/jlevy/the-art-of-command-line</t>
  </si>
  <si>
    <t xml:space="preserve">	301</t>
  </si>
  <si>
    <t xml:space="preserve">	77</t>
  </si>
  <si>
    <t xml:space="preserve">	156</t>
  </si>
  <si>
    <t xml:space="preserve">	2015-05-20T15:11:03Z</t>
  </si>
  <si>
    <t xml:space="preserve">	2020-03-04T02:26:06Z</t>
  </si>
  <si>
    <t>nodejs/node</t>
  </si>
  <si>
    <t xml:space="preserve">	https://github.com/nodejs/node</t>
  </si>
  <si>
    <t xml:space="preserve">	2231</t>
  </si>
  <si>
    <t xml:space="preserve">	147</t>
  </si>
  <si>
    <t xml:space="preserve">	10260</t>
  </si>
  <si>
    <t xml:space="preserve">	11204</t>
  </si>
  <si>
    <t xml:space="preserve">	2014-11-26T19:57:11Z</t>
  </si>
  <si>
    <t xml:space="preserve">	2020-03-04T02:17:41Z</t>
  </si>
  <si>
    <t>TheAlgorithms/Python</t>
  </si>
  <si>
    <t xml:space="preserve">	https://github.com/TheAlgorithms/Python</t>
  </si>
  <si>
    <t xml:space="preserve">	857</t>
  </si>
  <si>
    <t xml:space="preserve">	216</t>
  </si>
  <si>
    <t xml:space="preserve">	229</t>
  </si>
  <si>
    <t xml:space="preserve">	2016-07-16T09:44:01Z</t>
  </si>
  <si>
    <t xml:space="preserve">	2020-03-04T02:37:58Z</t>
  </si>
  <si>
    <t>daneden/animate.css</t>
  </si>
  <si>
    <t xml:space="preserve">	https://github.com/daneden/animate.css</t>
  </si>
  <si>
    <t xml:space="preserve">	CSS</t>
  </si>
  <si>
    <t xml:space="preserve">	136</t>
  </si>
  <si>
    <t xml:space="preserve">	19</t>
  </si>
  <si>
    <t xml:space="preserve">	672</t>
  </si>
  <si>
    <t xml:space="preserve">	692</t>
  </si>
  <si>
    <t xml:space="preserve">	2011-10-12T10:07:38Z</t>
  </si>
  <si>
    <t xml:space="preserve">	2020-03-04T02:36:48Z</t>
  </si>
  <si>
    <t>justjavac/free-programming-books-zh_CN</t>
  </si>
  <si>
    <t xml:space="preserve">	https://github.com/justjavac/free-programming-books-zh_CN</t>
  </si>
  <si>
    <t xml:space="preserve">	268</t>
  </si>
  <si>
    <t xml:space="preserve">	343</t>
  </si>
  <si>
    <t xml:space="preserve">	2013-11-04T01:59:19Z</t>
  </si>
  <si>
    <t xml:space="preserve">	2020-03-04T02:40:37Z</t>
  </si>
  <si>
    <t>kubernetes/kubernetes</t>
  </si>
  <si>
    <t xml:space="preserve">	https://github.com/kubernetes/kubernetes</t>
  </si>
  <si>
    <t xml:space="preserve">	41831</t>
  </si>
  <si>
    <t xml:space="preserve">	374</t>
  </si>
  <si>
    <t xml:space="preserve">	31760</t>
  </si>
  <si>
    <t xml:space="preserve">	33860</t>
  </si>
  <si>
    <t xml:space="preserve">	2014-06-06T22:56:04Z</t>
  </si>
  <si>
    <t xml:space="preserve">	2020-03-04T02:13:57Z</t>
  </si>
  <si>
    <t>trekhleb/javascript-algorithms</t>
  </si>
  <si>
    <t xml:space="preserve">	https://github.com/trekhleb/javascript-algorithms</t>
  </si>
  <si>
    <t xml:space="preserve">	142</t>
  </si>
  <si>
    <t xml:space="preserve">	74</t>
  </si>
  <si>
    <t xml:space="preserve">	123</t>
  </si>
  <si>
    <t xml:space="preserve">	2018-03-24T07:47:04Z</t>
  </si>
  <si>
    <t xml:space="preserve">	2020-03-04T02:14:33Z</t>
  </si>
  <si>
    <t>ytdl-org/youtube-dl</t>
  </si>
  <si>
    <t xml:space="preserve">	https://github.com/ytdl-org/youtube-dl</t>
  </si>
  <si>
    <t xml:space="preserve">	1403</t>
  </si>
  <si>
    <t xml:space="preserve">	288</t>
  </si>
  <si>
    <t xml:space="preserve">	16774</t>
  </si>
  <si>
    <t xml:space="preserve">	19401</t>
  </si>
  <si>
    <t xml:space="preserve">	2010-10-31T14:35:07Z</t>
  </si>
  <si>
    <t xml:space="preserve">	2020-03-04T01:50:00Z</t>
  </si>
  <si>
    <t>FortAwesome/Font-Awesome</t>
  </si>
  <si>
    <t xml:space="preserve">	https://github.com/FortAwesome/Font-Awesome</t>
  </si>
  <si>
    <t xml:space="preserve">	175</t>
  </si>
  <si>
    <t xml:space="preserve">	35</t>
  </si>
  <si>
    <t xml:space="preserve">	10449</t>
  </si>
  <si>
    <t xml:space="preserve">	15598</t>
  </si>
  <si>
    <t xml:space="preserve">	2012-02-17T14:19:43Z</t>
  </si>
  <si>
    <t xml:space="preserve">	2020-03-03T20:52:55Z</t>
  </si>
  <si>
    <t>tensorflow/models</t>
  </si>
  <si>
    <t xml:space="preserve">	https://github.com/tensorflow/models</t>
  </si>
  <si>
    <t xml:space="preserve">	1877</t>
  </si>
  <si>
    <t xml:space="preserve">	10</t>
  </si>
  <si>
    <t xml:space="preserve">	4038</t>
  </si>
  <si>
    <t xml:space="preserve">	5104</t>
  </si>
  <si>
    <t xml:space="preserve">	2016-02-05T01:15:20Z</t>
  </si>
  <si>
    <t xml:space="preserve">	2020-03-04T02:33:00Z</t>
  </si>
  <si>
    <t>danistefanovic/build-your-own-x</t>
  </si>
  <si>
    <t xml:space="preserve">	https://github.com/danistefanovic/build-your-own-x</t>
  </si>
  <si>
    <t xml:space="preserve">	256</t>
  </si>
  <si>
    <t xml:space="preserve">	299</t>
  </si>
  <si>
    <t xml:space="preserve">	2018-05-09T12:03:18Z</t>
  </si>
  <si>
    <t xml:space="preserve">	2020-03-04T01:01:26Z</t>
  </si>
  <si>
    <t>angular/angular.js</t>
  </si>
  <si>
    <t xml:space="preserve">	https://github.com/angular/angular.js</t>
  </si>
  <si>
    <t xml:space="preserve">	770</t>
  </si>
  <si>
    <t xml:space="preserve">	8588</t>
  </si>
  <si>
    <t xml:space="preserve">	8978</t>
  </si>
  <si>
    <t xml:space="preserve">	2010-01-06T00:34:37Z</t>
  </si>
  <si>
    <t xml:space="preserve">	2020-03-04T01:57:06Z</t>
  </si>
  <si>
    <t>puppeteer/puppeteer</t>
  </si>
  <si>
    <t xml:space="preserve">	https://github.com/puppeteer/puppeteer</t>
  </si>
  <si>
    <t xml:space="preserve">	1380</t>
  </si>
  <si>
    <t xml:space="preserve">	36</t>
  </si>
  <si>
    <t xml:space="preserve">	2868</t>
  </si>
  <si>
    <t xml:space="preserve">	3711</t>
  </si>
  <si>
    <t xml:space="preserve">	2017-05-09T22:16:13Z</t>
  </si>
  <si>
    <t xml:space="preserve">	2020-03-04T01:40:02Z</t>
  </si>
  <si>
    <t>mrdoob/three.js</t>
  </si>
  <si>
    <t xml:space="preserve">	https://github.com/mrdoob/three.js</t>
  </si>
  <si>
    <t xml:space="preserve">	6774</t>
  </si>
  <si>
    <t xml:space="preserve">	106</t>
  </si>
  <si>
    <t xml:space="preserve">	9023</t>
  </si>
  <si>
    <t xml:space="preserve">	9508</t>
  </si>
  <si>
    <t xml:space="preserve">	2010-03-23T18:58:01Z</t>
  </si>
  <si>
    <t xml:space="preserve">	2020-03-04T02:19:33Z</t>
  </si>
  <si>
    <t>angular/angular</t>
  </si>
  <si>
    <t xml:space="preserve">	https://github.com/angular/angular</t>
  </si>
  <si>
    <t xml:space="preserve">	2911</t>
  </si>
  <si>
    <t xml:space="preserve">	17310</t>
  </si>
  <si>
    <t xml:space="preserve">	20183</t>
  </si>
  <si>
    <t xml:space="preserve">	2014-09-18T16:12:01Z</t>
  </si>
  <si>
    <t xml:space="preserve">	2020-03-04T01:17:06Z</t>
  </si>
  <si>
    <t>microsoft/TypeScript</t>
  </si>
  <si>
    <t xml:space="preserve">	https://github.com/microsoft/TypeScript</t>
  </si>
  <si>
    <t xml:space="preserve">	9009</t>
  </si>
  <si>
    <t xml:space="preserve">	98</t>
  </si>
  <si>
    <t xml:space="preserve">	21221</t>
  </si>
  <si>
    <t xml:space="preserve">	25371</t>
  </si>
  <si>
    <t xml:space="preserve">	2014-06-17T15:28:39Z</t>
  </si>
  <si>
    <t xml:space="preserve">	2020-03-04T02:27:31Z</t>
  </si>
  <si>
    <t>microsoft/terminal</t>
  </si>
  <si>
    <t xml:space="preserve">	https://github.com/microsoft/terminal</t>
  </si>
  <si>
    <t xml:space="preserve">	807</t>
  </si>
  <si>
    <t xml:space="preserve">	18</t>
  </si>
  <si>
    <t xml:space="preserve">	2947</t>
  </si>
  <si>
    <t xml:space="preserve">	3807</t>
  </si>
  <si>
    <t xml:space="preserve">	2017-08-11T18:38:22Z</t>
  </si>
  <si>
    <t xml:space="preserve">	2020-03-04T02:03:41Z</t>
  </si>
  <si>
    <t>laravel/laravel</t>
  </si>
  <si>
    <t xml:space="preserve">	https://github.com/laravel/laravel</t>
  </si>
  <si>
    <t xml:space="preserve">	PHP</t>
  </si>
  <si>
    <t xml:space="preserve">	1212</t>
  </si>
  <si>
    <t xml:space="preserve">	33</t>
  </si>
  <si>
    <t xml:space="preserve">	2011-06-08T03:06:08Z</t>
  </si>
  <si>
    <t xml:space="preserve">	2020-03-04T02:21:50Z</t>
  </si>
  <si>
    <t>ant-design/ant-design</t>
  </si>
  <si>
    <t xml:space="preserve">	https://github.com/ant-design/ant-design</t>
  </si>
  <si>
    <t xml:space="preserve">	4682</t>
  </si>
  <si>
    <t xml:space="preserve">	321</t>
  </si>
  <si>
    <t xml:space="preserve">	15410</t>
  </si>
  <si>
    <t xml:space="preserve">	15843</t>
  </si>
  <si>
    <t xml:space="preserve">	2015-04-24T15:37:24Z</t>
  </si>
  <si>
    <t xml:space="preserve">	2020-03-04T02:38:53Z</t>
  </si>
  <si>
    <t>moby/moby</t>
  </si>
  <si>
    <t xml:space="preserve">	https://github.com/moby/moby</t>
  </si>
  <si>
    <t xml:space="preserve">	16115</t>
  </si>
  <si>
    <t xml:space="preserve">	80</t>
  </si>
  <si>
    <t xml:space="preserve">	16393</t>
  </si>
  <si>
    <t xml:space="preserve">	20007</t>
  </si>
  <si>
    <t xml:space="preserve">	2013-01-18T18:10:57Z</t>
  </si>
  <si>
    <t xml:space="preserve">	2020-03-04T01:16:37Z</t>
  </si>
  <si>
    <t>ossu/computer-science</t>
  </si>
  <si>
    <t xml:space="preserve">	https://github.com/ossu/computer-science</t>
  </si>
  <si>
    <t xml:space="preserve">	144</t>
  </si>
  <si>
    <t xml:space="preserve">	412</t>
  </si>
  <si>
    <t xml:space="preserve">	420</t>
  </si>
  <si>
    <t xml:space="preserve">	2014-05-04T00:18:39Z</t>
  </si>
  <si>
    <t xml:space="preserve">	2020-03-04T01:04:19Z</t>
  </si>
  <si>
    <t>iluwatar/java-design-patterns</t>
  </si>
  <si>
    <t xml:space="preserve">	https://github.com/iluwatar/java-design-patterns</t>
  </si>
  <si>
    <t xml:space="preserve">	368</t>
  </si>
  <si>
    <t xml:space="preserve">	527</t>
  </si>
  <si>
    <t xml:space="preserve">	2014-08-09T16:45:18Z</t>
  </si>
  <si>
    <t xml:space="preserve">	2020-03-04T02:46:03Z</t>
  </si>
  <si>
    <t>mui-org/material-ui</t>
  </si>
  <si>
    <t xml:space="preserve">	https://github.com/mui-org/material-ui</t>
  </si>
  <si>
    <t xml:space="preserve">	7414</t>
  </si>
  <si>
    <t xml:space="preserve">	250</t>
  </si>
  <si>
    <t xml:space="preserve">	10271</t>
  </si>
  <si>
    <t xml:space="preserve">	10615</t>
  </si>
  <si>
    <t xml:space="preserve">	2014-08-18T19:11:54Z</t>
  </si>
  <si>
    <t xml:space="preserve">	2020-03-04T02:04:58Z</t>
  </si>
  <si>
    <t>30-seconds/30-seconds-of-code</t>
  </si>
  <si>
    <t xml:space="preserve">	https://github.com/30-seconds/30-seconds-of-code</t>
  </si>
  <si>
    <t xml:space="preserve">	637</t>
  </si>
  <si>
    <t xml:space="preserve">	4</t>
  </si>
  <si>
    <t xml:space="preserve">	217</t>
  </si>
  <si>
    <t xml:space="preserve">	222</t>
  </si>
  <si>
    <t xml:space="preserve">	2017-11-29T17:35:03Z</t>
  </si>
  <si>
    <t xml:space="preserve">	2020-03-04T01:33:35Z</t>
  </si>
  <si>
    <t>webpack/webpack</t>
  </si>
  <si>
    <t xml:space="preserve">	https://github.com/webpack/webpack</t>
  </si>
  <si>
    <t xml:space="preserve">	2709</t>
  </si>
  <si>
    <t xml:space="preserve">	214</t>
  </si>
  <si>
    <t xml:space="preserve">	6558</t>
  </si>
  <si>
    <t xml:space="preserve">	6929</t>
  </si>
  <si>
    <t xml:space="preserve">	2012-03-10T10:08:14Z</t>
  </si>
  <si>
    <t xml:space="preserve">	2020-03-04T02:05:03Z</t>
  </si>
  <si>
    <t>jquery/jquery</t>
  </si>
  <si>
    <t xml:space="preserve">	https://github.com/jquery/jquery</t>
  </si>
  <si>
    <t xml:space="preserve">	444</t>
  </si>
  <si>
    <t xml:space="preserve">	1967</t>
  </si>
  <si>
    <t xml:space="preserve">	2009-04-03T15:20:14Z</t>
  </si>
  <si>
    <t xml:space="preserve">	2020-03-04T01:08:10Z</t>
  </si>
  <si>
    <t>reduxjs/redux</t>
  </si>
  <si>
    <t xml:space="preserve">	https://github.com/reduxjs/redux</t>
  </si>
  <si>
    <t xml:space="preserve">	1258</t>
  </si>
  <si>
    <t xml:space="preserve">	61</t>
  </si>
  <si>
    <t xml:space="preserve">	1717</t>
  </si>
  <si>
    <t xml:space="preserve">	1746</t>
  </si>
  <si>
    <t xml:space="preserve">	2015-05-29T23:53:15Z</t>
  </si>
  <si>
    <t xml:space="preserve">	2020-03-04T02:43:11Z</t>
  </si>
  <si>
    <t>avelino/awesome-go</t>
  </si>
  <si>
    <t xml:space="preserve">	https://github.com/avelino/awesome-go</t>
  </si>
  <si>
    <t xml:space="preserve">	2024</t>
  </si>
  <si>
    <t xml:space="preserve">	203</t>
  </si>
  <si>
    <t xml:space="preserve">	213</t>
  </si>
  <si>
    <t xml:space="preserve">	2014-07-06T13:42:15Z</t>
  </si>
  <si>
    <t xml:space="preserve">	2020-03-04T02:45:04Z</t>
  </si>
  <si>
    <t>vuejs/awesome-vue</t>
  </si>
  <si>
    <t xml:space="preserve">	https://github.com/vuejs/awesome-vue</t>
  </si>
  <si>
    <t xml:space="preserve">	2527</t>
  </si>
  <si>
    <t xml:space="preserve">	162</t>
  </si>
  <si>
    <t xml:space="preserve">	2015-10-20T00:16:14Z</t>
  </si>
  <si>
    <t xml:space="preserve">	2020-03-04T01:48:45Z</t>
  </si>
  <si>
    <t>nvbn/thefuck</t>
  </si>
  <si>
    <t xml:space="preserve">	https://github.com/nvbn/thefuck</t>
  </si>
  <si>
    <t xml:space="preserve">	407</t>
  </si>
  <si>
    <t xml:space="preserve">	14</t>
  </si>
  <si>
    <t xml:space="preserve">	341</t>
  </si>
  <si>
    <t xml:space="preserve">	522</t>
  </si>
  <si>
    <t xml:space="preserve">	2015-04-08T15:08:04Z</t>
  </si>
  <si>
    <t xml:space="preserve">	2020-03-04T02:18:54Z</t>
  </si>
  <si>
    <t>atom/atom</t>
  </si>
  <si>
    <t xml:space="preserve">	https://github.com/atom/atom</t>
  </si>
  <si>
    <t xml:space="preserve">	3548</t>
  </si>
  <si>
    <t xml:space="preserve">	506</t>
  </si>
  <si>
    <t xml:space="preserve">	14981</t>
  </si>
  <si>
    <t xml:space="preserve">	15467</t>
  </si>
  <si>
    <t xml:space="preserve">	2012-01-20T18:18:21Z</t>
  </si>
  <si>
    <t xml:space="preserve">	2020-03-04T01:49:16Z</t>
  </si>
  <si>
    <t>apple/swift</t>
  </si>
  <si>
    <t xml:space="preserve">	https://github.com/apple/swift</t>
  </si>
  <si>
    <t xml:space="preserve">	26382</t>
  </si>
  <si>
    <t xml:space="preserve">	2015-10-23T21:15:07Z</t>
  </si>
  <si>
    <t xml:space="preserve">	2020-03-04T02:46:09Z</t>
  </si>
  <si>
    <t>hakimel/reveal.js</t>
  </si>
  <si>
    <t xml:space="preserve">	https://github.com/hakimel/reveal.js</t>
  </si>
  <si>
    <t xml:space="preserve">	324</t>
  </si>
  <si>
    <t xml:space="preserve">	28</t>
  </si>
  <si>
    <t xml:space="preserve">	1299</t>
  </si>
  <si>
    <t xml:space="preserve">	1759</t>
  </si>
  <si>
    <t xml:space="preserve">	2011-06-07T18:54:22Z</t>
  </si>
  <si>
    <t xml:space="preserve">	2020-03-04T02:34:21Z</t>
  </si>
  <si>
    <t>MisterBooo/LeetCodeAnimation</t>
  </si>
  <si>
    <t xml:space="preserve">	https://github.com/MisterBooo/LeetCodeAnimation</t>
  </si>
  <si>
    <t xml:space="preserve">	27</t>
  </si>
  <si>
    <t xml:space="preserve">	2018-12-06T08:01:22Z</t>
  </si>
  <si>
    <t xml:space="preserve">	2020-03-04T02:37:11Z</t>
  </si>
  <si>
    <t>PanJiaChen/vue-element-admin</t>
  </si>
  <si>
    <t xml:space="preserve">	https://github.com/PanJiaChen/vue-element-admin</t>
  </si>
  <si>
    <t xml:space="preserve">	Vue</t>
  </si>
  <si>
    <t xml:space="preserve">	284</t>
  </si>
  <si>
    <t xml:space="preserve">	45</t>
  </si>
  <si>
    <t xml:space="preserve">	2007</t>
  </si>
  <si>
    <t xml:space="preserve">	2575</t>
  </si>
  <si>
    <t xml:space="preserve">	2017-04-17T03:35:49Z</t>
  </si>
  <si>
    <t xml:space="preserve">	2020-03-04T02:06:45Z</t>
  </si>
  <si>
    <t>pallets/flask</t>
  </si>
  <si>
    <t xml:space="preserve">	https://github.com/pallets/flask</t>
  </si>
  <si>
    <t xml:space="preserve">	1004</t>
  </si>
  <si>
    <t xml:space="preserve">	1855</t>
  </si>
  <si>
    <t xml:space="preserve">	1876</t>
  </si>
  <si>
    <t xml:space="preserve">	2010-04-06T11:11:59Z</t>
  </si>
  <si>
    <t xml:space="preserve">	2020-03-04T02:44:03Z</t>
  </si>
  <si>
    <t>socketio/socket.io</t>
  </si>
  <si>
    <t xml:space="preserve">	https://github.com/socketio/socket.io</t>
  </si>
  <si>
    <t xml:space="preserve">	376</t>
  </si>
  <si>
    <t xml:space="preserve">	2352</t>
  </si>
  <si>
    <t xml:space="preserve">	2806</t>
  </si>
  <si>
    <t xml:space="preserve">	2010-03-11T18:24:48Z</t>
  </si>
  <si>
    <t xml:space="preserve">	2020-03-03T21:27:51Z</t>
  </si>
  <si>
    <t>shadowsocks/shadowsocks-windows</t>
  </si>
  <si>
    <t xml:space="preserve">	https://github.com/shadowsocks/shadowsocks-windows</t>
  </si>
  <si>
    <t xml:space="preserve">	C#</t>
  </si>
  <si>
    <t xml:space="preserve">	197</t>
  </si>
  <si>
    <t xml:space="preserve">	44</t>
  </si>
  <si>
    <t xml:space="preserve">	2396</t>
  </si>
  <si>
    <t xml:space="preserve">	2444</t>
  </si>
  <si>
    <t xml:space="preserve">	2013-01-14T07:54:16Z</t>
  </si>
  <si>
    <t xml:space="preserve">	2020-03-04T02:33:17Z</t>
  </si>
  <si>
    <t>django/django</t>
  </si>
  <si>
    <t xml:space="preserve">	https://github.com/django/django</t>
  </si>
  <si>
    <t xml:space="preserve">	5255</t>
  </si>
  <si>
    <t xml:space="preserve">	2012-04-28T02:47:18Z</t>
  </si>
  <si>
    <t xml:space="preserve">	2020-03-04T02:18:13Z</t>
  </si>
  <si>
    <t>expressjs/express</t>
  </si>
  <si>
    <t xml:space="preserve">	https://github.com/expressjs/express</t>
  </si>
  <si>
    <t xml:space="preserve">	193</t>
  </si>
  <si>
    <t xml:space="preserve">	140</t>
  </si>
  <si>
    <t xml:space="preserve">	3115</t>
  </si>
  <si>
    <t xml:space="preserve">	3232</t>
  </si>
  <si>
    <t xml:space="preserve">	2009-06-26T18:56:01Z</t>
  </si>
  <si>
    <t xml:space="preserve">	2020-03-04T02:05:06Z</t>
  </si>
  <si>
    <t>chartjs/Chart.js</t>
  </si>
  <si>
    <t xml:space="preserve">	https://github.com/chartjs/Chart.js</t>
  </si>
  <si>
    <t xml:space="preserve">	1508</t>
  </si>
  <si>
    <t xml:space="preserve">	43</t>
  </si>
  <si>
    <t xml:space="preserve">	4638</t>
  </si>
  <si>
    <t xml:space="preserve">	4995</t>
  </si>
  <si>
    <t xml:space="preserve">	2013-03-17T23:56:36Z</t>
  </si>
  <si>
    <t xml:space="preserve">	2020-03-04T02:05:08Z</t>
  </si>
  <si>
    <t>Semantic-Org/Semantic-UI</t>
  </si>
  <si>
    <t xml:space="preserve">	https://github.com/Semantic-Org/Semantic-UI</t>
  </si>
  <si>
    <t xml:space="preserve">	346</t>
  </si>
  <si>
    <t xml:space="preserve">	5206</t>
  </si>
  <si>
    <t xml:space="preserve">	6077</t>
  </si>
  <si>
    <t xml:space="preserve">	2013-04-08T23:32:04Z</t>
  </si>
  <si>
    <t xml:space="preserve">	2020-03-04T01:46:53Z</t>
  </si>
  <si>
    <t>elastic/elasticsearch</t>
  </si>
  <si>
    <t xml:space="preserve">	https://github.com/elastic/elasticsearch</t>
  </si>
  <si>
    <t xml:space="preserve">	23926</t>
  </si>
  <si>
    <t xml:space="preserve">	20635</t>
  </si>
  <si>
    <t xml:space="preserve">	22849</t>
  </si>
  <si>
    <t xml:space="preserve">	2010-02-08T13:20:56Z</t>
  </si>
  <si>
    <t xml:space="preserve">	2020-03-04T02:22:48Z</t>
  </si>
  <si>
    <t>keras-team/keras</t>
  </si>
  <si>
    <t xml:space="preserve">	https://github.com/keras-team/keras</t>
  </si>
  <si>
    <t xml:space="preserve">	2402</t>
  </si>
  <si>
    <t xml:space="preserve">	7108</t>
  </si>
  <si>
    <t xml:space="preserve">	9949</t>
  </si>
  <si>
    <t xml:space="preserve">	2015-03-28T00:35:42Z</t>
  </si>
  <si>
    <t xml:space="preserve">	2020-03-04T02:43:53Z</t>
  </si>
  <si>
    <t>chrislgarry/Apollo-11</t>
  </si>
  <si>
    <t xml:space="preserve">	https://github.com/chrislgarry/Apollo-11</t>
  </si>
  <si>
    <t xml:space="preserve">	Assembly</t>
  </si>
  <si>
    <t xml:space="preserve">	218</t>
  </si>
  <si>
    <t xml:space="preserve">	262</t>
  </si>
  <si>
    <t xml:space="preserve">	359</t>
  </si>
  <si>
    <t xml:space="preserve">	2014-04-03T15:45:02Z</t>
  </si>
  <si>
    <t xml:space="preserve">	2020-03-04T02:34:20Z</t>
  </si>
  <si>
    <t>storybookjs/storybook</t>
  </si>
  <si>
    <t xml:space="preserve">	https://github.com/storybookjs/storybook</t>
  </si>
  <si>
    <t xml:space="preserve">	3947</t>
  </si>
  <si>
    <t xml:space="preserve">	4430</t>
  </si>
  <si>
    <t xml:space="preserve">	4933</t>
  </si>
  <si>
    <t xml:space="preserve">	2016-03-18T04:23:44Z</t>
  </si>
  <si>
    <t xml:space="preserve">	2020-03-04T02:05:11Z</t>
  </si>
  <si>
    <t>jakubroztocil/httpie</t>
  </si>
  <si>
    <t xml:space="preserve">	https://github.com/jakubroztocil/httpie</t>
  </si>
  <si>
    <t xml:space="preserve">	112</t>
  </si>
  <si>
    <t xml:space="preserve">	32</t>
  </si>
  <si>
    <t xml:space="preserve">	454</t>
  </si>
  <si>
    <t xml:space="preserve">	592</t>
  </si>
  <si>
    <t xml:space="preserve">	2012-02-25T12:39:13Z</t>
  </si>
  <si>
    <t xml:space="preserve">	2020-03-04T02:40:55Z</t>
  </si>
  <si>
    <t>typicode/json-server</t>
  </si>
  <si>
    <t xml:space="preserve">	https://github.com/typicode/json-server</t>
  </si>
  <si>
    <t xml:space="preserve">	90</t>
  </si>
  <si>
    <t xml:space="preserve">	7</t>
  </si>
  <si>
    <t xml:space="preserve">	388</t>
  </si>
  <si>
    <t xml:space="preserve">	838</t>
  </si>
  <si>
    <t xml:space="preserve">	2013-11-27T13:21:13Z</t>
  </si>
  <si>
    <t xml:space="preserve">	2020-03-04T00:12:39Z</t>
  </si>
  <si>
    <t>spring-projects/spring-boot</t>
  </si>
  <si>
    <t xml:space="preserve">	https://github.com/spring-projects/spring-boot</t>
  </si>
  <si>
    <t xml:space="preserve">	41</t>
  </si>
  <si>
    <t xml:space="preserve">	50</t>
  </si>
  <si>
    <t xml:space="preserve">	15827</t>
  </si>
  <si>
    <t xml:space="preserve">	16251</t>
  </si>
  <si>
    <t xml:space="preserve">	2012-10-19T15:02:57Z</t>
  </si>
  <si>
    <t xml:space="preserve">	2020-03-04T02:44:20Z</t>
  </si>
  <si>
    <t>zeit/next.js</t>
  </si>
  <si>
    <t xml:space="preserve">	https://github.com/zeit/next.js</t>
  </si>
  <si>
    <t xml:space="preserve">	3884</t>
  </si>
  <si>
    <t xml:space="preserve">	581</t>
  </si>
  <si>
    <t xml:space="preserve">	5520</t>
  </si>
  <si>
    <t xml:space="preserve">	5823</t>
  </si>
  <si>
    <t xml:space="preserve">	2016-10-05T23:32:51Z</t>
  </si>
  <si>
    <t xml:space="preserve">	2020-03-04T01:20:51Z</t>
  </si>
  <si>
    <t>denoland/deno</t>
  </si>
  <si>
    <t xml:space="preserve">	https://github.com/denoland/deno</t>
  </si>
  <si>
    <t xml:space="preserve">	1990</t>
  </si>
  <si>
    <t xml:space="preserve">	70</t>
  </si>
  <si>
    <t xml:space="preserve">	1221</t>
  </si>
  <si>
    <t xml:space="preserve">	1553</t>
  </si>
  <si>
    <t xml:space="preserve">	2018-05-15T01:34:26Z</t>
  </si>
  <si>
    <t xml:space="preserve">	2020-03-04T02:41:11Z</t>
  </si>
  <si>
    <t>netdata/netdata</t>
  </si>
  <si>
    <t xml:space="preserve">	https://github.com/netdata/netdata</t>
  </si>
  <si>
    <t xml:space="preserve">	3076</t>
  </si>
  <si>
    <t xml:space="preserve">	4194</t>
  </si>
  <si>
    <t xml:space="preserve">	4831</t>
  </si>
  <si>
    <t xml:space="preserve">	2013-06-17T18:39:10Z</t>
  </si>
  <si>
    <t xml:space="preserve">	2020-03-04T01:19:50Z</t>
  </si>
  <si>
    <t>rails/rails</t>
  </si>
  <si>
    <t xml:space="preserve">	https://github.com/rails/rails</t>
  </si>
  <si>
    <t xml:space="preserve">	Ruby</t>
  </si>
  <si>
    <t xml:space="preserve">	16540</t>
  </si>
  <si>
    <t xml:space="preserve">	15</t>
  </si>
  <si>
    <t xml:space="preserve">	13108</t>
  </si>
  <si>
    <t xml:space="preserve">	13499</t>
  </si>
  <si>
    <t xml:space="preserve">	2008-04-11T02:19:47Z</t>
  </si>
  <si>
    <t xml:space="preserve">	2020-03-03T23:00:59Z</t>
  </si>
  <si>
    <t>tonsky/FiraCode</t>
  </si>
  <si>
    <t xml:space="preserve">	https://github.com/tonsky/FiraCode</t>
  </si>
  <si>
    <t xml:space="preserve">	Clojure</t>
  </si>
  <si>
    <t xml:space="preserve">	81</t>
  </si>
  <si>
    <t xml:space="preserve">	20</t>
  </si>
  <si>
    <t xml:space="preserve">	604</t>
  </si>
  <si>
    <t xml:space="preserve">	832</t>
  </si>
  <si>
    <t xml:space="preserve">	2014-11-11T19:32:38Z</t>
  </si>
  <si>
    <t xml:space="preserve">	2020-03-04T02:43:13Z</t>
  </si>
  <si>
    <t>h5bp/html5-boilerplate</t>
  </si>
  <si>
    <t xml:space="preserve">	https://github.com/h5bp/html5-boilerplate</t>
  </si>
  <si>
    <t xml:space="preserve">	318</t>
  </si>
  <si>
    <t xml:space="preserve">	29</t>
  </si>
  <si>
    <t xml:space="preserve">	1153</t>
  </si>
  <si>
    <t xml:space="preserve">	1155</t>
  </si>
  <si>
    <t xml:space="preserve">	2010-01-24T18:03:24Z</t>
  </si>
  <si>
    <t xml:space="preserve">	2020-03-04T02:07:58Z</t>
  </si>
  <si>
    <t>adam-p/markdown-here</t>
  </si>
  <si>
    <t xml:space="preserve">	https://github.com/adam-p/markdown-here</t>
  </si>
  <si>
    <t xml:space="preserve">	11</t>
  </si>
  <si>
    <t xml:space="preserve">	287</t>
  </si>
  <si>
    <t xml:space="preserve">	534</t>
  </si>
  <si>
    <t xml:space="preserve">	2012-05-13T03:27:22Z</t>
  </si>
  <si>
    <t xml:space="preserve">	2020-03-04T02:26:07Z</t>
  </si>
  <si>
    <t>ElemeFE/element</t>
  </si>
  <si>
    <t xml:space="preserve">	https://github.com/ElemeFE/element</t>
  </si>
  <si>
    <t xml:space="preserve">	3040</t>
  </si>
  <si>
    <t xml:space="preserve">	126</t>
  </si>
  <si>
    <t xml:space="preserve">	13321</t>
  </si>
  <si>
    <t xml:space="preserve">	14603</t>
  </si>
  <si>
    <t xml:space="preserve">	2016-09-03T06:19:26Z</t>
  </si>
  <si>
    <t xml:space="preserve">	2020-03-04T02:38:37Z</t>
  </si>
  <si>
    <t>xingshaocheng/architect-awesome</t>
  </si>
  <si>
    <t xml:space="preserve">	https://github.com/xingshaocheng/architect-awesome</t>
  </si>
  <si>
    <t xml:space="preserve">	62</t>
  </si>
  <si>
    <t xml:space="preserve">	2018-04-06T13:30:58Z</t>
  </si>
  <si>
    <t xml:space="preserve">	2020-03-04T02:35:41Z</t>
  </si>
  <si>
    <t>resume/resume.github.com</t>
  </si>
  <si>
    <t xml:space="preserve">	https://github.com/resume/resume.github.com</t>
  </si>
  <si>
    <t xml:space="preserve">	84</t>
  </si>
  <si>
    <t xml:space="preserve">	54</t>
  </si>
  <si>
    <t xml:space="preserve">	83</t>
  </si>
  <si>
    <t xml:space="preserve">	2011-02-06T13:39:55Z</t>
  </si>
  <si>
    <t xml:space="preserve">	2020-03-04T02:18:22Z</t>
  </si>
  <si>
    <t>h5bp/Front-end-Developer-Interview-Questions</t>
  </si>
  <si>
    <t xml:space="preserve">	https://github.com/h5bp/Front-end-Developer-Interview-Questions</t>
  </si>
  <si>
    <t xml:space="preserve">	HTML</t>
  </si>
  <si>
    <t xml:space="preserve">	92</t>
  </si>
  <si>
    <t xml:space="preserve">	97</t>
  </si>
  <si>
    <t xml:space="preserve">	2012-02-09T23:34:10Z</t>
  </si>
  <si>
    <t xml:space="preserve">	2020-03-04T01:45:16Z</t>
  </si>
  <si>
    <t>lodash/lodash</t>
  </si>
  <si>
    <t xml:space="preserve">	https://github.com/lodash/lodash</t>
  </si>
  <si>
    <t xml:space="preserve">	563</t>
  </si>
  <si>
    <t xml:space="preserve">	2</t>
  </si>
  <si>
    <t xml:space="preserve">	3573</t>
  </si>
  <si>
    <t xml:space="preserve">	3608</t>
  </si>
  <si>
    <t xml:space="preserve">	2012-04-07T04:11:46Z</t>
  </si>
  <si>
    <t xml:space="preserve">	2020-03-04T02:05:16Z</t>
  </si>
  <si>
    <t>josephmisiti/awesome-machine-learning</t>
  </si>
  <si>
    <t xml:space="preserve">	https://github.com/josephmisiti/awesome-machine-learning</t>
  </si>
  <si>
    <t xml:space="preserve">	570</t>
  </si>
  <si>
    <t xml:space="preserve">	2014-07-15T19:11:19Z</t>
  </si>
  <si>
    <t xml:space="preserve">	2020-03-03T22:34:37Z</t>
  </si>
  <si>
    <t>moment/moment</t>
  </si>
  <si>
    <t xml:space="preserve">	https://github.com/moment/moment</t>
  </si>
  <si>
    <t xml:space="preserve">	601</t>
  </si>
  <si>
    <t xml:space="preserve">	3224</t>
  </si>
  <si>
    <t xml:space="preserve">	3576</t>
  </si>
  <si>
    <t xml:space="preserve">	2011-03-01T02:46:06Z</t>
  </si>
  <si>
    <t xml:space="preserve">	2020-03-03T23:12:37Z</t>
  </si>
  <si>
    <t>rust-lang/rust</t>
  </si>
  <si>
    <t xml:space="preserve">	https://github.com/rust-lang/rust</t>
  </si>
  <si>
    <t xml:space="preserve">	27006</t>
  </si>
  <si>
    <t xml:space="preserve">	28014</t>
  </si>
  <si>
    <t xml:space="preserve">	33263</t>
  </si>
  <si>
    <t xml:space="preserve">	2010-06-16T20:39:03Z</t>
  </si>
  <si>
    <t xml:space="preserve">	2020-03-04T02:46:25Z</t>
  </si>
  <si>
    <t>gatsbyjs/gatsby</t>
  </si>
  <si>
    <t xml:space="preserve">	https://github.com/gatsbyjs/gatsby</t>
  </si>
  <si>
    <t xml:space="preserve">	10406</t>
  </si>
  <si>
    <t xml:space="preserve">	9027</t>
  </si>
  <si>
    <t xml:space="preserve">	9621</t>
  </si>
  <si>
    <t xml:space="preserve">	2015-05-21T22:43:05Z</t>
  </si>
  <si>
    <t xml:space="preserve">	2020-03-04T02:11:11Z</t>
  </si>
  <si>
    <t>opencv/opencv</t>
  </si>
  <si>
    <t xml:space="preserve">	https://github.com/opencv/opencv</t>
  </si>
  <si>
    <t xml:space="preserve">	8350</t>
  </si>
  <si>
    <t xml:space="preserve">	42</t>
  </si>
  <si>
    <t xml:space="preserve">	4595</t>
  </si>
  <si>
    <t xml:space="preserve">	6303</t>
  </si>
  <si>
    <t xml:space="preserve">	2012-07-19T09:40:17Z</t>
  </si>
  <si>
    <t xml:space="preserve">	2020-03-04T02:39:07Z</t>
  </si>
  <si>
    <t>bitcoin/bitcoin</t>
  </si>
  <si>
    <t xml:space="preserve">	https://github.com/bitcoin/bitcoin</t>
  </si>
  <si>
    <t xml:space="preserve">	8376</t>
  </si>
  <si>
    <t xml:space="preserve">	4492</t>
  </si>
  <si>
    <t xml:space="preserve">	5258</t>
  </si>
  <si>
    <t xml:space="preserve">	2010-12-19T15:16:43Z</t>
  </si>
  <si>
    <t xml:space="preserve">	2020-03-03T22:31:13Z</t>
  </si>
  <si>
    <t>kdn251/interviews</t>
  </si>
  <si>
    <t xml:space="preserve">	https://github.com/kdn251/interviews</t>
  </si>
  <si>
    <t xml:space="preserve">	39</t>
  </si>
  <si>
    <t xml:space="preserve">	2017-02-14T18:19:25Z</t>
  </si>
  <si>
    <t xml:space="preserve">	2020-03-04T02:33:52Z</t>
  </si>
  <si>
    <t>ansible/ansible</t>
  </si>
  <si>
    <t xml:space="preserve">	https://github.com/ansible/ansible</t>
  </si>
  <si>
    <t xml:space="preserve">	30516</t>
  </si>
  <si>
    <t xml:space="preserve">	22040</t>
  </si>
  <si>
    <t xml:space="preserve">	26394</t>
  </si>
  <si>
    <t xml:space="preserve">	2012-03-06T14:58:02Z</t>
  </si>
  <si>
    <t xml:space="preserve">	2020-03-04T02:37:03Z</t>
  </si>
  <si>
    <t>gohugoio/hugo</t>
  </si>
  <si>
    <t xml:space="preserve">	https://github.com/gohugoio/hugo</t>
  </si>
  <si>
    <t xml:space="preserve">	1035</t>
  </si>
  <si>
    <t xml:space="preserve">	116</t>
  </si>
  <si>
    <t xml:space="preserve">	4003</t>
  </si>
  <si>
    <t xml:space="preserve">	4426</t>
  </si>
  <si>
    <t xml:space="preserve">	2013-07-04T15:26:26Z</t>
  </si>
  <si>
    <t xml:space="preserve">	2020-03-04T02:45:53Z</t>
  </si>
  <si>
    <t>ReactiveX/RxJava</t>
  </si>
  <si>
    <t xml:space="preserve">	https://github.com/ReactiveX/RxJava</t>
  </si>
  <si>
    <t xml:space="preserve">	2840</t>
  </si>
  <si>
    <t xml:space="preserve">	2873</t>
  </si>
  <si>
    <t xml:space="preserve">	2879</t>
  </si>
  <si>
    <t xml:space="preserve">	2013-01-08T20:11:48Z</t>
  </si>
  <si>
    <t xml:space="preserve">	2020-03-04T01:12:29Z</t>
  </si>
  <si>
    <t>psf/requests</t>
  </si>
  <si>
    <t xml:space="preserve">	https://github.com/psf/requests</t>
  </si>
  <si>
    <t xml:space="preserve">	1328</t>
  </si>
  <si>
    <t xml:space="preserve">	2862</t>
  </si>
  <si>
    <t xml:space="preserve">	3078</t>
  </si>
  <si>
    <t xml:space="preserve">	2011-02-13T18:38:17Z</t>
  </si>
  <si>
    <t xml:space="preserve">	2020-03-04T01:58:37Z</t>
  </si>
  <si>
    <t>awesome-selfhosted/awesome-selfhosted</t>
  </si>
  <si>
    <t xml:space="preserve">	https://github.com/awesome-selfhosted/awesome-selfhosted</t>
  </si>
  <si>
    <t xml:space="preserve">	1218</t>
  </si>
  <si>
    <t xml:space="preserve">	497</t>
  </si>
  <si>
    <t xml:space="preserve">	2015-06-01T02:33:17Z</t>
  </si>
  <si>
    <t xml:space="preserve">	2020-03-04T00:56:58Z</t>
  </si>
  <si>
    <t>meteor/meteor</t>
  </si>
  <si>
    <t xml:space="preserve">	https://github.com/meteor/meteor</t>
  </si>
  <si>
    <t xml:space="preserve">	1168</t>
  </si>
  <si>
    <t xml:space="preserve">	8148</t>
  </si>
  <si>
    <t xml:space="preserve">	8264</t>
  </si>
  <si>
    <t xml:space="preserve">	2012-01-19T01:58:17Z</t>
  </si>
  <si>
    <t xml:space="preserve">	2020-03-04T02:05:19Z</t>
  </si>
  <si>
    <t>antirez/redis</t>
  </si>
  <si>
    <t xml:space="preserve">	https://github.com/antirez/redis</t>
  </si>
  <si>
    <t xml:space="preserve">	946</t>
  </si>
  <si>
    <t xml:space="preserve">	2303</t>
  </si>
  <si>
    <t xml:space="preserve">	4022</t>
  </si>
  <si>
    <t xml:space="preserve">	2009-03-21T22:32:25Z</t>
  </si>
  <si>
    <t xml:space="preserve">	2020-03-04T02:17:23Z</t>
  </si>
  <si>
    <t>mtdvio/every-programmer-should-know</t>
  </si>
  <si>
    <t xml:space="preserve">	https://github.com/mtdvio/every-programmer-should-know</t>
  </si>
  <si>
    <t xml:space="preserve">	13</t>
  </si>
  <si>
    <t xml:space="preserve">	2017-08-24T13:18:26Z</t>
  </si>
  <si>
    <t xml:space="preserve">	2020-03-04T00:52:40Z</t>
  </si>
  <si>
    <t>ionic-team/ionic</t>
  </si>
  <si>
    <t xml:space="preserve">	https://github.com/ionic-team/ionic</t>
  </si>
  <si>
    <t xml:space="preserve">	2217</t>
  </si>
  <si>
    <t xml:space="preserve">	16174</t>
  </si>
  <si>
    <t xml:space="preserve">	16976</t>
  </si>
  <si>
    <t xml:space="preserve">	2013-08-20T23:06:02Z</t>
  </si>
  <si>
    <t xml:space="preserve">	2020-03-04T02:05:21Z</t>
  </si>
  <si>
    <t>goldbergyoni/nodebestpractices</t>
  </si>
  <si>
    <t xml:space="preserve">	https://github.com/goldbergyoni/nodebestpractices</t>
  </si>
  <si>
    <t xml:space="preserve">	389</t>
  </si>
  <si>
    <t xml:space="preserve">	152</t>
  </si>
  <si>
    <t xml:space="preserve">	172</t>
  </si>
  <si>
    <t xml:space="preserve">	2017-09-15T08:33:19Z</t>
  </si>
  <si>
    <t xml:space="preserve">	2020-03-04T02:41:01Z</t>
  </si>
  <si>
    <t>protocolbuffers/protobuf</t>
  </si>
  <si>
    <t xml:space="preserve">	https://github.com/protocolbuffers/protobuf</t>
  </si>
  <si>
    <t xml:space="preserve">	2535</t>
  </si>
  <si>
    <t xml:space="preserve">	2958</t>
  </si>
  <si>
    <t xml:space="preserve">	3788</t>
  </si>
  <si>
    <t xml:space="preserve">	2014-08-26T15:52:15Z</t>
  </si>
  <si>
    <t xml:space="preserve">	2020-03-04T02:16:47Z</t>
  </si>
  <si>
    <t>nvm-sh/nvm</t>
  </si>
  <si>
    <t xml:space="preserve">	https://github.com/nvm-sh/nvm</t>
  </si>
  <si>
    <t xml:space="preserve">	544</t>
  </si>
  <si>
    <t xml:space="preserve">	52</t>
  </si>
  <si>
    <t xml:space="preserve">	1099</t>
  </si>
  <si>
    <t xml:space="preserve">	1347</t>
  </si>
  <si>
    <t xml:space="preserve">	2010-04-15T17:47:47Z</t>
  </si>
  <si>
    <t xml:space="preserve">	2020-03-04T01:20:30Z</t>
  </si>
  <si>
    <t>yangshun/tech-interview-handbook</t>
  </si>
  <si>
    <t xml:space="preserve">	https://github.com/yangshun/tech-interview-handbook</t>
  </si>
  <si>
    <t xml:space="preserve">	2016-07-05T05:00:48Z</t>
  </si>
  <si>
    <t xml:space="preserve">	2020-03-04T02:18:40Z</t>
  </si>
  <si>
    <t>jekyll/jekyll</t>
  </si>
  <si>
    <t xml:space="preserve">	https://github.com/jekyll/jekyll</t>
  </si>
  <si>
    <t xml:space="preserve">	2677</t>
  </si>
  <si>
    <t xml:space="preserve">	93</t>
  </si>
  <si>
    <t xml:space="preserve">	4032</t>
  </si>
  <si>
    <t xml:space="preserve">	4115</t>
  </si>
  <si>
    <t xml:space="preserve">	2008-10-20T06:29:03Z</t>
  </si>
  <si>
    <t xml:space="preserve">	2020-03-04T02:28:56Z</t>
  </si>
  <si>
    <t>google/material-design-icons</t>
  </si>
  <si>
    <t xml:space="preserve">	https://github.com/google/material-design-icons</t>
  </si>
  <si>
    <t xml:space="preserve">	23</t>
  </si>
  <si>
    <t xml:space="preserve">	304</t>
  </si>
  <si>
    <t xml:space="preserve">	855</t>
  </si>
  <si>
    <t xml:space="preserve">	2014-10-08T18:01:28Z</t>
  </si>
  <si>
    <t xml:space="preserve">	2020-03-03T22:25:26Z</t>
  </si>
  <si>
    <t>apache/incubator-echarts</t>
  </si>
  <si>
    <t xml:space="preserve">	https://github.com/apache/incubator-echarts</t>
  </si>
  <si>
    <t xml:space="preserve">	426</t>
  </si>
  <si>
    <t xml:space="preserve">	68</t>
  </si>
  <si>
    <t xml:space="preserve">	8886</t>
  </si>
  <si>
    <t xml:space="preserve">	11558</t>
  </si>
  <si>
    <t xml:space="preserve">	2013-04-03T03:18:59Z</t>
  </si>
  <si>
    <t xml:space="preserve">	2020-03-04T02:38:27Z</t>
  </si>
  <si>
    <t>ReactTraining/react-router</t>
  </si>
  <si>
    <t xml:space="preserve">	https://github.com/ReactTraining/react-router</t>
  </si>
  <si>
    <t xml:space="preserve">	1132</t>
  </si>
  <si>
    <t xml:space="preserve">	145</t>
  </si>
  <si>
    <t xml:space="preserve">	5282</t>
  </si>
  <si>
    <t xml:space="preserve">	5306</t>
  </si>
  <si>
    <t xml:space="preserve">	2014-05-16T22:22:51Z</t>
  </si>
  <si>
    <t xml:space="preserve">	2020-03-04T02:15:43Z</t>
  </si>
  <si>
    <t>scikit-learn/scikit-learn</t>
  </si>
  <si>
    <t xml:space="preserve">	https://github.com/scikit-learn/scikit-learn</t>
  </si>
  <si>
    <t xml:space="preserve">	5893</t>
  </si>
  <si>
    <t xml:space="preserve">	16</t>
  </si>
  <si>
    <t xml:space="preserve">	5761</t>
  </si>
  <si>
    <t xml:space="preserve">	7195</t>
  </si>
  <si>
    <t xml:space="preserve">	2010-08-17T09:43:38Z</t>
  </si>
  <si>
    <t xml:space="preserve">	2020-03-04T01:26:19Z</t>
  </si>
  <si>
    <t>doocs/advanced-java</t>
  </si>
  <si>
    <t xml:space="preserve">	https://github.com/doocs/advanced-java</t>
  </si>
  <si>
    <t xml:space="preserve">	76</t>
  </si>
  <si>
    <t xml:space="preserve">	86</t>
  </si>
  <si>
    <t xml:space="preserve">	2018-10-06T11:38:30Z</t>
  </si>
  <si>
    <t xml:space="preserve">	2020-03-04T02:44:43Z</t>
  </si>
  <si>
    <t>jgthms/bulma</t>
  </si>
  <si>
    <t xml:space="preserve">	https://github.com/jgthms/bulma</t>
  </si>
  <si>
    <t xml:space="preserve">	495</t>
  </si>
  <si>
    <t xml:space="preserve">	1756</t>
  </si>
  <si>
    <t xml:space="preserve">	1951</t>
  </si>
  <si>
    <t xml:space="preserve">	2016-01-23T23:48:34Z</t>
  </si>
  <si>
    <t xml:space="preserve">	2020-03-04T00:55:31Z</t>
  </si>
  <si>
    <t>kelseyhightower/nocode</t>
  </si>
  <si>
    <t xml:space="preserve">	https://github.com/kelseyhightower/nocode</t>
  </si>
  <si>
    <t xml:space="preserve">	Dockerfile</t>
  </si>
  <si>
    <t xml:space="preserve">	1</t>
  </si>
  <si>
    <t xml:space="preserve">	383</t>
  </si>
  <si>
    <t xml:space="preserve">	3373</t>
  </si>
  <si>
    <t xml:space="preserve">	2018-02-06T23:54:00Z</t>
  </si>
  <si>
    <t xml:space="preserve">	2020-03-04T02:07:39Z</t>
  </si>
  <si>
    <t>thedaviddias/Front-End-Checklist</t>
  </si>
  <si>
    <t xml:space="preserve">	https://github.com/thedaviddias/Front-End-Checklist</t>
  </si>
  <si>
    <t xml:space="preserve">	141</t>
  </si>
  <si>
    <t xml:space="preserve">	2017-10-16T10:12:36Z</t>
  </si>
  <si>
    <t xml:space="preserve">	2020-03-04T01:55:34Z</t>
  </si>
  <si>
    <t>papers-we-love/papers-we-love</t>
  </si>
  <si>
    <t xml:space="preserve">	https://github.com/papers-we-love/papers-we-love</t>
  </si>
  <si>
    <t xml:space="preserve">	370</t>
  </si>
  <si>
    <t xml:space="preserve">	114</t>
  </si>
  <si>
    <t xml:space="preserve">	125</t>
  </si>
  <si>
    <t xml:space="preserve">	2013-12-15T14:31:41Z</t>
  </si>
  <si>
    <t xml:space="preserve">	2020-03-04T01:15:39Z</t>
  </si>
  <si>
    <t>yarnpkg/yarn</t>
  </si>
  <si>
    <t xml:space="preserve">	https://github.com/yarnpkg/yarn</t>
  </si>
  <si>
    <t xml:space="preserve">	1647</t>
  </si>
  <si>
    <t xml:space="preserve">	135</t>
  </si>
  <si>
    <t xml:space="preserve">	3652</t>
  </si>
  <si>
    <t xml:space="preserve">	5643</t>
  </si>
  <si>
    <t xml:space="preserve">	2016-01-19T17:39:16Z</t>
  </si>
  <si>
    <t xml:space="preserve">	2020-03-04T02:34:23Z</t>
  </si>
  <si>
    <t>awesomedata/awesome-public-datasets</t>
  </si>
  <si>
    <t xml:space="preserve">	https://github.com/awesomedata/awesome-public-datasets</t>
  </si>
  <si>
    <t xml:space="preserve">	187</t>
  </si>
  <si>
    <t xml:space="preserve">	88</t>
  </si>
  <si>
    <t xml:space="preserve">	2014-11-20T06:20:50Z</t>
  </si>
  <si>
    <t xml:space="preserve">	2020-03-04T01:27:43Z</t>
  </si>
  <si>
    <t>necolas/normalize.css</t>
  </si>
  <si>
    <t xml:space="preserve">	https://github.com/necolas/normalize.css</t>
  </si>
  <si>
    <t xml:space="preserve">	56</t>
  </si>
  <si>
    <t xml:space="preserve">	452</t>
  </si>
  <si>
    <t xml:space="preserve">	2011-05-04T10:20:25Z</t>
  </si>
  <si>
    <t xml:space="preserve">	2020-03-04T02:07:54Z</t>
  </si>
  <si>
    <t>gothinkster/realworld</t>
  </si>
  <si>
    <t xml:space="preserve">	https://github.com/gothinkster/realworld</t>
  </si>
  <si>
    <t xml:space="preserve">	2016-02-26T20:49:53Z</t>
  </si>
  <si>
    <t xml:space="preserve">	2020-03-04T02:07:37Z</t>
  </si>
  <si>
    <t>NARKOZ/hacker-scripts</t>
  </si>
  <si>
    <t xml:space="preserve">	https://github.com/NARKOZ/hacker-scripts</t>
  </si>
  <si>
    <t xml:space="preserve">	60</t>
  </si>
  <si>
    <t xml:space="preserve">	24</t>
  </si>
  <si>
    <t xml:space="preserve">	2015-11-21T19:05:09Z</t>
  </si>
  <si>
    <t xml:space="preserve">	2020-03-04T01:55:24Z</t>
  </si>
  <si>
    <t>wasabeef/awesome-android-ui</t>
  </si>
  <si>
    <t xml:space="preserve">	https://github.com/wasabeef/awesome-android-ui</t>
  </si>
  <si>
    <t xml:space="preserve">	2014-12-24T01:45:03Z</t>
  </si>
  <si>
    <t xml:space="preserve">	2020-03-04T02:07:44Z</t>
  </si>
  <si>
    <t>Dogfalo/materialize</t>
  </si>
  <si>
    <t xml:space="preserve">	https://github.com/Dogfalo/materialize</t>
  </si>
  <si>
    <t xml:space="preserve">	449</t>
  </si>
  <si>
    <t xml:space="preserve">	4534</t>
  </si>
  <si>
    <t xml:space="preserve">	5094</t>
  </si>
  <si>
    <t xml:space="preserve">	2014-09-12T19:35:38Z</t>
  </si>
  <si>
    <t xml:space="preserve">	2020-03-04T02:18:41Z</t>
  </si>
  <si>
    <t>FreeCodeCampChina/freecodecamp.cn</t>
  </si>
  <si>
    <t xml:space="preserve">	https://github.com/FreeCodeCampChina/freecodecamp.cn</t>
  </si>
  <si>
    <t xml:space="preserve">	442</t>
  </si>
  <si>
    <t xml:space="preserve">	584</t>
  </si>
  <si>
    <t xml:space="preserve">	2016-09-30T03:13:43Z</t>
  </si>
  <si>
    <t xml:space="preserve">	2020-03-04T02:44:41Z</t>
  </si>
  <si>
    <t>scutan90/DeepLearning-500-questions</t>
  </si>
  <si>
    <t xml:space="preserve">	https://github.com/scutan90/DeepLearning-500-questions</t>
  </si>
  <si>
    <t xml:space="preserve">	2018-06-27T06:36:45Z</t>
  </si>
  <si>
    <t xml:space="preserve">	2020-03-04T01:41:25Z</t>
  </si>
  <si>
    <t>nwjs/nw.js</t>
  </si>
  <si>
    <t xml:space="preserve">	https://github.com/nwjs/nw.js</t>
  </si>
  <si>
    <t xml:space="preserve">	554</t>
  </si>
  <si>
    <t xml:space="preserve">	5850</t>
  </si>
  <si>
    <t xml:space="preserve">	6590</t>
  </si>
  <si>
    <t xml:space="preserve">	2012-01-04T06:21:10Z</t>
  </si>
  <si>
    <t xml:space="preserve">	2020-03-04T00:52:04Z</t>
  </si>
  <si>
    <t>pytorch/pytorch</t>
  </si>
  <si>
    <t xml:space="preserve">	https://github.com/pytorch/pytorch</t>
  </si>
  <si>
    <t xml:space="preserve">	3978</t>
  </si>
  <si>
    <t xml:space="preserve">	25</t>
  </si>
  <si>
    <t xml:space="preserve">	8915</t>
  </si>
  <si>
    <t xml:space="preserve">	12834</t>
  </si>
  <si>
    <t xml:space="preserve">	2016-08-13T05:26:41Z</t>
  </si>
  <si>
    <t>aymericdamien/TensorFlow-Examples</t>
  </si>
  <si>
    <t xml:space="preserve">	https://github.com/aymericdamien/TensorFlow-Examples</t>
  </si>
  <si>
    <t xml:space="preserve">	71</t>
  </si>
  <si>
    <t xml:space="preserve">	201</t>
  </si>
  <si>
    <t xml:space="preserve">	2015-11-11T14:21:19Z</t>
  </si>
  <si>
    <t xml:space="preserve">	2020-03-04T02:31:17Z</t>
  </si>
  <si>
    <t>jaywcjlove/awesome-mac</t>
  </si>
  <si>
    <t xml:space="preserve">	https://github.com/jaywcjlove/awesome-mac</t>
  </si>
  <si>
    <t xml:space="preserve">	206</t>
  </si>
  <si>
    <t xml:space="preserve">	253</t>
  </si>
  <si>
    <t xml:space="preserve">	2016-07-17T15:33:47Z</t>
  </si>
  <si>
    <t xml:space="preserve">	2020-03-04T02:29:33Z</t>
  </si>
  <si>
    <t>scrapy/scrapy</t>
  </si>
  <si>
    <t xml:space="preserve">	https://github.com/scrapy/scrapy</t>
  </si>
  <si>
    <t xml:space="preserve">	1411</t>
  </si>
  <si>
    <t xml:space="preserve">	1693</t>
  </si>
  <si>
    <t xml:space="preserve">	2119</t>
  </si>
  <si>
    <t xml:space="preserve">	2010-02-22T02:01:14Z</t>
  </si>
  <si>
    <t xml:space="preserve">	2020-03-04T02:10:21Z</t>
  </si>
  <si>
    <t>square/okhttp</t>
  </si>
  <si>
    <t xml:space="preserve">	https://github.com/square/okhttp</t>
  </si>
  <si>
    <t xml:space="preserve">	2284</t>
  </si>
  <si>
    <t xml:space="preserve">	2826</t>
  </si>
  <si>
    <t xml:space="preserve">	2981</t>
  </si>
  <si>
    <t xml:space="preserve">	2012-07-23T13:42:55Z</t>
  </si>
  <si>
    <t>google/guava</t>
  </si>
  <si>
    <t xml:space="preserve">	https://github.com/google/guava</t>
  </si>
  <si>
    <t xml:space="preserve">	176</t>
  </si>
  <si>
    <t xml:space="preserve">	2466</t>
  </si>
  <si>
    <t xml:space="preserve">	3087</t>
  </si>
  <si>
    <t xml:space="preserve">	2014-05-29T16:23:17Z</t>
  </si>
  <si>
    <t xml:space="preserve">	2020-03-04T02:40:06Z</t>
  </si>
  <si>
    <t>babel/babel</t>
  </si>
  <si>
    <t xml:space="preserve">	https://github.com/babel/babel</t>
  </si>
  <si>
    <t xml:space="preserve">	3251</t>
  </si>
  <si>
    <t xml:space="preserve">	195</t>
  </si>
  <si>
    <t xml:space="preserve">	6306</t>
  </si>
  <si>
    <t xml:space="preserve">	6924</t>
  </si>
  <si>
    <t xml:space="preserve">	2014-09-28T13:38:23Z</t>
  </si>
  <si>
    <t xml:space="preserve">	2020-03-04T02:08:38Z</t>
  </si>
  <si>
    <t>gin-gonic/gin</t>
  </si>
  <si>
    <t xml:space="preserve">	https://github.com/gin-gonic/gin</t>
  </si>
  <si>
    <t xml:space="preserve">	595</t>
  </si>
  <si>
    <t xml:space="preserve">	1137</t>
  </si>
  <si>
    <t xml:space="preserve">	1333</t>
  </si>
  <si>
    <t xml:space="preserve">	2014-06-16T23:57:25Z</t>
  </si>
  <si>
    <t xml:space="preserve">	2020-03-04T02:00:07Z</t>
  </si>
  <si>
    <t>enaqx/awesome-react</t>
  </si>
  <si>
    <t xml:space="preserve">	https://github.com/enaqx/awesome-react</t>
  </si>
  <si>
    <t xml:space="preserve">	688</t>
  </si>
  <si>
    <t xml:space="preserve">	59</t>
  </si>
  <si>
    <t xml:space="preserve">	2014-08-06T05:31:44Z</t>
  </si>
  <si>
    <t xml:space="preserve">	2020-03-04T02:06:04Z</t>
  </si>
  <si>
    <t>Hack-with-Github/Awesome-Hacking</t>
  </si>
  <si>
    <t xml:space="preserve">	https://github.com/Hack-with-Github/Awesome-Hacking</t>
  </si>
  <si>
    <t xml:space="preserve">	2016-03-30T15:47:10Z</t>
  </si>
  <si>
    <t xml:space="preserve">	2020-03-04T01:36:17Z</t>
  </si>
  <si>
    <t>android/architecture-samples</t>
  </si>
  <si>
    <t xml:space="preserve">	https://github.com/android/architecture-samples</t>
  </si>
  <si>
    <t xml:space="preserve">	Kotlin</t>
  </si>
  <si>
    <t xml:space="preserve">	171</t>
  </si>
  <si>
    <t xml:space="preserve">	269</t>
  </si>
  <si>
    <t xml:space="preserve">	2016-02-05T13:42:07Z</t>
  </si>
  <si>
    <t xml:space="preserve">	2020-03-04T02:07:40Z</t>
  </si>
  <si>
    <t>impress/impress.js</t>
  </si>
  <si>
    <t xml:space="preserve">	https://github.com/impress/impress.js</t>
  </si>
  <si>
    <t xml:space="preserve">	387</t>
  </si>
  <si>
    <t xml:space="preserve">	434</t>
  </si>
  <si>
    <t xml:space="preserve">	2011-12-28T22:23:19Z</t>
  </si>
  <si>
    <t xml:space="preserve">	2020-03-04T00:50:55Z</t>
  </si>
  <si>
    <t>prettier/prettier</t>
  </si>
  <si>
    <t xml:space="preserve">	https://github.com/prettier/prettier</t>
  </si>
  <si>
    <t xml:space="preserve">	3050</t>
  </si>
  <si>
    <t xml:space="preserve">	3336</t>
  </si>
  <si>
    <t xml:space="preserve">	3977</t>
  </si>
  <si>
    <t xml:space="preserve">	2016-11-29T17:13:37Z</t>
  </si>
  <si>
    <t xml:space="preserve">	2020-03-04T02:39:35Z</t>
  </si>
  <si>
    <t>spring-projects/spring-framework</t>
  </si>
  <si>
    <t xml:space="preserve">	https://github.com/spring-projects/spring-framework</t>
  </si>
  <si>
    <t xml:space="preserve">	491</t>
  </si>
  <si>
    <t xml:space="preserve">	170</t>
  </si>
  <si>
    <t xml:space="preserve">	18317</t>
  </si>
  <si>
    <t xml:space="preserve">	19204</t>
  </si>
  <si>
    <t xml:space="preserve">	2010-12-08T04:04:45Z</t>
  </si>
  <si>
    <t xml:space="preserve">	2020-03-04T02:13:48Z</t>
  </si>
  <si>
    <t>neovim/neovim</t>
  </si>
  <si>
    <t xml:space="preserve">	https://github.com/neovim/neovim</t>
  </si>
  <si>
    <t xml:space="preserve">	Vim script</t>
  </si>
  <si>
    <t xml:space="preserve">	4150</t>
  </si>
  <si>
    <t xml:space="preserve">	4545</t>
  </si>
  <si>
    <t xml:space="preserve">	5320</t>
  </si>
  <si>
    <t xml:space="preserve">	2014-01-31T13:39:22Z</t>
  </si>
  <si>
    <t xml:space="preserve">	2020-03-04T02:38:15Z</t>
  </si>
  <si>
    <t>nodejs/node-v0.x-archive</t>
  </si>
  <si>
    <t xml:space="preserve">	https://github.com/nodejs/node-v0.x-archive</t>
  </si>
  <si>
    <t xml:space="preserve">	5848</t>
  </si>
  <si>
    <t xml:space="preserve">	6383</t>
  </si>
  <si>
    <t xml:space="preserve">	2009-05-27T16:29:46Z</t>
  </si>
  <si>
    <t xml:space="preserve">	2020-03-04T01:24:54Z</t>
  </si>
  <si>
    <t>square/retrofit</t>
  </si>
  <si>
    <t xml:space="preserve">	https://github.com/square/retrofit</t>
  </si>
  <si>
    <t xml:space="preserve">	2237</t>
  </si>
  <si>
    <t xml:space="preserve">	2326</t>
  </si>
  <si>
    <t xml:space="preserve">	2010-09-06T21:39:43Z</t>
  </si>
  <si>
    <t xml:space="preserve">	2020-03-03T19:59:23Z</t>
  </si>
  <si>
    <t>parcel-bundler/parcel</t>
  </si>
  <si>
    <t xml:space="preserve">	https://github.com/parcel-bundler/parcel</t>
  </si>
  <si>
    <t xml:space="preserve">	1033</t>
  </si>
  <si>
    <t xml:space="preserve">	2255</t>
  </si>
  <si>
    <t xml:space="preserve">	2775</t>
  </si>
  <si>
    <t xml:space="preserve">	2017-08-07T16:36:47Z</t>
  </si>
  <si>
    <t xml:space="preserve">	2020-03-03T23:36:35Z</t>
  </si>
  <si>
    <t>minimaxir/big-list-of-naughty-strings</t>
  </si>
  <si>
    <t xml:space="preserve">	https://github.com/minimaxir/big-list-of-naughty-strings</t>
  </si>
  <si>
    <t xml:space="preserve">	2015-08-08T20:57:20Z</t>
  </si>
  <si>
    <t xml:space="preserve">	2020-03-03T21:29:16Z</t>
  </si>
  <si>
    <t>x64dbg/x64dbg</t>
  </si>
  <si>
    <t xml:space="preserve">	https://github.com/x64dbg/x64dbg</t>
  </si>
  <si>
    <t xml:space="preserve">	427</t>
  </si>
  <si>
    <t xml:space="preserve">	1394</t>
  </si>
  <si>
    <t xml:space="preserve">	1760</t>
  </si>
  <si>
    <t xml:space="preserve">	2015-04-11T20:48:23Z</t>
  </si>
  <si>
    <t xml:space="preserve">	2020-03-04T02:19:13Z</t>
  </si>
  <si>
    <t>serverless/serverless</t>
  </si>
  <si>
    <t xml:space="preserve">	https://github.com/serverless/serverless</t>
  </si>
  <si>
    <t xml:space="preserve">	2619</t>
  </si>
  <si>
    <t xml:space="preserve">	150</t>
  </si>
  <si>
    <t xml:space="preserve">	3478</t>
  </si>
  <si>
    <t xml:space="preserve">	4184</t>
  </si>
  <si>
    <t xml:space="preserve">	2015-04-21T03:48:40Z</t>
  </si>
  <si>
    <t xml:space="preserve">	2020-03-04T02:12:36Z</t>
  </si>
  <si>
    <t>sindresorhus/awesome-nodejs</t>
  </si>
  <si>
    <t xml:space="preserve">	https://github.com/sindresorhus/awesome-nodejs</t>
  </si>
  <si>
    <t xml:space="preserve">	348</t>
  </si>
  <si>
    <t xml:space="preserve">	2014-07-11T13:35:34Z</t>
  </si>
  <si>
    <t xml:space="preserve">	2020-03-04T02:05:45Z</t>
  </si>
  <si>
    <t>juliangarnier/anime</t>
  </si>
  <si>
    <t xml:space="preserve">	https://github.com/juliangarnier/anime</t>
  </si>
  <si>
    <t xml:space="preserve">	64</t>
  </si>
  <si>
    <t xml:space="preserve">	395</t>
  </si>
  <si>
    <t xml:space="preserve">	520</t>
  </si>
  <si>
    <t xml:space="preserve">	2016-03-13T21:37:45Z</t>
  </si>
  <si>
    <t xml:space="preserve">	2020-03-04T00:48:35Z</t>
  </si>
  <si>
    <t>vsouza/awesome-ios</t>
  </si>
  <si>
    <t xml:space="preserve">	https://github.com/vsouza/awesome-ios</t>
  </si>
  <si>
    <t xml:space="preserve">	Swift</t>
  </si>
  <si>
    <t xml:space="preserve">	2078</t>
  </si>
  <si>
    <t xml:space="preserve">	429</t>
  </si>
  <si>
    <t xml:space="preserve">	2014-07-10T16:03:45Z</t>
  </si>
  <si>
    <t xml:space="preserve">	2020-03-03T22:12:13Z</t>
  </si>
  <si>
    <t>astaxie/build-web-application-with-golang</t>
  </si>
  <si>
    <t xml:space="preserve">	https://github.com/astaxie/build-web-application-with-golang</t>
  </si>
  <si>
    <t xml:space="preserve">	727</t>
  </si>
  <si>
    <t xml:space="preserve">	168</t>
  </si>
  <si>
    <t xml:space="preserve">	271</t>
  </si>
  <si>
    <t xml:space="preserve">	2012-08-02T11:49:35Z</t>
  </si>
  <si>
    <t xml:space="preserve">	2020-03-04T01:20:46Z</t>
  </si>
  <si>
    <t>grafana/grafana</t>
  </si>
  <si>
    <t xml:space="preserve">	https://github.com/grafana/grafana</t>
  </si>
  <si>
    <t xml:space="preserve">	5944</t>
  </si>
  <si>
    <t xml:space="preserve">	163</t>
  </si>
  <si>
    <t xml:space="preserve">	12686</t>
  </si>
  <si>
    <t xml:space="preserve">	15117</t>
  </si>
  <si>
    <t xml:space="preserve">	2013-12-11T15:59:56Z</t>
  </si>
  <si>
    <t xml:space="preserve">	2020-03-04T02:39:37Z</t>
  </si>
  <si>
    <t>gogs/gogs</t>
  </si>
  <si>
    <t xml:space="preserve">	https://github.com/gogs/gogs</t>
  </si>
  <si>
    <t xml:space="preserve">	954</t>
  </si>
  <si>
    <t xml:space="preserve">	3818</t>
  </si>
  <si>
    <t xml:space="preserve">	4467</t>
  </si>
  <si>
    <t xml:space="preserve">	2014-02-12T01:57:08Z</t>
  </si>
  <si>
    <t xml:space="preserve">	2020-03-04T02:44:53Z</t>
  </si>
  <si>
    <t>ryanmcdermott/clean-code-javascript</t>
  </si>
  <si>
    <t xml:space="preserve">	https://github.com/ryanmcdermott/clean-code-javascript</t>
  </si>
  <si>
    <t xml:space="preserve">	137</t>
  </si>
  <si>
    <t xml:space="preserve">	2016-11-25T22:25:41Z</t>
  </si>
  <si>
    <t xml:space="preserve">	2020-03-04T02:26:35Z</t>
  </si>
  <si>
    <t>fatedier/frp</t>
  </si>
  <si>
    <t xml:space="preserve">	https://github.com/fatedier/frp</t>
  </si>
  <si>
    <t xml:space="preserve">	225</t>
  </si>
  <si>
    <t xml:space="preserve">	51</t>
  </si>
  <si>
    <t xml:space="preserve">	1273</t>
  </si>
  <si>
    <t xml:space="preserve">	2015-12-21T15:24:59Z</t>
  </si>
  <si>
    <t xml:space="preserve">	2020-03-04T02:30:26Z</t>
  </si>
  <si>
    <t>ziishaned/learn-regex</t>
  </si>
  <si>
    <t xml:space="preserve">	https://github.com/ziishaned/learn-regex</t>
  </si>
  <si>
    <t xml:space="preserve">	95</t>
  </si>
  <si>
    <t xml:space="preserve">	66</t>
  </si>
  <si>
    <t xml:space="preserve">	2017-07-22T12:21:03Z</t>
  </si>
  <si>
    <t xml:space="preserve">	2020-03-04T02:26:56Z</t>
  </si>
  <si>
    <t>ColorlibHQ/AdminLTE</t>
  </si>
  <si>
    <t xml:space="preserve">	https://github.com/ColorlibHQ/AdminLTE</t>
  </si>
  <si>
    <t xml:space="preserve">	65</t>
  </si>
  <si>
    <t xml:space="preserve">	1992</t>
  </si>
  <si>
    <t xml:space="preserve">	2079</t>
  </si>
  <si>
    <t xml:space="preserve">	2013-12-25T02:52:40Z</t>
  </si>
  <si>
    <t xml:space="preserve">	2020-03-04T01:30:01Z</t>
  </si>
  <si>
    <t>k88hudson/git-flight-rules</t>
  </si>
  <si>
    <t xml:space="preserve">	https://github.com/k88hudson/git-flight-rules</t>
  </si>
  <si>
    <t xml:space="preserve">	199</t>
  </si>
  <si>
    <t xml:space="preserve">	2014-07-22T20:35:09Z</t>
  </si>
  <si>
    <t xml:space="preserve">	2020-03-03T21:02:17Z</t>
  </si>
  <si>
    <t>MaximAbramchuck/awesome-interview-questions</t>
  </si>
  <si>
    <t xml:space="preserve">	https://github.com/MaximAbramchuck/awesome-interview-questions</t>
  </si>
  <si>
    <t xml:space="preserve">	134</t>
  </si>
  <si>
    <t xml:space="preserve">	2015-11-28T09:48:17Z</t>
  </si>
  <si>
    <t xml:space="preserve">	2020-03-03T21:50:03Z</t>
  </si>
  <si>
    <t>tesseract-ocr/tesseract</t>
  </si>
  <si>
    <t xml:space="preserve">	https://github.com/tesseract-ocr/tesseract</t>
  </si>
  <si>
    <t xml:space="preserve">	988</t>
  </si>
  <si>
    <t xml:space="preserve">	8</t>
  </si>
  <si>
    <t xml:space="preserve">	1501</t>
  </si>
  <si>
    <t xml:space="preserve">	1772</t>
  </si>
  <si>
    <t xml:space="preserve">	2014-08-12T18:04:59Z</t>
  </si>
  <si>
    <t xml:space="preserve">	2020-03-04T02:43:06Z</t>
  </si>
  <si>
    <t>Alamofire/Alamofire</t>
  </si>
  <si>
    <t xml:space="preserve">	https://github.com/Alamofire/Alamofire</t>
  </si>
  <si>
    <t xml:space="preserve">	2254</t>
  </si>
  <si>
    <t xml:space="preserve">	2279</t>
  </si>
  <si>
    <t xml:space="preserve">	2014-07-31T05:56:19Z</t>
  </si>
  <si>
    <t xml:space="preserve">	2020-03-04T02:03:15Z</t>
  </si>
  <si>
    <t>ripienaar/free-for-dev</t>
  </si>
  <si>
    <t xml:space="preserve">	https://github.com/ripienaar/free-for-dev</t>
  </si>
  <si>
    <t xml:space="preserve">	1045</t>
  </si>
  <si>
    <t xml:space="preserve">	2015-03-18T21:06:26Z</t>
  </si>
  <si>
    <t xml:space="preserve">	2020-03-04T02:40:08Z</t>
  </si>
  <si>
    <t>TryGhost/Ghost</t>
  </si>
  <si>
    <t xml:space="preserve">	https://github.com/TryGhost/Ghost</t>
  </si>
  <si>
    <t xml:space="preserve">	4689</t>
  </si>
  <si>
    <t xml:space="preserve">	296</t>
  </si>
  <si>
    <t xml:space="preserve">	5616</t>
  </si>
  <si>
    <t xml:space="preserve">	5665</t>
  </si>
  <si>
    <t xml:space="preserve">	2013-05-04T11:09:13Z</t>
  </si>
  <si>
    <t xml:space="preserve">	2020-03-04T02:05:50Z</t>
  </si>
  <si>
    <t>zeit/hyper</t>
  </si>
  <si>
    <t xml:space="preserve">	https://github.com/zeit/hyper</t>
  </si>
  <si>
    <t xml:space="preserve">	1066</t>
  </si>
  <si>
    <t xml:space="preserve">	2193</t>
  </si>
  <si>
    <t xml:space="preserve">	2933</t>
  </si>
  <si>
    <t xml:space="preserve">	2016-07-01T06:01:21Z</t>
  </si>
  <si>
    <t>AFNetworking/AFNetworking</t>
  </si>
  <si>
    <t xml:space="preserve">	https://github.com/AFNetworking/AFNetworking</t>
  </si>
  <si>
    <t xml:space="preserve">	Objective-C</t>
  </si>
  <si>
    <t xml:space="preserve">	670</t>
  </si>
  <si>
    <t xml:space="preserve">	38</t>
  </si>
  <si>
    <t xml:space="preserve">	2634</t>
  </si>
  <si>
    <t xml:space="preserve">	2999</t>
  </si>
  <si>
    <t xml:space="preserve">	2011-05-31T21:28:44Z</t>
  </si>
  <si>
    <t xml:space="preserve">	2020-03-04T02:03:12Z</t>
  </si>
  <si>
    <t>prakhar1989/awesome-courses</t>
  </si>
  <si>
    <t xml:space="preserve">	https://github.com/prakhar1989/awesome-courses</t>
  </si>
  <si>
    <t xml:space="preserve">	181</t>
  </si>
  <si>
    <t xml:space="preserve">	2014-11-15T18:36:49Z</t>
  </si>
  <si>
    <t xml:space="preserve">	2020-03-03T17:21:33Z</t>
  </si>
  <si>
    <t>ageitgey/face_recognition</t>
  </si>
  <si>
    <t xml:space="preserve">	https://github.com/ageitgey/face_recognition</t>
  </si>
  <si>
    <t xml:space="preserve">	75</t>
  </si>
  <si>
    <t xml:space="preserve">	488</t>
  </si>
  <si>
    <t xml:space="preserve">	932</t>
  </si>
  <si>
    <t xml:space="preserve">	2017-03-03T21:52:39Z</t>
  </si>
  <si>
    <t xml:space="preserve">	2020-03-04T02:38:38Z</t>
  </si>
  <si>
    <t>shadowsocks/shadowsocks</t>
  </si>
  <si>
    <t xml:space="preserve">	https://github.com/shadowsocks/shadowsocks</t>
  </si>
  <si>
    <t xml:space="preserve">	2012-04-20T13:10:49Z</t>
  </si>
  <si>
    <t xml:space="preserve">	2020-03-04T01:32:23Z</t>
  </si>
  <si>
    <t>bailicangdu/vue2-elm</t>
  </si>
  <si>
    <t xml:space="preserve">	https://github.com/bailicangdu/vue2-elm</t>
  </si>
  <si>
    <t xml:space="preserve">	424</t>
  </si>
  <si>
    <t xml:space="preserve">	486</t>
  </si>
  <si>
    <t xml:space="preserve">	2016-12-23T01:49:20Z</t>
  </si>
  <si>
    <t xml:space="preserve">	2020-03-04T01:48:15Z</t>
  </si>
  <si>
    <t>home-assistant/core</t>
  </si>
  <si>
    <t xml:space="preserve">	https://github.com/home-assistant/core</t>
  </si>
  <si>
    <t xml:space="preserve">	15789</t>
  </si>
  <si>
    <t xml:space="preserve">	12146</t>
  </si>
  <si>
    <t xml:space="preserve">	12991</t>
  </si>
  <si>
    <t xml:space="preserve">	2013-09-17T07:29:48Z</t>
  </si>
  <si>
    <t xml:space="preserve">	2020-03-04T02:39:40Z</t>
  </si>
  <si>
    <t>Unitech/pm2</t>
  </si>
  <si>
    <t xml:space="preserve">	https://github.com/Unitech/pm2</t>
  </si>
  <si>
    <t xml:space="preserve">	487</t>
  </si>
  <si>
    <t xml:space="preserve">	103</t>
  </si>
  <si>
    <t xml:space="preserve">	3077</t>
  </si>
  <si>
    <t xml:space="preserve">	3871</t>
  </si>
  <si>
    <t xml:space="preserve">	2013-05-21T03:25:25Z</t>
  </si>
  <si>
    <t xml:space="preserve">	2020-03-04T02:18:05Z</t>
  </si>
  <si>
    <t>gulpjs/gulp</t>
  </si>
  <si>
    <t xml:space="preserve">	https://github.com/gulpjs/gulp</t>
  </si>
  <si>
    <t xml:space="preserve">	379</t>
  </si>
  <si>
    <t xml:space="preserve">	1763</t>
  </si>
  <si>
    <t xml:space="preserve">	1789</t>
  </si>
  <si>
    <t xml:space="preserve">	2013-07-04T05:26:06Z</t>
  </si>
  <si>
    <t xml:space="preserve">	2020-03-03T22:46:49Z</t>
  </si>
  <si>
    <t>google/material-design-lite</t>
  </si>
  <si>
    <t xml:space="preserve">	https://github.com/google/material-design-lite</t>
  </si>
  <si>
    <t xml:space="preserve">	655</t>
  </si>
  <si>
    <t xml:space="preserve">	1786</t>
  </si>
  <si>
    <t xml:space="preserve">	2142</t>
  </si>
  <si>
    <t xml:space="preserve">	2015-01-14T22:01:33Z</t>
  </si>
  <si>
    <t xml:space="preserve">	2020-03-03T15:30:07Z</t>
  </si>
  <si>
    <t>git/git</t>
  </si>
  <si>
    <t xml:space="preserve">	https://github.com/git/git</t>
  </si>
  <si>
    <t xml:space="preserve">	2008-07-23T14:21:26Z</t>
  </si>
  <si>
    <t xml:space="preserve">	2020-03-03T23:32:48Z</t>
  </si>
  <si>
    <t>trimstray/the-book-of-secret-knowledge</t>
  </si>
  <si>
    <t xml:space="preserve">	https://github.com/trimstray/the-book-of-secret-knowledge</t>
  </si>
  <si>
    <t xml:space="preserve">	34</t>
  </si>
  <si>
    <t xml:space="preserve">	2018-06-23T10:43:14Z</t>
  </si>
  <si>
    <t xml:space="preserve">	2020-03-04T02:33:26Z</t>
  </si>
  <si>
    <t>apache/dubbo</t>
  </si>
  <si>
    <t xml:space="preserve">	https://github.com/apache/dubbo</t>
  </si>
  <si>
    <t xml:space="preserve">	1489</t>
  </si>
  <si>
    <t xml:space="preserve">	2789</t>
  </si>
  <si>
    <t xml:space="preserve">	3246</t>
  </si>
  <si>
    <t xml:space="preserve">	2012-06-19T07:56:02Z</t>
  </si>
  <si>
    <t xml:space="preserve">	2020-03-04T02:23:05Z</t>
  </si>
  <si>
    <t>leonardomso/33-js-concepts</t>
  </si>
  <si>
    <t xml:space="preserve">	https://github.com/leonardomso/33-js-concepts</t>
  </si>
  <si>
    <t xml:space="preserve">	2018-09-04T13:27:04Z</t>
  </si>
  <si>
    <t xml:space="preserve">	2020-03-03T23:22:58Z</t>
  </si>
  <si>
    <t>soimort/you-get</t>
  </si>
  <si>
    <t xml:space="preserve">	https://github.com/soimort/you-get</t>
  </si>
  <si>
    <t xml:space="preserve">	500</t>
  </si>
  <si>
    <t xml:space="preserve">	102</t>
  </si>
  <si>
    <t xml:space="preserve">	2012-08-20T15:53:36Z</t>
  </si>
  <si>
    <t xml:space="preserve">	2020-03-04T01:42:55Z</t>
  </si>
  <si>
    <t>sveltejs/svelte</t>
  </si>
  <si>
    <t xml:space="preserve">	https://github.com/sveltejs/svelte</t>
  </si>
  <si>
    <t xml:space="preserve">	1605</t>
  </si>
  <si>
    <t xml:space="preserve">	2153</t>
  </si>
  <si>
    <t xml:space="preserve">	2558</t>
  </si>
  <si>
    <t xml:space="preserve">	2016-11-20T18:13:05Z</t>
  </si>
  <si>
    <t xml:space="preserve">	2020-03-04T02:06:33Z</t>
  </si>
  <si>
    <t>adobe/brackets</t>
  </si>
  <si>
    <t xml:space="preserve">	https://github.com/adobe/brackets</t>
  </si>
  <si>
    <t xml:space="preserve">	4323</t>
  </si>
  <si>
    <t xml:space="preserve">	6981</t>
  </si>
  <si>
    <t xml:space="preserve">	9445</t>
  </si>
  <si>
    <t xml:space="preserve">	2011-12-07T21:14:40Z</t>
  </si>
  <si>
    <t xml:space="preserve">	2020-03-03T13:41:10Z</t>
  </si>
  <si>
    <t>JetBrains/kotlin</t>
  </si>
  <si>
    <t xml:space="preserve">	https://github.com/JetBrains/kotlin</t>
  </si>
  <si>
    <t xml:space="preserve">	1248</t>
  </si>
  <si>
    <t xml:space="preserve">	139</t>
  </si>
  <si>
    <t xml:space="preserve">	2012-02-13T17:29:58Z</t>
  </si>
  <si>
    <t xml:space="preserve">	2020-03-04T02:00:38Z</t>
  </si>
  <si>
    <t>blueimp/jQuery-File-Upload</t>
  </si>
  <si>
    <t xml:space="preserve">	https://github.com/blueimp/jQuery-File-Upload</t>
  </si>
  <si>
    <t xml:space="preserve">	113</t>
  </si>
  <si>
    <t xml:space="preserve">	3151</t>
  </si>
  <si>
    <t xml:space="preserve">	3196</t>
  </si>
  <si>
    <t xml:space="preserve">	2010-12-01T15:35:32Z</t>
  </si>
  <si>
    <t xml:space="preserve">	2020-03-03T22:49:47Z</t>
  </si>
  <si>
    <t>macrozheng/mall</t>
  </si>
  <si>
    <t xml:space="preserve">	https://github.com/macrozheng/mall</t>
  </si>
  <si>
    <t xml:space="preserve">	227</t>
  </si>
  <si>
    <t xml:space="preserve">	237</t>
  </si>
  <si>
    <t xml:space="preserve">	2018-04-04T01:11:44Z</t>
  </si>
  <si>
    <t xml:space="preserve">	2020-03-04T02:46:08Z</t>
  </si>
  <si>
    <t>syncthing/syncthing</t>
  </si>
  <si>
    <t xml:space="preserve">	https://github.com/syncthing/syncthing</t>
  </si>
  <si>
    <t xml:space="preserve">	189</t>
  </si>
  <si>
    <t xml:space="preserve">	3701</t>
  </si>
  <si>
    <t xml:space="preserve">	3961</t>
  </si>
  <si>
    <t xml:space="preserve">	2013-11-26T09:48:21Z</t>
  </si>
  <si>
    <t xml:space="preserve">	2020-03-04T02:44:55Z</t>
  </si>
  <si>
    <t>tuvtran/project-based-learning</t>
  </si>
  <si>
    <t xml:space="preserve">	https://github.com/tuvtran/project-based-learning</t>
  </si>
  <si>
    <t xml:space="preserve">	2017-04-12T05:07:46Z</t>
  </si>
  <si>
    <t xml:space="preserve">	2020-03-04T02:38:05Z</t>
  </si>
  <si>
    <t>discourse/discourse</t>
  </si>
  <si>
    <t xml:space="preserve">	https://github.com/discourse/discourse</t>
  </si>
  <si>
    <t xml:space="preserve">	7150</t>
  </si>
  <si>
    <t xml:space="preserve">	2013-01-12T00:25:55Z</t>
  </si>
  <si>
    <t xml:space="preserve">	2020-03-04T00:56:44Z</t>
  </si>
  <si>
    <t>sdmg15/Best-websites-a-programmer-should-visit</t>
  </si>
  <si>
    <t xml:space="preserve">	https://github.com/sdmg15/Best-websites-a-programmer-should-visit</t>
  </si>
  <si>
    <t xml:space="preserve">	232</t>
  </si>
  <si>
    <t xml:space="preserve">	2017-03-05T20:25:17Z</t>
  </si>
  <si>
    <t xml:space="preserve">	2020-03-04T00:48:52Z</t>
  </si>
  <si>
    <t>justjavac/awesome-wechat-weapp</t>
  </si>
  <si>
    <t xml:space="preserve">	https://github.com/justjavac/awesome-wechat-weapp</t>
  </si>
  <si>
    <t xml:space="preserve">	2016-09-22T20:04:48Z</t>
  </si>
  <si>
    <t xml:space="preserve">	2020-03-04T02:33:06Z</t>
  </si>
  <si>
    <t>PhilJay/MPAndroidChart</t>
  </si>
  <si>
    <t xml:space="preserve">	https://github.com/PhilJay/MPAndroidChart</t>
  </si>
  <si>
    <t xml:space="preserve">	2765</t>
  </si>
  <si>
    <t xml:space="preserve">	4380</t>
  </si>
  <si>
    <t xml:space="preserve">	2014-04-25T14:29:47Z</t>
  </si>
  <si>
    <t xml:space="preserve">	2020-03-04T02:19:39Z</t>
  </si>
  <si>
    <t>BVLC/caffe</t>
  </si>
  <si>
    <t xml:space="preserve">	https://github.com/BVLC/caffe</t>
  </si>
  <si>
    <t xml:space="preserve">	1087</t>
  </si>
  <si>
    <t xml:space="preserve">	3857</t>
  </si>
  <si>
    <t xml:space="preserve">	4683</t>
  </si>
  <si>
    <t xml:space="preserve">	2013-09-12T18:39:48Z</t>
  </si>
  <si>
    <t xml:space="preserve">	2020-03-04T01:48:58Z</t>
  </si>
  <si>
    <t>karan/Projects</t>
  </si>
  <si>
    <t xml:space="preserve">	https://github.com/karan/Projects</t>
  </si>
  <si>
    <t xml:space="preserve">	2013-07-04T13:37:27Z</t>
  </si>
  <si>
    <t xml:space="preserve">	2020-03-04T01:46:00Z</t>
  </si>
  <si>
    <t>facebook/jest</t>
  </si>
  <si>
    <t xml:space="preserve">	https://github.com/facebook/jest</t>
  </si>
  <si>
    <t xml:space="preserve">	3482</t>
  </si>
  <si>
    <t xml:space="preserve">	87</t>
  </si>
  <si>
    <t xml:space="preserve">	4305</t>
  </si>
  <si>
    <t xml:space="preserve">	5127</t>
  </si>
  <si>
    <t xml:space="preserve">	2013-12-10T00:18:04Z</t>
  </si>
  <si>
    <t xml:space="preserve">	2020-03-04T01:07:04Z</t>
  </si>
  <si>
    <t>etcd-io/etcd</t>
  </si>
  <si>
    <t xml:space="preserve">	https://github.com/etcd-io/etcd</t>
  </si>
  <si>
    <t xml:space="preserve">	5753</t>
  </si>
  <si>
    <t xml:space="preserve">	4256</t>
  </si>
  <si>
    <t xml:space="preserve">	4759</t>
  </si>
  <si>
    <t xml:space="preserve">	2013-07-06T21:57:21Z</t>
  </si>
  <si>
    <t xml:space="preserve">	2020-03-03T17:20:41Z</t>
  </si>
  <si>
    <t>tiimgreen/github-cheat-sheet</t>
  </si>
  <si>
    <t xml:space="preserve">	https://github.com/tiimgreen/github-cheat-sheet</t>
  </si>
  <si>
    <t xml:space="preserve">	40</t>
  </si>
  <si>
    <t xml:space="preserve">	2014-04-12T16:38:42Z</t>
  </si>
  <si>
    <t xml:space="preserve">	2020-03-03T17:21:13Z</t>
  </si>
  <si>
    <t>mozilla/pdf.js</t>
  </si>
  <si>
    <t xml:space="preserve">	https://github.com/mozilla/pdf.js</t>
  </si>
  <si>
    <t xml:space="preserve">	4207</t>
  </si>
  <si>
    <t xml:space="preserve">	31</t>
  </si>
  <si>
    <t xml:space="preserve">	6022</t>
  </si>
  <si>
    <t xml:space="preserve">	6614</t>
  </si>
  <si>
    <t xml:space="preserve">	2011-04-26T06:32:03Z</t>
  </si>
  <si>
    <t xml:space="preserve">	2020-03-04T02:00:43Z</t>
  </si>
  <si>
    <t>hexojs/hexo</t>
  </si>
  <si>
    <t xml:space="preserve">	https://github.com/hexojs/hexo</t>
  </si>
  <si>
    <t xml:space="preserve">	546</t>
  </si>
  <si>
    <t xml:space="preserve">	3194</t>
  </si>
  <si>
    <t xml:space="preserve">	3392</t>
  </si>
  <si>
    <t xml:space="preserve">	2012-09-23T15:17:08Z</t>
  </si>
  <si>
    <t xml:space="preserve">	2020-03-03T23:18:20Z</t>
  </si>
  <si>
    <t>Trinea/android-open-project</t>
  </si>
  <si>
    <t xml:space="preserve">	https://github.com/Trinea/android-open-project</t>
  </si>
  <si>
    <t xml:space="preserve">	67</t>
  </si>
  <si>
    <t xml:space="preserve">	2014-01-05T15:20:15Z</t>
  </si>
  <si>
    <t xml:space="preserve">	2020-03-04T01:06:03Z</t>
  </si>
  <si>
    <t>XX-net/XX-Net</t>
  </si>
  <si>
    <t xml:space="preserve">	https://github.com/XX-net/XX-Net</t>
  </si>
  <si>
    <t xml:space="preserve">	4855</t>
  </si>
  <si>
    <t xml:space="preserve">	12280</t>
  </si>
  <si>
    <t xml:space="preserve">	2015-01-15T09:35:51Z</t>
  </si>
  <si>
    <t xml:space="preserve">	2020-03-04T01:51:22Z</t>
  </si>
  <si>
    <t>python/cpython</t>
  </si>
  <si>
    <t xml:space="preserve">	https://github.com/python/cpython</t>
  </si>
  <si>
    <t xml:space="preserve">	15091</t>
  </si>
  <si>
    <t xml:space="preserve">	2017-02-10T19:23:51Z</t>
  </si>
  <si>
    <t xml:space="preserve">	2020-03-03T23:58:03Z</t>
  </si>
  <si>
    <t>sahat/hackathon-starter</t>
  </si>
  <si>
    <t xml:space="preserve">	https://github.com/sahat/hackathon-starter</t>
  </si>
  <si>
    <t xml:space="preserve">	539</t>
  </si>
  <si>
    <t xml:space="preserve">	547</t>
  </si>
  <si>
    <t xml:space="preserve">	2013-11-13T17:24:12Z</t>
  </si>
  <si>
    <t xml:space="preserve">	2020-03-04T01:55:46Z</t>
  </si>
  <si>
    <t>alvarotrigo/fullPage.js</t>
  </si>
  <si>
    <t xml:space="preserve">	https://github.com/alvarotrigo/fullPage.js</t>
  </si>
  <si>
    <t xml:space="preserve">	248</t>
  </si>
  <si>
    <t xml:space="preserve">	3290</t>
  </si>
  <si>
    <t xml:space="preserve">	3439</t>
  </si>
  <si>
    <t xml:space="preserve">	2013-09-20T11:58:29Z</t>
  </si>
  <si>
    <t xml:space="preserve">	2020-03-04T02:25:31Z</t>
  </si>
  <si>
    <t>prometheus/prometheus</t>
  </si>
  <si>
    <t xml:space="preserve">	https://github.com/prometheus/prometheus</t>
  </si>
  <si>
    <t xml:space="preserve">	2876</t>
  </si>
  <si>
    <t xml:space="preserve">	132</t>
  </si>
  <si>
    <t xml:space="preserve">	2849</t>
  </si>
  <si>
    <t xml:space="preserve">	3201</t>
  </si>
  <si>
    <t xml:space="preserve">	2012-11-24T11:14:12Z</t>
  </si>
  <si>
    <t xml:space="preserve">	2020-03-04T02:06:29Z</t>
  </si>
  <si>
    <t>deepfakes/faceswap</t>
  </si>
  <si>
    <t xml:space="preserve">	https://github.com/deepfakes/faceswap</t>
  </si>
  <si>
    <t xml:space="preserve">	295</t>
  </si>
  <si>
    <t xml:space="preserve">	560</t>
  </si>
  <si>
    <t xml:space="preserve">	2017-12-19T09:44:13Z</t>
  </si>
  <si>
    <t xml:space="preserve">	2020-03-04T02:06:25Z</t>
  </si>
  <si>
    <t>immutable-js/immutable-js</t>
  </si>
  <si>
    <t xml:space="preserve">	https://github.com/immutable-js/immutable-js</t>
  </si>
  <si>
    <t xml:space="preserve">	1021</t>
  </si>
  <si>
    <t xml:space="preserve">	1161</t>
  </si>
  <si>
    <t xml:space="preserve">	2014-07-02T06:02:29Z</t>
  </si>
  <si>
    <t xml:space="preserve">	2020-03-03T23:06:43Z</t>
  </si>
  <si>
    <t>slatedocs/slate</t>
  </si>
  <si>
    <t xml:space="preserve">	https://github.com/slatedocs/slate</t>
  </si>
  <si>
    <t xml:space="preserve">	169</t>
  </si>
  <si>
    <t xml:space="preserve">	502</t>
  </si>
  <si>
    <t xml:space="preserve">	541</t>
  </si>
  <si>
    <t xml:space="preserve">	2013-09-13T22:15:24Z</t>
  </si>
  <si>
    <t xml:space="preserve">	2020-03-04T02:13:39Z</t>
  </si>
  <si>
    <t>shadowsocks/shadowsocks-android</t>
  </si>
  <si>
    <t xml:space="preserve">	https://github.com/shadowsocks/shadowsocks-android</t>
  </si>
  <si>
    <t xml:space="preserve">	219</t>
  </si>
  <si>
    <t xml:space="preserve">	2098</t>
  </si>
  <si>
    <t xml:space="preserve">	2110</t>
  </si>
  <si>
    <t xml:space="preserve">	2012-12-16T13:40:29Z</t>
  </si>
  <si>
    <t xml:space="preserve">	2020-03-04T02:41:09Z</t>
  </si>
  <si>
    <t>pixijs/pixi.js</t>
  </si>
  <si>
    <t xml:space="preserve">	https://github.com/pixijs/pixi.js</t>
  </si>
  <si>
    <t xml:space="preserve">	1749</t>
  </si>
  <si>
    <t xml:space="preserve">	3872</t>
  </si>
  <si>
    <t xml:space="preserve">	3954</t>
  </si>
  <si>
    <t xml:space="preserve">	2013-01-21T22:40:50Z</t>
  </si>
  <si>
    <t xml:space="preserve">	2020-03-04T01:16:30Z</t>
  </si>
  <si>
    <t>algorithm-visualizer/algorithm-visualizer</t>
  </si>
  <si>
    <t xml:space="preserve">	https://github.com/algorithm-visualizer/algorithm-visualizer</t>
  </si>
  <si>
    <t xml:space="preserve">	178</t>
  </si>
  <si>
    <t xml:space="preserve">	2016-05-15T00:27:45Z</t>
  </si>
  <si>
    <t xml:space="preserve">	2020-03-04T02:35:42Z</t>
  </si>
  <si>
    <t>koajs/koa</t>
  </si>
  <si>
    <t xml:space="preserve">	https://github.com/koajs/koa</t>
  </si>
  <si>
    <t xml:space="preserve">	371</t>
  </si>
  <si>
    <t xml:space="preserve">	746</t>
  </si>
  <si>
    <t xml:space="preserve">	787</t>
  </si>
  <si>
    <t xml:space="preserve">	2013-07-20T18:53:45Z</t>
  </si>
  <si>
    <t xml:space="preserve">	2020-03-03T18:40:25Z</t>
  </si>
  <si>
    <t>foundation/foundation-sites</t>
  </si>
  <si>
    <t xml:space="preserve">	https://github.com/foundation/foundation-sites</t>
  </si>
  <si>
    <t xml:space="preserve">	2883</t>
  </si>
  <si>
    <t xml:space="preserve">	69</t>
  </si>
  <si>
    <t xml:space="preserve">	7666</t>
  </si>
  <si>
    <t xml:space="preserve">	7911</t>
  </si>
  <si>
    <t xml:space="preserve">	2011-10-13T23:05:42Z</t>
  </si>
  <si>
    <t xml:space="preserve">	2020-03-04T02:07:59Z</t>
  </si>
  <si>
    <t>mermaid-js/mermaid</t>
  </si>
  <si>
    <t xml:space="preserve">	https://github.com/mermaid-js/mermaid</t>
  </si>
  <si>
    <t xml:space="preserve">	323</t>
  </si>
  <si>
    <t xml:space="preserve">	801</t>
  </si>
  <si>
    <t xml:space="preserve">	927</t>
  </si>
  <si>
    <t xml:space="preserve">	2014-11-01T23:52:32Z</t>
  </si>
  <si>
    <t xml:space="preserve">	2020-03-04T00:36:16Z</t>
  </si>
  <si>
    <t>v2ray/v2ray-core</t>
  </si>
  <si>
    <t xml:space="preserve">	https://github.com/v2ray/v2ray-core</t>
  </si>
  <si>
    <t xml:space="preserve">	159</t>
  </si>
  <si>
    <t xml:space="preserve">	234</t>
  </si>
  <si>
    <t xml:space="preserve">	1828</t>
  </si>
  <si>
    <t xml:space="preserve">	1986</t>
  </si>
  <si>
    <t xml:space="preserve">	2015-09-04T11:42:53Z</t>
  </si>
  <si>
    <t xml:space="preserve">	2020-03-04T02:33:36Z</t>
  </si>
  <si>
    <t>bumptech/glide</t>
  </si>
  <si>
    <t xml:space="preserve">	https://github.com/bumptech/glide</t>
  </si>
  <si>
    <t xml:space="preserve">	314</t>
  </si>
  <si>
    <t xml:space="preserve">	3492</t>
  </si>
  <si>
    <t xml:space="preserve">	3637</t>
  </si>
  <si>
    <t xml:space="preserve">	2013-07-08T22:52:33Z</t>
  </si>
  <si>
    <t xml:space="preserve">	2020-03-04T01:46:20Z</t>
  </si>
  <si>
    <t>testerSunshine/12306</t>
  </si>
  <si>
    <t xml:space="preserve">	https://github.com/testerSunshine/12306</t>
  </si>
  <si>
    <t xml:space="preserve">	455</t>
  </si>
  <si>
    <t xml:space="preserve">	628</t>
  </si>
  <si>
    <t xml:space="preserve">	2017-05-17T12:23:40Z</t>
  </si>
  <si>
    <t xml:space="preserve">	2020-03-04T00:36:13Z</t>
  </si>
  <si>
    <t>godotengine/godot</t>
  </si>
  <si>
    <t xml:space="preserve">	https://github.com/godotengine/godot</t>
  </si>
  <si>
    <t xml:space="preserve">	11399</t>
  </si>
  <si>
    <t xml:space="preserve">	16184</t>
  </si>
  <si>
    <t xml:space="preserve">	21721</t>
  </si>
  <si>
    <t xml:space="preserve">	2014-01-04T16:05:36Z</t>
  </si>
  <si>
    <t xml:space="preserve">	2020-03-03T23:53:38Z</t>
  </si>
  <si>
    <t>styled-components/styled-components</t>
  </si>
  <si>
    <t xml:space="preserve">	https://github.com/styled-components/styled-components</t>
  </si>
  <si>
    <t xml:space="preserve">	744</t>
  </si>
  <si>
    <t xml:space="preserve">	1936</t>
  </si>
  <si>
    <t xml:space="preserve">	2018</t>
  </si>
  <si>
    <t xml:space="preserve">	2016-08-16T06:41:32Z</t>
  </si>
  <si>
    <t xml:space="preserve">	2020-03-04T02:34:30Z</t>
  </si>
  <si>
    <t>cdr/code-server</t>
  </si>
  <si>
    <t xml:space="preserve">	https://github.com/cdr/code-server</t>
  </si>
  <si>
    <t xml:space="preserve">	1082</t>
  </si>
  <si>
    <t xml:space="preserve">	2019-02-27T16:50:41Z</t>
  </si>
  <si>
    <t xml:space="preserve">	2020-03-04T02:29:06Z</t>
  </si>
  <si>
    <t>airbnb/lottie-android</t>
  </si>
  <si>
    <t xml:space="preserve">	https://github.com/airbnb/lottie-android</t>
  </si>
  <si>
    <t xml:space="preserve">	363</t>
  </si>
  <si>
    <t xml:space="preserve">	1068</t>
  </si>
  <si>
    <t xml:space="preserve">	1094</t>
  </si>
  <si>
    <t xml:space="preserve">	2016-10-06T22:42:42Z</t>
  </si>
  <si>
    <t xml:space="preserve">	2020-03-03T23:56:28Z</t>
  </si>
  <si>
    <t>fastlane/fastlane</t>
  </si>
  <si>
    <t xml:space="preserve">	https://github.com/fastlane/fastlane</t>
  </si>
  <si>
    <t xml:space="preserve">	4836</t>
  </si>
  <si>
    <t xml:space="preserve">	423</t>
  </si>
  <si>
    <t xml:space="preserve">	10119</t>
  </si>
  <si>
    <t xml:space="preserve">	10270</t>
  </si>
  <si>
    <t xml:space="preserve">	2014-12-02T17:00:38Z</t>
  </si>
  <si>
    <t xml:space="preserve">	2020-03-04T02:04:09Z</t>
  </si>
  <si>
    <t>zenorocha/clipboard.js</t>
  </si>
  <si>
    <t xml:space="preserve">	https://github.com/zenorocha/clipboard.js</t>
  </si>
  <si>
    <t xml:space="preserve">	508</t>
  </si>
  <si>
    <t xml:space="preserve">	516</t>
  </si>
  <si>
    <t xml:space="preserve">	2015-09-18T23:04:55Z</t>
  </si>
  <si>
    <t xml:space="preserve">	2020-03-04T02:20:49Z</t>
  </si>
  <si>
    <t>azl397985856/leetcode</t>
  </si>
  <si>
    <t xml:space="preserve">	https://github.com/azl397985856/leetcode</t>
  </si>
  <si>
    <t xml:space="preserve">	17</t>
  </si>
  <si>
    <t xml:space="preserve">	2018-03-30T09:13:51Z</t>
  </si>
  <si>
    <t xml:space="preserve">	2020-03-04T02:19:30Z</t>
  </si>
  <si>
    <t>Avik-Jain/100-Days-Of-ML-Code</t>
  </si>
  <si>
    <t xml:space="preserve">	https://github.com/Avik-Jain/100-Days-Of-ML-Code</t>
  </si>
  <si>
    <t xml:space="preserve">	6</t>
  </si>
  <si>
    <t xml:space="preserve">	2018-07-05T09:11:43Z</t>
  </si>
  <si>
    <t xml:space="preserve">	2020-03-04T02:05:31Z</t>
  </si>
  <si>
    <t>exacity/deeplearningbook-chinese</t>
  </si>
  <si>
    <t xml:space="preserve">	https://github.com/exacity/deeplearningbook-chinese</t>
  </si>
  <si>
    <t xml:space="preserve">	TeX</t>
  </si>
  <si>
    <t xml:space="preserve">	130</t>
  </si>
  <si>
    <t xml:space="preserve">	174</t>
  </si>
  <si>
    <t xml:space="preserve">	2016-12-07T11:46:51Z</t>
  </si>
  <si>
    <t xml:space="preserve">	2020-03-03T15:40:33Z</t>
  </si>
  <si>
    <t>apache/incubator-superset</t>
  </si>
  <si>
    <t xml:space="preserve">	https://github.com/apache/incubator-superset</t>
  </si>
  <si>
    <t xml:space="preserve">	3924</t>
  </si>
  <si>
    <t xml:space="preserve">	4056</t>
  </si>
  <si>
    <t xml:space="preserve">	4234</t>
  </si>
  <si>
    <t xml:space="preserve">	2015-07-21T18:55:34Z</t>
  </si>
  <si>
    <t xml:space="preserve">	2020-03-04T00:32:45Z</t>
  </si>
  <si>
    <t>Homebrew/legacy-homebrew</t>
  </si>
  <si>
    <t xml:space="preserve">	https://github.com/Homebrew/legacy-homebrew</t>
  </si>
  <si>
    <t xml:space="preserve">	17038</t>
  </si>
  <si>
    <t xml:space="preserve">	2009-05-20T19:38:37Z</t>
  </si>
  <si>
    <t xml:space="preserve">	2020-03-03T08:43:32Z</t>
  </si>
  <si>
    <t>containous/traefik</t>
  </si>
  <si>
    <t xml:space="preserve">	https://github.com/containous/traefik</t>
  </si>
  <si>
    <t xml:space="preserve">	2519</t>
  </si>
  <si>
    <t xml:space="preserve">	279</t>
  </si>
  <si>
    <t xml:space="preserve">	3468</t>
  </si>
  <si>
    <t xml:space="preserve">	2015-09-13T19:04:02Z</t>
  </si>
  <si>
    <t>jashkenas/backbone</t>
  </si>
  <si>
    <t xml:space="preserve">	https://github.com/jashkenas/backbone</t>
  </si>
  <si>
    <t xml:space="preserve">	850</t>
  </si>
  <si>
    <t xml:space="preserve">	2328</t>
  </si>
  <si>
    <t xml:space="preserve">	2382</t>
  </si>
  <si>
    <t xml:space="preserve">	2010-09-30T19:41:28Z</t>
  </si>
  <si>
    <t xml:space="preserve">	2020-03-04T01:08:12Z</t>
  </si>
  <si>
    <t>huginn/huginn</t>
  </si>
  <si>
    <t xml:space="preserve">	https://github.com/huginn/huginn</t>
  </si>
  <si>
    <t xml:space="preserve">	860</t>
  </si>
  <si>
    <t xml:space="preserve">	1267</t>
  </si>
  <si>
    <t xml:space="preserve">	1612</t>
  </si>
  <si>
    <t xml:space="preserve">	2013-03-10T06:00:31Z</t>
  </si>
  <si>
    <t xml:space="preserve">	2020-03-04T02:32:22Z</t>
  </si>
  <si>
    <t>521xueweihan/HelloGitHub</t>
  </si>
  <si>
    <t xml:space="preserve">	https://github.com/521xueweihan/HelloGitHub</t>
  </si>
  <si>
    <t xml:space="preserve">	1074</t>
  </si>
  <si>
    <t xml:space="preserve">	1083</t>
  </si>
  <si>
    <t xml:space="preserve">	2016-05-04T06:24:11Z</t>
  </si>
  <si>
    <t xml:space="preserve">	2020-03-04T02:46:51Z</t>
  </si>
  <si>
    <t>videojs/video.js</t>
  </si>
  <si>
    <t xml:space="preserve">	https://github.com/videojs/video.js</t>
  </si>
  <si>
    <t xml:space="preserve">	3710</t>
  </si>
  <si>
    <t xml:space="preserve">	3901</t>
  </si>
  <si>
    <t xml:space="preserve">	2010-05-14T18:45:10Z</t>
  </si>
  <si>
    <t xml:space="preserve">	2020-03-04T02:37:09Z</t>
  </si>
  <si>
    <t>kamranahmedse/design-patterns-for-humans</t>
  </si>
  <si>
    <t xml:space="preserve">	https://github.com/kamranahmedse/design-patterns-for-humans</t>
  </si>
  <si>
    <t xml:space="preserve">	47</t>
  </si>
  <si>
    <t xml:space="preserve">	48</t>
  </si>
  <si>
    <t xml:space="preserve">	2017-02-16T21:24:39Z</t>
  </si>
  <si>
    <t xml:space="preserve">	2020-03-04T02:06:38Z</t>
  </si>
  <si>
    <t>junegunn/fzf</t>
  </si>
  <si>
    <t xml:space="preserve">	https://github.com/junegunn/fzf</t>
  </si>
  <si>
    <t xml:space="preserve">	1340</t>
  </si>
  <si>
    <t xml:space="preserve">	1497</t>
  </si>
  <si>
    <t xml:space="preserve">	2013-10-23T16:04:23Z</t>
  </si>
  <si>
    <t xml:space="preserve">	2020-03-03T23:38:01Z</t>
  </si>
  <si>
    <t>lukehoban/es6features</t>
  </si>
  <si>
    <t xml:space="preserve">	https://github.com/lukehoban/es6features</t>
  </si>
  <si>
    <t xml:space="preserve">	2014-03-03T18:29:30Z</t>
  </si>
  <si>
    <t xml:space="preserve">	2020-03-03T23:40:05Z</t>
  </si>
  <si>
    <t>ariya/phantomjs</t>
  </si>
  <si>
    <t xml:space="preserve">	https://github.com/ariya/phantomjs</t>
  </si>
  <si>
    <t xml:space="preserve">	4663</t>
  </si>
  <si>
    <t xml:space="preserve">	4695</t>
  </si>
  <si>
    <t xml:space="preserve">	2010-12-27T08:18:58Z</t>
  </si>
  <si>
    <t xml:space="preserve">	2020-03-04T01:08:36Z</t>
  </si>
  <si>
    <t>chinese-poetry/chinese-poetry</t>
  </si>
  <si>
    <t xml:space="preserve">	https://github.com/chinese-poetry/chinese-poetry</t>
  </si>
  <si>
    <t xml:space="preserve">	2016-09-02T03:32:25Z</t>
  </si>
  <si>
    <t xml:space="preserve">	2020-03-04T02:15:36Z</t>
  </si>
  <si>
    <t>Leaflet/Leaflet</t>
  </si>
  <si>
    <t xml:space="preserve">	https://github.com/Leaflet/Leaflet</t>
  </si>
  <si>
    <t xml:space="preserve">	2046</t>
  </si>
  <si>
    <t xml:space="preserve">	21</t>
  </si>
  <si>
    <t xml:space="preserve">	3803</t>
  </si>
  <si>
    <t xml:space="preserve">	2010-09-22T16:57:44Z</t>
  </si>
  <si>
    <t xml:space="preserve">	2020-03-04T02:23:58Z</t>
  </si>
  <si>
    <t>shadowsocks/ShadowsocksX-NG</t>
  </si>
  <si>
    <t xml:space="preserve">	https://github.com/shadowsocks/ShadowsocksX-NG</t>
  </si>
  <si>
    <t xml:space="preserve">	58</t>
  </si>
  <si>
    <t xml:space="preserve">	967</t>
  </si>
  <si>
    <t xml:space="preserve">	1160</t>
  </si>
  <si>
    <t xml:space="preserve">	2016-06-10T11:49:00Z</t>
  </si>
  <si>
    <t>joshbuchea/HEAD</t>
  </si>
  <si>
    <t xml:space="preserve">	https://github.com/joshbuchea/HEAD</t>
  </si>
  <si>
    <t xml:space="preserve">	82</t>
  </si>
  <si>
    <t xml:space="preserve">	2016-04-20T20:05:37Z</t>
  </si>
  <si>
    <t xml:space="preserve">	2020-03-04T02:24:04Z</t>
  </si>
  <si>
    <t>dypsilon/frontend-dev-bookmarks</t>
  </si>
  <si>
    <t xml:space="preserve">	https://github.com/dypsilon/frontend-dev-bookmarks</t>
  </si>
  <si>
    <t xml:space="preserve">	129</t>
  </si>
  <si>
    <t xml:space="preserve">	91</t>
  </si>
  <si>
    <t xml:space="preserve">	2013-06-22T13:23:55Z</t>
  </si>
  <si>
    <t xml:space="preserve">	2020-03-03T20:23:19Z</t>
  </si>
  <si>
    <t>DefinitelyTyped/DefinitelyTyped</t>
  </si>
  <si>
    <t xml:space="preserve">	https://github.com/DefinitelyTyped/DefinitelyTyped</t>
  </si>
  <si>
    <t xml:space="preserve">	30474</t>
  </si>
  <si>
    <t xml:space="preserve">	3182</t>
  </si>
  <si>
    <t xml:space="preserve">	6320</t>
  </si>
  <si>
    <t xml:space="preserve">	2012-10-05T16:39:45Z</t>
  </si>
  <si>
    <t xml:space="preserve">	2020-03-04T01:49:18Z</t>
  </si>
  <si>
    <t>photonstorm/phaser</t>
  </si>
  <si>
    <t xml:space="preserve">	https://github.com/photonstorm/phaser</t>
  </si>
  <si>
    <t xml:space="preserve">	1200</t>
  </si>
  <si>
    <t xml:space="preserve">	3010</t>
  </si>
  <si>
    <t xml:space="preserve">	3187</t>
  </si>
  <si>
    <t xml:space="preserve">	2013-04-12T12:27:51Z</t>
  </si>
  <si>
    <t xml:space="preserve">	2020-03-03T23:45:06Z</t>
  </si>
  <si>
    <t>php/php-src</t>
  </si>
  <si>
    <t xml:space="preserve">	https://github.com/php/php-src</t>
  </si>
  <si>
    <t xml:space="preserve">	615</t>
  </si>
  <si>
    <t xml:space="preserve">	2011-06-16T01:52:25Z</t>
  </si>
  <si>
    <t xml:space="preserve">	2020-03-04T02:38:04Z</t>
  </si>
  <si>
    <t>jondot/awesome-react-native</t>
  </si>
  <si>
    <t xml:space="preserve">	https://github.com/jondot/awesome-react-native</t>
  </si>
  <si>
    <t xml:space="preserve">	800</t>
  </si>
  <si>
    <t xml:space="preserve">	2015-03-26T19:58:06Z</t>
  </si>
  <si>
    <t xml:space="preserve">	2020-03-04T02:06:05Z</t>
  </si>
  <si>
    <t>caddyserver/caddy</t>
  </si>
  <si>
    <t xml:space="preserve">	https://github.com/caddyserver/caddy</t>
  </si>
  <si>
    <t xml:space="preserve">	1862</t>
  </si>
  <si>
    <t xml:space="preserve">	1964</t>
  </si>
  <si>
    <t xml:space="preserve">	2015-01-13T19:45:03Z</t>
  </si>
  <si>
    <t xml:space="preserve">	2020-03-03T23:49:56Z</t>
  </si>
  <si>
    <t>Blankj/AndroidUtilCode</t>
  </si>
  <si>
    <t xml:space="preserve">	https://github.com/Blankj/AndroidUtilCode</t>
  </si>
  <si>
    <t xml:space="preserve">	973</t>
  </si>
  <si>
    <t xml:space="preserve">	1018</t>
  </si>
  <si>
    <t xml:space="preserve">	2016-07-30T18:18:32Z</t>
  </si>
  <si>
    <t xml:space="preserve">	2020-03-03T14:47:21Z</t>
  </si>
  <si>
    <t>caolan/async</t>
  </si>
  <si>
    <t xml:space="preserve">	https://github.com/caolan/async</t>
  </si>
  <si>
    <t xml:space="preserve">	408</t>
  </si>
  <si>
    <t xml:space="preserve">	1040</t>
  </si>
  <si>
    <t xml:space="preserve">	2010-06-01T21:01:30Z</t>
  </si>
  <si>
    <t xml:space="preserve">	2020-03-03T17:56:08Z</t>
  </si>
  <si>
    <t>isocpp/CppCoreGuidelines</t>
  </si>
  <si>
    <t xml:space="preserve">	https://github.com/isocpp/CppCoreGuidelines</t>
  </si>
  <si>
    <t xml:space="preserve">	625</t>
  </si>
  <si>
    <t xml:space="preserve">	778</t>
  </si>
  <si>
    <t xml:space="preserve">	2015-08-19T20:22:52Z</t>
  </si>
  <si>
    <t xml:space="preserve">	2020-03-04T00:55:30Z</t>
  </si>
  <si>
    <t>codepath/android_guides</t>
  </si>
  <si>
    <t xml:space="preserve">	https://github.com/codepath/android_guides</t>
  </si>
  <si>
    <t xml:space="preserve">	211</t>
  </si>
  <si>
    <t xml:space="preserve">	358</t>
  </si>
  <si>
    <t xml:space="preserve">	2013-06-19T10:24:45Z</t>
  </si>
  <si>
    <t xml:space="preserve">	2020-03-03T19:34:03Z</t>
  </si>
  <si>
    <t>tastejs/todomvc</t>
  </si>
  <si>
    <t xml:space="preserve">	https://github.com/tastejs/todomvc</t>
  </si>
  <si>
    <t xml:space="preserve">	714</t>
  </si>
  <si>
    <t xml:space="preserve">	5</t>
  </si>
  <si>
    <t xml:space="preserve">	618</t>
  </si>
  <si>
    <t xml:space="preserve">	733</t>
  </si>
  <si>
    <t xml:space="preserve">	2011-06-03T19:56:33Z</t>
  </si>
  <si>
    <t xml:space="preserve">	2020-03-03T16:46:50Z</t>
  </si>
  <si>
    <t>certbot/certbot</t>
  </si>
  <si>
    <t xml:space="preserve">	https://github.com/certbot/certbot</t>
  </si>
  <si>
    <t xml:space="preserve">	2818</t>
  </si>
  <si>
    <t xml:space="preserve">	3747</t>
  </si>
  <si>
    <t xml:space="preserve">	4279</t>
  </si>
  <si>
    <t xml:space="preserve">	2014-11-12T02:52:20Z</t>
  </si>
  <si>
    <t xml:space="preserve">	2020-03-04T01:34:39Z</t>
  </si>
  <si>
    <t>Genymobile/scrcpy</t>
  </si>
  <si>
    <t xml:space="preserve">	https://github.com/Genymobile/scrcpy</t>
  </si>
  <si>
    <t xml:space="preserve">	638</t>
  </si>
  <si>
    <t xml:space="preserve">	1095</t>
  </si>
  <si>
    <t xml:space="preserve">	2017-11-21T18:00:27Z</t>
  </si>
  <si>
    <t xml:space="preserve">	2020-03-04T02:37:41Z</t>
  </si>
  <si>
    <t>tldr-pages/tldr</t>
  </si>
  <si>
    <t xml:space="preserve">	https://github.com/tldr-pages/tldr</t>
  </si>
  <si>
    <t xml:space="preserve">	2900</t>
  </si>
  <si>
    <t xml:space="preserve">	496</t>
  </si>
  <si>
    <t xml:space="preserve">	2013-12-08T07:34:43Z</t>
  </si>
  <si>
    <t xml:space="preserve">	2020-03-04T02:24:38Z</t>
  </si>
  <si>
    <t>iamkun/dayjs</t>
  </si>
  <si>
    <t xml:space="preserve">	https://github.com/iamkun/dayjs</t>
  </si>
  <si>
    <t xml:space="preserve">	362</t>
  </si>
  <si>
    <t xml:space="preserve">	72</t>
  </si>
  <si>
    <t xml:space="preserve">	292</t>
  </si>
  <si>
    <t xml:space="preserve">	2018-04-10T09:26:44Z</t>
  </si>
  <si>
    <t xml:space="preserve">	2020-03-04T02:14:12Z</t>
  </si>
  <si>
    <t>Solido/awesome-flutter</t>
  </si>
  <si>
    <t xml:space="preserve">	https://github.com/Solido/awesome-flutter</t>
  </si>
  <si>
    <t xml:space="preserve">	2017-05-07T11:45:27Z</t>
  </si>
  <si>
    <t xml:space="preserve">	2020-03-04T01:37:04Z</t>
  </si>
  <si>
    <t>bilibili/ijkplayer</t>
  </si>
  <si>
    <t xml:space="preserve">	https://github.com/bilibili/ijkplayer</t>
  </si>
  <si>
    <t xml:space="preserve">	2406</t>
  </si>
  <si>
    <t xml:space="preserve">	4792</t>
  </si>
  <si>
    <t xml:space="preserve">	2013-06-03T04:12:04Z</t>
  </si>
  <si>
    <t>open-guides/og-aws</t>
  </si>
  <si>
    <t xml:space="preserve">	https://github.com/open-guides/og-aws</t>
  </si>
  <si>
    <t xml:space="preserve">	467</t>
  </si>
  <si>
    <t xml:space="preserve">	79</t>
  </si>
  <si>
    <t xml:space="preserve">	2016-07-13T17:30:16Z</t>
  </si>
  <si>
    <t xml:space="preserve">	2020-03-03T22:42:58Z</t>
  </si>
  <si>
    <t>bayandin/awesome-awesomeness</t>
  </si>
  <si>
    <t xml:space="preserve">	https://github.com/bayandin/awesome-awesomeness</t>
  </si>
  <si>
    <t xml:space="preserve">	2014-07-08T05:44:19Z</t>
  </si>
  <si>
    <t xml:space="preserve">	2020-03-03T20:22:37Z</t>
  </si>
  <si>
    <t>nuxt/nuxt.js</t>
  </si>
  <si>
    <t xml:space="preserve">	https://github.com/nuxt/nuxt.js</t>
  </si>
  <si>
    <t xml:space="preserve">	1638</t>
  </si>
  <si>
    <t xml:space="preserve">	121</t>
  </si>
  <si>
    <t xml:space="preserve">	4679</t>
  </si>
  <si>
    <t xml:space="preserve">	4941</t>
  </si>
  <si>
    <t xml:space="preserve">	2016-10-26T11:18:47Z</t>
  </si>
  <si>
    <t xml:space="preserve">	2020-03-03T20:24:01Z</t>
  </si>
  <si>
    <t>floodsung/Deep-Learning-Papers-Reading-Roadmap</t>
  </si>
  <si>
    <t xml:space="preserve">	https://github.com/floodsung/Deep-Learning-Papers-Reading-Roadmap</t>
  </si>
  <si>
    <t xml:space="preserve">	2016-10-14T11:49:48Z</t>
  </si>
  <si>
    <t xml:space="preserve">	2020-03-04T01:04:55Z</t>
  </si>
  <si>
    <t>quilljs/quill</t>
  </si>
  <si>
    <t xml:space="preserve">	https://github.com/quilljs/quill</t>
  </si>
  <si>
    <t xml:space="preserve">	192</t>
  </si>
  <si>
    <t xml:space="preserve">	1796</t>
  </si>
  <si>
    <t xml:space="preserve">	2012-07-30T23:23:18Z</t>
  </si>
  <si>
    <t xml:space="preserve">	2020-03-03T23:12:09Z</t>
  </si>
  <si>
    <t>JuliaLang/julia</t>
  </si>
  <si>
    <t xml:space="preserve">	https://github.com/JuliaLang/julia</t>
  </si>
  <si>
    <t xml:space="preserve">	Julia</t>
  </si>
  <si>
    <t xml:space="preserve">	13952</t>
  </si>
  <si>
    <t xml:space="preserve">	14512</t>
  </si>
  <si>
    <t xml:space="preserve">	17333</t>
  </si>
  <si>
    <t xml:space="preserve">	2011-04-21T07:01:50Z</t>
  </si>
  <si>
    <t xml:space="preserve">	2020-03-04T02:40:02Z</t>
  </si>
  <si>
    <t>alex/what-happens-when</t>
  </si>
  <si>
    <t xml:space="preserve">	https://github.com/alex/what-happens-when</t>
  </si>
  <si>
    <t xml:space="preserve">	105</t>
  </si>
  <si>
    <t xml:space="preserve">	100</t>
  </si>
  <si>
    <t xml:space="preserve">	2013-11-07T04:30:06Z</t>
  </si>
  <si>
    <t xml:space="preserve">	2020-03-03T21:08:29Z</t>
  </si>
  <si>
    <t>RocketChat/Rocket.Chat</t>
  </si>
  <si>
    <t xml:space="preserve">	https://github.com/RocketChat/Rocket.Chat</t>
  </si>
  <si>
    <t xml:space="preserve">	5148</t>
  </si>
  <si>
    <t xml:space="preserve">	330</t>
  </si>
  <si>
    <t xml:space="preserve">	8209</t>
  </si>
  <si>
    <t xml:space="preserve">	10231</t>
  </si>
  <si>
    <t xml:space="preserve">	2015-05-19T07:36:09Z</t>
  </si>
  <si>
    <t xml:space="preserve">	2020-03-04T02:42:21Z</t>
  </si>
  <si>
    <t>preactjs/preact</t>
  </si>
  <si>
    <t xml:space="preserve">	https://github.com/preactjs/preact</t>
  </si>
  <si>
    <t xml:space="preserve">	798</t>
  </si>
  <si>
    <t xml:space="preserve">	1039</t>
  </si>
  <si>
    <t xml:space="preserve">	1127</t>
  </si>
  <si>
    <t xml:space="preserve">	2015-09-11T02:40:18Z</t>
  </si>
  <si>
    <t xml:space="preserve">	2020-03-03T23:43:56Z</t>
  </si>
  <si>
    <t>proxyee-down-org/proxyee-down</t>
  </si>
  <si>
    <t xml:space="preserve">	https://github.com/proxyee-down-org/proxyee-down</t>
  </si>
  <si>
    <t xml:space="preserve">	49</t>
  </si>
  <si>
    <t xml:space="preserve">	2017-10-25T10:07:27Z</t>
  </si>
  <si>
    <t xml:space="preserve">	2020-03-04T02:11:21Z</t>
  </si>
  <si>
    <t>ethereum/go-ethereum</t>
  </si>
  <si>
    <t xml:space="preserve">	https://github.com/ethereum/go-ethereum</t>
  </si>
  <si>
    <t xml:space="preserve">	3665</t>
  </si>
  <si>
    <t xml:space="preserve">	124</t>
  </si>
  <si>
    <t xml:space="preserve">	4428</t>
  </si>
  <si>
    <t xml:space="preserve">	4713</t>
  </si>
  <si>
    <t xml:space="preserve">	2013-12-26T13:05:46Z</t>
  </si>
  <si>
    <t xml:space="preserve">	2020-03-04T02:05:55Z</t>
  </si>
  <si>
    <t>xitu/gold-miner</t>
  </si>
  <si>
    <t xml:space="preserve">	https://github.com/xitu/gold-miner</t>
  </si>
  <si>
    <t xml:space="preserve">	2256</t>
  </si>
  <si>
    <t xml:space="preserve">	4210</t>
  </si>
  <si>
    <t xml:space="preserve">	4230</t>
  </si>
  <si>
    <t xml:space="preserve">	2015-11-04T03:29:13Z</t>
  </si>
  <si>
    <t xml:space="preserve">	2020-03-04T02:21:07Z</t>
  </si>
  <si>
    <t>apache/spark</t>
  </si>
  <si>
    <t xml:space="preserve">	https://github.com/apache/spark</t>
  </si>
  <si>
    <t xml:space="preserve">	Scala</t>
  </si>
  <si>
    <t xml:space="preserve">	2014-02-25T08:00:08Z</t>
  </si>
  <si>
    <t xml:space="preserve">	2020-03-04T01:00:36Z</t>
  </si>
  <si>
    <t>kenwheeler/slick</t>
  </si>
  <si>
    <t xml:space="preserve">	https://github.com/kenwheeler/slick</t>
  </si>
  <si>
    <t xml:space="preserve">	235</t>
  </si>
  <si>
    <t xml:space="preserve">	2311</t>
  </si>
  <si>
    <t xml:space="preserve">	3282</t>
  </si>
  <si>
    <t xml:space="preserve">	2014-03-24T02:10:05Z</t>
  </si>
  <si>
    <t xml:space="preserve">	2020-03-04T01:35:26Z</t>
  </si>
  <si>
    <t>jashkenas/underscore</t>
  </si>
  <si>
    <t xml:space="preserve">	https://github.com/jashkenas/underscore</t>
  </si>
  <si>
    <t xml:space="preserve">	687</t>
  </si>
  <si>
    <t xml:space="preserve">	1276</t>
  </si>
  <si>
    <t xml:space="preserve">	2009-10-25T18:31:06Z</t>
  </si>
  <si>
    <t xml:space="preserve">	2020-03-04T01:08:14Z</t>
  </si>
  <si>
    <t>binhnguyennus/awesome-scalability</t>
  </si>
  <si>
    <t xml:space="preserve">	https://github.com/binhnguyennus/awesome-scalability</t>
  </si>
  <si>
    <t xml:space="preserve">	2017-12-27T03:46:40Z</t>
  </si>
  <si>
    <t xml:space="preserve">	2020-03-04T02:17:20Z</t>
  </si>
  <si>
    <t>JakeWharton/butterknife</t>
  </si>
  <si>
    <t xml:space="preserve">	https://github.com/JakeWharton/butterknife</t>
  </si>
  <si>
    <t xml:space="preserve">	339</t>
  </si>
  <si>
    <t xml:space="preserve">	1013</t>
  </si>
  <si>
    <t xml:space="preserve">	1104</t>
  </si>
  <si>
    <t xml:space="preserve">	2013-03-05T08:18:59Z</t>
  </si>
  <si>
    <t xml:space="preserve">	2020-03-03T21:23:20Z</t>
  </si>
  <si>
    <t>grpc/grpc</t>
  </si>
  <si>
    <t xml:space="preserve">	https://github.com/grpc/grpc</t>
  </si>
  <si>
    <t xml:space="preserve">	11079</t>
  </si>
  <si>
    <t xml:space="preserve">	7434</t>
  </si>
  <si>
    <t xml:space="preserve">	8249</t>
  </si>
  <si>
    <t xml:space="preserve">	2014-12-08T18:58:53Z</t>
  </si>
  <si>
    <t xml:space="preserve">	2020-03-04T01:23:18Z</t>
  </si>
  <si>
    <t>Kong/kong</t>
  </si>
  <si>
    <t xml:space="preserve">	https://github.com/Kong/kong</t>
  </si>
  <si>
    <t xml:space="preserve">	Lua</t>
  </si>
  <si>
    <t xml:space="preserve">	1901</t>
  </si>
  <si>
    <t xml:space="preserve">	2534</t>
  </si>
  <si>
    <t xml:space="preserve">	2824</t>
  </si>
  <si>
    <t xml:space="preserve">	2014-11-17T23:56:08Z</t>
  </si>
  <si>
    <t xml:space="preserve">	2020-03-03T17:30:34Z</t>
  </si>
  <si>
    <t>shengxinjing/programmer-job-blacklist</t>
  </si>
  <si>
    <t xml:space="preserve">	https://github.com/shengxinjing/programmer-job-blacklist</t>
  </si>
  <si>
    <t xml:space="preserve">	2016-06-25T06:09:10Z</t>
  </si>
  <si>
    <t xml:space="preserve">	2020-03-03T09:32:17Z</t>
  </si>
  <si>
    <t>zxing/zxing</t>
  </si>
  <si>
    <t xml:space="preserve">	https://github.com/zxing/zxing</t>
  </si>
  <si>
    <t xml:space="preserve">	149</t>
  </si>
  <si>
    <t xml:space="preserve">	976</t>
  </si>
  <si>
    <t xml:space="preserve">	984</t>
  </si>
  <si>
    <t xml:space="preserve">	2011-10-12T14:07:27Z</t>
  </si>
  <si>
    <t xml:space="preserve">	2020-03-04T02:18:48Z</t>
  </si>
  <si>
    <t>nestjs/nest</t>
  </si>
  <si>
    <t xml:space="preserve">	https://github.com/nestjs/nest</t>
  </si>
  <si>
    <t xml:space="preserve">	2262</t>
  </si>
  <si>
    <t xml:space="preserve">	2331</t>
  </si>
  <si>
    <t xml:space="preserve">	2017-02-04T20:12:52Z</t>
  </si>
  <si>
    <t xml:space="preserve">	2020-03-04T02:38:48Z</t>
  </si>
  <si>
    <t>react-boilerplate/react-boilerplate</t>
  </si>
  <si>
    <t xml:space="preserve">	https://github.com/react-boilerplate/react-boilerplate</t>
  </si>
  <si>
    <t xml:space="preserve">	711</t>
  </si>
  <si>
    <t xml:space="preserve">	1733</t>
  </si>
  <si>
    <t xml:space="preserve">	1755</t>
  </si>
  <si>
    <t xml:space="preserve">	2015-02-18T14:36:32Z</t>
  </si>
  <si>
    <t xml:space="preserve">	2020-03-04T02:02:53Z</t>
  </si>
  <si>
    <t>aosabook/500lines</t>
  </si>
  <si>
    <t xml:space="preserve">	https://github.com/aosabook/500lines</t>
  </si>
  <si>
    <t xml:space="preserve">	2013-11-04T02:02:53Z</t>
  </si>
  <si>
    <t xml:space="preserve">	2020-03-03T20:36:47Z</t>
  </si>
  <si>
    <t>nylas/nylas-mail</t>
  </si>
  <si>
    <t xml:space="preserve">	https://github.com/nylas/nylas-mail</t>
  </si>
  <si>
    <t xml:space="preserve">	53</t>
  </si>
  <si>
    <t xml:space="preserve">	2411</t>
  </si>
  <si>
    <t xml:space="preserve">	3421</t>
  </si>
  <si>
    <t xml:space="preserve">	2014-10-16T18:29:12Z</t>
  </si>
  <si>
    <t xml:space="preserve">	2020-03-03T16:40:22Z</t>
  </si>
  <si>
    <t>vuejs/vue-cli</t>
  </si>
  <si>
    <t xml:space="preserve">	https://github.com/vuejs/vue-cli</t>
  </si>
  <si>
    <t xml:space="preserve">	861</t>
  </si>
  <si>
    <t xml:space="preserve">	3618</t>
  </si>
  <si>
    <t xml:space="preserve">	4053</t>
  </si>
  <si>
    <t xml:space="preserve">	2015-12-26T23:11:20Z</t>
  </si>
  <si>
    <t xml:space="preserve">	2020-03-04T01:55:17Z</t>
  </si>
  <si>
    <t>square/leakcanary</t>
  </si>
  <si>
    <t xml:space="preserve">	https://github.com/square/leakcanary</t>
  </si>
  <si>
    <t xml:space="preserve">	1076</t>
  </si>
  <si>
    <t xml:space="preserve">	1107</t>
  </si>
  <si>
    <t xml:space="preserve">	2015-04-29T23:54:16Z</t>
  </si>
  <si>
    <t xml:space="preserve">	2020-03-03T22:17:06Z</t>
  </si>
  <si>
    <t>select2/select2</t>
  </si>
  <si>
    <t xml:space="preserve">	https://github.com/select2/select2</t>
  </si>
  <si>
    <t xml:space="preserve">	641</t>
  </si>
  <si>
    <t xml:space="preserve">	4360</t>
  </si>
  <si>
    <t xml:space="preserve">	4415</t>
  </si>
  <si>
    <t xml:space="preserve">	2012-03-04T18:43:12Z</t>
  </si>
  <si>
    <t xml:space="preserve">	2020-03-03T22:48:32Z</t>
  </si>
  <si>
    <t>request/request</t>
  </si>
  <si>
    <t xml:space="preserve">	https://github.com/request/request</t>
  </si>
  <si>
    <t xml:space="preserve">	650</t>
  </si>
  <si>
    <t xml:space="preserve">	1970</t>
  </si>
  <si>
    <t xml:space="preserve">	2127</t>
  </si>
  <si>
    <t xml:space="preserve">	2011-01-23T01:25:14Z</t>
  </si>
  <si>
    <t xml:space="preserve">	2020-03-03T17:50:43Z</t>
  </si>
  <si>
    <t>Modernizr/Modernizr</t>
  </si>
  <si>
    <t xml:space="preserve">	https://github.com/Modernizr/Modernizr</t>
  </si>
  <si>
    <t xml:space="preserve">	712</t>
  </si>
  <si>
    <t xml:space="preserve">	1245</t>
  </si>
  <si>
    <t xml:space="preserve">	1396</t>
  </si>
  <si>
    <t xml:space="preserve">	2009-09-25T20:13:23Z</t>
  </si>
  <si>
    <t xml:space="preserve">	2020-03-04T02:08:01Z</t>
  </si>
  <si>
    <t>0voice/interview_internal_reference</t>
  </si>
  <si>
    <t xml:space="preserve">	https://github.com/0voice/interview_internal_reference</t>
  </si>
  <si>
    <t xml:space="preserve">	2019-06-10T06:54:19Z</t>
  </si>
  <si>
    <t xml:space="preserve">	2020-03-04T02:40:16Z</t>
  </si>
  <si>
    <t>johnpapa/angular-styleguide</t>
  </si>
  <si>
    <t xml:space="preserve">	https://github.com/johnpapa/angular-styleguide</t>
  </si>
  <si>
    <t xml:space="preserve">	331</t>
  </si>
  <si>
    <t xml:space="preserve">	361</t>
  </si>
  <si>
    <t xml:space="preserve">	2014-07-29T00:07:51Z</t>
  </si>
  <si>
    <t xml:space="preserve">	2020-03-03T12:45:32Z</t>
  </si>
  <si>
    <t>fffaraz/awesome-cpp</t>
  </si>
  <si>
    <t xml:space="preserve">	https://github.com/fffaraz/awesome-cpp</t>
  </si>
  <si>
    <t xml:space="preserve">	382</t>
  </si>
  <si>
    <t xml:space="preserve">	436</t>
  </si>
  <si>
    <t xml:space="preserve">	2014-07-17T08:51:11Z</t>
  </si>
  <si>
    <t xml:space="preserve">	2020-03-04T01:56:48Z</t>
  </si>
  <si>
    <t>Tencent/weui</t>
  </si>
  <si>
    <t xml:space="preserve">	https://github.com/Tencent/weui</t>
  </si>
  <si>
    <t xml:space="preserve">	578</t>
  </si>
  <si>
    <t xml:space="preserve">	597</t>
  </si>
  <si>
    <t xml:space="preserve">	2014-12-18T04:09:54Z</t>
  </si>
  <si>
    <t xml:space="preserve">	2020-03-04T02:44:56Z</t>
  </si>
  <si>
    <t>NervJS/taro</t>
  </si>
  <si>
    <t xml:space="preserve">	https://github.com/NervJS/taro</t>
  </si>
  <si>
    <t xml:space="preserve">	620</t>
  </si>
  <si>
    <t xml:space="preserve">	3982</t>
  </si>
  <si>
    <t xml:space="preserve">	4680</t>
  </si>
  <si>
    <t xml:space="preserve">	2018-04-08T09:32:26Z</t>
  </si>
  <si>
    <t xml:space="preserve">	2020-03-04T02:21:35Z</t>
  </si>
  <si>
    <t>getsentry/sentry</t>
  </si>
  <si>
    <t xml:space="preserve">	https://github.com/getsentry/sentry</t>
  </si>
  <si>
    <t xml:space="preserve">	12092</t>
  </si>
  <si>
    <t xml:space="preserve">	3059</t>
  </si>
  <si>
    <t xml:space="preserve">	3920</t>
  </si>
  <si>
    <t xml:space="preserve">	2010-08-30T22:06:41Z</t>
  </si>
  <si>
    <t xml:space="preserve">	2020-03-04T02:16:25Z</t>
  </si>
  <si>
    <t>vuetifyjs/vuetify</t>
  </si>
  <si>
    <t xml:space="preserve">	https://github.com/vuetifyjs/vuetify</t>
  </si>
  <si>
    <t xml:space="preserve">	2095</t>
  </si>
  <si>
    <t xml:space="preserve">	317</t>
  </si>
  <si>
    <t xml:space="preserve">	6961</t>
  </si>
  <si>
    <t xml:space="preserve">	7883</t>
  </si>
  <si>
    <t xml:space="preserve">	2016-09-12T00:39:35Z</t>
  </si>
  <si>
    <t xml:space="preserve">	2020-03-04T02:24:28Z</t>
  </si>
  <si>
    <t>dylanaraps/pure-bash-bible</t>
  </si>
  <si>
    <t xml:space="preserve">	https://github.com/dylanaraps/pure-bash-bible</t>
  </si>
  <si>
    <t xml:space="preserve">	2018-06-13T01:39:33Z</t>
  </si>
  <si>
    <t xml:space="preserve">	2020-03-03T23:06:08Z</t>
  </si>
  <si>
    <t>ant-design/ant-design-pro</t>
  </si>
  <si>
    <t xml:space="preserve">	https://github.com/ant-design/ant-design-pro</t>
  </si>
  <si>
    <t xml:space="preserve">	713</t>
  </si>
  <si>
    <t xml:space="preserve">	4897</t>
  </si>
  <si>
    <t xml:space="preserve">	4955</t>
  </si>
  <si>
    <t xml:space="preserve">	2017-08-25T10:40:44Z</t>
  </si>
  <si>
    <t xml:space="preserve">	2020-03-04T02:30:56Z</t>
  </si>
  <si>
    <t>akullpp/awesome-java</t>
  </si>
  <si>
    <t xml:space="preserve">	https://github.com/akullpp/awesome-java</t>
  </si>
  <si>
    <t xml:space="preserve">	94</t>
  </si>
  <si>
    <t xml:space="preserve">	2014-07-09T10:12:43Z</t>
  </si>
  <si>
    <t xml:space="preserve">	2020-03-04T00:11:52Z</t>
  </si>
  <si>
    <t>faif/python-patterns</t>
  </si>
  <si>
    <t xml:space="preserve">	https://github.com/faif/python-patterns</t>
  </si>
  <si>
    <t xml:space="preserve">	2012-06-06T21:02:35Z</t>
  </si>
  <si>
    <t xml:space="preserve">	2020-03-04T02:06:58Z</t>
  </si>
  <si>
    <t>pandas-dev/pandas</t>
  </si>
  <si>
    <t xml:space="preserve">	https://github.com/pandas-dev/pandas</t>
  </si>
  <si>
    <t xml:space="preserve">	10895</t>
  </si>
  <si>
    <t xml:space="preserve">	14041</t>
  </si>
  <si>
    <t xml:space="preserve">	17302</t>
  </si>
  <si>
    <t xml:space="preserve">	2010-08-24T01:37:33Z</t>
  </si>
  <si>
    <t xml:space="preserve">	2020-03-04T01:38:40Z</t>
  </si>
  <si>
    <t>crossoverJie/JCSprout</t>
  </si>
  <si>
    <t xml:space="preserve">	https://github.com/crossoverJie/JCSprout</t>
  </si>
  <si>
    <t xml:space="preserve">	2017-12-17T09:06:50Z</t>
  </si>
  <si>
    <t xml:space="preserve">	2020-03-04T02:11:00Z</t>
  </si>
  <si>
    <t>houshanren/hangzhou_house_knowledge</t>
  </si>
  <si>
    <t xml:space="preserve">	https://github.com/houshanren/hangzhou_house_knowledge</t>
  </si>
  <si>
    <t xml:space="preserve">	2018-02-24T01:54:18Z</t>
  </si>
  <si>
    <t xml:space="preserve">	2020-03-03T15:33:15Z</t>
  </si>
  <si>
    <t>madewithml/practicalAI</t>
  </si>
  <si>
    <t xml:space="preserve">	https://github.com/madewithml/practicalAI</t>
  </si>
  <si>
    <t xml:space="preserve">	2018-11-05T03:44:27Z</t>
  </si>
  <si>
    <t xml:space="preserve">	2020-03-03T22:10:36Z</t>
  </si>
  <si>
    <t>nvie/gitflow</t>
  </si>
  <si>
    <t xml:space="preserve">	https://github.com/nvie/gitflow</t>
  </si>
  <si>
    <t xml:space="preserve">	334</t>
  </si>
  <si>
    <t xml:space="preserve">	2010-01-20T23:14:12Z</t>
  </si>
  <si>
    <t xml:space="preserve">	2020-03-03T21:31:17Z</t>
  </si>
  <si>
    <t>google/styleguide</t>
  </si>
  <si>
    <t xml:space="preserve">	https://github.com/google/styleguide</t>
  </si>
  <si>
    <t xml:space="preserve">	221</t>
  </si>
  <si>
    <t xml:space="preserve">	2015-05-20T19:18:59Z</t>
  </si>
  <si>
    <t xml:space="preserve">	2020-03-04T02:40:14Z</t>
  </si>
  <si>
    <t>wg/wrk</t>
  </si>
  <si>
    <t xml:space="preserve">	https://github.com/wg/wrk</t>
  </si>
  <si>
    <t xml:space="preserve">	2012-03-20T11:12:28Z</t>
  </si>
  <si>
    <t xml:space="preserve">	2020-03-03T21:14:08Z</t>
  </si>
  <si>
    <t>ZuzooVn/machine-learning-for-software-engineers</t>
  </si>
  <si>
    <t xml:space="preserve">	https://github.com/ZuzooVn/machine-learning-for-software-engineers</t>
  </si>
  <si>
    <t xml:space="preserve">	2016-10-09T21:20:25Z</t>
  </si>
  <si>
    <t xml:space="preserve">	2020-03-03T22:29:32Z</t>
  </si>
  <si>
    <t>apachecn/AiLearning</t>
  </si>
  <si>
    <t xml:space="preserve">	https://github.com/apachecn/AiLearning</t>
  </si>
  <si>
    <t xml:space="preserve">	2017-02-25T08:53:02Z</t>
  </si>
  <si>
    <t xml:space="preserve">	2020-03-04T01:33:48Z</t>
  </si>
  <si>
    <t>yangshun/front-end-interview-handbook</t>
  </si>
  <si>
    <t xml:space="preserve">	https://github.com/yangshun/front-end-interview-handbook</t>
  </si>
  <si>
    <t xml:space="preserve">	2018-01-13T19:40:08Z</t>
  </si>
  <si>
    <t xml:space="preserve">	2020-03-04T02:31:00Z</t>
  </si>
  <si>
    <t>astaxie/beego</t>
  </si>
  <si>
    <t xml:space="preserve">	https://github.com/astaxie/beego</t>
  </si>
  <si>
    <t xml:space="preserve">	753</t>
  </si>
  <si>
    <t xml:space="preserve">	1902</t>
  </si>
  <si>
    <t xml:space="preserve">	2664</t>
  </si>
  <si>
    <t xml:space="preserve">	2012-02-29T02:32:08Z</t>
  </si>
  <si>
    <t xml:space="preserve">	2020-03-03T21:09:03Z</t>
  </si>
  <si>
    <t>fzaninotto/Faker</t>
  </si>
  <si>
    <t xml:space="preserve">	https://github.com/fzaninotto/Faker</t>
  </si>
  <si>
    <t xml:space="preserve">	764</t>
  </si>
  <si>
    <t xml:space="preserve">	480</t>
  </si>
  <si>
    <t xml:space="preserve">	2011-10-14T22:49:02Z</t>
  </si>
  <si>
    <t xml:space="preserve">	2020-03-03T21:28:36Z</t>
  </si>
  <si>
    <t>rethinkdb/rethinkdb</t>
  </si>
  <si>
    <t xml:space="preserve">	https://github.com/rethinkdb/rethinkdb</t>
  </si>
  <si>
    <t xml:space="preserve">	4838</t>
  </si>
  <si>
    <t xml:space="preserve">	6231</t>
  </si>
  <si>
    <t xml:space="preserve">	2012-10-30T05:37:47Z</t>
  </si>
  <si>
    <t xml:space="preserve">	2020-03-03T11:54:06Z</t>
  </si>
  <si>
    <t>localstack/localstack</t>
  </si>
  <si>
    <t xml:space="preserve">	https://github.com/localstack/localstack</t>
  </si>
  <si>
    <t xml:space="preserve">	680</t>
  </si>
  <si>
    <t xml:space="preserve">	1093</t>
  </si>
  <si>
    <t xml:space="preserve">	1365</t>
  </si>
  <si>
    <t xml:space="preserve">	2016-10-25T23:48:03Z</t>
  </si>
  <si>
    <t xml:space="preserve">	2020-03-04T01:23:43Z</t>
  </si>
  <si>
    <t>standard/standard</t>
  </si>
  <si>
    <t xml:space="preserve">	https://github.com/standard/standard</t>
  </si>
  <si>
    <t xml:space="preserve">	282</t>
  </si>
  <si>
    <t xml:space="preserve">	957</t>
  </si>
  <si>
    <t xml:space="preserve">	1056</t>
  </si>
  <si>
    <t xml:space="preserve">	2015-01-27T01:23:31Z</t>
  </si>
  <si>
    <t xml:space="preserve">	2020-03-04T00:29:53Z</t>
  </si>
  <si>
    <t>github/fetch</t>
  </si>
  <si>
    <t xml:space="preserve">	https://github.com/github/fetch</t>
  </si>
  <si>
    <t xml:space="preserve">	2014-10-13T00:26:19Z</t>
  </si>
  <si>
    <t xml:space="preserve">	2020-03-03T23:51:26Z</t>
  </si>
  <si>
    <t>danielmiessler/SecLists</t>
  </si>
  <si>
    <t xml:space="preserve">	https://github.com/danielmiessler/SecLists</t>
  </si>
  <si>
    <t xml:space="preserve">	96</t>
  </si>
  <si>
    <t xml:space="preserve">	2012-02-19T01:30:18Z</t>
  </si>
  <si>
    <t xml:space="preserve">	2020-03-04T02:39:52Z</t>
  </si>
  <si>
    <t>ziadoz/awesome-php</t>
  </si>
  <si>
    <t xml:space="preserve">	https://github.com/ziadoz/awesome-php</t>
  </si>
  <si>
    <t xml:space="preserve">	347</t>
  </si>
  <si>
    <t xml:space="preserve">	2013-11-26T03:14:19Z</t>
  </si>
  <si>
    <t xml:space="preserve">	2020-03-04T02:34:34Z</t>
  </si>
  <si>
    <t>FiloSottile/mkcert</t>
  </si>
  <si>
    <t xml:space="preserve">	https://github.com/FiloSottile/mkcert</t>
  </si>
  <si>
    <t xml:space="preserve">	127</t>
  </si>
  <si>
    <t xml:space="preserve">	155</t>
  </si>
  <si>
    <t xml:space="preserve">	2018-06-25T05:33:03Z</t>
  </si>
  <si>
    <t xml:space="preserve">	2020-03-04T02:04:19Z</t>
  </si>
  <si>
    <t>carbon-app/carbon</t>
  </si>
  <si>
    <t xml:space="preserve">	https://github.com/carbon-app/carbon</t>
  </si>
  <si>
    <t xml:space="preserve">	439</t>
  </si>
  <si>
    <t xml:space="preserve">	154</t>
  </si>
  <si>
    <t xml:space="preserve">	392</t>
  </si>
  <si>
    <t xml:space="preserve">	410</t>
  </si>
  <si>
    <t xml:space="preserve">	2017-06-16T02:50:28Z</t>
  </si>
  <si>
    <t xml:space="preserve">	2020-03-03T20:56:34Z</t>
  </si>
  <si>
    <t>angular/angular-cli</t>
  </si>
  <si>
    <t xml:space="preserve">	https://github.com/angular/angular-cli</t>
  </si>
  <si>
    <t xml:space="preserve">	4055</t>
  </si>
  <si>
    <t xml:space="preserve">	254</t>
  </si>
  <si>
    <t xml:space="preserve">	10829</t>
  </si>
  <si>
    <t xml:space="preserve">	11441</t>
  </si>
  <si>
    <t xml:space="preserve">	2015-06-04T19:49:37Z</t>
  </si>
  <si>
    <t xml:space="preserve">	2020-03-03T21:37:56Z</t>
  </si>
  <si>
    <t>iview/iview</t>
  </si>
  <si>
    <t xml:space="preserve">	https://github.com/iview/iview</t>
  </si>
  <si>
    <t xml:space="preserve">	525</t>
  </si>
  <si>
    <t xml:space="preserve">	85</t>
  </si>
  <si>
    <t xml:space="preserve">	4424</t>
  </si>
  <si>
    <t xml:space="preserve">	5393</t>
  </si>
  <si>
    <t xml:space="preserve">	2016-07-28T01:52:59Z</t>
  </si>
  <si>
    <t xml:space="preserve">	2020-03-03T15:22:32Z</t>
  </si>
  <si>
    <t>huggingface/transformers</t>
  </si>
  <si>
    <t xml:space="preserve">	https://github.com/huggingface/transformers</t>
  </si>
  <si>
    <t xml:space="preserve">	630</t>
  </si>
  <si>
    <t xml:space="preserve">	1851</t>
  </si>
  <si>
    <t xml:space="preserve">	2222</t>
  </si>
  <si>
    <t xml:space="preserve">	2018-10-29T13:56:00Z</t>
  </si>
  <si>
    <t xml:space="preserve">	2020-03-04T02:09:05Z</t>
  </si>
  <si>
    <t>vuejs/vuex</t>
  </si>
  <si>
    <t xml:space="preserve">	https://github.com/vuejs/vuex</t>
  </si>
  <si>
    <t xml:space="preserve">	513</t>
  </si>
  <si>
    <t xml:space="preserve">	883</t>
  </si>
  <si>
    <t xml:space="preserve">	970</t>
  </si>
  <si>
    <t xml:space="preserve">	2015-07-16T04:21:26Z</t>
  </si>
  <si>
    <t xml:space="preserve">	2020-03-04T02:37:31Z</t>
  </si>
  <si>
    <t>nolimits4web/swiper</t>
  </si>
  <si>
    <t xml:space="preserve">	https://github.com/nolimits4web/swiper</t>
  </si>
  <si>
    <t xml:space="preserve">	230</t>
  </si>
  <si>
    <t xml:space="preserve">	2953</t>
  </si>
  <si>
    <t xml:space="preserve">	3092</t>
  </si>
  <si>
    <t xml:space="preserve">	2012-03-14T19:11:45Z</t>
  </si>
  <si>
    <t xml:space="preserve">	2020-03-04T01:06:11Z</t>
  </si>
  <si>
    <t>mathiasbynens/dotfiles</t>
  </si>
  <si>
    <t xml:space="preserve">	https://github.com/mathiasbynens/dotfiles</t>
  </si>
  <si>
    <t xml:space="preserve">	350</t>
  </si>
  <si>
    <t xml:space="preserve">	2011-09-05T18:07:54Z</t>
  </si>
  <si>
    <t xml:space="preserve">	2020-03-03T22:19:48Z</t>
  </si>
  <si>
    <t>facebookresearch/Detectron</t>
  </si>
  <si>
    <t xml:space="preserve">	https://github.com/facebookresearch/Detectron</t>
  </si>
  <si>
    <t xml:space="preserve">	870</t>
  </si>
  <si>
    <t xml:space="preserve">	2017-10-05T17:32:00Z</t>
  </si>
  <si>
    <t xml:space="preserve">	2020-03-04T02:28:10Z</t>
  </si>
  <si>
    <t>symfony/symfony</t>
  </si>
  <si>
    <t xml:space="preserve">	https://github.com/symfony/symfony</t>
  </si>
  <si>
    <t xml:space="preserve">	13889</t>
  </si>
  <si>
    <t xml:space="preserve">	223</t>
  </si>
  <si>
    <t xml:space="preserve">	12926</t>
  </si>
  <si>
    <t xml:space="preserve">	13645</t>
  </si>
  <si>
    <t xml:space="preserve">	2010-01-04T14:21:21Z</t>
  </si>
  <si>
    <t xml:space="preserve">	2020-03-03T19:49:03Z</t>
  </si>
  <si>
    <t>CodeHubApp/CodeHub</t>
  </si>
  <si>
    <t xml:space="preserve">	https://github.com/CodeHubApp/CodeHub</t>
  </si>
  <si>
    <t xml:space="preserve">	600</t>
  </si>
  <si>
    <t xml:space="preserve">	2013-07-23T22:19:57Z</t>
  </si>
  <si>
    <t xml:space="preserve">	2020-03-03T21:51:49Z</t>
  </si>
  <si>
    <t>netty/netty</t>
  </si>
  <si>
    <t xml:space="preserve">	https://github.com/netty/netty</t>
  </si>
  <si>
    <t xml:space="preserve">	1315</t>
  </si>
  <si>
    <t xml:space="preserve">	4612</t>
  </si>
  <si>
    <t xml:space="preserve">	4972</t>
  </si>
  <si>
    <t xml:space="preserve">	2010-11-09T09:22:21Z</t>
  </si>
  <si>
    <t xml:space="preserve">	2020-03-04T01:32:41Z</t>
  </si>
  <si>
    <t>pingcap/tidb</t>
  </si>
  <si>
    <t xml:space="preserve">	https://github.com/pingcap/tidb</t>
  </si>
  <si>
    <t xml:space="preserve">	9873</t>
  </si>
  <si>
    <t xml:space="preserve">	2631</t>
  </si>
  <si>
    <t xml:space="preserve">	3900</t>
  </si>
  <si>
    <t xml:space="preserve">	2015-09-06T04:01:52Z</t>
  </si>
  <si>
    <t xml:space="preserve">	2020-03-04T02:29:15Z</t>
  </si>
  <si>
    <t>Marak/faker.js</t>
  </si>
  <si>
    <t xml:space="preserve">	https://github.com/Marak/faker.js</t>
  </si>
  <si>
    <t xml:space="preserve">	416</t>
  </si>
  <si>
    <t xml:space="preserve">	2010-05-15T00:53:07Z</t>
  </si>
  <si>
    <t xml:space="preserve">	2020-03-04T02:28:06Z</t>
  </si>
  <si>
    <t>herrbischoff/awesome-macos-command-line</t>
  </si>
  <si>
    <t xml:space="preserve">	https://github.com/herrbischoff/awesome-macos-command-line</t>
  </si>
  <si>
    <t xml:space="preserve">	2015-09-22T19:37:55Z</t>
  </si>
  <si>
    <t xml:space="preserve">	2020-03-04T01:35:25Z</t>
  </si>
  <si>
    <t>freeCodeCamp/devdocs</t>
  </si>
  <si>
    <t xml:space="preserve">	https://github.com/freeCodeCamp/devdocs</t>
  </si>
  <si>
    <t xml:space="preserve">	128</t>
  </si>
  <si>
    <t xml:space="preserve">	794</t>
  </si>
  <si>
    <t xml:space="preserve">	2013-10-24T18:16:07Z</t>
  </si>
  <si>
    <t xml:space="preserve">	2020-03-03T10:01:44Z</t>
  </si>
  <si>
    <t>dkhamsing/open-source-ios-apps</t>
  </si>
  <si>
    <t xml:space="preserve">	https://github.com/dkhamsing/open-source-ios-apps</t>
  </si>
  <si>
    <t xml:space="preserve">	529</t>
  </si>
  <si>
    <t xml:space="preserve">	198</t>
  </si>
  <si>
    <t xml:space="preserve">	2015-01-26T23:32:34Z</t>
  </si>
  <si>
    <t xml:space="preserve">	2020-03-04T01:53:27Z</t>
  </si>
  <si>
    <t>IanLunn/Hover</t>
  </si>
  <si>
    <t xml:space="preserve">	https://github.com/IanLunn/Hover</t>
  </si>
  <si>
    <t xml:space="preserve">	2014-01-02T14:27:35Z</t>
  </si>
  <si>
    <t xml:space="preserve">	2020-03-04T02:08:03Z</t>
  </si>
  <si>
    <t>jiahaog/nativefier</t>
  </si>
  <si>
    <t xml:space="preserve">	https://github.com/jiahaog/nativefier</t>
  </si>
  <si>
    <t xml:space="preserve">	564</t>
  </si>
  <si>
    <t xml:space="preserve">	732</t>
  </si>
  <si>
    <t xml:space="preserve">	2015-07-05T05:56:42Z</t>
  </si>
  <si>
    <t xml:space="preserve">	2020-03-04T01:32:18Z</t>
  </si>
  <si>
    <t>composer/composer</t>
  </si>
  <si>
    <t xml:space="preserve">	https://github.com/composer/composer</t>
  </si>
  <si>
    <t xml:space="preserve">	1914</t>
  </si>
  <si>
    <t xml:space="preserve">	5451</t>
  </si>
  <si>
    <t xml:space="preserve">	5801</t>
  </si>
  <si>
    <t xml:space="preserve">	2011-06-08T08:53:00Z</t>
  </si>
  <si>
    <t xml:space="preserve">	2020-03-03T21:10:50Z</t>
  </si>
  <si>
    <t>SDWebImage/SDWebImage</t>
  </si>
  <si>
    <t xml:space="preserve">	https://github.com/SDWebImage/SDWebImage</t>
  </si>
  <si>
    <t xml:space="preserve">	693</t>
  </si>
  <si>
    <t xml:space="preserve">	1846</t>
  </si>
  <si>
    <t xml:space="preserve">	1863</t>
  </si>
  <si>
    <t xml:space="preserve">	2009-09-21T17:39:19Z</t>
  </si>
  <si>
    <t xml:space="preserve">	2020-03-04T02:41:38Z</t>
  </si>
  <si>
    <t>raywenderlich/swift-algorithm-club</t>
  </si>
  <si>
    <t xml:space="preserve">	https://github.com/raywenderlich/swift-algorithm-club</t>
  </si>
  <si>
    <t xml:space="preserve">	585</t>
  </si>
  <si>
    <t xml:space="preserve">	173</t>
  </si>
  <si>
    <t xml:space="preserve">	179</t>
  </si>
  <si>
    <t xml:space="preserve">	2016-01-26T17:56:12Z</t>
  </si>
  <si>
    <t xml:space="preserve">	2020-03-04T01:18:34Z</t>
  </si>
  <si>
    <t>iina/iina</t>
  </si>
  <si>
    <t xml:space="preserve">	https://github.com/iina/iina</t>
  </si>
  <si>
    <t xml:space="preserve">	357</t>
  </si>
  <si>
    <t xml:space="preserve">	1421</t>
  </si>
  <si>
    <t xml:space="preserve">	2207</t>
  </si>
  <si>
    <t xml:space="preserve">	2016-12-19T07:18:45Z</t>
  </si>
  <si>
    <t xml:space="preserve">	2020-03-04T02:42:52Z</t>
  </si>
  <si>
    <t>danielgindi/Charts</t>
  </si>
  <si>
    <t xml:space="preserve">	https://github.com/danielgindi/Charts</t>
  </si>
  <si>
    <t xml:space="preserve">	3091</t>
  </si>
  <si>
    <t xml:space="preserve">	3567</t>
  </si>
  <si>
    <t xml:space="preserve">	2015-03-20T10:49:12Z</t>
  </si>
  <si>
    <t xml:space="preserve">	2020-03-04T01:44:33Z</t>
  </si>
  <si>
    <t>strapi/strapi</t>
  </si>
  <si>
    <t xml:space="preserve">	https://github.com/strapi/strapi</t>
  </si>
  <si>
    <t xml:space="preserve">	1891</t>
  </si>
  <si>
    <t xml:space="preserve">	2920</t>
  </si>
  <si>
    <t xml:space="preserve">	3136</t>
  </si>
  <si>
    <t xml:space="preserve">	2015-09-30T15:34:48Z</t>
  </si>
  <si>
    <t xml:space="preserve">	2020-03-04T02:39:18Z</t>
  </si>
  <si>
    <t>jakevdp/PythonDataScienceHandbook</t>
  </si>
  <si>
    <t xml:space="preserve">	https://github.com/jakevdp/PythonDataScienceHandbook</t>
  </si>
  <si>
    <t xml:space="preserve">	2016-08-10T14:24:36Z</t>
  </si>
  <si>
    <t xml:space="preserve">	2020-03-04T00:32:26Z</t>
  </si>
  <si>
    <t>postcss/postcss</t>
  </si>
  <si>
    <t xml:space="preserve">	https://github.com/postcss/postcss</t>
  </si>
  <si>
    <t xml:space="preserve">	614</t>
  </si>
  <si>
    <t xml:space="preserve">	631</t>
  </si>
  <si>
    <t xml:space="preserve">	2013-09-24T23:06:48Z</t>
  </si>
  <si>
    <t xml:space="preserve">	2020-03-03T20:22:20Z</t>
  </si>
  <si>
    <t>harvesthq/chosen</t>
  </si>
  <si>
    <t xml:space="preserve">	https://github.com/harvesthq/chosen</t>
  </si>
  <si>
    <t xml:space="preserve">	309</t>
  </si>
  <si>
    <t xml:space="preserve">	2105</t>
  </si>
  <si>
    <t xml:space="preserve">	2323</t>
  </si>
  <si>
    <t xml:space="preserve">	2011-04-18T15:07:41Z</t>
  </si>
  <si>
    <t xml:space="preserve">	2020-03-03T16:27:05Z</t>
  </si>
  <si>
    <t>greenrobot/EventBus</t>
  </si>
  <si>
    <t xml:space="preserve">	https://github.com/greenrobot/EventBus</t>
  </si>
  <si>
    <t xml:space="preserve">	2012-07-16T16:55:40Z</t>
  </si>
  <si>
    <t xml:space="preserve">	2020-03-04T02:43:50Z</t>
  </si>
  <si>
    <t>gitlabhq/gitlabhq</t>
  </si>
  <si>
    <t xml:space="preserve">	https://github.com/gitlabhq/gitlabhq</t>
  </si>
  <si>
    <t xml:space="preserve">	2227</t>
  </si>
  <si>
    <t xml:space="preserve">	2011-10-02T16:25:27Z</t>
  </si>
  <si>
    <t xml:space="preserve">	2020-03-04T00:09:20Z</t>
  </si>
  <si>
    <t>transloadit/uppy</t>
  </si>
  <si>
    <t xml:space="preserve">	https://github.com/transloadit/uppy</t>
  </si>
  <si>
    <t xml:space="preserve">	968</t>
  </si>
  <si>
    <t xml:space="preserve">	1036</t>
  </si>
  <si>
    <t xml:space="preserve">	2015-11-16T12:32:33Z</t>
  </si>
  <si>
    <t xml:space="preserve">	2020-03-04T02:29:30Z</t>
  </si>
  <si>
    <t>GitbookIO/gitbook</t>
  </si>
  <si>
    <t xml:space="preserve">	https://github.com/GitbookIO/gitbook</t>
  </si>
  <si>
    <t xml:space="preserve">	2014-03-31T03:01:56Z</t>
  </si>
  <si>
    <t xml:space="preserve">	2020-03-04T01:53:09Z</t>
  </si>
  <si>
    <t>lib-pku/libpku</t>
  </si>
  <si>
    <t xml:space="preserve">	https://github.com/lib-pku/libpku</t>
  </si>
  <si>
    <t xml:space="preserve">	2018-11-22T13:33:06Z</t>
  </si>
  <si>
    <t xml:space="preserve">	2020-03-03T16:36:42Z</t>
  </si>
  <si>
    <t>fxsjy/jieba</t>
  </si>
  <si>
    <t xml:space="preserve">	https://github.com/fxsjy/jieba</t>
  </si>
  <si>
    <t xml:space="preserve">	183</t>
  </si>
  <si>
    <t xml:space="preserve">	671</t>
  </si>
  <si>
    <t xml:space="preserve">	2012-09-29T07:52:01Z</t>
  </si>
  <si>
    <t xml:space="preserve">	2020-03-04T02:34:19Z</t>
  </si>
  <si>
    <t>TheAlgorithms/Java</t>
  </si>
  <si>
    <t xml:space="preserve">	https://github.com/TheAlgorithms/Java</t>
  </si>
  <si>
    <t xml:space="preserve">	108</t>
  </si>
  <si>
    <t xml:space="preserve">	2016-07-16T10:21:02Z</t>
  </si>
  <si>
    <t xml:space="preserve">	2020-03-04T02:44:24Z</t>
  </si>
  <si>
    <t>istio/istio</t>
  </si>
  <si>
    <t xml:space="preserve">	https://github.com/istio/istio</t>
  </si>
  <si>
    <t xml:space="preserve">	9299</t>
  </si>
  <si>
    <t xml:space="preserve">	115</t>
  </si>
  <si>
    <t xml:space="preserve">	7661</t>
  </si>
  <si>
    <t xml:space="preserve">	8719</t>
  </si>
  <si>
    <t xml:space="preserve">	2016-11-18T23:57:21Z</t>
  </si>
  <si>
    <t xml:space="preserve">	2020-03-04T02:27:32Z</t>
  </si>
  <si>
    <t>Alvin9999/new-pac</t>
  </si>
  <si>
    <t xml:space="preserve">	https://github.com/Alvin9999/new-pac</t>
  </si>
  <si>
    <t xml:space="preserve">	664</t>
  </si>
  <si>
    <t xml:space="preserve">	814</t>
  </si>
  <si>
    <t xml:space="preserve">	2016-03-23T08:43:36Z</t>
  </si>
  <si>
    <t xml:space="preserve">	2020-03-04T02:32:54Z</t>
  </si>
  <si>
    <t>google-research/bert</t>
  </si>
  <si>
    <t xml:space="preserve">	https://github.com/google-research/bert</t>
  </si>
  <si>
    <t xml:space="preserve">	294</t>
  </si>
  <si>
    <t xml:space="preserve">	873</t>
  </si>
  <si>
    <t xml:space="preserve">	2018-10-25T22:57:34Z</t>
  </si>
  <si>
    <t xml:space="preserve">	2020-03-04T01:24:18Z</t>
  </si>
  <si>
    <t>brillout/awesome-react-components</t>
  </si>
  <si>
    <t xml:space="preserve">	https://github.com/brillout/awesome-react-components</t>
  </si>
  <si>
    <t xml:space="preserve">	2016-06-24T15:19:33Z</t>
  </si>
  <si>
    <t xml:space="preserve">	2020-03-03T22:07:57Z</t>
  </si>
  <si>
    <t>serhii-londar/open-source-mac-os-apps</t>
  </si>
  <si>
    <t xml:space="preserve">	https://github.com/serhii-londar/open-source-mac-os-apps</t>
  </si>
  <si>
    <t xml:space="preserve">	107</t>
  </si>
  <si>
    <t xml:space="preserve">	2017-11-03T02:35:33Z</t>
  </si>
  <si>
    <t xml:space="preserve">	2020-03-04T01:48:27Z</t>
  </si>
  <si>
    <t>markedjs/marked</t>
  </si>
  <si>
    <t xml:space="preserve">	https://github.com/markedjs/marked</t>
  </si>
  <si>
    <t xml:space="preserve">	881</t>
  </si>
  <si>
    <t xml:space="preserve">	956</t>
  </si>
  <si>
    <t xml:space="preserve">	2011-07-24T13:15:51Z</t>
  </si>
  <si>
    <t xml:space="preserve">	2020-03-04T00:00:00Z</t>
  </si>
  <si>
    <t>ngosang/trackerslist</t>
  </si>
  <si>
    <t xml:space="preserve">	https://github.com/ngosang/trackerslist</t>
  </si>
  <si>
    <t xml:space="preserve">	2016-04-24T11:57:57Z</t>
  </si>
  <si>
    <t xml:space="preserve">	2020-03-04T02:47:22Z</t>
  </si>
  <si>
    <t>date-fns/date-fns</t>
  </si>
  <si>
    <t xml:space="preserve">	https://github.com/date-fns/date-fns</t>
  </si>
  <si>
    <t xml:space="preserve">	574</t>
  </si>
  <si>
    <t xml:space="preserve">	846</t>
  </si>
  <si>
    <t xml:space="preserve">	2014-10-06T10:24:22Z</t>
  </si>
  <si>
    <t xml:space="preserve">	2020-03-04T01:07:13Z</t>
  </si>
  <si>
    <t>lerna/lerna</t>
  </si>
  <si>
    <t xml:space="preserve">	https://github.com/lerna/lerna</t>
  </si>
  <si>
    <t xml:space="preserve">	562</t>
  </si>
  <si>
    <t xml:space="preserve">	1376</t>
  </si>
  <si>
    <t xml:space="preserve">	1692</t>
  </si>
  <si>
    <t xml:space="preserve">	2015-12-04T09:36:55Z</t>
  </si>
  <si>
    <t xml:space="preserve">	2020-03-04T01:53:33Z</t>
  </si>
  <si>
    <t>mobxjs/mobx</t>
  </si>
  <si>
    <t xml:space="preserve">	https://github.com/mobxjs/mobx</t>
  </si>
  <si>
    <t xml:space="preserve">	703</t>
  </si>
  <si>
    <t xml:space="preserve">	1445</t>
  </si>
  <si>
    <t xml:space="preserve">	1477</t>
  </si>
  <si>
    <t xml:space="preserve">	2015-03-14T14:31:38Z</t>
  </si>
  <si>
    <t xml:space="preserve">	2020-03-04T02:00:51Z</t>
  </si>
  <si>
    <t>emberjs/ember.js</t>
  </si>
  <si>
    <t xml:space="preserve">	https://github.com/emberjs/ember.js</t>
  </si>
  <si>
    <t xml:space="preserve">	7083</t>
  </si>
  <si>
    <t xml:space="preserve">	5925</t>
  </si>
  <si>
    <t xml:space="preserve">	6187</t>
  </si>
  <si>
    <t xml:space="preserve">	2011-05-25T23:39:40Z</t>
  </si>
  <si>
    <t xml:space="preserve">	2020-03-04T01:17:08Z</t>
  </si>
  <si>
    <t>cheeriojs/cheerio</t>
  </si>
  <si>
    <t xml:space="preserve">	https://github.com/cheeriojs/cheerio</t>
  </si>
  <si>
    <t xml:space="preserve">	278</t>
  </si>
  <si>
    <t xml:space="preserve">	717</t>
  </si>
  <si>
    <t xml:space="preserve">	928</t>
  </si>
  <si>
    <t xml:space="preserve">	2011-10-09T04:23:20Z</t>
  </si>
  <si>
    <t xml:space="preserve">	2020-03-03T22:55:42Z</t>
  </si>
  <si>
    <t>webtorrent/webtorrent</t>
  </si>
  <si>
    <t xml:space="preserve">	https://github.com/webtorrent/webtorrent</t>
  </si>
  <si>
    <t xml:space="preserve">	377</t>
  </si>
  <si>
    <t xml:space="preserve">	1289</t>
  </si>
  <si>
    <t xml:space="preserve">	2013-10-15T08:16:40Z</t>
  </si>
  <si>
    <t xml:space="preserve">	2020-03-03T15:41:24Z</t>
  </si>
  <si>
    <t>Polymer/polymer</t>
  </si>
  <si>
    <t xml:space="preserve">	https://github.com/Polymer/polymer</t>
  </si>
  <si>
    <t xml:space="preserve">	1044</t>
  </si>
  <si>
    <t xml:space="preserve">	3625</t>
  </si>
  <si>
    <t xml:space="preserve">	3880</t>
  </si>
  <si>
    <t xml:space="preserve">	2012-08-23T20:56:30Z</t>
  </si>
  <si>
    <t xml:space="preserve">	2020-03-03T22:32:44Z</t>
  </si>
  <si>
    <t>skylot/jadx</t>
  </si>
  <si>
    <t xml:space="preserve">	https://github.com/skylot/jadx</t>
  </si>
  <si>
    <t xml:space="preserve">	200</t>
  </si>
  <si>
    <t xml:space="preserve">	507</t>
  </si>
  <si>
    <t xml:space="preserve">	632</t>
  </si>
  <si>
    <t xml:space="preserve">	2013-03-18T17:08:21Z</t>
  </si>
  <si>
    <t xml:space="preserve">	2020-03-04T02:33:23Z</t>
  </si>
  <si>
    <t>sequelize/sequelize</t>
  </si>
  <si>
    <t xml:space="preserve">	https://github.com/sequelize/sequelize</t>
  </si>
  <si>
    <t xml:space="preserve">	2486</t>
  </si>
  <si>
    <t xml:space="preserve">	7632</t>
  </si>
  <si>
    <t xml:space="preserve">	8406</t>
  </si>
  <si>
    <t xml:space="preserve">	2010-07-22T07:11:11Z</t>
  </si>
  <si>
    <t xml:space="preserve">	2020-03-03T19:11:28Z</t>
  </si>
  <si>
    <t>ReactiveX/rxjs</t>
  </si>
  <si>
    <t xml:space="preserve">	https://github.com/ReactiveX/rxjs</t>
  </si>
  <si>
    <t xml:space="preserve">	1703</t>
  </si>
  <si>
    <t xml:space="preserve">	2187</t>
  </si>
  <si>
    <t xml:space="preserve">	2505</t>
  </si>
  <si>
    <t xml:space="preserve">	2015-03-15T06:17:10Z</t>
  </si>
  <si>
    <t xml:space="preserve">	2020-03-04T01:49:17Z</t>
  </si>
  <si>
    <t>balderdashy/sails</t>
  </si>
  <si>
    <t xml:space="preserve">	https://github.com/balderdashy/sails</t>
  </si>
  <si>
    <t xml:space="preserve">	501</t>
  </si>
  <si>
    <t xml:space="preserve">	5762</t>
  </si>
  <si>
    <t xml:space="preserve">	6099</t>
  </si>
  <si>
    <t xml:space="preserve">	2012-03-18T19:46:15Z</t>
  </si>
  <si>
    <t xml:space="preserve">	2020-03-02T13:36:24Z</t>
  </si>
  <si>
    <t>ajaxorg/ace</t>
  </si>
  <si>
    <t xml:space="preserve">	https://github.com/ajaxorg/ace</t>
  </si>
  <si>
    <t xml:space="preserve">	1297</t>
  </si>
  <si>
    <t xml:space="preserve">	1798</t>
  </si>
  <si>
    <t xml:space="preserve">	2442</t>
  </si>
  <si>
    <t xml:space="preserve">	2010-10-27T10:43:36Z</t>
  </si>
  <si>
    <t xml:space="preserve">	2020-03-04T01:57:36Z</t>
  </si>
  <si>
    <t>pi-hole/pi-hole</t>
  </si>
  <si>
    <t xml:space="preserve">	https://github.com/pi-hole/pi-hole</t>
  </si>
  <si>
    <t xml:space="preserve">	1023</t>
  </si>
  <si>
    <t xml:space="preserve">	1596</t>
  </si>
  <si>
    <t xml:space="preserve">	2014-06-08T15:02:55Z</t>
  </si>
  <si>
    <t xml:space="preserve">	2020-03-04T02:47:31Z</t>
  </si>
  <si>
    <t>VincentGarreau/particles.js</t>
  </si>
  <si>
    <t xml:space="preserve">	https://github.com/VincentGarreau/particles.js</t>
  </si>
  <si>
    <t xml:space="preserve">	2014-09-06T14:29:47Z</t>
  </si>
  <si>
    <t xml:space="preserve">	2020-03-04T01:52:22Z</t>
  </si>
  <si>
    <t>hammerjs/hammer.js</t>
  </si>
  <si>
    <t xml:space="preserve">	https://github.com/hammerjs/hammer.js</t>
  </si>
  <si>
    <t xml:space="preserve">	752</t>
  </si>
  <si>
    <t xml:space="preserve">	1000</t>
  </si>
  <si>
    <t xml:space="preserve">	2012-03-02T12:58:28Z</t>
  </si>
  <si>
    <t xml:space="preserve">	2020-03-04T02:07:09Z</t>
  </si>
  <si>
    <t>sentsin/layui</t>
  </si>
  <si>
    <t xml:space="preserve">	https://github.com/sentsin/layui</t>
  </si>
  <si>
    <t xml:space="preserve">	2015-09-22T08:12:03Z</t>
  </si>
  <si>
    <t xml:space="preserve">	2020-03-04T01:01:34Z</t>
  </si>
  <si>
    <t>hashicorp/terraform</t>
  </si>
  <si>
    <t xml:space="preserve">	https://github.com/hashicorp/terraform</t>
  </si>
  <si>
    <t xml:space="preserve">	7941</t>
  </si>
  <si>
    <t xml:space="preserve">	12992</t>
  </si>
  <si>
    <t xml:space="preserve">	14210</t>
  </si>
  <si>
    <t xml:space="preserve">	2014-03-13T22:25:48Z</t>
  </si>
  <si>
    <t xml:space="preserve">	2020-03-04T00:57:43Z</t>
  </si>
  <si>
    <t>geekcompany/ResumeSample</t>
  </si>
  <si>
    <t xml:space="preserve">	https://github.com/geekcompany/ResumeSample</t>
  </si>
  <si>
    <t xml:space="preserve">	2014-09-08T08:08:13Z</t>
  </si>
  <si>
    <t xml:space="preserve">	2020-03-04T02:46:24Z</t>
  </si>
  <si>
    <t>ityouknow/spring-boot-examples</t>
  </si>
  <si>
    <t xml:space="preserve">	https://github.com/ityouknow/spring-boot-examples</t>
  </si>
  <si>
    <t xml:space="preserve">	2016-11-05T05:32:33Z</t>
  </si>
  <si>
    <t xml:space="preserve">	2020-03-04T02:44:29Z</t>
  </si>
  <si>
    <t>naptha/tesseract.js</t>
  </si>
  <si>
    <t xml:space="preserve">	https://github.com/naptha/tesseract.js</t>
  </si>
  <si>
    <t xml:space="preserve">	315</t>
  </si>
  <si>
    <t xml:space="preserve">	337</t>
  </si>
  <si>
    <t xml:space="preserve">	2015-06-24T02:49:52Z</t>
  </si>
  <si>
    <t xml:space="preserve">	2020-03-03T20:28:19Z</t>
  </si>
  <si>
    <t>VundleVim/Vundle.vim</t>
  </si>
  <si>
    <t xml:space="preserve">	https://github.com/VundleVim/Vundle.vim</t>
  </si>
  <si>
    <t xml:space="preserve">	678</t>
  </si>
  <si>
    <t xml:space="preserve">	2010-10-17T23:17:53Z</t>
  </si>
  <si>
    <t xml:space="preserve">	2020-03-03T16:18:53Z</t>
  </si>
  <si>
    <t>alacritty/alacritty</t>
  </si>
  <si>
    <t xml:space="preserve">	https://github.com/alacritty/alacritty</t>
  </si>
  <si>
    <t xml:space="preserve">	1925</t>
  </si>
  <si>
    <t xml:space="preserve">	2281</t>
  </si>
  <si>
    <t xml:space="preserve">	2016-02-18T05:02:30Z</t>
  </si>
  <si>
    <t xml:space="preserve">	2020-03-04T02:00:50Z</t>
  </si>
  <si>
    <t>jaredpalmer/formik</t>
  </si>
  <si>
    <t xml:space="preserve">	https://github.com/jaredpalmer/formik</t>
  </si>
  <si>
    <t xml:space="preserve">	572</t>
  </si>
  <si>
    <t xml:space="preserve">	131</t>
  </si>
  <si>
    <t xml:space="preserve">	1067</t>
  </si>
  <si>
    <t xml:space="preserve">	1505</t>
  </si>
  <si>
    <t xml:space="preserve">	2017-06-14T19:50:59Z</t>
  </si>
  <si>
    <t xml:space="preserve">	2020-03-04T02:35:34Z</t>
  </si>
  <si>
    <t>iikira/BaiduPCS-Go</t>
  </si>
  <si>
    <t xml:space="preserve">	https://github.com/iikira/BaiduPCS-Go</t>
  </si>
  <si>
    <t xml:space="preserve">	2017-11-30T05:09:26Z</t>
  </si>
  <si>
    <t xml:space="preserve">	2020-03-04T02:37:36Z</t>
  </si>
  <si>
    <t>0xAX/linux-insides</t>
  </si>
  <si>
    <t xml:space="preserve">	https://github.com/0xAX/linux-insides</t>
  </si>
  <si>
    <t xml:space="preserve">	2015-01-03T18:44:57Z</t>
  </si>
  <si>
    <t xml:space="preserve">	2020-03-03T22:34:54Z</t>
  </si>
  <si>
    <t>terryum/awesome-deep-learning-papers</t>
  </si>
  <si>
    <t xml:space="preserve">	https://github.com/terryum/awesome-deep-learning-papers</t>
  </si>
  <si>
    <t xml:space="preserve">	2016-06-03T06:48:30Z</t>
  </si>
  <si>
    <t xml:space="preserve">	2020-03-03T23:03:10Z</t>
  </si>
  <si>
    <t>amix/vimrc</t>
  </si>
  <si>
    <t xml:space="preserve">	https://github.com/amix/vimrc</t>
  </si>
  <si>
    <t xml:space="preserve">	386</t>
  </si>
  <si>
    <t xml:space="preserve">	2012-05-29T16:19:29Z</t>
  </si>
  <si>
    <t xml:space="preserve">	2020-03-04T00:01:33Z</t>
  </si>
  <si>
    <t>Homebrew/brew</t>
  </si>
  <si>
    <t xml:space="preserve">	https://github.com/Homebrew/brew</t>
  </si>
  <si>
    <t xml:space="preserve">	2389</t>
  </si>
  <si>
    <t xml:space="preserve">	2405</t>
  </si>
  <si>
    <t xml:space="preserve">	2016-03-06T05:08:38Z</t>
  </si>
  <si>
    <t xml:space="preserve">	2020-03-04T01:40:14Z</t>
  </si>
  <si>
    <t>ycm-core/YouCompleteMe</t>
  </si>
  <si>
    <t xml:space="preserve">	https://github.com/ycm-core/YouCompleteMe</t>
  </si>
  <si>
    <t xml:space="preserve">	2779</t>
  </si>
  <si>
    <t xml:space="preserve">	2012-04-16T03:12:14Z</t>
  </si>
  <si>
    <t xml:space="preserve">	2020-03-03T23:23:11Z</t>
  </si>
  <si>
    <t>alibaba/fastjson</t>
  </si>
  <si>
    <t xml:space="preserve">	https://github.com/alibaba/fastjson</t>
  </si>
  <si>
    <t xml:space="preserve">	298</t>
  </si>
  <si>
    <t xml:space="preserve">	1295</t>
  </si>
  <si>
    <t xml:space="preserve">	2536</t>
  </si>
  <si>
    <t xml:space="preserve">	2011-11-03T06:58:52Z</t>
  </si>
  <si>
    <t xml:space="preserve">	2020-03-04T02:15:32Z</t>
  </si>
  <si>
    <t>StreisandEffect/streisand</t>
  </si>
  <si>
    <t xml:space="preserve">	https://github.com/StreisandEffect/streisand</t>
  </si>
  <si>
    <t xml:space="preserve">	524</t>
  </si>
  <si>
    <t xml:space="preserve">	919</t>
  </si>
  <si>
    <t xml:space="preserve">	1081</t>
  </si>
  <si>
    <t xml:space="preserve">	2014-03-23T21:56:19Z</t>
  </si>
  <si>
    <t xml:space="preserve">	2020-03-03T17:29:09Z</t>
  </si>
  <si>
    <t>facebookresearch/fastText</t>
  </si>
  <si>
    <t xml:space="preserve">	https://github.com/facebookresearch/fastText</t>
  </si>
  <si>
    <t xml:space="preserve">	558</t>
  </si>
  <si>
    <t xml:space="preserve">	817</t>
  </si>
  <si>
    <t xml:space="preserve">	2016-07-16T13:38:42Z</t>
  </si>
  <si>
    <t xml:space="preserve">	2020-03-04T01:13:34Z</t>
  </si>
  <si>
    <t>tabler/tabler</t>
  </si>
  <si>
    <t xml:space="preserve">	https://github.com/tabler/tabler</t>
  </si>
  <si>
    <t xml:space="preserve">	2018-02-01T09:08:59Z</t>
  </si>
  <si>
    <t xml:space="preserve">	2020-03-03T16:55:04Z</t>
  </si>
  <si>
    <t>heartcombo/devise</t>
  </si>
  <si>
    <t xml:space="preserve">	https://github.com/heartcombo/devise</t>
  </si>
  <si>
    <t xml:space="preserve">	3877</t>
  </si>
  <si>
    <t xml:space="preserve">	3915</t>
  </si>
  <si>
    <t xml:space="preserve">	2009-09-16T12:15:12Z</t>
  </si>
  <si>
    <t>pure-css/pure</t>
  </si>
  <si>
    <t xml:space="preserve">	https://github.com/pure-css/pure</t>
  </si>
  <si>
    <t xml:space="preserve">	503</t>
  </si>
  <si>
    <t xml:space="preserve">	2013-04-22T16:16:39Z</t>
  </si>
  <si>
    <t xml:space="preserve">	2020-03-04T02:40:59Z</t>
  </si>
  <si>
    <t>drone/drone</t>
  </si>
  <si>
    <t xml:space="preserve">	https://github.com/drone/drone</t>
  </si>
  <si>
    <t xml:space="preserve">	828</t>
  </si>
  <si>
    <t xml:space="preserve">	1661</t>
  </si>
  <si>
    <t xml:space="preserve">	1691</t>
  </si>
  <si>
    <t xml:space="preserve">	2014-02-07T07:54:44Z</t>
  </si>
  <si>
    <t xml:space="preserve">	2020-03-04T01:22:22Z</t>
  </si>
  <si>
    <t>t4t5/sweetalert</t>
  </si>
  <si>
    <t xml:space="preserve">	https://github.com/t4t5/sweetalert</t>
  </si>
  <si>
    <t xml:space="preserve">	653</t>
  </si>
  <si>
    <t xml:space="preserve">	2014-09-30T11:12:48Z</t>
  </si>
  <si>
    <t xml:space="preserve">	2020-03-03T15:25:45Z</t>
  </si>
  <si>
    <t>minio/minio</t>
  </si>
  <si>
    <t xml:space="preserve">	https://github.com/minio/minio</t>
  </si>
  <si>
    <t xml:space="preserve">	4605</t>
  </si>
  <si>
    <t xml:space="preserve">	3743</t>
  </si>
  <si>
    <t xml:space="preserve">	3831</t>
  </si>
  <si>
    <t xml:space="preserve">	2015-01-14T19:23:58Z</t>
  </si>
  <si>
    <t xml:space="preserve">	2020-03-04T02:46:48Z</t>
  </si>
  <si>
    <t>CamDavidsonPilon/Probabilistic-Programming-and-Bayesian-Methods-for-Hackers</t>
  </si>
  <si>
    <t xml:space="preserve">	https://github.com/CamDavidsonPilon/Probabilistic-Programming-and-Bayesian-Methods-for-Hackers</t>
  </si>
  <si>
    <t xml:space="preserve">	202</t>
  </si>
  <si>
    <t xml:space="preserve">	2013-01-14T15:46:28Z</t>
  </si>
  <si>
    <t xml:space="preserve">	2020-03-04T01:10:42Z</t>
  </si>
  <si>
    <t>rstacruz/nprogress</t>
  </si>
  <si>
    <t xml:space="preserve">	https://github.com/rstacruz/nprogress</t>
  </si>
  <si>
    <t xml:space="preserve">	2013-08-20T13:58:02Z</t>
  </si>
  <si>
    <t xml:space="preserve">	2020-03-03T22:25:29Z</t>
  </si>
  <si>
    <t>unknwon/the-way-to-go_ZH_CN</t>
  </si>
  <si>
    <t xml:space="preserve">	https://github.com/unknwon/the-way-to-go_ZH_CN</t>
  </si>
  <si>
    <t xml:space="preserve">	519</t>
  </si>
  <si>
    <t xml:space="preserve">	2013-03-24T17:18:38Z</t>
  </si>
  <si>
    <t xml:space="preserve">	2020-03-04T02:29:57Z</t>
  </si>
  <si>
    <t>facebook/flow</t>
  </si>
  <si>
    <t xml:space="preserve">	https://github.com/facebook/flow</t>
  </si>
  <si>
    <t xml:space="preserve">	OCaml</t>
  </si>
  <si>
    <t xml:space="preserve">	158</t>
  </si>
  <si>
    <t xml:space="preserve">	166</t>
  </si>
  <si>
    <t xml:space="preserve">	3849</t>
  </si>
  <si>
    <t xml:space="preserve">	6248</t>
  </si>
  <si>
    <t xml:space="preserve">	2014-10-28T17:17:45Z</t>
  </si>
  <si>
    <t>tootsuite/mastodon</t>
  </si>
  <si>
    <t xml:space="preserve">	https://github.com/tootsuite/mastodon</t>
  </si>
  <si>
    <t xml:space="preserve">	6752</t>
  </si>
  <si>
    <t xml:space="preserve">	3823</t>
  </si>
  <si>
    <t xml:space="preserve">	2016-02-22T15:01:25Z</t>
  </si>
  <si>
    <t xml:space="preserve">	2020-03-03T23:42:44Z</t>
  </si>
  <si>
    <t>alibaba/p3c</t>
  </si>
  <si>
    <t xml:space="preserve">	https://github.com/alibaba/p3c</t>
  </si>
  <si>
    <t xml:space="preserve">	2017-06-23T06:15:51Z</t>
  </si>
  <si>
    <t xml:space="preserve">	2020-03-04T02:25:51Z</t>
  </si>
  <si>
    <t>realpython/python-guide</t>
  </si>
  <si>
    <t xml:space="preserve">	https://github.com/realpython/python-guide</t>
  </si>
  <si>
    <t xml:space="preserve">	Batchfile</t>
  </si>
  <si>
    <t xml:space="preserve">	649</t>
  </si>
  <si>
    <t xml:space="preserve">	245</t>
  </si>
  <si>
    <t xml:space="preserve">	2011-03-15T03:24:20Z</t>
  </si>
  <si>
    <t xml:space="preserve">	2020-03-03T23:19:52Z</t>
  </si>
  <si>
    <t>laravel/framework</t>
  </si>
  <si>
    <t xml:space="preserve">	https://github.com/laravel/framework</t>
  </si>
  <si>
    <t xml:space="preserve">	9285</t>
  </si>
  <si>
    <t xml:space="preserve">	13178</t>
  </si>
  <si>
    <t xml:space="preserve">	13246</t>
  </si>
  <si>
    <t xml:space="preserve">	2013-01-10T21:27:28Z</t>
  </si>
  <si>
    <t xml:space="preserve">	2020-03-03T22:20:12Z</t>
  </si>
  <si>
    <t>alibaba/druid</t>
  </si>
  <si>
    <t xml:space="preserve">	https://github.com/alibaba/druid</t>
  </si>
  <si>
    <t xml:space="preserve">	864</t>
  </si>
  <si>
    <t xml:space="preserve">	2686</t>
  </si>
  <si>
    <t xml:space="preserve">	2011-11-03T05:12:51Z</t>
  </si>
  <si>
    <t xml:space="preserve">	2020-03-04T02:21:03Z</t>
  </si>
  <si>
    <t>fouber/blog</t>
  </si>
  <si>
    <t xml:space="preserve">	https://github.com/fouber/blog</t>
  </si>
  <si>
    <t xml:space="preserve">	2014-04-25T09:44:42Z</t>
  </si>
  <si>
    <t xml:space="preserve">	2020-03-03T17:43:49Z</t>
  </si>
  <si>
    <t>tailwindcss/tailwindcss</t>
  </si>
  <si>
    <t xml:space="preserve">	https://github.com/tailwindcss/tailwindcss</t>
  </si>
  <si>
    <t xml:space="preserve">	552</t>
  </si>
  <si>
    <t xml:space="preserve">	676</t>
  </si>
  <si>
    <t xml:space="preserve">	2017-10-06T14:59:14Z</t>
  </si>
  <si>
    <t xml:space="preserve">	2020-03-03T20:55:03Z</t>
  </si>
  <si>
    <t>cmderdev/cmder</t>
  </si>
  <si>
    <t xml:space="preserve">	https://github.com/cmderdev/cmder</t>
  </si>
  <si>
    <t xml:space="preserve">	1808</t>
  </si>
  <si>
    <t xml:space="preserve">	1823</t>
  </si>
  <si>
    <t xml:space="preserve">	2013-07-09T07:44:22Z</t>
  </si>
  <si>
    <t xml:space="preserve">	2020-03-03T23:40:52Z</t>
  </si>
  <si>
    <t>Automattic/mongoose</t>
  </si>
  <si>
    <t xml:space="preserve">	https://github.com/Automattic/mongoose</t>
  </si>
  <si>
    <t xml:space="preserve">	1038</t>
  </si>
  <si>
    <t xml:space="preserve">	6870</t>
  </si>
  <si>
    <t xml:space="preserve">	7147</t>
  </si>
  <si>
    <t xml:space="preserve">	2010-04-06T21:39:05Z</t>
  </si>
  <si>
    <t xml:space="preserve">	2020-03-03T21:11:35Z</t>
  </si>
  <si>
    <t>elsewhencode/project-guidelines</t>
  </si>
  <si>
    <t xml:space="preserve">	https://github.com/elsewhencode/project-guidelines</t>
  </si>
  <si>
    <t xml:space="preserve">	2017-06-30T10:17:55Z</t>
  </si>
  <si>
    <t xml:space="preserve">	2020-03-03T21:49:40Z</t>
  </si>
  <si>
    <t>kelseyhightower/kubernetes-the-hard-way</t>
  </si>
  <si>
    <t xml:space="preserve">	https://github.com/kelseyhightower/kubernetes-the-hard-way</t>
  </si>
  <si>
    <t xml:space="preserve">	265</t>
  </si>
  <si>
    <t xml:space="preserve">	2016-07-07T14:15:27Z</t>
  </si>
  <si>
    <t xml:space="preserve">	2020-03-04T02:41:26Z</t>
  </si>
  <si>
    <t>FezVrasta/bootstrap-material-design</t>
  </si>
  <si>
    <t xml:space="preserve">	https://github.com/FezVrasta/bootstrap-material-design</t>
  </si>
  <si>
    <t xml:space="preserve">	1027</t>
  </si>
  <si>
    <t xml:space="preserve">	1079</t>
  </si>
  <si>
    <t xml:space="preserve">	2014-08-18T11:54:00Z</t>
  </si>
  <si>
    <t xml:space="preserve">	2020-03-03T14:08:17Z</t>
  </si>
  <si>
    <t>remy/nodemon</t>
  </si>
  <si>
    <t xml:space="preserve">	https://github.com/remy/nodemon</t>
  </si>
  <si>
    <t xml:space="preserve">	257</t>
  </si>
  <si>
    <t xml:space="preserve">	1256</t>
  </si>
  <si>
    <t xml:space="preserve">	1265</t>
  </si>
  <si>
    <t xml:space="preserve">	2010-10-03T12:50:52Z</t>
  </si>
  <si>
    <t xml:space="preserve">	2020-03-03T14:47:13Z</t>
  </si>
  <si>
    <t>google/leveldb</t>
  </si>
  <si>
    <t xml:space="preserve">	https://github.com/google/leveldb</t>
  </si>
  <si>
    <t xml:space="preserve">	2014-08-27T21:17:52Z</t>
  </si>
  <si>
    <t xml:space="preserve">	2020-03-04T00:11:28Z</t>
  </si>
  <si>
    <t>scwang90/SmartRefreshLayout</t>
  </si>
  <si>
    <t xml:space="preserve">	https://github.com/scwang90/SmartRefreshLayout</t>
  </si>
  <si>
    <t xml:space="preserve">	1009</t>
  </si>
  <si>
    <t xml:space="preserve">	1092</t>
  </si>
  <si>
    <t xml:space="preserve">	2017-06-02T09:52:50Z</t>
  </si>
  <si>
    <t xml:space="preserve">	2020-03-03T14:47:24Z</t>
  </si>
  <si>
    <t>SheetJS/sheetjs</t>
  </si>
  <si>
    <t xml:space="preserve">	https://github.com/SheetJS/sheetjs</t>
  </si>
  <si>
    <t xml:space="preserve">	1233</t>
  </si>
  <si>
    <t xml:space="preserve">	1552</t>
  </si>
  <si>
    <t xml:space="preserve">	2012-12-03T19:25:52Z</t>
  </si>
  <si>
    <t xml:space="preserve">	2020-03-04T02:43:46Z</t>
  </si>
  <si>
    <t>airbnb/lottie-web</t>
  </si>
  <si>
    <t xml:space="preserve">	https://github.com/airbnb/lottie-web</t>
  </si>
  <si>
    <t xml:space="preserve">	1437</t>
  </si>
  <si>
    <t xml:space="preserve">	1915</t>
  </si>
  <si>
    <t xml:space="preserve">	2015-02-20T21:02:59Z</t>
  </si>
  <si>
    <t xml:space="preserve">	2020-03-04T01:38:04Z</t>
  </si>
  <si>
    <t>kriasoft/react-starter-kit</t>
  </si>
  <si>
    <t xml:space="preserve">	https://github.com/kriasoft/react-starter-kit</t>
  </si>
  <si>
    <t xml:space="preserve">	468</t>
  </si>
  <si>
    <t xml:space="preserve">	706</t>
  </si>
  <si>
    <t xml:space="preserve">	1141</t>
  </si>
  <si>
    <t xml:space="preserve">	2014-04-16T13:08:18Z</t>
  </si>
  <si>
    <t xml:space="preserve">	2020-03-03T18:57:38Z</t>
  </si>
  <si>
    <t>redux-saga/redux-saga</t>
  </si>
  <si>
    <t xml:space="preserve">	https://github.com/redux-saga/redux-saga</t>
  </si>
  <si>
    <t xml:space="preserve">	1151</t>
  </si>
  <si>
    <t xml:space="preserve">	1294</t>
  </si>
  <si>
    <t xml:space="preserve">	2015-11-29T16:58:12Z</t>
  </si>
  <si>
    <t xml:space="preserve">	2020-03-04T02:08:07Z</t>
  </si>
  <si>
    <t>littlecodersh/ItChat</t>
  </si>
  <si>
    <t xml:space="preserve">	https://github.com/littlecodersh/ItChat</t>
  </si>
  <si>
    <t xml:space="preserve">	587</t>
  </si>
  <si>
    <t xml:space="preserve">	797</t>
  </si>
  <si>
    <t xml:space="preserve">	2016-01-19T07:49:48Z</t>
  </si>
  <si>
    <t xml:space="preserve">	2020-03-04T02:03:07Z</t>
  </si>
  <si>
    <t>alibaba/flutter-go</t>
  </si>
  <si>
    <t xml:space="preserve">	https://github.com/alibaba/flutter-go</t>
  </si>
  <si>
    <t xml:space="preserve">	293</t>
  </si>
  <si>
    <t xml:space="preserve">	2019-01-08T09:03:40Z</t>
  </si>
  <si>
    <t xml:space="preserve">	2020-03-04T02:48:05Z</t>
  </si>
  <si>
    <t>akveo/ngx-admin</t>
  </si>
  <si>
    <t xml:space="preserve">	https://github.com/akveo/ngx-admin</t>
  </si>
  <si>
    <t xml:space="preserve">	255</t>
  </si>
  <si>
    <t xml:space="preserve">	1242</t>
  </si>
  <si>
    <t xml:space="preserve">	1499</t>
  </si>
  <si>
    <t xml:space="preserve">	2016-05-25T10:09:03Z</t>
  </si>
  <si>
    <t xml:space="preserve">	2020-03-03T19:31:15Z</t>
  </si>
  <si>
    <t>ryanoasis/nerd-fonts</t>
  </si>
  <si>
    <t xml:space="preserve">	https://github.com/ryanoasis/nerd-fonts</t>
  </si>
  <si>
    <t xml:space="preserve">	209</t>
  </si>
  <si>
    <t xml:space="preserve">	2014-12-05T04:31:17Z</t>
  </si>
  <si>
    <t xml:space="preserve">	2020-03-04T02:01:32Z</t>
  </si>
  <si>
    <t>openai/gym</t>
  </si>
  <si>
    <t xml:space="preserve">	https://github.com/openai/gym</t>
  </si>
  <si>
    <t xml:space="preserve">	484</t>
  </si>
  <si>
    <t xml:space="preserve">	986</t>
  </si>
  <si>
    <t xml:space="preserve">	1060</t>
  </si>
  <si>
    <t xml:space="preserve">	2016-04-27T14:59:16Z</t>
  </si>
  <si>
    <t xml:space="preserve">	2020-03-04T01:21:09Z</t>
  </si>
  <si>
    <t>facebookarchive/pop</t>
  </si>
  <si>
    <t xml:space="preserve">	https://github.com/facebookarchive/pop</t>
  </si>
  <si>
    <t xml:space="preserve">	Objective-C++</t>
  </si>
  <si>
    <t xml:space="preserve">	2014-03-30T22:29:12Z</t>
  </si>
  <si>
    <t xml:space="preserve">	2020-03-04T01:01:18Z</t>
  </si>
  <si>
    <t>Tencent/wepy</t>
  </si>
  <si>
    <t xml:space="preserve">	https://github.com/Tencent/wepy</t>
  </si>
  <si>
    <t xml:space="preserve">	1687</t>
  </si>
  <si>
    <t xml:space="preserve">	2016-11-14T08:06:56Z</t>
  </si>
  <si>
    <t xml:space="preserve">	2020-03-04T02:43:57Z</t>
  </si>
  <si>
    <t>NationalSecurityAgency/ghidra</t>
  </si>
  <si>
    <t xml:space="preserve">	https://github.com/NationalSecurityAgency/ghidra</t>
  </si>
  <si>
    <t xml:space="preserve">	1288</t>
  </si>
  <si>
    <t xml:space="preserve">	2019-03-01T03:27:48Z</t>
  </si>
  <si>
    <t xml:space="preserve">	2020-03-04T02:34:04Z</t>
  </si>
  <si>
    <t>rapid7/metasploit-framework</t>
  </si>
  <si>
    <t xml:space="preserve">	https://github.com/rapid7/metasploit-framework</t>
  </si>
  <si>
    <t xml:space="preserve">	7590</t>
  </si>
  <si>
    <t xml:space="preserve">	2951</t>
  </si>
  <si>
    <t xml:space="preserve">	3617</t>
  </si>
  <si>
    <t xml:space="preserve">	2011-08-30T06:13:20Z</t>
  </si>
  <si>
    <t xml:space="preserve">	2020-03-04T02:07:24Z</t>
  </si>
  <si>
    <t>niklasvh/html2canvas</t>
  </si>
  <si>
    <t xml:space="preserve">	https://github.com/niklasvh/html2canvas</t>
  </si>
  <si>
    <t xml:space="preserve">	1301</t>
  </si>
  <si>
    <t xml:space="preserve">	1832</t>
  </si>
  <si>
    <t xml:space="preserve">	2011-07-16T01:05:58Z</t>
  </si>
  <si>
    <t xml:space="preserve">	2020-03-04T02:45:24Z</t>
  </si>
  <si>
    <t>eugenp/tutorials</t>
  </si>
  <si>
    <t xml:space="preserve">	https://github.com/eugenp/tutorials</t>
  </si>
  <si>
    <t xml:space="preserve">	5999</t>
  </si>
  <si>
    <t xml:space="preserve">	352</t>
  </si>
  <si>
    <t xml:space="preserve">	2013-04-29T18:26:36Z</t>
  </si>
  <si>
    <t xml:space="preserve">	2020-03-04T01:35:16Z</t>
  </si>
  <si>
    <t>ReactiveCocoa/ReactiveCocoa</t>
  </si>
  <si>
    <t xml:space="preserve">	https://github.com/ReactiveCocoa/ReactiveCocoa</t>
  </si>
  <si>
    <t xml:space="preserve">	1335</t>
  </si>
  <si>
    <t xml:space="preserve">	1945</t>
  </si>
  <si>
    <t xml:space="preserve">	1989</t>
  </si>
  <si>
    <t xml:space="preserve">	2012-03-02T22:11:24Z</t>
  </si>
  <si>
    <t xml:space="preserve">	2020-03-02T07:44:32Z</t>
  </si>
  <si>
    <t>Reactive-Extensions/RxJS</t>
  </si>
  <si>
    <t xml:space="preserve">	https://github.com/Reactive-Extensions/RxJS</t>
  </si>
  <si>
    <t xml:space="preserve">	643</t>
  </si>
  <si>
    <t xml:space="preserve">	874</t>
  </si>
  <si>
    <t xml:space="preserve">	2012-01-07T00:31:41Z</t>
  </si>
  <si>
    <t xml:space="preserve">	2020-03-02T19:47:31Z</t>
  </si>
  <si>
    <t>pypa/pipenv</t>
  </si>
  <si>
    <t xml:space="preserve">	https://github.com/pypa/pipenv</t>
  </si>
  <si>
    <t xml:space="preserve">	910</t>
  </si>
  <si>
    <t xml:space="preserve">	2584</t>
  </si>
  <si>
    <t xml:space="preserve">	2017-01-20T00:44:02Z</t>
  </si>
  <si>
    <t xml:space="preserve">	2020-03-03T21:16:56Z</t>
  </si>
  <si>
    <t>sorrycc/awesome-javascript</t>
  </si>
  <si>
    <t xml:space="preserve">	https://github.com/sorrycc/awesome-javascript</t>
  </si>
  <si>
    <t xml:space="preserve">	272</t>
  </si>
  <si>
    <t xml:space="preserve">	2014-07-01T15:59:02Z</t>
  </si>
  <si>
    <t xml:space="preserve">	2020-03-03T23:13:00Z</t>
  </si>
  <si>
    <t>dimsemenov/PhotoSwipe</t>
  </si>
  <si>
    <t xml:space="preserve">	https://github.com/dimsemenov/PhotoSwipe</t>
  </si>
  <si>
    <t xml:space="preserve">	1504</t>
  </si>
  <si>
    <t xml:space="preserve">	2011-04-07T05:46:29Z</t>
  </si>
  <si>
    <t xml:space="preserve">	2020-03-04T02:05:17Z</t>
  </si>
  <si>
    <t>mbeaudru/modern-js-cheatsheet</t>
  </si>
  <si>
    <t xml:space="preserve">	https://github.com/mbeaudru/modern-js-cheatsheet</t>
  </si>
  <si>
    <t xml:space="preserve">	2017-09-18T14:56:00Z</t>
  </si>
  <si>
    <t xml:space="preserve">	2020-03-03T09:59:30Z</t>
  </si>
  <si>
    <t>ctripcorp/apollo</t>
  </si>
  <si>
    <t xml:space="preserve">	https://github.com/ctripcorp/apollo</t>
  </si>
  <si>
    <t xml:space="preserve">	869</t>
  </si>
  <si>
    <t xml:space="preserve">	1898</t>
  </si>
  <si>
    <t xml:space="preserve">	2016-03-04T10:24:23Z</t>
  </si>
  <si>
    <t xml:space="preserve">	2020-03-04T02:10:49Z</t>
  </si>
  <si>
    <t>railsware/upterm</t>
  </si>
  <si>
    <t xml:space="preserve">	https://github.com/railsware/upterm</t>
  </si>
  <si>
    <t xml:space="preserve">	2015-03-22T07:00:24Z</t>
  </si>
  <si>
    <t xml:space="preserve">	2020-03-03T18:41:55Z</t>
  </si>
  <si>
    <t>codemirror/CodeMirror</t>
  </si>
  <si>
    <t xml:space="preserve">	https://github.com/codemirror/CodeMirror</t>
  </si>
  <si>
    <t xml:space="preserve">	3268</t>
  </si>
  <si>
    <t xml:space="preserve">	3595</t>
  </si>
  <si>
    <t xml:space="preserve">	2011-01-14T13:44:03Z</t>
  </si>
  <si>
    <t xml:space="preserve">	2020-03-03T20:10:22Z</t>
  </si>
  <si>
    <t>ggreer/the_silver_searcher</t>
  </si>
  <si>
    <t xml:space="preserve">	https://github.com/ggreer/the_silver_searcher</t>
  </si>
  <si>
    <t xml:space="preserve">	726</t>
  </si>
  <si>
    <t xml:space="preserve">	2011-11-19T19:50:47Z</t>
  </si>
  <si>
    <t xml:space="preserve">	2020-03-04T02:09:50Z</t>
  </si>
  <si>
    <t>bevacqua/dragula</t>
  </si>
  <si>
    <t xml:space="preserve">	https://github.com/bevacqua/dragula</t>
  </si>
  <si>
    <t xml:space="preserve">	466</t>
  </si>
  <si>
    <t xml:space="preserve">	2015-04-13T21:35:38Z</t>
  </si>
  <si>
    <t xml:space="preserve">	2020-03-03T23:40:44Z</t>
  </si>
  <si>
    <t>google/iosched</t>
  </si>
  <si>
    <t xml:space="preserve">	https://github.com/google/iosched</t>
  </si>
  <si>
    <t xml:space="preserve">	2014-04-01T22:40:40Z</t>
  </si>
  <si>
    <t xml:space="preserve">	2020-03-03T19:34:34Z</t>
  </si>
  <si>
    <t>gorhill/uBlock</t>
  </si>
  <si>
    <t xml:space="preserve">	https://github.com/gorhill/uBlock</t>
  </si>
  <si>
    <t xml:space="preserve">	3375</t>
  </si>
  <si>
    <t xml:space="preserve">	3449</t>
  </si>
  <si>
    <t xml:space="preserve">	2015-04-01T17:51:11Z</t>
  </si>
  <si>
    <t xml:space="preserve">	2020-03-04T01:47:17Z</t>
  </si>
  <si>
    <t>metabase/metabase</t>
  </si>
  <si>
    <t xml:space="preserve">	https://github.com/metabase/metabase</t>
  </si>
  <si>
    <t xml:space="preserve">	4472</t>
  </si>
  <si>
    <t xml:space="preserve">	4771</t>
  </si>
  <si>
    <t xml:space="preserve">	6822</t>
  </si>
  <si>
    <t xml:space="preserve">	2015-02-02T19:25:47Z</t>
  </si>
  <si>
    <t xml:space="preserve">	2020-03-04T02:26:02Z</t>
  </si>
  <si>
    <t>alibaba/arthas</t>
  </si>
  <si>
    <t xml:space="preserve">	https://github.com/alibaba/arthas</t>
  </si>
  <si>
    <t xml:space="preserve">	681</t>
  </si>
  <si>
    <t xml:space="preserve">	782</t>
  </si>
  <si>
    <t xml:space="preserve">	2018-08-29T17:15:57Z</t>
  </si>
  <si>
    <t xml:space="preserve">	2020-03-04T02:47:06Z</t>
  </si>
  <si>
    <t>kahun/awesome-sysadmin</t>
  </si>
  <si>
    <t xml:space="preserve">	https://github.com/kahun/awesome-sysadmin</t>
  </si>
  <si>
    <t xml:space="preserve">	2014-02-09T22:39:20Z</t>
  </si>
  <si>
    <t xml:space="preserve">	2020-03-04T01:33:32Z</t>
  </si>
  <si>
    <t>microsoft/calculator</t>
  </si>
  <si>
    <t xml:space="preserve">	https://github.com/microsoft/calculator</t>
  </si>
  <si>
    <t xml:space="preserve">	414</t>
  </si>
  <si>
    <t xml:space="preserve">	332</t>
  </si>
  <si>
    <t xml:space="preserve">	2019-01-28T17:55:49Z</t>
  </si>
  <si>
    <t xml:space="preserve">	2020-03-04T01:07:56Z</t>
  </si>
  <si>
    <t>hashicorp/vagrant</t>
  </si>
  <si>
    <t xml:space="preserve">	https://github.com/hashicorp/vagrant</t>
  </si>
  <si>
    <t xml:space="preserve">	2129</t>
  </si>
  <si>
    <t xml:space="preserve">	7824</t>
  </si>
  <si>
    <t xml:space="preserve">	8296</t>
  </si>
  <si>
    <t xml:space="preserve">	2010-01-21T08:34:27Z</t>
  </si>
  <si>
    <t xml:space="preserve">	2020-03-04T01:16:34Z</t>
  </si>
  <si>
    <t>syl20bnr/spacemacs</t>
  </si>
  <si>
    <t xml:space="preserve">	https://github.com/syl20bnr/spacemacs</t>
  </si>
  <si>
    <t xml:space="preserve">	Emacs Lisp</t>
  </si>
  <si>
    <t xml:space="preserve">	537</t>
  </si>
  <si>
    <t xml:space="preserve">	4903</t>
  </si>
  <si>
    <t xml:space="preserve">	7209</t>
  </si>
  <si>
    <t xml:space="preserve">	2012-12-17T21:34:03Z</t>
  </si>
  <si>
    <t xml:space="preserve">	2020-03-03T22:25:38Z</t>
  </si>
  <si>
    <t>SortableJS/Sortable</t>
  </si>
  <si>
    <t xml:space="preserve">	https://github.com/SortableJS/Sortable</t>
  </si>
  <si>
    <t xml:space="preserve">	212</t>
  </si>
  <si>
    <t xml:space="preserve">	1135</t>
  </si>
  <si>
    <t xml:space="preserve">	1342</t>
  </si>
  <si>
    <t xml:space="preserve">	2013-12-19T10:10:13Z</t>
  </si>
  <si>
    <t>Meituan-Dianping/mpvue</t>
  </si>
  <si>
    <t xml:space="preserve">	https://github.com/Meituan-Dianping/mpvue</t>
  </si>
  <si>
    <t xml:space="preserve">	1247</t>
  </si>
  <si>
    <t xml:space="preserve">	1641</t>
  </si>
  <si>
    <t xml:space="preserve">	2018-03-07T03:09:25Z</t>
  </si>
  <si>
    <t xml:space="preserve">	2020-03-04T01:33:58Z</t>
  </si>
  <si>
    <t>angular/components</t>
  </si>
  <si>
    <t xml:space="preserve">	https://github.com/angular/components</t>
  </si>
  <si>
    <t xml:space="preserve">	6675</t>
  </si>
  <si>
    <t xml:space="preserve">	8516</t>
  </si>
  <si>
    <t xml:space="preserve">	10560</t>
  </si>
  <si>
    <t xml:space="preserve">	2016-01-04T18:50:02Z</t>
  </si>
  <si>
    <t xml:space="preserve">	2020-03-04T00:07:48Z</t>
  </si>
  <si>
    <t>satwikkansal/wtfpython</t>
  </si>
  <si>
    <t xml:space="preserve">	https://github.com/satwikkansal/wtfpython</t>
  </si>
  <si>
    <t xml:space="preserve">	2017-08-28T20:22:19Z</t>
  </si>
  <si>
    <t xml:space="preserve">	2020-03-03T18:03:02Z</t>
  </si>
  <si>
    <t>vim/vim</t>
  </si>
  <si>
    <t xml:space="preserve">	https://github.com/vim/vim</t>
  </si>
  <si>
    <t xml:space="preserve">	2596</t>
  </si>
  <si>
    <t xml:space="preserve">	3467</t>
  </si>
  <si>
    <t xml:space="preserve">	2015-08-18T21:03:56Z</t>
  </si>
  <si>
    <t xml:space="preserve">	2020-03-04T01:21:33Z</t>
  </si>
  <si>
    <t>JedWatson/react-select</t>
  </si>
  <si>
    <t xml:space="preserve">	https://github.com/JedWatson/react-select</t>
  </si>
  <si>
    <t xml:space="preserve">	1322</t>
  </si>
  <si>
    <t xml:space="preserve">	2603</t>
  </si>
  <si>
    <t xml:space="preserve">	2014-08-26T04:27:45Z</t>
  </si>
  <si>
    <t xml:space="preserve">	2020-03-04T01:13:59Z</t>
  </si>
  <si>
    <t>CymChad/BaseRecyclerViewAdapterHelper</t>
  </si>
  <si>
    <t xml:space="preserve">	https://github.com/CymChad/BaseRecyclerViewAdapterHelper</t>
  </si>
  <si>
    <t xml:space="preserve">	190</t>
  </si>
  <si>
    <t xml:space="preserve">	188</t>
  </si>
  <si>
    <t xml:space="preserve">	2735</t>
  </si>
  <si>
    <t xml:space="preserve">	2805</t>
  </si>
  <si>
    <t xml:space="preserve">	2016-04-10T07:40:11Z</t>
  </si>
  <si>
    <t xml:space="preserve">	2020-03-04T02:42:24Z</t>
  </si>
  <si>
    <t>SwiftyJSON/SwiftyJSON</t>
  </si>
  <si>
    <t xml:space="preserve">	https://github.com/SwiftyJSON/SwiftyJSON</t>
  </si>
  <si>
    <t xml:space="preserve">	557</t>
  </si>
  <si>
    <t xml:space="preserve">	2014-06-18T14:41:15Z</t>
  </si>
  <si>
    <t xml:space="preserve">	2020-03-03T23:12:25Z</t>
  </si>
  <si>
    <t>LisaDziuba/Awesome-Design-Tools</t>
  </si>
  <si>
    <t xml:space="preserve">	https://github.com/LisaDziuba/Awesome-Design-Tools</t>
  </si>
  <si>
    <t xml:space="preserve">	2019-02-12T13:55:30Z</t>
  </si>
  <si>
    <t xml:space="preserve">	2020-03-03T21:44:20Z</t>
  </si>
  <si>
    <t>ovity/octotree</t>
  </si>
  <si>
    <t xml:space="preserve">	https://github.com/ovity/octotree</t>
  </si>
  <si>
    <t xml:space="preserve">	2014-05-09T18:15:20Z</t>
  </si>
  <si>
    <t xml:space="preserve">	2020-03-04T01:51:18Z</t>
  </si>
  <si>
    <t>donnemartin/interactive-coding-challenges</t>
  </si>
  <si>
    <t xml:space="preserve">	https://github.com/donnemartin/interactive-coding-challenges</t>
  </si>
  <si>
    <t xml:space="preserve">	2015-04-28T21:36:39Z</t>
  </si>
  <si>
    <t xml:space="preserve">	2020-03-03T20:01:00Z</t>
  </si>
  <si>
    <t>SwiftGGTeam/the-swift-programming-language-in-chinese</t>
  </si>
  <si>
    <t xml:space="preserve">	https://github.com/SwiftGGTeam/the-swift-programming-language-in-chinese</t>
  </si>
  <si>
    <t xml:space="preserve">	319</t>
  </si>
  <si>
    <t xml:space="preserve">	2014-06-03T04:44:09Z</t>
  </si>
  <si>
    <t xml:space="preserve">	2020-03-04T02:00:12Z</t>
  </si>
  <si>
    <t>ocornut/imgui</t>
  </si>
  <si>
    <t xml:space="preserve">	https://github.com/ocornut/imgui</t>
  </si>
  <si>
    <t xml:space="preserve">	2028</t>
  </si>
  <si>
    <t xml:space="preserve">	2416</t>
  </si>
  <si>
    <t xml:space="preserve">	2014-07-21T14:29:47Z</t>
  </si>
  <si>
    <t>sindresorhus/awesome-electron</t>
  </si>
  <si>
    <t xml:space="preserve">	https://github.com/sindresorhus/awesome-electron</t>
  </si>
  <si>
    <t xml:space="preserve">	228</t>
  </si>
  <si>
    <t xml:space="preserve">	2015-04-23T11:48:53Z</t>
  </si>
  <si>
    <t xml:space="preserve">	2020-03-03T13:09:31Z</t>
  </si>
  <si>
    <t>Netflix/Hystrix</t>
  </si>
  <si>
    <t xml:space="preserve">	https://github.com/Netflix/Hystrix</t>
  </si>
  <si>
    <t xml:space="preserve">	992</t>
  </si>
  <si>
    <t xml:space="preserve">	2012-11-19T20:14:46Z</t>
  </si>
  <si>
    <t xml:space="preserve">	2020-03-04T02:09:15Z</t>
  </si>
  <si>
    <t>GoogleChrome/lighthouse</t>
  </si>
  <si>
    <t xml:space="preserve">	https://github.com/GoogleChrome/lighthouse</t>
  </si>
  <si>
    <t xml:space="preserve">	2939</t>
  </si>
  <si>
    <t xml:space="preserve">	6220</t>
  </si>
  <si>
    <t xml:space="preserve">	6591</t>
  </si>
  <si>
    <t xml:space="preserve">	2016-03-08T01:03:11Z</t>
  </si>
  <si>
    <t xml:space="preserve">	2020-03-04T02:47:37Z</t>
  </si>
  <si>
    <t>byoungd/English-level-up-tips-for-Chinese</t>
  </si>
  <si>
    <t xml:space="preserve">	https://github.com/byoungd/English-level-up-tips-for-Chinese</t>
  </si>
  <si>
    <t xml:space="preserve">	2017-05-30T07:18:52Z</t>
  </si>
  <si>
    <t xml:space="preserve">	2020-03-03T17:43:55Z</t>
  </si>
  <si>
    <t>wagoodman/dive</t>
  </si>
  <si>
    <t xml:space="preserve">	https://github.com/wagoodman/dive</t>
  </si>
  <si>
    <t xml:space="preserve">	2018-05-13T15:44:01Z</t>
  </si>
  <si>
    <t xml:space="preserve">	2020-03-03T23:37:41Z</t>
  </si>
  <si>
    <t>github/hub</t>
  </si>
  <si>
    <t xml:space="preserve">	https://github.com/github/hub</t>
  </si>
  <si>
    <t xml:space="preserve">	380</t>
  </si>
  <si>
    <t xml:space="preserve">	1472</t>
  </si>
  <si>
    <t xml:space="preserve">	1655</t>
  </si>
  <si>
    <t xml:space="preserve">	2009-12-05T22:15:25Z</t>
  </si>
  <si>
    <t xml:space="preserve">	2020-03-04T02:05:26Z</t>
  </si>
  <si>
    <t>BradLarson/GPUImage</t>
  </si>
  <si>
    <t xml:space="preserve">	https://github.com/BradLarson/GPUImage</t>
  </si>
  <si>
    <t xml:space="preserve">	241</t>
  </si>
  <si>
    <t xml:space="preserve">	1296</t>
  </si>
  <si>
    <t xml:space="preserve">	2197</t>
  </si>
  <si>
    <t xml:space="preserve">	2012-02-13T15:20:02Z</t>
  </si>
  <si>
    <t xml:space="preserve">	2020-03-03T17:24:39Z</t>
  </si>
  <si>
    <t>microsoft/monaco-editor</t>
  </si>
  <si>
    <t xml:space="preserve">	https://github.com/microsoft/monaco-editor</t>
  </si>
  <si>
    <t xml:space="preserve">	1390</t>
  </si>
  <si>
    <t xml:space="preserve">	1684</t>
  </si>
  <si>
    <t xml:space="preserve">	2016-06-07T16:56:31Z</t>
  </si>
  <si>
    <t xml:space="preserve">	2020-03-04T01:00:32Z</t>
  </si>
  <si>
    <t>airbnb/lottie-ios</t>
  </si>
  <si>
    <t xml:space="preserve">	https://github.com/airbnb/lottie-ios</t>
  </si>
  <si>
    <t xml:space="preserve">	667</t>
  </si>
  <si>
    <t xml:space="preserve">	774</t>
  </si>
  <si>
    <t xml:space="preserve">	2016-10-06T22:38:38Z</t>
  </si>
  <si>
    <t xml:space="preserve">	2020-03-04T02:28:29Z</t>
  </si>
  <si>
    <t>rclone/rclone</t>
  </si>
  <si>
    <t xml:space="preserve">	https://github.com/rclone/rclone</t>
  </si>
  <si>
    <t xml:space="preserve">	3096</t>
  </si>
  <si>
    <t xml:space="preserve">	2014-03-16T16:19:57Z</t>
  </si>
  <si>
    <t xml:space="preserve">	2020-03-03T22:15:11Z</t>
  </si>
  <si>
    <t>mochajs/mocha</t>
  </si>
  <si>
    <t xml:space="preserve">	https://github.com/mochajs/mocha</t>
  </si>
  <si>
    <t xml:space="preserve">	2214</t>
  </si>
  <si>
    <t xml:space="preserve">	2469</t>
  </si>
  <si>
    <t xml:space="preserve">	2011-03-07T18:44:25Z</t>
  </si>
  <si>
    <t xml:space="preserve">	2020-03-03T23:07:21Z</t>
  </si>
  <si>
    <t>pugjs/pug</t>
  </si>
  <si>
    <t xml:space="preserve">	https://github.com/pugjs/pug</t>
  </si>
  <si>
    <t xml:space="preserve">	473</t>
  </si>
  <si>
    <t xml:space="preserve">	2195</t>
  </si>
  <si>
    <t xml:space="preserve">	2401</t>
  </si>
  <si>
    <t xml:space="preserve">	2010-06-23T01:05:42Z</t>
  </si>
  <si>
    <t xml:space="preserve">	2020-03-03T17:43:46Z</t>
  </si>
  <si>
    <t>tipsy/profile-summary-for-github</t>
  </si>
  <si>
    <t xml:space="preserve">	https://github.com/tipsy/profile-summary-for-github</t>
  </si>
  <si>
    <t xml:space="preserve">	2017-12-10T13:29:15Z</t>
  </si>
  <si>
    <t xml:space="preserve">	2020-03-03T23:45:11Z</t>
  </si>
  <si>
    <t>reduxjs/react-redux</t>
  </si>
  <si>
    <t xml:space="preserve">	https://github.com/reduxjs/react-redux</t>
  </si>
  <si>
    <t xml:space="preserve">	328</t>
  </si>
  <si>
    <t xml:space="preserve">	990</t>
  </si>
  <si>
    <t xml:space="preserve">	1010</t>
  </si>
  <si>
    <t xml:space="preserve">	2015-07-11T17:32:01Z</t>
  </si>
  <si>
    <t xml:space="preserve">	2020-03-03T22:58:32Z</t>
  </si>
  <si>
    <t>petkaantonov/bluebird</t>
  </si>
  <si>
    <t xml:space="preserve">	https://github.com/petkaantonov/bluebird</t>
  </si>
  <si>
    <t xml:space="preserve">	1057</t>
  </si>
  <si>
    <t xml:space="preserve">	1111</t>
  </si>
  <si>
    <t xml:space="preserve">	2013-09-07T19:39:57Z</t>
  </si>
  <si>
    <t xml:space="preserve">	2020-03-03T17:09:26Z</t>
  </si>
  <si>
    <t>markerikson/react-redux-links</t>
  </si>
  <si>
    <t xml:space="preserve">	https://github.com/markerikson/react-redux-links</t>
  </si>
  <si>
    <t xml:space="preserve">	2016-01-22T02:10:28Z</t>
  </si>
  <si>
    <t xml:space="preserve">	2020-03-03T19:40:25Z</t>
  </si>
  <si>
    <t>usablica/intro.js</t>
  </si>
  <si>
    <t xml:space="preserve">	https://github.com/usablica/intro.js</t>
  </si>
  <si>
    <t xml:space="preserve">	369</t>
  </si>
  <si>
    <t xml:space="preserve">	2013-03-10T15:12:45Z</t>
  </si>
  <si>
    <t xml:space="preserve">	2020-03-04T01:23:46Z</t>
  </si>
  <si>
    <t>nefe/You-Dont-Need-jQuery</t>
  </si>
  <si>
    <t xml:space="preserve">	https://github.com/nefe/You-Dont-Need-jQuery</t>
  </si>
  <si>
    <t xml:space="preserve">	2015-11-21T16:02:26Z</t>
  </si>
  <si>
    <t xml:space="preserve">	2020-03-03T19:28:28Z</t>
  </si>
  <si>
    <t>ageron/handson-ml</t>
  </si>
  <si>
    <t xml:space="preserve">	https://github.com/ageron/handson-ml</t>
  </si>
  <si>
    <t xml:space="preserve">	46</t>
  </si>
  <si>
    <t xml:space="preserve">	471</t>
  </si>
  <si>
    <t xml:space="preserve">	2016-02-16T19:48:39Z</t>
  </si>
  <si>
    <t xml:space="preserve">	2020-03-04T02:01:42Z</t>
  </si>
  <si>
    <t>guzzle/guzzle</t>
  </si>
  <si>
    <t xml:space="preserve">	https://github.com/guzzle/guzzle</t>
  </si>
  <si>
    <t xml:space="preserve">	1345</t>
  </si>
  <si>
    <t xml:space="preserve">	1559</t>
  </si>
  <si>
    <t xml:space="preserve">	2011-02-28T02:44:05Z</t>
  </si>
  <si>
    <t xml:space="preserve">	2020-03-03T22:59:23Z</t>
  </si>
  <si>
    <t>koalaman/shellcheck</t>
  </si>
  <si>
    <t xml:space="preserve">	https://github.com/koalaman/shellcheck</t>
  </si>
  <si>
    <t xml:space="preserve">	Haskell</t>
  </si>
  <si>
    <t xml:space="preserve">	1091</t>
  </si>
  <si>
    <t xml:space="preserve">	1608</t>
  </si>
  <si>
    <t xml:space="preserve">	2012-11-17T03:15:11Z</t>
  </si>
  <si>
    <t xml:space="preserve">	2020-03-04T02:42:56Z</t>
  </si>
  <si>
    <t>FallibleInc/security-guide-for-developers</t>
  </si>
  <si>
    <t xml:space="preserve">	https://github.com/FallibleInc/security-guide-for-developers</t>
  </si>
  <si>
    <t xml:space="preserve">	2016-06-08T15:56:25Z</t>
  </si>
  <si>
    <t xml:space="preserve">	2020-03-04T01:37:06Z</t>
  </si>
  <si>
    <t>tornadoweb/tornado</t>
  </si>
  <si>
    <t xml:space="preserve">	https://github.com/tornadoweb/tornado</t>
  </si>
  <si>
    <t xml:space="preserve">	1370</t>
  </si>
  <si>
    <t xml:space="preserve">	1535</t>
  </si>
  <si>
    <t xml:space="preserve">	2009-09-09T04:55:16Z</t>
  </si>
  <si>
    <t xml:space="preserve">	2020-03-03T14:47:12Z</t>
  </si>
  <si>
    <t>docker/compose</t>
  </si>
  <si>
    <t xml:space="preserve">	https://github.com/docker/compose</t>
  </si>
  <si>
    <t xml:space="preserve">	1811</t>
  </si>
  <si>
    <t xml:space="preserve">	4483</t>
  </si>
  <si>
    <t xml:space="preserve">	4754</t>
  </si>
  <si>
    <t xml:space="preserve">	2013-12-09T11:40:58Z</t>
  </si>
  <si>
    <t xml:space="preserve">	2020-03-04T02:46:16Z</t>
  </si>
  <si>
    <t>aria2/aria2</t>
  </si>
  <si>
    <t xml:space="preserve">	https://github.com/aria2/aria2</t>
  </si>
  <si>
    <t xml:space="preserve">	635</t>
  </si>
  <si>
    <t xml:space="preserve">	1300</t>
  </si>
  <si>
    <t xml:space="preserve">	2010-11-27T09:41:48Z</t>
  </si>
  <si>
    <t xml:space="preserve">	2020-03-04T02:29:39Z</t>
  </si>
  <si>
    <t>julycoding/The-Art-Of-Programming-By-July</t>
  </si>
  <si>
    <t xml:space="preserve">	https://github.com/julycoding/The-Art-Of-Programming-By-July</t>
  </si>
  <si>
    <t xml:space="preserve">	2013-12-14T10:00:06Z</t>
  </si>
  <si>
    <t xml:space="preserve">	2020-03-03T14:43:15Z</t>
  </si>
  <si>
    <t>ReactiveX/RxAndroid</t>
  </si>
  <si>
    <t xml:space="preserve">	https://github.com/ReactiveX/RxAndroid</t>
  </si>
  <si>
    <t xml:space="preserve">	164</t>
  </si>
  <si>
    <t xml:space="preserve">	2014-08-19T03:46:38Z</t>
  </si>
  <si>
    <t xml:space="preserve">	2020-03-03T15:19:09Z</t>
  </si>
  <si>
    <t>ColorlibHQ/gentelella</t>
  </si>
  <si>
    <t xml:space="preserve">	https://github.com/ColorlibHQ/gentelella</t>
  </si>
  <si>
    <t xml:space="preserve">	608</t>
  </si>
  <si>
    <t xml:space="preserve">	2015-05-15T06:57:27Z</t>
  </si>
  <si>
    <t xml:space="preserve">	2020-03-03T16:55:31Z</t>
  </si>
  <si>
    <t>dokku/dokku</t>
  </si>
  <si>
    <t xml:space="preserve">	https://github.com/dokku/dokku</t>
  </si>
  <si>
    <t xml:space="preserve">	1665</t>
  </si>
  <si>
    <t xml:space="preserve">	1937</t>
  </si>
  <si>
    <t xml:space="preserve">	1968</t>
  </si>
  <si>
    <t xml:space="preserve">	2013-06-08T10:26:57Z</t>
  </si>
  <si>
    <t xml:space="preserve">	2020-03-04T02:43:03Z</t>
  </si>
  <si>
    <t>matteocrippa/awesome-swift</t>
  </si>
  <si>
    <t xml:space="preserve">	https://github.com/matteocrippa/awesome-swift</t>
  </si>
  <si>
    <t xml:space="preserve">	1241</t>
  </si>
  <si>
    <t xml:space="preserve">	110</t>
  </si>
  <si>
    <t xml:space="preserve">	2014-07-10T14:04:09Z</t>
  </si>
  <si>
    <t xml:space="preserve">	2020-03-04T00:41:45Z</t>
  </si>
  <si>
    <t>cypress-io/cypress</t>
  </si>
  <si>
    <t xml:space="preserve">	https://github.com/cypress-io/cypress</t>
  </si>
  <si>
    <t xml:space="preserve">	1282</t>
  </si>
  <si>
    <t xml:space="preserve">	3752</t>
  </si>
  <si>
    <t xml:space="preserve">	4892</t>
  </si>
  <si>
    <t xml:space="preserve">	2015-03-04T00:46:28Z</t>
  </si>
  <si>
    <t xml:space="preserve">	2020-03-04T02:47:28Z</t>
  </si>
  <si>
    <t>alebcay/awesome-shell</t>
  </si>
  <si>
    <t xml:space="preserve">	https://github.com/alebcay/awesome-shell</t>
  </si>
  <si>
    <t xml:space="preserve">	273</t>
  </si>
  <si>
    <t xml:space="preserve">	2014-07-07T01:57:42Z</t>
  </si>
  <si>
    <t xml:space="preserve">	2020-03-04T02:45:31Z</t>
  </si>
  <si>
    <t>futurice/android-best-practices</t>
  </si>
  <si>
    <t xml:space="preserve">	https://github.com/futurice/android-best-practices</t>
  </si>
  <si>
    <t xml:space="preserve">	2014-07-29T09:09:44Z</t>
  </si>
  <si>
    <t xml:space="preserve">	2020-03-03T18:02:32Z</t>
  </si>
  <si>
    <t>go-gitea/gitea</t>
  </si>
  <si>
    <t xml:space="preserve">	https://github.com/go-gitea/gitea</t>
  </si>
  <si>
    <t xml:space="preserve">	4772</t>
  </si>
  <si>
    <t xml:space="preserve">	3782</t>
  </si>
  <si>
    <t xml:space="preserve">	4997</t>
  </si>
  <si>
    <t xml:space="preserve">	2016-11-01T02:13:26Z</t>
  </si>
  <si>
    <t xml:space="preserve">	2020-03-04T02:45:09Z</t>
  </si>
  <si>
    <t>emscripten-core/emscripten</t>
  </si>
  <si>
    <t xml:space="preserve">	https://github.com/emscripten-core/emscripten</t>
  </si>
  <si>
    <t xml:space="preserve">	4394</t>
  </si>
  <si>
    <t xml:space="preserve">	5090</t>
  </si>
  <si>
    <t xml:space="preserve">	2011-02-12T05:23:30Z</t>
  </si>
  <si>
    <t xml:space="preserve">	2020-03-04T02:38:57Z</t>
  </si>
  <si>
    <t>SamyPesse/How-to-Make-a-Computer-Operating-System</t>
  </si>
  <si>
    <t xml:space="preserve">	https://github.com/SamyPesse/How-to-Make-a-Computer-Operating-System</t>
  </si>
  <si>
    <t xml:space="preserve">	2013-11-29T17:36:32Z</t>
  </si>
  <si>
    <t xml:space="preserve">	2020-03-03T20:57:13Z</t>
  </si>
  <si>
    <t>dcloudio/uni-app</t>
  </si>
  <si>
    <t xml:space="preserve">	https://github.com/dcloudio/uni-app</t>
  </si>
  <si>
    <t xml:space="preserve">	934</t>
  </si>
  <si>
    <t xml:space="preserve">	1261</t>
  </si>
  <si>
    <t xml:space="preserve">	2018-07-12T08:52:39Z</t>
  </si>
  <si>
    <t xml:space="preserve">	2020-03-04T01:47:27Z</t>
  </si>
  <si>
    <t>MrRio/jsPDF</t>
  </si>
  <si>
    <t xml:space="preserve">	https://github.com/MrRio/jsPDF</t>
  </si>
  <si>
    <t xml:space="preserve">	568</t>
  </si>
  <si>
    <t xml:space="preserve">	1470</t>
  </si>
  <si>
    <t xml:space="preserve">	1649</t>
  </si>
  <si>
    <t xml:space="preserve">	2009-12-06T14:56:32Z</t>
  </si>
  <si>
    <t xml:space="preserve">	2020-03-04T02:02:50Z</t>
  </si>
  <si>
    <t>formulahendry/955.WLB</t>
  </si>
  <si>
    <t xml:space="preserve">	https://github.com/formulahendry/955.WLB</t>
  </si>
  <si>
    <t xml:space="preserve">	180</t>
  </si>
  <si>
    <t xml:space="preserve">	2019-03-27T23:53:37Z</t>
  </si>
  <si>
    <t xml:space="preserve">	2020-03-04T02:02:39Z</t>
  </si>
  <si>
    <t>google/web-starter-kit</t>
  </si>
  <si>
    <t xml:space="preserve">	https://github.com/google/web-starter-kit</t>
  </si>
  <si>
    <t xml:space="preserve">	533</t>
  </si>
  <si>
    <t xml:space="preserve">	580</t>
  </si>
  <si>
    <t xml:space="preserve">	2014-04-07T08:45:18Z</t>
  </si>
  <si>
    <t xml:space="preserve">	2020-03-03T23:28:00Z</t>
  </si>
  <si>
    <t>hashicorp/consul</t>
  </si>
  <si>
    <t xml:space="preserve">	https://github.com/hashicorp/consul</t>
  </si>
  <si>
    <t xml:space="preserve">	3166</t>
  </si>
  <si>
    <t xml:space="preserve">	3058</t>
  </si>
  <si>
    <t xml:space="preserve">	3597</t>
  </si>
  <si>
    <t xml:space="preserve">	2013-11-04T22:15:27Z</t>
  </si>
  <si>
    <t xml:space="preserve">	2020-03-03T16:18:25Z</t>
  </si>
  <si>
    <t>agalwood/Motrix</t>
  </si>
  <si>
    <t xml:space="preserve">	https://github.com/agalwood/Motrix</t>
  </si>
  <si>
    <t xml:space="preserve">	277</t>
  </si>
  <si>
    <t xml:space="preserve">	2018-12-18T11:45:05Z</t>
  </si>
  <si>
    <t xml:space="preserve">	2020-03-04T02:48:19Z</t>
  </si>
  <si>
    <t>paularmstrong/normalizr</t>
  </si>
  <si>
    <t xml:space="preserve">	https://github.com/paularmstrong/normalizr</t>
  </si>
  <si>
    <t xml:space="preserve">	261</t>
  </si>
  <si>
    <t xml:space="preserve">	275</t>
  </si>
  <si>
    <t xml:space="preserve">	2014-08-20T08:41:38Z</t>
  </si>
  <si>
    <t xml:space="preserve">	2020-03-04T00:43:54Z</t>
  </si>
  <si>
    <t>powerline/fonts</t>
  </si>
  <si>
    <t xml:space="preserve">	https://github.com/powerline/fonts</t>
  </si>
  <si>
    <t xml:space="preserve">	2012-12-19T13:31:50Z</t>
  </si>
  <si>
    <t xml:space="preserve">	2020-03-04T01:54:16Z</t>
  </si>
  <si>
    <t>enzymejs/enzyme</t>
  </si>
  <si>
    <t xml:space="preserve">	https://github.com/enzymejs/enzyme</t>
  </si>
  <si>
    <t xml:space="preserve">	617</t>
  </si>
  <si>
    <t xml:space="preserve">	1588</t>
  </si>
  <si>
    <t xml:space="preserve">	2015-11-10T21:45:38Z</t>
  </si>
  <si>
    <t xml:space="preserve">	2020-03-04T01:51:01Z</t>
  </si>
  <si>
    <t>BurntSushi/ripgrep</t>
  </si>
  <si>
    <t xml:space="preserve">	https://github.com/BurntSushi/ripgrep</t>
  </si>
  <si>
    <t xml:space="preserve">	963</t>
  </si>
  <si>
    <t xml:space="preserve">	2016-03-11T02:02:33Z</t>
  </si>
  <si>
    <t xml:space="preserve">	2020-03-04T01:08:27Z</t>
  </si>
  <si>
    <t>dmlc/xgboost</t>
  </si>
  <si>
    <t xml:space="preserve">	https://github.com/dmlc/xgboost</t>
  </si>
  <si>
    <t xml:space="preserve">	1715</t>
  </si>
  <si>
    <t xml:space="preserve">	3088</t>
  </si>
  <si>
    <t xml:space="preserve">	3277</t>
  </si>
  <si>
    <t xml:space="preserve">	2014-02-06T17:28:03Z</t>
  </si>
  <si>
    <t xml:space="preserve">	2020-03-04T02:22:36Z</t>
  </si>
  <si>
    <t>jlmakes/scrollreveal</t>
  </si>
  <si>
    <t xml:space="preserve">	https://github.com/jlmakes/scrollreveal</t>
  </si>
  <si>
    <t xml:space="preserve">	438</t>
  </si>
  <si>
    <t xml:space="preserve">	446</t>
  </si>
  <si>
    <t xml:space="preserve">	2014-01-16T17:37:20Z</t>
  </si>
  <si>
    <t xml:space="preserve">	2020-03-04T02:10:00Z</t>
  </si>
  <si>
    <t>FFmpeg/FFmpeg</t>
  </si>
  <si>
    <t xml:space="preserve">	https://github.com/FFmpeg/FFmpeg</t>
  </si>
  <si>
    <t xml:space="preserve">	2011-04-14T14:12:38Z</t>
  </si>
  <si>
    <t xml:space="preserve">	2020-03-04T02:20:31Z</t>
  </si>
  <si>
    <t>domnikl/DesignPatternsPHP</t>
  </si>
  <si>
    <t xml:space="preserve">	https://github.com/domnikl/DesignPatternsPHP</t>
  </si>
  <si>
    <t xml:space="preserve">	2011-08-22T05:24:31Z</t>
  </si>
  <si>
    <t xml:space="preserve">	2020-03-04T02:35:30Z</t>
  </si>
  <si>
    <t>apache/incubator-mxnet</t>
  </si>
  <si>
    <t xml:space="preserve">	https://github.com/apache/incubator-mxnet</t>
  </si>
  <si>
    <t xml:space="preserve">	7100</t>
  </si>
  <si>
    <t xml:space="preserve">	7088</t>
  </si>
  <si>
    <t xml:space="preserve">	8663</t>
  </si>
  <si>
    <t xml:space="preserve">	2015-04-30T16:21:15Z</t>
  </si>
  <si>
    <t xml:space="preserve">	2020-03-04T02:23:46Z</t>
  </si>
  <si>
    <t>pyenv/pyenv</t>
  </si>
  <si>
    <t xml:space="preserve">	https://github.com/pyenv/pyenv</t>
  </si>
  <si>
    <t xml:space="preserve">	1051</t>
  </si>
  <si>
    <t xml:space="preserve">	2012-08-31T06:57:52Z</t>
  </si>
  <si>
    <t xml:space="preserve">	2020-03-04T01:35:19Z</t>
  </si>
  <si>
    <t>influxdata/influxdb</t>
  </si>
  <si>
    <t xml:space="preserve">	https://github.com/influxdata/influxdb</t>
  </si>
  <si>
    <t xml:space="preserve">	6458</t>
  </si>
  <si>
    <t xml:space="preserve">	8837</t>
  </si>
  <si>
    <t xml:space="preserve">	9435</t>
  </si>
  <si>
    <t xml:space="preserve">	2013-09-26T14:31:10Z</t>
  </si>
  <si>
    <t>atlassian/react-beautiful-dnd</t>
  </si>
  <si>
    <t xml:space="preserve">	https://github.com/atlassian/react-beautiful-dnd</t>
  </si>
  <si>
    <t xml:space="preserve">	463</t>
  </si>
  <si>
    <t xml:space="preserve">	833</t>
  </si>
  <si>
    <t xml:space="preserve">	979</t>
  </si>
  <si>
    <t xml:space="preserve">	2017-08-09T03:37:15Z</t>
  </si>
  <si>
    <t xml:space="preserve">	2020-03-04T02:23:10Z</t>
  </si>
  <si>
    <t>Prinzhorn/skrollr</t>
  </si>
  <si>
    <t xml:space="preserve">	https://github.com/Prinzhorn/skrollr</t>
  </si>
  <si>
    <t xml:space="preserve">	776</t>
  </si>
  <si>
    <t xml:space="preserve">	2012-03-18T15:41:35Z</t>
  </si>
  <si>
    <t xml:space="preserve">	2020-03-03T13:21:24Z</t>
  </si>
  <si>
    <t>ramda/ramda</t>
  </si>
  <si>
    <t xml:space="preserve">	https://github.com/ramda/ramda</t>
  </si>
  <si>
    <t xml:space="preserve">	1164</t>
  </si>
  <si>
    <t xml:space="preserve">	1418</t>
  </si>
  <si>
    <t xml:space="preserve">	2013-06-21T20:32:35Z</t>
  </si>
  <si>
    <t xml:space="preserve">	2020-03-03T23:05:58Z</t>
  </si>
  <si>
    <t>bvaughn/react-virtualized</t>
  </si>
  <si>
    <t xml:space="preserve">	https://github.com/bvaughn/react-virtualized</t>
  </si>
  <si>
    <t xml:space="preserve">	430</t>
  </si>
  <si>
    <t xml:space="preserve">	679</t>
  </si>
  <si>
    <t xml:space="preserve">	933</t>
  </si>
  <si>
    <t xml:space="preserve">	2015-11-03T00:48:07Z</t>
  </si>
  <si>
    <t xml:space="preserve">	2020-03-03T22:06:09Z</t>
  </si>
  <si>
    <t>chubin/cheat.sh</t>
  </si>
  <si>
    <t xml:space="preserve">	https://github.com/chubin/cheat.sh</t>
  </si>
  <si>
    <t xml:space="preserve">	2017-05-07T21:40:56Z</t>
  </si>
  <si>
    <t xml:space="preserve">	2020-03-04T02:42:40Z</t>
  </si>
  <si>
    <t>jobbole/awesome-python-cn</t>
  </si>
  <si>
    <t xml:space="preserve">	https://github.com/jobbole/awesome-python-cn</t>
  </si>
  <si>
    <t xml:space="preserve">	Makefile</t>
  </si>
  <si>
    <t xml:space="preserve">	2015-11-03T09:50:50Z</t>
  </si>
  <si>
    <t xml:space="preserve">	2020-03-04T02:46:39Z</t>
  </si>
  <si>
    <t>jgm/pandoc</t>
  </si>
  <si>
    <t xml:space="preserve">	https://github.com/jgm/pandoc</t>
  </si>
  <si>
    <t xml:space="preserve">	4330</t>
  </si>
  <si>
    <t xml:space="preserve">	4853</t>
  </si>
  <si>
    <t xml:space="preserve">	2010-03-20T20:34:23Z</t>
  </si>
  <si>
    <t xml:space="preserve">	2020-03-04T02:18:18Z</t>
  </si>
  <si>
    <t>NativeScript/NativeScript</t>
  </si>
  <si>
    <t xml:space="preserve">	https://github.com/NativeScript/NativeScript</t>
  </si>
  <si>
    <t xml:space="preserve">	2474</t>
  </si>
  <si>
    <t xml:space="preserve">	4908</t>
  </si>
  <si>
    <t xml:space="preserve">	5518</t>
  </si>
  <si>
    <t xml:space="preserve">	2015-03-01T09:47:08Z</t>
  </si>
  <si>
    <t xml:space="preserve">	2020-03-03T19:25:31Z</t>
  </si>
  <si>
    <t>verekia/js-stack-from-scratch</t>
  </si>
  <si>
    <t xml:space="preserve">	https://github.com/verekia/js-stack-from-scratch</t>
  </si>
  <si>
    <t xml:space="preserve">	118</t>
  </si>
  <si>
    <t xml:space="preserve">	2016-10-02T13:31:23Z</t>
  </si>
  <si>
    <t xml:space="preserve">	2020-03-03T19:01:32Z</t>
  </si>
  <si>
    <t>vapor/vapor</t>
  </si>
  <si>
    <t xml:space="preserve">	https://github.com/vapor/vapor</t>
  </si>
  <si>
    <t xml:space="preserve">	816</t>
  </si>
  <si>
    <t xml:space="preserve">	1185</t>
  </si>
  <si>
    <t xml:space="preserve">	2016-01-18T22:37:52Z</t>
  </si>
  <si>
    <t xml:space="preserve">	2020-03-04T01:58:33Z</t>
  </si>
  <si>
    <t>hankcs/HanLP</t>
  </si>
  <si>
    <t xml:space="preserve">	https://github.com/hankcs/HanLP</t>
  </si>
  <si>
    <t xml:space="preserve">	1327</t>
  </si>
  <si>
    <t xml:space="preserve">	2014-10-09T06:36:16Z</t>
  </si>
  <si>
    <t xml:space="preserve">	2020-03-04T02:11:53Z</t>
  </si>
  <si>
    <t>inconshreveable/ngrok</t>
  </si>
  <si>
    <t xml:space="preserve">	https://github.com/inconshreveable/ngrok</t>
  </si>
  <si>
    <t xml:space="preserve">	571</t>
  </si>
  <si>
    <t xml:space="preserve">	2013-03-20T09:37:43Z</t>
  </si>
  <si>
    <t xml:space="preserve">	2020-03-04T02:33:55Z</t>
  </si>
  <si>
    <t>segmentio/nightmare</t>
  </si>
  <si>
    <t xml:space="preserve">	https://github.com/segmentio/nightmare</t>
  </si>
  <si>
    <t xml:space="preserve">	251</t>
  </si>
  <si>
    <t xml:space="preserve">	1055</t>
  </si>
  <si>
    <t xml:space="preserve">	1203</t>
  </si>
  <si>
    <t xml:space="preserve">	2014-04-05T22:19:51Z</t>
  </si>
  <si>
    <t xml:space="preserve">	2020-03-03T17:42:16Z</t>
  </si>
  <si>
    <t>postcss/autoprefixer</t>
  </si>
  <si>
    <t xml:space="preserve">	https://github.com/postcss/autoprefixer</t>
  </si>
  <si>
    <t xml:space="preserve">	146</t>
  </si>
  <si>
    <t xml:space="preserve">	983</t>
  </si>
  <si>
    <t xml:space="preserve">	2013-03-14T05:04:51Z</t>
  </si>
  <si>
    <t xml:space="preserve">	2020-03-03T20:34:58Z</t>
  </si>
  <si>
    <t>react-native-elements/react-native-elements</t>
  </si>
  <si>
    <t xml:space="preserve">	https://github.com/react-native-elements/react-native-elements</t>
  </si>
  <si>
    <t xml:space="preserve">	1283</t>
  </si>
  <si>
    <t xml:space="preserve">	1379</t>
  </si>
  <si>
    <t xml:space="preserve">	2016-09-08T14:21:41Z</t>
  </si>
  <si>
    <t xml:space="preserve">	2020-03-03T18:54:39Z</t>
  </si>
  <si>
    <t>doczjs/docz</t>
  </si>
  <si>
    <t xml:space="preserve">	https://github.com/doczjs/docz</t>
  </si>
  <si>
    <t xml:space="preserve">	333</t>
  </si>
  <si>
    <t xml:space="preserve">	915</t>
  </si>
  <si>
    <t xml:space="preserve">	985</t>
  </si>
  <si>
    <t xml:space="preserve">	2018-03-17T04:24:10Z</t>
  </si>
  <si>
    <t xml:space="preserve">	2020-03-04T00:22:37Z</t>
  </si>
  <si>
    <t>sharkdp/bat</t>
  </si>
  <si>
    <t xml:space="preserve">	https://github.com/sharkdp/bat</t>
  </si>
  <si>
    <t xml:space="preserve">	2018-04-21T10:52:23Z</t>
  </si>
  <si>
    <t xml:space="preserve">	2020-03-04T01:48:19Z</t>
  </si>
  <si>
    <t>donnemartin/data-science-ipython-notebooks</t>
  </si>
  <si>
    <t xml:space="preserve">	https://github.com/donnemartin/data-science-ipython-notebooks</t>
  </si>
  <si>
    <t xml:space="preserve">	2015-01-23T19:38:29Z</t>
  </si>
  <si>
    <t xml:space="preserve">	2020-03-02T23:36:00Z</t>
  </si>
  <si>
    <t>mitmproxy/mitmproxy</t>
  </si>
  <si>
    <t xml:space="preserve">	https://github.com/mitmproxy/mitmproxy</t>
  </si>
  <si>
    <t xml:space="preserve">	1408</t>
  </si>
  <si>
    <t xml:space="preserve">	1870</t>
  </si>
  <si>
    <t xml:space="preserve">	2010-02-16T04:10:13Z</t>
  </si>
  <si>
    <t xml:space="preserve">	2020-03-04T02:35:48Z</t>
  </si>
  <si>
    <t>HeroTransitions/Hero</t>
  </si>
  <si>
    <t xml:space="preserve">	https://github.com/HeroTransitions/Hero</t>
  </si>
  <si>
    <t xml:space="preserve">	536</t>
  </si>
  <si>
    <t xml:space="preserve">	2016-11-24T18:49:37Z</t>
  </si>
  <si>
    <t xml:space="preserve">	2020-03-03T20:53:47Z</t>
  </si>
  <si>
    <t>bcit-ci/CodeIgniter</t>
  </si>
  <si>
    <t xml:space="preserve">	https://github.com/bcit-ci/CodeIgniter</t>
  </si>
  <si>
    <t xml:space="preserve">	3036</t>
  </si>
  <si>
    <t xml:space="preserve">	2011-08-19T13:34:00Z</t>
  </si>
  <si>
    <t xml:space="preserve">	2020-03-03T23:34:03Z</t>
  </si>
  <si>
    <t>ReactiveX/RxSwift</t>
  </si>
  <si>
    <t xml:space="preserve">	https://github.com/ReactiveX/RxSwift</t>
  </si>
  <si>
    <t xml:space="preserve">	663</t>
  </si>
  <si>
    <t xml:space="preserve">	63</t>
  </si>
  <si>
    <t xml:space="preserve">	1006</t>
  </si>
  <si>
    <t xml:space="preserve">	1028</t>
  </si>
  <si>
    <t xml:space="preserve">	2015-04-07T21:25:17Z</t>
  </si>
  <si>
    <t xml:space="preserve">	2020-03-03T23:22:17Z</t>
  </si>
  <si>
    <t>googlehosts/hosts</t>
  </si>
  <si>
    <t xml:space="preserve">	https://github.com/googlehosts/hosts</t>
  </si>
  <si>
    <t xml:space="preserve">	325</t>
  </si>
  <si>
    <t xml:space="preserve">	2017-08-05T16:10:32Z</t>
  </si>
  <si>
    <t xml:space="preserve">	2020-03-04T02:38:41Z</t>
  </si>
  <si>
    <t>chenglou/react-motion</t>
  </si>
  <si>
    <t xml:space="preserve">	https://github.com/chenglou/react-motion</t>
  </si>
  <si>
    <t xml:space="preserve">	2015-06-11T07:38:23Z</t>
  </si>
  <si>
    <t xml:space="preserve">	2020-03-03T21:50:49Z</t>
  </si>
  <si>
    <t>ftlabs/fastclick</t>
  </si>
  <si>
    <t xml:space="preserve">	https://github.com/ftlabs/fastclick</t>
  </si>
  <si>
    <t xml:space="preserve">	2012-02-13T08:38:00Z</t>
  </si>
  <si>
    <t xml:space="preserve">	2020-03-03T07:52:46Z</t>
  </si>
  <si>
    <t>typicode/husky</t>
  </si>
  <si>
    <t xml:space="preserve">	https://github.com/typicode/husky</t>
  </si>
  <si>
    <t xml:space="preserve">	354</t>
  </si>
  <si>
    <t xml:space="preserve">	2014-06-23T12:14:21Z</t>
  </si>
  <si>
    <t xml:space="preserve">	2020-03-04T02:10:53Z</t>
  </si>
  <si>
    <t>dotnet/corefx</t>
  </si>
  <si>
    <t xml:space="preserve">	https://github.com/dotnet/corefx</t>
  </si>
  <si>
    <t xml:space="preserve">	21635</t>
  </si>
  <si>
    <t xml:space="preserve">	2014-11-06T23:42:48Z</t>
  </si>
  <si>
    <t xml:space="preserve">	2020-03-04T02:48:14Z</t>
  </si>
  <si>
    <t>wsargent/docker-cheat-sheet</t>
  </si>
  <si>
    <t xml:space="preserve">	https://github.com/wsargent/docker-cheat-sheet</t>
  </si>
  <si>
    <t xml:space="preserve">	2014-08-05T20:04:20Z</t>
  </si>
  <si>
    <t xml:space="preserve">	2020-03-03T17:43:47Z</t>
  </si>
  <si>
    <t>junegunn/vim-plug</t>
  </si>
  <si>
    <t xml:space="preserve">	https://github.com/junegunn/vim-plug</t>
  </si>
  <si>
    <t xml:space="preserve">	2013-09-10T14:58:51Z</t>
  </si>
  <si>
    <t xml:space="preserve">	2020-03-04T02:44:32Z</t>
  </si>
  <si>
    <t>cockroachdb/cockroach</t>
  </si>
  <si>
    <t xml:space="preserve">	https://github.com/cockroachdb/cockroach</t>
  </si>
  <si>
    <t xml:space="preserve">	20615</t>
  </si>
  <si>
    <t xml:space="preserve">	20009</t>
  </si>
  <si>
    <t xml:space="preserve">	23022</t>
  </si>
  <si>
    <t xml:space="preserve">	2014-02-06T00:18:47Z</t>
  </si>
  <si>
    <t xml:space="preserve">	2020-03-04T02:48:22Z</t>
  </si>
  <si>
    <t>PowerShell/PowerShell</t>
  </si>
  <si>
    <t xml:space="preserve">	https://github.com/PowerShell/PowerShell</t>
  </si>
  <si>
    <t xml:space="preserve">	4006</t>
  </si>
  <si>
    <t xml:space="preserve">	4743</t>
  </si>
  <si>
    <t xml:space="preserve">	7024</t>
  </si>
  <si>
    <t xml:space="preserve">	2016-01-13T23:41:35Z</t>
  </si>
  <si>
    <t xml:space="preserve">	2020-03-04T02:39:21Z</t>
  </si>
  <si>
    <t>typeorm/typeorm</t>
  </si>
  <si>
    <t xml:space="preserve">	https://github.com/typeorm/typeorm</t>
  </si>
  <si>
    <t xml:space="preserve">	889</t>
  </si>
  <si>
    <t xml:space="preserve">	2954</t>
  </si>
  <si>
    <t xml:space="preserve">	4367</t>
  </si>
  <si>
    <t xml:space="preserve">	2016-02-29T07:41:14Z</t>
  </si>
  <si>
    <t xml:space="preserve">	2020-03-04T01:57:56Z</t>
  </si>
  <si>
    <t>ruanyf/es6tutorial</t>
  </si>
  <si>
    <t xml:space="preserve">	https://github.com/ruanyf/es6tutorial</t>
  </si>
  <si>
    <t xml:space="preserve">	2014-04-20T13:06:28Z</t>
  </si>
  <si>
    <t xml:space="preserve">	2020-03-04T02:06:41Z</t>
  </si>
  <si>
    <t>mattermost/mattermost-server</t>
  </si>
  <si>
    <t xml:space="preserve">	https://github.com/mattermost/mattermost-server</t>
  </si>
  <si>
    <t xml:space="preserve">	8337</t>
  </si>
  <si>
    <t xml:space="preserve">	186</t>
  </si>
  <si>
    <t xml:space="preserve">	4125</t>
  </si>
  <si>
    <t xml:space="preserve">	4454</t>
  </si>
  <si>
    <t xml:space="preserve">	2015-06-15T06:50:02Z</t>
  </si>
  <si>
    <t xml:space="preserve">	2020-03-04T02:13:14Z</t>
  </si>
  <si>
    <t>SnapKit/Masonry</t>
  </si>
  <si>
    <t xml:space="preserve">	https://github.com/SnapKit/Masonry</t>
  </si>
  <si>
    <t xml:space="preserve">	327</t>
  </si>
  <si>
    <t xml:space="preserve">	435</t>
  </si>
  <si>
    <t xml:space="preserve">	2013-07-22T01:15:48Z</t>
  </si>
  <si>
    <t xml:space="preserve">	2020-03-03T12:47:25Z</t>
  </si>
  <si>
    <t>avajs/ava</t>
  </si>
  <si>
    <t xml:space="preserve">	https://github.com/avajs/ava</t>
  </si>
  <si>
    <t xml:space="preserve">	1314</t>
  </si>
  <si>
    <t xml:space="preserve">	2014-11-18T17:20:26Z</t>
  </si>
  <si>
    <t xml:space="preserve">	2020-03-04T02:10:19Z</t>
  </si>
  <si>
    <t>kataras/iris</t>
  </si>
  <si>
    <t xml:space="preserve">	https://github.com/kataras/iris</t>
  </si>
  <si>
    <t xml:space="preserve">	505</t>
  </si>
  <si>
    <t xml:space="preserve">	2016-01-30T04:36:48Z</t>
  </si>
  <si>
    <t xml:space="preserve">	2020-03-04T02:20:16Z</t>
  </si>
  <si>
    <t>rollup/rollup</t>
  </si>
  <si>
    <t xml:space="preserve">	https://github.com/rollup/rollup</t>
  </si>
  <si>
    <t xml:space="preserve">	1995</t>
  </si>
  <si>
    <t xml:space="preserve">	2170</t>
  </si>
  <si>
    <t xml:space="preserve">	2015-05-14T22:26:28Z</t>
  </si>
  <si>
    <t xml:space="preserve">	2020-03-04T01:07:59Z</t>
  </si>
  <si>
    <t>kubernetes/minikube</t>
  </si>
  <si>
    <t xml:space="preserve">	https://github.com/kubernetes/minikube</t>
  </si>
  <si>
    <t xml:space="preserve">	2723</t>
  </si>
  <si>
    <t xml:space="preserve">	3263</t>
  </si>
  <si>
    <t xml:space="preserve">	3690</t>
  </si>
  <si>
    <t xml:space="preserve">	2016-04-15T22:38:35Z</t>
  </si>
  <si>
    <t xml:space="preserve">	2020-03-04T01:59:15Z</t>
  </si>
  <si>
    <t>Popmotion/popmotion</t>
  </si>
  <si>
    <t xml:space="preserve">	https://github.com/Popmotion/popmotion</t>
  </si>
  <si>
    <t xml:space="preserve">	532</t>
  </si>
  <si>
    <t xml:space="preserve">	2014-08-17T16:23:07Z</t>
  </si>
  <si>
    <t xml:space="preserve">	2020-03-03T14:00:39Z</t>
  </si>
  <si>
    <t>alibaba/weex</t>
  </si>
  <si>
    <t xml:space="preserve">	https://github.com/alibaba/weex</t>
  </si>
  <si>
    <t xml:space="preserve">	1310</t>
  </si>
  <si>
    <t xml:space="preserve">	1845</t>
  </si>
  <si>
    <t xml:space="preserve">	2016-03-11T10:18:11Z</t>
  </si>
  <si>
    <t xml:space="preserve">	2020-03-03T11:04:35Z</t>
  </si>
  <si>
    <t>nlohmann/json</t>
  </si>
  <si>
    <t xml:space="preserve">	https://github.com/nlohmann/json</t>
  </si>
  <si>
    <t xml:space="preserve">	1488</t>
  </si>
  <si>
    <t xml:space="preserve">	1520</t>
  </si>
  <si>
    <t xml:space="preserve">	2013-07-04T08:47:49Z</t>
  </si>
  <si>
    <t xml:space="preserve">	2020-03-04T02:22:56Z</t>
  </si>
  <si>
    <t>react-navigation/react-navigation</t>
  </si>
  <si>
    <t xml:space="preserve">	https://github.com/react-navigation/react-navigation</t>
  </si>
  <si>
    <t xml:space="preserve">	756</t>
  </si>
  <si>
    <t xml:space="preserve">	6206</t>
  </si>
  <si>
    <t xml:space="preserve">	6437</t>
  </si>
  <si>
    <t xml:space="preserve">	2017-01-26T19:51:40Z</t>
  </si>
  <si>
    <t xml:space="preserve">	2020-03-04T01:15:30Z</t>
  </si>
  <si>
    <t>mongodb/mongo</t>
  </si>
  <si>
    <t xml:space="preserve">	https://github.com/mongodb/mongo</t>
  </si>
  <si>
    <t xml:space="preserve">	2009-01-15T16:15:18Z</t>
  </si>
  <si>
    <t xml:space="preserve">	2020-03-04T01:47:14Z</t>
  </si>
  <si>
    <t>facebook/draft-js</t>
  </si>
  <si>
    <t xml:space="preserve">	https://github.com/facebook/draft-js</t>
  </si>
  <si>
    <t xml:space="preserve">	877</t>
  </si>
  <si>
    <t xml:space="preserve">	1458</t>
  </si>
  <si>
    <t xml:space="preserve">	2016-02-19T20:18:26Z</t>
  </si>
  <si>
    <t xml:space="preserve">	2020-03-03T17:43:52Z</t>
  </si>
  <si>
    <t>nagadomi/waifu2x</t>
  </si>
  <si>
    <t xml:space="preserve">	https://github.com/nagadomi/waifu2x</t>
  </si>
  <si>
    <t xml:space="preserve">	2015-05-17T07:29:15Z</t>
  </si>
  <si>
    <t xml:space="preserve">	2020-03-04T02:41:15Z</t>
  </si>
  <si>
    <t>feathericons/feather</t>
  </si>
  <si>
    <t xml:space="preserve">	https://github.com/feathericons/feather</t>
  </si>
  <si>
    <t xml:space="preserve">	443</t>
  </si>
  <si>
    <t xml:space="preserve">	2014-05-28T19:49:55Z</t>
  </si>
  <si>
    <t xml:space="preserve">	2020-03-04T02:45:43Z</t>
  </si>
  <si>
    <t>MostlyAdequate/mostly-adequate-guide</t>
  </si>
  <si>
    <t xml:space="preserve">	https://github.com/MostlyAdequate/mostly-adequate-guide</t>
  </si>
  <si>
    <t xml:space="preserve">	259</t>
  </si>
  <si>
    <t xml:space="preserve">	2015-05-06T01:44:15Z</t>
  </si>
  <si>
    <t xml:space="preserve">	2020-03-03T17:48:18Z</t>
  </si>
  <si>
    <t>xi-editor/xi-editor</t>
  </si>
  <si>
    <t xml:space="preserve">	https://github.com/xi-editor/xi-editor</t>
  </si>
  <si>
    <t xml:space="preserve">	622</t>
  </si>
  <si>
    <t xml:space="preserve">	2016-04-26T23:03:23Z</t>
  </si>
  <si>
    <t xml:space="preserve">	2020-03-04T01:47:58Z</t>
  </si>
  <si>
    <t>google/gson</t>
  </si>
  <si>
    <t xml:space="preserve">	https://github.com/google/gson</t>
  </si>
  <si>
    <t xml:space="preserve">	841</t>
  </si>
  <si>
    <t xml:space="preserve">	1243</t>
  </si>
  <si>
    <t xml:space="preserve">	2015-03-19T18:21:20Z</t>
  </si>
  <si>
    <t xml:space="preserve">	2020-03-04T02:44:44Z</t>
  </si>
  <si>
    <t>ipfs/ipfs</t>
  </si>
  <si>
    <t xml:space="preserve">	https://github.com/ipfs/ipfs</t>
  </si>
  <si>
    <t xml:space="preserve">	111</t>
  </si>
  <si>
    <t xml:space="preserve">	2014-02-11T07:28:24Z</t>
  </si>
  <si>
    <t xml:space="preserve">	2020-03-04T00:13:58Z</t>
  </si>
  <si>
    <t>Advanced-Frontend/Daily-Interview-Question</t>
  </si>
  <si>
    <t xml:space="preserve">	https://github.com/Advanced-Frontend/Daily-Interview-Question</t>
  </si>
  <si>
    <t xml:space="preserve">	167</t>
  </si>
  <si>
    <t xml:space="preserve">	322</t>
  </si>
  <si>
    <t xml:space="preserve">	2019-01-19T10:49:00Z</t>
  </si>
  <si>
    <t xml:space="preserve">	2020-03-04T02:09:39Z</t>
  </si>
  <si>
    <t>jcjohnson/neural-style</t>
  </si>
  <si>
    <t xml:space="preserve">	https://github.com/jcjohnson/neural-style</t>
  </si>
  <si>
    <t xml:space="preserve">	2015-09-01T04:55:14Z</t>
  </si>
  <si>
    <t xml:space="preserve">	2020-03-02T16:50:25Z</t>
  </si>
  <si>
    <t>trailofbits/algo</t>
  </si>
  <si>
    <t xml:space="preserve">	https://github.com/trailofbits/algo</t>
  </si>
  <si>
    <t xml:space="preserve">	1158</t>
  </si>
  <si>
    <t xml:space="preserve">	1225</t>
  </si>
  <si>
    <t xml:space="preserve">	2016-05-15T03:42:48Z</t>
  </si>
  <si>
    <t xml:space="preserve">	2020-03-04T02:07:57Z</t>
  </si>
  <si>
    <t>jinzhu/gorm</t>
  </si>
  <si>
    <t xml:space="preserve">	https://github.com/jinzhu/gorm</t>
  </si>
  <si>
    <t xml:space="preserve">	1754</t>
  </si>
  <si>
    <t xml:space="preserve">	2013-10-25T08:31:38Z</t>
  </si>
  <si>
    <t xml:space="preserve">	2020-03-04T02:31:29Z</t>
  </si>
  <si>
    <t>square/picasso</t>
  </si>
  <si>
    <t xml:space="preserve">	https://github.com/square/picasso</t>
  </si>
  <si>
    <t xml:space="preserve">	469</t>
  </si>
  <si>
    <t xml:space="preserve">	1492</t>
  </si>
  <si>
    <t xml:space="preserve">	2013-05-14T15:07:47Z</t>
  </si>
  <si>
    <t xml:space="preserve">	2020-03-03T18:31:39Z</t>
  </si>
  <si>
    <t>dhg/Skeleton</t>
  </si>
  <si>
    <t xml:space="preserve">	https://github.com/dhg/Skeleton</t>
  </si>
  <si>
    <t xml:space="preserve">	2011-04-30T20:04:24Z</t>
  </si>
  <si>
    <t xml:space="preserve">	2020-03-04T00:27:56Z</t>
  </si>
  <si>
    <t>afollestad/material-dialogs</t>
  </si>
  <si>
    <t xml:space="preserve">	https://github.com/afollestad/material-dialogs</t>
  </si>
  <si>
    <t xml:space="preserve">	1129</t>
  </si>
  <si>
    <t xml:space="preserve">	1154</t>
  </si>
  <si>
    <t xml:space="preserve">	2014-11-03T03:21:42Z</t>
  </si>
  <si>
    <t xml:space="preserve">	2020-03-04T00:50:51Z</t>
  </si>
  <si>
    <t>fighting41love/funNLP</t>
  </si>
  <si>
    <t xml:space="preserve">	https://github.com/fighting41love/funNLP</t>
  </si>
  <si>
    <t xml:space="preserve">	2018-08-21T11:20:39Z</t>
  </si>
  <si>
    <t xml:space="preserve">	2020-03-04T02:45:42Z</t>
  </si>
  <si>
    <t>fastai/fastai</t>
  </si>
  <si>
    <t xml:space="preserve">	https://github.com/fastai/fastai</t>
  </si>
  <si>
    <t xml:space="preserve">	997</t>
  </si>
  <si>
    <t xml:space="preserve">	2017-09-09T17:43:36Z</t>
  </si>
  <si>
    <t xml:space="preserve">	2020-03-03T22:45:26Z</t>
  </si>
  <si>
    <t>cfenollosa/os-tutorial</t>
  </si>
  <si>
    <t xml:space="preserve">	https://github.com/cfenollosa/os-tutorial</t>
  </si>
  <si>
    <t xml:space="preserve">	2014-09-29T08:39:34Z</t>
  </si>
  <si>
    <t xml:space="preserve">	2020-03-03T22:31:44Z</t>
  </si>
  <si>
    <t>3b1b/manim</t>
  </si>
  <si>
    <t xml:space="preserve">	https://github.com/3b1b/manim</t>
  </si>
  <si>
    <t xml:space="preserve">	320</t>
  </si>
  <si>
    <t xml:space="preserve">	474</t>
  </si>
  <si>
    <t xml:space="preserve">	2015-03-22T18:50:58Z</t>
  </si>
  <si>
    <t xml:space="preserve">	2020-03-04T01:34:17Z</t>
  </si>
  <si>
    <t>veggiemonk/awesome-docker</t>
  </si>
  <si>
    <t xml:space="preserve">	https://github.com/veggiemonk/awesome-docker</t>
  </si>
  <si>
    <t xml:space="preserve">	658</t>
  </si>
  <si>
    <t xml:space="preserve">	2014-09-21T17:01:48Z</t>
  </si>
  <si>
    <t xml:space="preserve">	2020-03-03T15:27:50Z</t>
  </si>
  <si>
    <t>tj/commander.js</t>
  </si>
  <si>
    <t xml:space="preserve">	https://github.com/tj/commander.js</t>
  </si>
  <si>
    <t xml:space="preserve">	353</t>
  </si>
  <si>
    <t xml:space="preserve">	599</t>
  </si>
  <si>
    <t xml:space="preserve">	634</t>
  </si>
  <si>
    <t xml:space="preserve">	2011-08-14T21:33:58Z</t>
  </si>
  <si>
    <t xml:space="preserve">	2020-03-03T23:17:35Z</t>
  </si>
  <si>
    <t>nsqio/nsq</t>
  </si>
  <si>
    <t xml:space="preserve">	https://github.com/nsqio/nsq</t>
  </si>
  <si>
    <t xml:space="preserve">	605</t>
  </si>
  <si>
    <t xml:space="preserve">	511</t>
  </si>
  <si>
    <t xml:space="preserve">	2012-05-12T14:37:08Z</t>
  </si>
  <si>
    <t xml:space="preserve">	2020-03-03T15:30:52Z</t>
  </si>
  <si>
    <t>jorgebucaran/hyperapp</t>
  </si>
  <si>
    <t xml:space="preserve">	https://github.com/jorgebucaran/hyperapp</t>
  </si>
  <si>
    <t xml:space="preserve">	2017-01-20T05:20:21Z</t>
  </si>
  <si>
    <t>bilibili/flv.js</t>
  </si>
  <si>
    <t xml:space="preserve">	https://github.com/bilibili/flv.js</t>
  </si>
  <si>
    <t xml:space="preserve">	252</t>
  </si>
  <si>
    <t xml:space="preserve">	2016-05-12T08:34:31Z</t>
  </si>
  <si>
    <t xml:space="preserve">	2020-03-03T13:01:37Z</t>
  </si>
  <si>
    <t>parse-community/parse-server</t>
  </si>
  <si>
    <t xml:space="preserve">	https://github.com/parse-community/parse-server</t>
  </si>
  <si>
    <t xml:space="preserve">	2259</t>
  </si>
  <si>
    <t xml:space="preserve">	3481</t>
  </si>
  <si>
    <t xml:space="preserve">	3555</t>
  </si>
  <si>
    <t xml:space="preserve">	2016-01-28T18:29:14Z</t>
  </si>
  <si>
    <t xml:space="preserve">	2020-03-04T00:33:16Z</t>
  </si>
  <si>
    <t>npm/npm</t>
  </si>
  <si>
    <t xml:space="preserve">	https://github.com/npm/npm</t>
  </si>
  <si>
    <t xml:space="preserve">	16505</t>
  </si>
  <si>
    <t xml:space="preserve">	18672</t>
  </si>
  <si>
    <t xml:space="preserve">	2009-09-29T17:21:24Z</t>
  </si>
  <si>
    <t xml:space="preserve">	2020-02-29T18:25:48Z</t>
  </si>
  <si>
    <t>ruanyf/jstraining</t>
  </si>
  <si>
    <t xml:space="preserve">	https://github.com/ruanyf/jstraining</t>
  </si>
  <si>
    <t xml:space="preserve">	2016-10-27T12:00:26Z</t>
  </si>
  <si>
    <t xml:space="preserve">	2020-03-03T17:43:54Z</t>
  </si>
  <si>
    <t>liyasthomas/postwoman</t>
  </si>
  <si>
    <t xml:space="preserve">	https://github.com/liyasthomas/postwoman</t>
  </si>
  <si>
    <t xml:space="preserve">	210</t>
  </si>
  <si>
    <t xml:space="preserve">	2019-08-21T13:15:24Z</t>
  </si>
  <si>
    <t xml:space="preserve">	2020-03-04T02:33:11Z</t>
  </si>
  <si>
    <t>react-bootstrap/react-bootstrap</t>
  </si>
  <si>
    <t xml:space="preserve">	https://github.com/react-bootstrap/react-bootstrap</t>
  </si>
  <si>
    <t xml:space="preserve">	1954</t>
  </si>
  <si>
    <t xml:space="preserve">	2470</t>
  </si>
  <si>
    <t xml:space="preserve">	2582</t>
  </si>
  <si>
    <t xml:space="preserve">	2013-12-27T19:06:07Z</t>
  </si>
  <si>
    <t xml:space="preserve">	2020-03-03T21:52:42Z</t>
  </si>
  <si>
    <t>swagger-api/swagger-ui</t>
  </si>
  <si>
    <t xml:space="preserve">	https://github.com/swagger-api/swagger-ui</t>
  </si>
  <si>
    <t xml:space="preserve">	3489</t>
  </si>
  <si>
    <t xml:space="preserve">	3968</t>
  </si>
  <si>
    <t xml:space="preserve">	2011-07-15T22:56:39Z</t>
  </si>
  <si>
    <t xml:space="preserve">	2020-03-03T14:51:11Z</t>
  </si>
  <si>
    <t>balena-io/etcher</t>
  </si>
  <si>
    <t xml:space="preserve">	https://github.com/balena-io/etcher</t>
  </si>
  <si>
    <t xml:space="preserve">	1524</t>
  </si>
  <si>
    <t xml:space="preserve">	2015-10-27T16:53:23Z</t>
  </si>
  <si>
    <t>SeleniumHQ/selenium</t>
  </si>
  <si>
    <t xml:space="preserve">	https://github.com/SeleniumHQ/selenium</t>
  </si>
  <si>
    <t xml:space="preserve">	441</t>
  </si>
  <si>
    <t xml:space="preserve">	5788</t>
  </si>
  <si>
    <t xml:space="preserve">	6287</t>
  </si>
  <si>
    <t xml:space="preserve">	2013-01-14T21:40:56Z</t>
  </si>
  <si>
    <t xml:space="preserve">	2020-03-04T02:15:58Z</t>
  </si>
  <si>
    <t>openfaas/faas</t>
  </si>
  <si>
    <t xml:space="preserve">	https://github.com/openfaas/faas</t>
  </si>
  <si>
    <t xml:space="preserve">	576</t>
  </si>
  <si>
    <t xml:space="preserve">	120</t>
  </si>
  <si>
    <t xml:space="preserve">	596</t>
  </si>
  <si>
    <t xml:space="preserve">	659</t>
  </si>
  <si>
    <t xml:space="preserve">	2016-12-22T12:51:39Z</t>
  </si>
  <si>
    <t>MunGell/awesome-for-beginners</t>
  </si>
  <si>
    <t xml:space="preserve">	https://github.com/MunGell/awesome-for-beginners</t>
  </si>
  <si>
    <t xml:space="preserve">	240</t>
  </si>
  <si>
    <t xml:space="preserve">	2015-10-24T19:53:36Z</t>
  </si>
  <si>
    <t xml:space="preserve">	2020-03-04T00:24:26Z</t>
  </si>
  <si>
    <t>Seldaek/monolog</t>
  </si>
  <si>
    <t xml:space="preserve">	https://github.com/Seldaek/monolog</t>
  </si>
  <si>
    <t xml:space="preserve">	550</t>
  </si>
  <si>
    <t xml:space="preserve">	561</t>
  </si>
  <si>
    <t xml:space="preserve">	602</t>
  </si>
  <si>
    <t xml:space="preserve">	2011-02-17T02:07:15Z</t>
  </si>
  <si>
    <t xml:space="preserve">	2020-03-03T21:32:25Z</t>
  </si>
  <si>
    <t>jaredhanson/passport</t>
  </si>
  <si>
    <t xml:space="preserve">	https://github.com/jaredhanson/passport</t>
  </si>
  <si>
    <t xml:space="preserve">	2011-10-08T22:38:32Z</t>
  </si>
  <si>
    <t xml:space="preserve">	2020-03-03T19:40:53Z</t>
  </si>
  <si>
    <t>abhat222/Data-Science--Cheat-Sheet</t>
  </si>
  <si>
    <t xml:space="preserve">	https://github.com/abhat222/Data-Science--Cheat-Sheet</t>
  </si>
  <si>
    <t xml:space="preserve">	2019-03-13T09:59:33Z</t>
  </si>
  <si>
    <t>kelthuzadx/hosts</t>
  </si>
  <si>
    <t xml:space="preserve">	https://github.com/kelthuzadx/hosts</t>
  </si>
  <si>
    <t xml:space="preserve">	Rascal</t>
  </si>
  <si>
    <t xml:space="preserve">	286</t>
  </si>
  <si>
    <t xml:space="preserve">	888</t>
  </si>
  <si>
    <t xml:space="preserve">	891</t>
  </si>
  <si>
    <t xml:space="preserve">	2014-07-04T01:05:27Z</t>
  </si>
  <si>
    <t xml:space="preserve">	2020-03-04T02:00:44Z</t>
  </si>
  <si>
    <t>lukasz-madon/awesome-remote-job</t>
  </si>
  <si>
    <t xml:space="preserve">	https://github.com/lukasz-madon/awesome-remote-job</t>
  </si>
  <si>
    <t xml:space="preserve">	2015-01-02T00:31:34Z</t>
  </si>
  <si>
    <t xml:space="preserve">	2020-03-04T01:50:38Z</t>
  </si>
  <si>
    <t>JohnCoates/Aerial</t>
  </si>
  <si>
    <t xml:space="preserve">	https://github.com/JohnCoates/Aerial</t>
  </si>
  <si>
    <t xml:space="preserve">	2015-10-26T21:21:31Z</t>
  </si>
  <si>
    <t xml:space="preserve">	2020-03-04T01:00:41Z</t>
  </si>
  <si>
    <t>davideuler/architecture.of.internet-product</t>
  </si>
  <si>
    <t xml:space="preserve">	https://github.com/davideuler/architecture.of.internet-product</t>
  </si>
  <si>
    <t xml:space="preserve">	2018-04-30T10:25:31Z</t>
  </si>
  <si>
    <t xml:space="preserve">	2020-03-03T14:34:21Z</t>
  </si>
  <si>
    <t>OAI/OpenAPI-Specification</t>
  </si>
  <si>
    <t xml:space="preserve">	https://github.com/OAI/OpenAPI-Specification</t>
  </si>
  <si>
    <t xml:space="preserve">	573</t>
  </si>
  <si>
    <t xml:space="preserve">	980</t>
  </si>
  <si>
    <t xml:space="preserve">	1397</t>
  </si>
  <si>
    <t xml:space="preserve">	2014-03-03T16:53:36Z</t>
  </si>
  <si>
    <t xml:space="preserve">	2020-03-03T19:45:42Z</t>
  </si>
  <si>
    <t>keon/algorithms</t>
  </si>
  <si>
    <t xml:space="preserve">	https://github.com/keon/algorithms</t>
  </si>
  <si>
    <t xml:space="preserve">	356</t>
  </si>
  <si>
    <t xml:space="preserve">	2016-11-17T22:32:08Z</t>
  </si>
  <si>
    <t xml:space="preserve">	2020-03-03T22:12:35Z</t>
  </si>
  <si>
    <t>felixrieseberg/windows95</t>
  </si>
  <si>
    <t xml:space="preserve">	https://github.com/felixrieseberg/windows95</t>
  </si>
  <si>
    <t xml:space="preserve">	2018-08-23T05:04:38Z</t>
  </si>
  <si>
    <t xml:space="preserve">	2020-03-04T00:25:26Z</t>
  </si>
  <si>
    <t>odoo/odoo</t>
  </si>
  <si>
    <t xml:space="preserve">	https://github.com/odoo/odoo</t>
  </si>
  <si>
    <t xml:space="preserve">	6045</t>
  </si>
  <si>
    <t xml:space="preserve">	10781</t>
  </si>
  <si>
    <t xml:space="preserve">	12009</t>
  </si>
  <si>
    <t xml:space="preserve">	2014-05-13T15:38:58Z</t>
  </si>
  <si>
    <t xml:space="preserve">	2020-03-04T01:17:23Z</t>
  </si>
  <si>
    <t>prisma/prisma</t>
  </si>
  <si>
    <t xml:space="preserve">	https://github.com/prisma/prisma</t>
  </si>
  <si>
    <t xml:space="preserve">	2814</t>
  </si>
  <si>
    <t xml:space="preserve">	3354</t>
  </si>
  <si>
    <t xml:space="preserve">	2016-09-25T12:54:40Z</t>
  </si>
  <si>
    <t xml:space="preserve">	2020-03-04T00:26:04Z</t>
  </si>
  <si>
    <t>ianstormtaylor/slate</t>
  </si>
  <si>
    <t xml:space="preserve">	https://github.com/ianstormtaylor/slate</t>
  </si>
  <si>
    <t xml:space="preserve">	1969</t>
  </si>
  <si>
    <t xml:space="preserve">	2122</t>
  </si>
  <si>
    <t xml:space="preserve">	2016-06-18T01:52:42Z</t>
  </si>
  <si>
    <t xml:space="preserve">	2020-03-04T01:41:44Z</t>
  </si>
  <si>
    <t>airyland/vux</t>
  </si>
  <si>
    <t xml:space="preserve">	https://github.com/airyland/vux</t>
  </si>
  <si>
    <t xml:space="preserve">	2458</t>
  </si>
  <si>
    <t xml:space="preserve">	3200</t>
  </si>
  <si>
    <t xml:space="preserve">	2016-02-15T03:23:27Z</t>
  </si>
  <si>
    <t xml:space="preserve">	2020-03-04T00:50:21Z</t>
  </si>
  <si>
    <t>komeiji-satori/Dress</t>
  </si>
  <si>
    <t xml:space="preserve">	https://github.com/komeiji-satori/Dress</t>
  </si>
  <si>
    <t xml:space="preserve">	Standard ML</t>
  </si>
  <si>
    <t xml:space="preserve">	316</t>
  </si>
  <si>
    <t xml:space="preserve">	2018-02-11T03:49:29Z</t>
  </si>
  <si>
    <t xml:space="preserve">	2020-03-03T15:51:03Z</t>
  </si>
  <si>
    <t>viatsko/awesome-vscode</t>
  </si>
  <si>
    <t xml:space="preserve">	https://github.com/viatsko/awesome-vscode</t>
  </si>
  <si>
    <t xml:space="preserve">	2016-02-07T23:02:45Z</t>
  </si>
  <si>
    <t xml:space="preserve">	2020-03-03T20:00:10Z</t>
  </si>
  <si>
    <t>tmux/tmux</t>
  </si>
  <si>
    <t xml:space="preserve">	https://github.com/tmux/tmux</t>
  </si>
  <si>
    <t xml:space="preserve">	1765</t>
  </si>
  <si>
    <t xml:space="preserve">	2015-06-03T23:32:55Z</t>
  </si>
  <si>
    <t xml:space="preserve">	2020-03-04T01:38:03Z</t>
  </si>
  <si>
    <t>encode/django-rest-framework</t>
  </si>
  <si>
    <t xml:space="preserve">	https://github.com/encode/django-rest-framework</t>
  </si>
  <si>
    <t xml:space="preserve">	2421</t>
  </si>
  <si>
    <t xml:space="preserve">	3218</t>
  </si>
  <si>
    <t xml:space="preserve">	2011-03-02T17:13:56Z</t>
  </si>
  <si>
    <t xml:space="preserve">	2020-03-03T18:01:27Z</t>
  </si>
  <si>
    <t>localForage/localForage</t>
  </si>
  <si>
    <t xml:space="preserve">	https://github.com/localForage/localForage</t>
  </si>
  <si>
    <t xml:space="preserve">	258</t>
  </si>
  <si>
    <t xml:space="preserve">	448</t>
  </si>
  <si>
    <t xml:space="preserve">	594</t>
  </si>
  <si>
    <t xml:space="preserve">	2013-10-31T00:10:06Z</t>
  </si>
  <si>
    <t xml:space="preserve">	2020-03-04T02:10:47Z</t>
  </si>
  <si>
    <t>microsoft/CNTK</t>
  </si>
  <si>
    <t xml:space="preserve">	https://github.com/microsoft/CNTK</t>
  </si>
  <si>
    <t xml:space="preserve">	2504</t>
  </si>
  <si>
    <t xml:space="preserve">	2015-11-26T09:52:06Z</t>
  </si>
  <si>
    <t xml:space="preserve">	2020-03-03T15:59:32Z</t>
  </si>
  <si>
    <t>TeamStuQ/skill-map</t>
  </si>
  <si>
    <t xml:space="preserve">	https://github.com/TeamStuQ/skill-map</t>
  </si>
  <si>
    <t xml:space="preserve">	2015-11-17T11:17:38Z</t>
  </si>
  <si>
    <t xml:space="preserve">	2020-03-03T14:04:12Z</t>
  </si>
  <si>
    <t>nostra13/Android-Universal-Image-Loader</t>
  </si>
  <si>
    <t xml:space="preserve">	https://github.com/nostra13/Android-Universal-Image-Loader</t>
  </si>
  <si>
    <t xml:space="preserve">	762</t>
  </si>
  <si>
    <t xml:space="preserve">	2011-11-27T18:48:23Z</t>
  </si>
  <si>
    <t>BoostIO/Boostnote</t>
  </si>
  <si>
    <t xml:space="preserve">	https://github.com/BoostIO/Boostnote</t>
  </si>
  <si>
    <t xml:space="preserve">	1781</t>
  </si>
  <si>
    <t xml:space="preserve">	2205</t>
  </si>
  <si>
    <t xml:space="preserve">	2016-03-06T17:06:07Z</t>
  </si>
  <si>
    <t xml:space="preserve">	2020-03-04T00:50:56Z</t>
  </si>
  <si>
    <t>Homebrew/homebrew-cask</t>
  </si>
  <si>
    <t xml:space="preserve">	https://github.com/Homebrew/homebrew-cask</t>
  </si>
  <si>
    <t xml:space="preserve">	59436</t>
  </si>
  <si>
    <t xml:space="preserve">	5242</t>
  </si>
  <si>
    <t xml:space="preserve">	5276</t>
  </si>
  <si>
    <t xml:space="preserve">	2012-03-05T02:05:17Z</t>
  </si>
  <si>
    <t xml:space="preserve">	2020-03-04T02:25:19Z</t>
  </si>
  <si>
    <t>tobiasahlin/SpinKit</t>
  </si>
  <si>
    <t xml:space="preserve">	https://github.com/tobiasahlin/SpinKit</t>
  </si>
  <si>
    <t xml:space="preserve">	2013-12-12T23:29:41Z</t>
  </si>
  <si>
    <t xml:space="preserve">	2020-03-04T01:12:52Z</t>
  </si>
  <si>
    <t>ruby/ruby</t>
  </si>
  <si>
    <t xml:space="preserve">	https://github.com/ruby/ruby</t>
  </si>
  <si>
    <t xml:space="preserve">	2010-02-27T15:55:23Z</t>
  </si>
  <si>
    <t xml:space="preserve">	2020-03-04T02:36:47Z</t>
  </si>
  <si>
    <t>facebook/flux</t>
  </si>
  <si>
    <t xml:space="preserve">	https://github.com/facebook/flux</t>
  </si>
  <si>
    <t xml:space="preserve">	2014-07-20T23:33:08Z</t>
  </si>
  <si>
    <t xml:space="preserve">	2020-03-03T23:35:28Z</t>
  </si>
  <si>
    <t>labstack/echo</t>
  </si>
  <si>
    <t xml:space="preserve">	https://github.com/labstack/echo</t>
  </si>
  <si>
    <t xml:space="preserve">	2015-03-01T17:43:01Z</t>
  </si>
  <si>
    <t xml:space="preserve">	2020-03-04T02:48:59Z</t>
  </si>
  <si>
    <t>defunkt/jquery-pjax</t>
  </si>
  <si>
    <t xml:space="preserve">	https://github.com/defunkt/jquery-pjax</t>
  </si>
  <si>
    <t xml:space="preserve">	440</t>
  </si>
  <si>
    <t xml:space="preserve">	2011-02-26T02:44:18Z</t>
  </si>
  <si>
    <t xml:space="preserve">	2020-03-03T22:29:29Z</t>
  </si>
  <si>
    <t>kilimchoi/engineering-blogs</t>
  </si>
  <si>
    <t xml:space="preserve">	https://github.com/kilimchoi/engineering-blogs</t>
  </si>
  <si>
    <t xml:space="preserve">	673</t>
  </si>
  <si>
    <t xml:space="preserve">	2015-06-13T18:25:17Z</t>
  </si>
  <si>
    <t xml:space="preserve">	2020-03-04T02:18:37Z</t>
  </si>
  <si>
    <t>obsproject/obs-studio</t>
  </si>
  <si>
    <t xml:space="preserve">	https://github.com/obsproject/obs-studio</t>
  </si>
  <si>
    <t xml:space="preserve">	1246</t>
  </si>
  <si>
    <t xml:space="preserve">	182</t>
  </si>
  <si>
    <t xml:space="preserve">	2013-10-01T02:40:31Z</t>
  </si>
  <si>
    <t xml:space="preserve">	2020-03-04T02:36:57Z</t>
  </si>
  <si>
    <t>angular/material</t>
  </si>
  <si>
    <t xml:space="preserve">	https://github.com/angular/material</t>
  </si>
  <si>
    <t xml:space="preserve">	8439</t>
  </si>
  <si>
    <t xml:space="preserve">	8918</t>
  </si>
  <si>
    <t xml:space="preserve">	2014-07-01T19:20:06Z</t>
  </si>
  <si>
    <t xml:space="preserve">	2020-03-03T23:53:26Z</t>
  </si>
  <si>
    <t>elixir-lang/elixir</t>
  </si>
  <si>
    <t xml:space="preserve">	https://github.com/elixir-lang/elixir</t>
  </si>
  <si>
    <t xml:space="preserve">	Elixir</t>
  </si>
  <si>
    <t xml:space="preserve">	4869</t>
  </si>
  <si>
    <t xml:space="preserve">	3979</t>
  </si>
  <si>
    <t xml:space="preserve">	3996</t>
  </si>
  <si>
    <t xml:space="preserve">	2011-01-09T08:43:57Z</t>
  </si>
  <si>
    <t xml:space="preserve">	2020-03-03T19:47:38Z</t>
  </si>
  <si>
    <t>pjreddie/darknet</t>
  </si>
  <si>
    <t xml:space="preserve">	https://github.com/pjreddie/darknet</t>
  </si>
  <si>
    <t xml:space="preserve">	1837</t>
  </si>
  <si>
    <t xml:space="preserve">	2014-04-11T07:59:16Z</t>
  </si>
  <si>
    <t xml:space="preserve">	2020-03-04T02:46:30Z</t>
  </si>
  <si>
    <t>osquery/osquery</t>
  </si>
  <si>
    <t xml:space="preserve">	https://github.com/osquery/osquery</t>
  </si>
  <si>
    <t xml:space="preserve">	1797</t>
  </si>
  <si>
    <t xml:space="preserve">	2374</t>
  </si>
  <si>
    <t xml:space="preserve">	2014-07-29T20:27:33Z</t>
  </si>
  <si>
    <t xml:space="preserve">	2020-03-04T01:35:52Z</t>
  </si>
  <si>
    <t>sqlmapproject/sqlmap</t>
  </si>
  <si>
    <t xml:space="preserve">	https://github.com/sqlmapproject/sqlmap</t>
  </si>
  <si>
    <t xml:space="preserve">	3784</t>
  </si>
  <si>
    <t xml:space="preserve">	2012-06-26T09:52:15Z</t>
  </si>
  <si>
    <t xml:space="preserve">	2020-03-03T23:15:37Z</t>
  </si>
  <si>
    <t>libgdx/libgdx</t>
  </si>
  <si>
    <t xml:space="preserve">	https://github.com/libgdx/libgdx</t>
  </si>
  <si>
    <t xml:space="preserve">	1987</t>
  </si>
  <si>
    <t xml:space="preserve">	2802</t>
  </si>
  <si>
    <t xml:space="preserve">	2012-08-10T19:34:38Z</t>
  </si>
  <si>
    <t xml:space="preserve">	2020-03-03T20:20:57Z</t>
  </si>
  <si>
    <t>julianshapiro/velocity</t>
  </si>
  <si>
    <t xml:space="preserve">	https://github.com/julianshapiro/velocity</t>
  </si>
  <si>
    <t xml:space="preserve">	760</t>
  </si>
  <si>
    <t xml:space="preserve">	2014-04-09T20:02:38Z</t>
  </si>
  <si>
    <t xml:space="preserve">	2020-03-03T13:10:21Z</t>
  </si>
  <si>
    <t>vuejs/vue-devtools</t>
  </si>
  <si>
    <t xml:space="preserve">	https://github.com/vuejs/vue-devtools</t>
  </si>
  <si>
    <t xml:space="preserve">	660</t>
  </si>
  <si>
    <t xml:space="preserve">	858</t>
  </si>
  <si>
    <t xml:space="preserve">	2014-09-29T03:52:07Z</t>
  </si>
  <si>
    <t xml:space="preserve">	2020-03-04T01:06:34Z</t>
  </si>
  <si>
    <t>geekcomputers/Python</t>
  </si>
  <si>
    <t xml:space="preserve">	https://github.com/geekcomputers/Python</t>
  </si>
  <si>
    <t xml:space="preserve">	482</t>
  </si>
  <si>
    <t xml:space="preserve">	2011-11-30T09:04:08Z</t>
  </si>
  <si>
    <t xml:space="preserve">	2020-03-04T02:11:30Z</t>
  </si>
  <si>
    <t>acmesh-official/acme.sh</t>
  </si>
  <si>
    <t xml:space="preserve">	https://github.com/acmesh-official/acme.sh</t>
  </si>
  <si>
    <t xml:space="preserve">	808</t>
  </si>
  <si>
    <t xml:space="preserve">	1146</t>
  </si>
  <si>
    <t xml:space="preserve">	2015-12-26T12:56:33Z</t>
  </si>
  <si>
    <t xml:space="preserve">	2020-03-04T01:53:56Z</t>
  </si>
  <si>
    <t>helm/helm</t>
  </si>
  <si>
    <t xml:space="preserve">	https://github.com/helm/helm</t>
  </si>
  <si>
    <t xml:space="preserve">	3529</t>
  </si>
  <si>
    <t xml:space="preserve">	4280</t>
  </si>
  <si>
    <t xml:space="preserve">	2015-10-06T01:07:32Z</t>
  </si>
  <si>
    <t xml:space="preserve">	2020-03-04T00:36:20Z</t>
  </si>
  <si>
    <t>chrisbanes/PhotoView</t>
  </si>
  <si>
    <t xml:space="preserve">	https://github.com/chrisbanes/PhotoView</t>
  </si>
  <si>
    <t xml:space="preserve">	464</t>
  </si>
  <si>
    <t xml:space="preserve">	2012-07-17T16:39:00Z</t>
  </si>
  <si>
    <t xml:space="preserve">	2020-03-03T17:31:05Z</t>
  </si>
  <si>
    <t>facebook/hhvm</t>
  </si>
  <si>
    <t xml:space="preserve">	https://github.com/facebook/hhvm</t>
  </si>
  <si>
    <t xml:space="preserve">	4874</t>
  </si>
  <si>
    <t xml:space="preserve">	5706</t>
  </si>
  <si>
    <t xml:space="preserve">	2010-01-02T01:17:06Z</t>
  </si>
  <si>
    <t xml:space="preserve">	2020-03-04T02:45:59Z</t>
  </si>
  <si>
    <t>curl/curl</t>
  </si>
  <si>
    <t xml:space="preserve">	https://github.com/curl/curl</t>
  </si>
  <si>
    <t xml:space="preserve">	2081</t>
  </si>
  <si>
    <t xml:space="preserve">	2118</t>
  </si>
  <si>
    <t xml:space="preserve">	2010-03-18T22:32:22Z</t>
  </si>
  <si>
    <t xml:space="preserve">	2020-03-04T02:39:15Z</t>
  </si>
  <si>
    <t>git-tips/tips</t>
  </si>
  <si>
    <t xml:space="preserve">	https://github.com/git-tips/tips</t>
  </si>
  <si>
    <t xml:space="preserve">	2015-07-15T07:24:48Z</t>
  </si>
  <si>
    <t xml:space="preserve">	2020-03-03T17:53:21Z</t>
  </si>
  <si>
    <t>google/python-fire</t>
  </si>
  <si>
    <t xml:space="preserve">	https://github.com/google/python-fire</t>
  </si>
  <si>
    <t xml:space="preserve">	2017-02-21T21:35:07Z</t>
  </si>
  <si>
    <t xml:space="preserve">	2020-03-04T01:28:30Z</t>
  </si>
  <si>
    <t>stedolan/jq</t>
  </si>
  <si>
    <t xml:space="preserve">	https://github.com/stedolan/jq</t>
  </si>
  <si>
    <t xml:space="preserve">	1157</t>
  </si>
  <si>
    <t xml:space="preserve">	1621</t>
  </si>
  <si>
    <t xml:space="preserve">	2012-07-18T19:57:25Z</t>
  </si>
  <si>
    <t xml:space="preserve">	2020-03-03T21:41:19Z</t>
  </si>
  <si>
    <t>go-kit/kit</t>
  </si>
  <si>
    <t xml:space="preserve">	https://github.com/go-kit/kit</t>
  </si>
  <si>
    <t xml:space="preserve">	404</t>
  </si>
  <si>
    <t xml:space="preserve">	2015-02-03T00:01:19Z</t>
  </si>
  <si>
    <t xml:space="preserve">	2020-03-04T02:23:43Z</t>
  </si>
  <si>
    <t>d2l-ai/d2l-zh</t>
  </si>
  <si>
    <t xml:space="preserve">	https://github.com/d2l-ai/d2l-zh</t>
  </si>
  <si>
    <t xml:space="preserve">	460</t>
  </si>
  <si>
    <t xml:space="preserve">	2017-08-23T04:40:24Z</t>
  </si>
  <si>
    <t xml:space="preserve">	2020-03-04T01:58:21Z</t>
  </si>
  <si>
    <t>lydiahallie/javascript-questions</t>
  </si>
  <si>
    <t xml:space="preserve">	https://github.com/lydiahallie/javascript-questions</t>
  </si>
  <si>
    <t xml:space="preserve">	148</t>
  </si>
  <si>
    <t xml:space="preserve">	2019-06-12T08:26:27Z</t>
  </si>
  <si>
    <t xml:space="preserve">	2020-03-04T02:28:57Z</t>
  </si>
  <si>
    <t>reduxjs/reselect</t>
  </si>
  <si>
    <t xml:space="preserve">	https://github.com/reduxjs/reselect</t>
  </si>
  <si>
    <t xml:space="preserve">	2015-07-01T11:06:45Z</t>
  </si>
  <si>
    <t xml:space="preserve">	2020-03-03T21:26:47Z</t>
  </si>
  <si>
    <t>InterviewMap/CS-Interview-Knowledge-Map</t>
  </si>
  <si>
    <t xml:space="preserve">	https://github.com/InterviewMap/CS-Interview-Knowledge-Map</t>
  </si>
  <si>
    <t xml:space="preserve">	2018-03-19T02:38:12Z</t>
  </si>
  <si>
    <t xml:space="preserve">	2020-03-03T18:10:38Z</t>
  </si>
  <si>
    <t>less/less.js</t>
  </si>
  <si>
    <t xml:space="preserve">	https://github.com/less/less.js</t>
  </si>
  <si>
    <t xml:space="preserve">	401</t>
  </si>
  <si>
    <t xml:space="preserve">	2487</t>
  </si>
  <si>
    <t xml:space="preserve">	2010-02-20T17:25:38Z</t>
  </si>
  <si>
    <t xml:space="preserve">	2020-03-03T20:18:07Z</t>
  </si>
  <si>
    <t>dotnet/aspnetcore</t>
  </si>
  <si>
    <t xml:space="preserve">	https://github.com/dotnet/aspnetcore</t>
  </si>
  <si>
    <t xml:space="preserve">	4037</t>
  </si>
  <si>
    <t xml:space="preserve">	14180</t>
  </si>
  <si>
    <t xml:space="preserve">	2014-03-11T06:09:42Z</t>
  </si>
  <si>
    <t xml:space="preserve">	2020-03-04T00:05:10Z</t>
  </si>
  <si>
    <t>sampotts/plyr</t>
  </si>
  <si>
    <t xml:space="preserve">	https://github.com/sampotts/plyr</t>
  </si>
  <si>
    <t xml:space="preserve">	2015-02-14T11:33:07Z</t>
  </si>
  <si>
    <t xml:space="preserve">	2020-03-03T19:06:59Z</t>
  </si>
  <si>
    <t>react-spring/react-spring</t>
  </si>
  <si>
    <t xml:space="preserve">	https://github.com/react-spring/react-spring</t>
  </si>
  <si>
    <t xml:space="preserve">	582</t>
  </si>
  <si>
    <t xml:space="preserve">	2018-03-07T15:39:32Z</t>
  </si>
  <si>
    <t xml:space="preserve">	2020-03-04T02:42:23Z</t>
  </si>
  <si>
    <t>denysdovhan/wtfjs</t>
  </si>
  <si>
    <t xml:space="preserve">	https://github.com/denysdovhan/wtfjs</t>
  </si>
  <si>
    <t xml:space="preserve">	2017-07-14T15:42:12Z</t>
  </si>
  <si>
    <t xml:space="preserve">	2020-03-04T02:27:34Z</t>
  </si>
  <si>
    <t>yeasy/docker_practice</t>
  </si>
  <si>
    <t xml:space="preserve">	https://github.com/yeasy/docker_practice</t>
  </si>
  <si>
    <t xml:space="preserve">	224</t>
  </si>
  <si>
    <t xml:space="preserve">	2014-09-05T04:06:39Z</t>
  </si>
  <si>
    <t xml:space="preserve">	2020-03-04T02:25:58Z</t>
  </si>
  <si>
    <t>android/architecture-components-samples</t>
  </si>
  <si>
    <t xml:space="preserve">	https://github.com/android/architecture-components-samples</t>
  </si>
  <si>
    <t xml:space="preserve">	437</t>
  </si>
  <si>
    <t xml:space="preserve">	2017-05-09T21:09:14Z</t>
  </si>
  <si>
    <t xml:space="preserve">	2020-03-04T01:15:17Z</t>
  </si>
  <si>
    <t>CMU-Perceptual-Computing-Lab/openpose</t>
  </si>
  <si>
    <t xml:space="preserve">	https://github.com/CMU-Perceptual-Computing-Lab/openpose</t>
  </si>
  <si>
    <t xml:space="preserve">	117</t>
  </si>
  <si>
    <t xml:space="preserve">	1270</t>
  </si>
  <si>
    <t xml:space="preserve">	1286</t>
  </si>
  <si>
    <t xml:space="preserve">	2017-04-24T14:06:31Z</t>
  </si>
  <si>
    <t xml:space="preserve">	2020-03-04T01:32:04Z</t>
  </si>
  <si>
    <t>facebook/rocksdb</t>
  </si>
  <si>
    <t xml:space="preserve">	https://github.com/facebook/rocksdb</t>
  </si>
  <si>
    <t xml:space="preserve">	540</t>
  </si>
  <si>
    <t xml:space="preserve">	1549</t>
  </si>
  <si>
    <t xml:space="preserve">	2012-11-30T06:16:18Z</t>
  </si>
  <si>
    <t xml:space="preserve">	2020-03-04T02:10:13Z</t>
  </si>
  <si>
    <t>SnapKit/SnapKit</t>
  </si>
  <si>
    <t xml:space="preserve">	https://github.com/SnapKit/SnapKit</t>
  </si>
  <si>
    <t xml:space="preserve">	478</t>
  </si>
  <si>
    <t xml:space="preserve">	2014-06-05T21:13:40Z</t>
  </si>
  <si>
    <t xml:space="preserve">	2020-03-04T01:19:20Z</t>
  </si>
  <si>
    <t>nikitavoloboev/my-mac-os</t>
  </si>
  <si>
    <t xml:space="preserve">	https://github.com/nikitavoloboev/my-mac-os</t>
  </si>
  <si>
    <t xml:space="preserve">	2016-03-04T12:26:34Z</t>
  </si>
  <si>
    <t xml:space="preserve">	2020-03-04T02:21:32Z</t>
  </si>
  <si>
    <t>facebook/fresco</t>
  </si>
  <si>
    <t xml:space="preserve">	https://github.com/facebook/fresco</t>
  </si>
  <si>
    <t xml:space="preserve">	1983</t>
  </si>
  <si>
    <t xml:space="preserve">	2015-03-02T09:58:04Z</t>
  </si>
  <si>
    <t xml:space="preserve">	2020-03-03T19:38:57Z</t>
  </si>
  <si>
    <t>Wox-launcher/Wox</t>
  </si>
  <si>
    <t xml:space="preserve">	https://github.com/Wox-launcher/Wox</t>
  </si>
  <si>
    <t xml:space="preserve">	1551</t>
  </si>
  <si>
    <t xml:space="preserve">	2451</t>
  </si>
  <si>
    <t xml:space="preserve">	2013-12-19T15:49:32Z</t>
  </si>
  <si>
    <t xml:space="preserve">	2020-03-04T02:15:20Z</t>
  </si>
  <si>
    <t>Micropoor/Micro8</t>
  </si>
  <si>
    <t xml:space="preserve">	https://github.com/Micropoor/Micro8</t>
  </si>
  <si>
    <t xml:space="preserve">	2019-02-18T08:30:52Z</t>
  </si>
  <si>
    <t xml:space="preserve">	2020-03-04T02:45:38Z</t>
  </si>
  <si>
    <t>twitter/typeahead.js</t>
  </si>
  <si>
    <t xml:space="preserve">	https://github.com/twitter/typeahead.js</t>
  </si>
  <si>
    <t xml:space="preserve">	903</t>
  </si>
  <si>
    <t xml:space="preserve">	1308</t>
  </si>
  <si>
    <t xml:space="preserve">	2013-02-19T19:45:01Z</t>
  </si>
  <si>
    <t xml:space="preserve">	2020-03-03T04:26:42Z</t>
  </si>
  <si>
    <t>benweet/stackedit</t>
  </si>
  <si>
    <t xml:space="preserve">	https://github.com/benweet/stackedit</t>
  </si>
  <si>
    <t xml:space="preserve">	1480</t>
  </si>
  <si>
    <t xml:space="preserve">	2013-03-24T13:46:06Z</t>
  </si>
  <si>
    <t xml:space="preserve">	2020-03-04T01:37:07Z</t>
  </si>
  <si>
    <t>necolas/react-native-web</t>
  </si>
  <si>
    <t xml:space="preserve">	https://github.com/necolas/react-native-web</t>
  </si>
  <si>
    <t xml:space="preserve">	1134</t>
  </si>
  <si>
    <t xml:space="preserve">	2015-06-09T19:25:38Z</t>
  </si>
  <si>
    <t xml:space="preserve">	2020-03-04T02:20:18Z</t>
  </si>
  <si>
    <t>spf13/cobra</t>
  </si>
  <si>
    <t xml:space="preserve">	https://github.com/spf13/cobra</t>
  </si>
  <si>
    <t xml:space="preserve">	372</t>
  </si>
  <si>
    <t xml:space="preserve">	530</t>
  </si>
  <si>
    <t xml:space="preserve">	2013-09-03T20:40:26Z</t>
  </si>
  <si>
    <t xml:space="preserve">	2020-03-03T18:55:47Z</t>
  </si>
  <si>
    <t>vlang/v</t>
  </si>
  <si>
    <t xml:space="preserve">	https://github.com/vlang/v</t>
  </si>
  <si>
    <t xml:space="preserve">	V</t>
  </si>
  <si>
    <t xml:space="preserve">	1590</t>
  </si>
  <si>
    <t xml:space="preserve">	1356</t>
  </si>
  <si>
    <t xml:space="preserve">	2019-02-08T02:57:06Z</t>
  </si>
  <si>
    <t xml:space="preserve">	2020-03-04T02:28:01Z</t>
  </si>
  <si>
    <t>ApolloAuto/apollo</t>
  </si>
  <si>
    <t xml:space="preserve">	https://github.com/ApolloAuto/apollo</t>
  </si>
  <si>
    <t xml:space="preserve">	7855</t>
  </si>
  <si>
    <t xml:space="preserve">	1572</t>
  </si>
  <si>
    <t xml:space="preserve">	2017-07-04T19:03:31Z</t>
  </si>
  <si>
    <t xml:space="preserve">	2020-03-03T14:55:50Z</t>
  </si>
  <si>
    <t>explosion/spaCy</t>
  </si>
  <si>
    <t xml:space="preserve">	https://github.com/explosion/spaCy</t>
  </si>
  <si>
    <t xml:space="preserve">	1187</t>
  </si>
  <si>
    <t xml:space="preserve">	3568</t>
  </si>
  <si>
    <t xml:space="preserve">	3735</t>
  </si>
  <si>
    <t xml:space="preserve">	2014-07-03T15:15:40Z</t>
  </si>
  <si>
    <t xml:space="preserve">	2020-03-03T23:45:14Z</t>
  </si>
  <si>
    <t>eslint/eslint</t>
  </si>
  <si>
    <t xml:space="preserve">	https://github.com/eslint/eslint</t>
  </si>
  <si>
    <t xml:space="preserve">	4344</t>
  </si>
  <si>
    <t xml:space="preserve">	7527</t>
  </si>
  <si>
    <t xml:space="preserve">	7656</t>
  </si>
  <si>
    <t xml:space="preserve">	2013-06-29T23:59:48Z</t>
  </si>
  <si>
    <t xml:space="preserve">	2020-03-04T01:33:46Z</t>
  </si>
  <si>
    <t>sebastianbergmann/phpunit</t>
  </si>
  <si>
    <t xml:space="preserve">	https://github.com/sebastianbergmann/phpunit</t>
  </si>
  <si>
    <t xml:space="preserve">	621</t>
  </si>
  <si>
    <t xml:space="preserve">	2539</t>
  </si>
  <si>
    <t xml:space="preserve">	2639</t>
  </si>
  <si>
    <t xml:space="preserve">	2009-12-24T13:16:23Z</t>
  </si>
  <si>
    <t xml:space="preserve">	2020-03-04T00:49:26Z</t>
  </si>
  <si>
    <t>adobe-fonts/source-code-pro</t>
  </si>
  <si>
    <t xml:space="preserve">	https://github.com/adobe-fonts/source-code-pro</t>
  </si>
  <si>
    <t xml:space="preserve">	2012-08-09T23:14:02Z</t>
  </si>
  <si>
    <t xml:space="preserve">	2020-03-03T23:51:56Z</t>
  </si>
  <si>
    <t>rwaldron/idiomatic.js</t>
  </si>
  <si>
    <t xml:space="preserve">	https://github.com/rwaldron/idiomatic.js</t>
  </si>
  <si>
    <t xml:space="preserve">	2011-05-25T17:48:59Z</t>
  </si>
  <si>
    <t xml:space="preserve">	2020-03-04T01:46:37Z</t>
  </si>
  <si>
    <t>matterport/Mask_RCNN</t>
  </si>
  <si>
    <t xml:space="preserve">	https://github.com/matterport/Mask_RCNN</t>
  </si>
  <si>
    <t xml:space="preserve">	1822</t>
  </si>
  <si>
    <t xml:space="preserve">	2017-10-19T20:28:34Z</t>
  </si>
  <si>
    <t xml:space="preserve">	2020-03-04T02:46:06Z</t>
  </si>
  <si>
    <t>apache/airflow</t>
  </si>
  <si>
    <t xml:space="preserve">	https://github.com/apache/airflow</t>
  </si>
  <si>
    <t xml:space="preserve">	3873</t>
  </si>
  <si>
    <t xml:space="preserve">	2015-04-13T18:04:58Z</t>
  </si>
  <si>
    <t xml:space="preserve">	2020-03-04T00:21:15Z</t>
  </si>
  <si>
    <t>highlightjs/highlight.js</t>
  </si>
  <si>
    <t xml:space="preserve">	https://github.com/highlightjs/highlight.js</t>
  </si>
  <si>
    <t xml:space="preserve">	823</t>
  </si>
  <si>
    <t xml:space="preserve">	1279</t>
  </si>
  <si>
    <t xml:space="preserve">	2011-01-01T23:47:21Z</t>
  </si>
  <si>
    <t xml:space="preserve">	2020-03-04T01:01:33Z</t>
  </si>
  <si>
    <t>lovell/sharp</t>
  </si>
  <si>
    <t xml:space="preserve">	https://github.com/lovell/sharp</t>
  </si>
  <si>
    <t xml:space="preserve">	1788</t>
  </si>
  <si>
    <t xml:space="preserve">	1872</t>
  </si>
  <si>
    <t xml:space="preserve">	2013-08-19T20:24:24Z</t>
  </si>
  <si>
    <t xml:space="preserve">	2020-03-04T02:16:21Z</t>
  </si>
  <si>
    <t>palantir/blueprint</t>
  </si>
  <si>
    <t xml:space="preserve">	https://github.com/palantir/blueprint</t>
  </si>
  <si>
    <t xml:space="preserve">	1637</t>
  </si>
  <si>
    <t xml:space="preserve">	1557</t>
  </si>
  <si>
    <t xml:space="preserve">	2021</t>
  </si>
  <si>
    <t xml:space="preserve">	2016-10-25T21:17:50Z</t>
  </si>
  <si>
    <t xml:space="preserve">	2020-03-04T02:26:30Z</t>
  </si>
  <si>
    <t>jhipster/generator-jhipster</t>
  </si>
  <si>
    <t xml:space="preserve">	https://github.com/jhipster/generator-jhipster</t>
  </si>
  <si>
    <t xml:space="preserve">	5086</t>
  </si>
  <si>
    <t xml:space="preserve">	5582</t>
  </si>
  <si>
    <t xml:space="preserve">	2013-10-21T20:07:22Z</t>
  </si>
  <si>
    <t xml:space="preserve">	2020-03-03T23:28:42Z</t>
  </si>
  <si>
    <t>vuejs/vue-router</t>
  </si>
  <si>
    <t xml:space="preserve">	https://github.com/vuejs/vue-router</t>
  </si>
  <si>
    <t xml:space="preserve">	2209</t>
  </si>
  <si>
    <t xml:space="preserve">	2340</t>
  </si>
  <si>
    <t xml:space="preserve">	2013-12-11T19:37:46Z</t>
  </si>
  <si>
    <t xml:space="preserve">	2020-03-03T17:10:55Z</t>
  </si>
  <si>
    <t>onevcat/Kingfisher</t>
  </si>
  <si>
    <t xml:space="preserve">	https://github.com/onevcat/Kingfisher</t>
  </si>
  <si>
    <t xml:space="preserve">	406</t>
  </si>
  <si>
    <t xml:space="preserve">	854</t>
  </si>
  <si>
    <t xml:space="preserve">	899</t>
  </si>
  <si>
    <t xml:space="preserve">	2015-04-06T14:26:21Z</t>
  </si>
  <si>
    <t xml:space="preserve">	2020-03-03T17:50:55Z</t>
  </si>
  <si>
    <t>yunjey/pytorch-tutorial</t>
  </si>
  <si>
    <t xml:space="preserve">	https://github.com/yunjey/pytorch-tutorial</t>
  </si>
  <si>
    <t xml:space="preserve">	2017-03-10T07:41:47Z</t>
  </si>
  <si>
    <t xml:space="preserve">	2020-03-04T01:09:47Z</t>
  </si>
  <si>
    <t>reactnativecn/react-native-guide</t>
  </si>
  <si>
    <t xml:space="preserve">	https://github.com/reactnativecn/react-native-guide</t>
  </si>
  <si>
    <t xml:space="preserve">	2015-04-10T03:34:17Z</t>
  </si>
  <si>
    <t xml:space="preserve">	2020-03-04T02:23:53Z</t>
  </si>
  <si>
    <t>facebook/docusaurus</t>
  </si>
  <si>
    <t xml:space="preserve">	https://github.com/facebook/docusaurus</t>
  </si>
  <si>
    <t xml:space="preserve">	1466</t>
  </si>
  <si>
    <t xml:space="preserve">	742</t>
  </si>
  <si>
    <t xml:space="preserve">	2017-06-20T16:13:53Z</t>
  </si>
  <si>
    <t xml:space="preserve">	2020-03-04T02:31:13Z</t>
  </si>
  <si>
    <t>graphql/graphql-js</t>
  </si>
  <si>
    <t xml:space="preserve">	https://github.com/graphql/graphql-js</t>
  </si>
  <si>
    <t xml:space="preserve">	1440</t>
  </si>
  <si>
    <t xml:space="preserve">	718</t>
  </si>
  <si>
    <t xml:space="preserve">	793</t>
  </si>
  <si>
    <t xml:space="preserve">	2015-06-30T12:16:50Z</t>
  </si>
  <si>
    <t xml:space="preserve">	2020-03-04T01:23:59Z</t>
  </si>
  <si>
    <t>jamiebuilds/the-super-tiny-compiler</t>
  </si>
  <si>
    <t xml:space="preserve">	https://github.com/jamiebuilds/the-super-tiny-compiler</t>
  </si>
  <si>
    <t xml:space="preserve">	2016-03-11T04:19:18Z</t>
  </si>
  <si>
    <t xml:space="preserve">	2020-03-04T02:25:59Z</t>
  </si>
  <si>
    <t>eriklindernoren/ML-From-Scratch</t>
  </si>
  <si>
    <t xml:space="preserve">	https://github.com/eriklindernoren/ML-From-Scratch</t>
  </si>
  <si>
    <t xml:space="preserve">	2017-02-05T12:11:23Z</t>
  </si>
  <si>
    <t xml:space="preserve">	2020-03-04T02:20:07Z</t>
  </si>
  <si>
    <t>goldfire/howler.js</t>
  </si>
  <si>
    <t xml:space="preserve">	https://github.com/goldfire/howler.js</t>
  </si>
  <si>
    <t xml:space="preserve">	751</t>
  </si>
  <si>
    <t xml:space="preserve">	2013-01-28T16:47:12Z</t>
  </si>
  <si>
    <t xml:space="preserve">	2020-03-04T01:14:57Z</t>
  </si>
  <si>
    <t>servo/servo</t>
  </si>
  <si>
    <t xml:space="preserve">	https://github.com/servo/servo</t>
  </si>
  <si>
    <t xml:space="preserve">	12765</t>
  </si>
  <si>
    <t xml:space="preserve">	7488</t>
  </si>
  <si>
    <t xml:space="preserve">	10706</t>
  </si>
  <si>
    <t xml:space="preserve">	2012-02-08T19:07:25Z</t>
  </si>
  <si>
    <t xml:space="preserve">	2020-03-03T20:36:37Z</t>
  </si>
  <si>
    <t>vuejs/vuepress</t>
  </si>
  <si>
    <t xml:space="preserve">	https://github.com/vuejs/vuepress</t>
  </si>
  <si>
    <t xml:space="preserve">	1338</t>
  </si>
  <si>
    <t xml:space="preserve">	2018-04-05T16:58:38Z</t>
  </si>
  <si>
    <t xml:space="preserve">	2020-03-04T01:07:03Z</t>
  </si>
  <si>
    <t>drduh/macOS-Security-and-Privacy-Guide</t>
  </si>
  <si>
    <t xml:space="preserve">	https://github.com/drduh/macOS-Security-and-Privacy-Guide</t>
  </si>
  <si>
    <t xml:space="preserve">	2015-08-31T03:36:35Z</t>
  </si>
  <si>
    <t xml:space="preserve">	2020-03-03T15:59:16Z</t>
  </si>
  <si>
    <t>gfwlist/gfwlist</t>
  </si>
  <si>
    <t xml:space="preserve">	https://github.com/gfwlist/gfwlist</t>
  </si>
  <si>
    <t xml:space="preserve">	1887</t>
  </si>
  <si>
    <t xml:space="preserve">	2015-03-13T13:24:56Z</t>
  </si>
  <si>
    <t xml:space="preserve">	2020-03-04T02:22:20Z</t>
  </si>
  <si>
    <t>JacksonTian/fks</t>
  </si>
  <si>
    <t xml:space="preserve">	https://github.com/JacksonTian/fks</t>
  </si>
  <si>
    <t xml:space="preserve">	2012-10-17T05:55:16Z</t>
  </si>
  <si>
    <t xml:space="preserve">	2020-03-04T02:43:26Z</t>
  </si>
  <si>
    <t>QSCTech/zju-icicles</t>
  </si>
  <si>
    <t xml:space="preserve">	https://github.com/QSCTech/zju-icicles</t>
  </si>
  <si>
    <t xml:space="preserve">	2016-06-28T16:17:32Z</t>
  </si>
  <si>
    <t xml:space="preserve">	2020-03-03T16:59:00Z</t>
  </si>
  <si>
    <t>jdg/MBProgressHUD</t>
  </si>
  <si>
    <t xml:space="preserve">	https://github.com/jdg/MBProgressHUD</t>
  </si>
  <si>
    <t xml:space="preserve">	2009-05-31T21:45:41Z</t>
  </si>
  <si>
    <t xml:space="preserve">	2020-03-03T17:41:51Z</t>
  </si>
  <si>
    <t>alsotang/node-lessons</t>
  </si>
  <si>
    <t xml:space="preserve">	https://github.com/alsotang/node-lessons</t>
  </si>
  <si>
    <t xml:space="preserve">	2014-10-05T09:57:08Z</t>
  </si>
  <si>
    <t xml:space="preserve">	2020-03-03T21:59:16Z</t>
  </si>
  <si>
    <t>getredash/redash</t>
  </si>
  <si>
    <t xml:space="preserve">	https://github.com/getredash/redash</t>
  </si>
  <si>
    <t xml:space="preserve">	2299</t>
  </si>
  <si>
    <t xml:space="preserve">	1820</t>
  </si>
  <si>
    <t xml:space="preserve">	2013-10-28T13:19:39Z</t>
  </si>
  <si>
    <t xml:space="preserve">	2020-03-03T21:10:54Z</t>
  </si>
  <si>
    <t>Kotlin/anko</t>
  </si>
  <si>
    <t xml:space="preserve">	https://github.com/Kotlin/anko</t>
  </si>
  <si>
    <t xml:space="preserve">	2014-09-18T12:12:23Z</t>
  </si>
  <si>
    <t xml:space="preserve">	2020-03-03T20:04:06Z</t>
  </si>
  <si>
    <t>mojs/mojs</t>
  </si>
  <si>
    <t xml:space="preserve">	https://github.com/mojs/mojs</t>
  </si>
  <si>
    <t xml:space="preserve">	2014-06-26T08:49:14Z</t>
  </si>
  <si>
    <t xml:space="preserve">	2020-03-03T15:28:36Z</t>
  </si>
  <si>
    <t>microsoft/PowerToys</t>
  </si>
  <si>
    <t xml:space="preserve">	https://github.com/microsoft/PowerToys</t>
  </si>
  <si>
    <t xml:space="preserve">	1037</t>
  </si>
  <si>
    <t xml:space="preserve">	2019-05-01T17:44:02Z</t>
  </si>
  <si>
    <t xml:space="preserve">	2020-03-04T02:38:26Z</t>
  </si>
  <si>
    <t>jtoy/awesome-tensorflow</t>
  </si>
  <si>
    <t xml:space="preserve">	https://github.com/jtoy/awesome-tensorflow</t>
  </si>
  <si>
    <t xml:space="preserve">	2016-02-27T17:00:27Z</t>
  </si>
  <si>
    <t xml:space="preserve">	2020-03-03T08:45:16Z</t>
  </si>
  <si>
    <t>ElemeFE/mint-ui</t>
  </si>
  <si>
    <t xml:space="preserve">	https://github.com/ElemeFE/mint-ui</t>
  </si>
  <si>
    <t xml:space="preserve">	297</t>
  </si>
  <si>
    <t xml:space="preserve">	977</t>
  </si>
  <si>
    <t xml:space="preserve">	2016-05-17T09:54:10Z</t>
  </si>
  <si>
    <t xml:space="preserve">	2020-03-04T01:38:38Z</t>
  </si>
  <si>
    <t>wekan/wekan</t>
  </si>
  <si>
    <t xml:space="preserve">	https://github.com/wekan/wekan</t>
  </si>
  <si>
    <t xml:space="preserve">	1625</t>
  </si>
  <si>
    <t xml:space="preserve">	2213</t>
  </si>
  <si>
    <t xml:space="preserve">	2014-01-21T01:26:28Z</t>
  </si>
  <si>
    <t xml:space="preserve">	2020-03-03T17:54:56Z</t>
  </si>
  <si>
    <t>jgraph/drawio</t>
  </si>
  <si>
    <t xml:space="preserve">	https://github.com/jgraph/drawio</t>
  </si>
  <si>
    <t xml:space="preserve">	366</t>
  </si>
  <si>
    <t xml:space="preserve">	699</t>
  </si>
  <si>
    <t xml:space="preserve">	2016-09-06T12:59:15Z</t>
  </si>
  <si>
    <t xml:space="preserve">	2020-03-04T02:20:23Z</t>
  </si>
  <si>
    <t>mqyqingfeng/Blog</t>
  </si>
  <si>
    <t xml:space="preserve">	https://github.com/mqyqingfeng/Blog</t>
  </si>
  <si>
    <t xml:space="preserve">	2017-03-13T10:04:33Z</t>
  </si>
  <si>
    <t xml:space="preserve">	2020-03-04T02:29:43Z</t>
  </si>
  <si>
    <t>jashkenas/coffeescript</t>
  </si>
  <si>
    <t xml:space="preserve">	https://github.com/jashkenas/coffeescript</t>
  </si>
  <si>
    <t xml:space="preserve">	CoffeeScript</t>
  </si>
  <si>
    <t xml:space="preserve">	4016</t>
  </si>
  <si>
    <t xml:space="preserve">	4047</t>
  </si>
  <si>
    <t xml:space="preserve">	2009-12-18T01:39:53Z</t>
  </si>
  <si>
    <t xml:space="preserve">	2020-03-03T19:11:13Z</t>
  </si>
  <si>
    <t>uikit/uikit</t>
  </si>
  <si>
    <t xml:space="preserve">	https://github.com/uikit/uikit</t>
  </si>
  <si>
    <t xml:space="preserve">	2996</t>
  </si>
  <si>
    <t xml:space="preserve">	3616</t>
  </si>
  <si>
    <t xml:space="preserve">	2013-07-18T16:00:26Z</t>
  </si>
  <si>
    <t xml:space="preserve">	2020-03-04T01:37:37Z</t>
  </si>
  <si>
    <t>CorentinJ/Real-Time-Voice-Cloning</t>
  </si>
  <si>
    <t xml:space="preserve">	https://github.com/CorentinJ/Real-Time-Voice-Cloning</t>
  </si>
  <si>
    <t xml:space="preserve">	2019-05-26T08:56:15Z</t>
  </si>
  <si>
    <t xml:space="preserve">	2020-03-04T02:36:41Z</t>
  </si>
  <si>
    <t>immerjs/immer</t>
  </si>
  <si>
    <t xml:space="preserve">	https://github.com/immerjs/immer</t>
  </si>
  <si>
    <t xml:space="preserve">	2017-12-29T12:25:47Z</t>
  </si>
  <si>
    <t xml:space="preserve">	2020-03-04T02:30:06Z</t>
  </si>
  <si>
    <t>HelloZeroNet/ZeroNet</t>
  </si>
  <si>
    <t xml:space="preserve">	https://github.com/HelloZeroNet/ZeroNet</t>
  </si>
  <si>
    <t xml:space="preserve">	2015-01-12T00:41:38Z</t>
  </si>
  <si>
    <t xml:space="preserve">	2020-03-04T01:22:51Z</t>
  </si>
  <si>
    <t>hubotio/hubot</t>
  </si>
  <si>
    <t xml:space="preserve">	https://github.com/hubotio/hubot</t>
  </si>
  <si>
    <t xml:space="preserve">	741</t>
  </si>
  <si>
    <t xml:space="preserve">	2011-08-27T08:30:59Z</t>
  </si>
  <si>
    <t xml:space="preserve">	2020-03-03T04:07:58Z</t>
  </si>
  <si>
    <t>zeit/pkg</t>
  </si>
  <si>
    <t xml:space="preserve">	https://github.com/zeit/pkg</t>
  </si>
  <si>
    <t xml:space="preserve">	761</t>
  </si>
  <si>
    <t xml:space="preserve">	2016-08-08T19:41:59Z</t>
  </si>
  <si>
    <t xml:space="preserve">	2020-03-04T02:41:44Z</t>
  </si>
  <si>
    <t>nicolargo/glances</t>
  </si>
  <si>
    <t xml:space="preserve">	https://github.com/nicolargo/glances</t>
  </si>
  <si>
    <t xml:space="preserve">	351</t>
  </si>
  <si>
    <t xml:space="preserve">	1031</t>
  </si>
  <si>
    <t xml:space="preserve">	2011-12-04T08:49:15Z</t>
  </si>
  <si>
    <t xml:space="preserve">	2020-03-03T21:29:52Z</t>
  </si>
  <si>
    <t>reddit-archive/reddit</t>
  </si>
  <si>
    <t xml:space="preserve">	https://github.com/reddit-archive/reddit</t>
  </si>
  <si>
    <t xml:space="preserve">	2008-06-18T23:30:53Z</t>
  </si>
  <si>
    <t xml:space="preserve">	2020-03-04T01:32:35Z</t>
  </si>
  <si>
    <t>nosir/cleave.js</t>
  </si>
  <si>
    <t xml:space="preserve">	https://github.com/nosir/cleave.js</t>
  </si>
  <si>
    <t xml:space="preserve">	405</t>
  </si>
  <si>
    <t xml:space="preserve">	2016-05-18T12:45:03Z</t>
  </si>
  <si>
    <t xml:space="preserve">	2020-03-03T16:38:59Z</t>
  </si>
  <si>
    <t>swoole/swoole-src</t>
  </si>
  <si>
    <t xml:space="preserve">	https://github.com/swoole/swoole-src</t>
  </si>
  <si>
    <t xml:space="preserve">	646</t>
  </si>
  <si>
    <t xml:space="preserve">	2305</t>
  </si>
  <si>
    <t xml:space="preserve">	2012-07-21T13:49:59Z</t>
  </si>
  <si>
    <t xml:space="preserve">	2020-03-04T01:43:04Z</t>
  </si>
  <si>
    <t>framework7io/framework7</t>
  </si>
  <si>
    <t xml:space="preserve">	https://github.com/framework7io/framework7</t>
  </si>
  <si>
    <t xml:space="preserve">	2881</t>
  </si>
  <si>
    <t xml:space="preserve">	2972</t>
  </si>
  <si>
    <t xml:space="preserve">	2014-02-23T12:15:53Z</t>
  </si>
  <si>
    <t xml:space="preserve">	2020-03-04T02:48:21Z</t>
  </si>
  <si>
    <t>rubocop-hq/ruby-style-guide</t>
  </si>
  <si>
    <t xml:space="preserve">	https://github.com/rubocop-hq/ruby-style-guide</t>
  </si>
  <si>
    <t xml:space="preserve">	311</t>
  </si>
  <si>
    <t xml:space="preserve">	2011-09-12T13:03:05Z</t>
  </si>
  <si>
    <t xml:space="preserve">	2020-03-03T18:02:03Z</t>
  </si>
  <si>
    <t>fabricjs/fabric.js</t>
  </si>
  <si>
    <t xml:space="preserve">	https://github.com/fabricjs/fabric.js</t>
  </si>
  <si>
    <t xml:space="preserve">	1337</t>
  </si>
  <si>
    <t xml:space="preserve">	4223</t>
  </si>
  <si>
    <t xml:space="preserve">	4438</t>
  </si>
  <si>
    <t xml:space="preserve">	2010-06-09T22:24:38Z</t>
  </si>
  <si>
    <t xml:space="preserve">	2020-03-03T17:58:29Z</t>
  </si>
  <si>
    <t>google/flexbox-layout</t>
  </si>
  <si>
    <t xml:space="preserve">	https://github.com/google/flexbox-layout</t>
  </si>
  <si>
    <t xml:space="preserve">	239</t>
  </si>
  <si>
    <t xml:space="preserve">	2016-05-04T08:11:22Z</t>
  </si>
  <si>
    <t xml:space="preserve">	2020-03-03T15:08:43Z</t>
  </si>
  <si>
    <t>bower/bower</t>
  </si>
  <si>
    <t xml:space="preserve">	https://github.com/bower/bower</t>
  </si>
  <si>
    <t xml:space="preserve">	1893</t>
  </si>
  <si>
    <t xml:space="preserve">	2012-09-07T00:15:39Z</t>
  </si>
  <si>
    <t xml:space="preserve">	2020-03-01T14:53:54Z</t>
  </si>
  <si>
    <t>wycats/handlebars.js</t>
  </si>
  <si>
    <t xml:space="preserve">	https://github.com/wycats/handlebars.js</t>
  </si>
  <si>
    <t xml:space="preserve">	1097</t>
  </si>
  <si>
    <t xml:space="preserve">	1209</t>
  </si>
  <si>
    <t xml:space="preserve">	2010-07-31T18:54:46Z</t>
  </si>
  <si>
    <t xml:space="preserve">	2020-03-03T16:20:03Z</t>
  </si>
  <si>
    <t>mbadolato/iTerm2-Color-Schemes</t>
  </si>
  <si>
    <t xml:space="preserve">	https://github.com/mbadolato/iTerm2-Color-Schemes</t>
  </si>
  <si>
    <t xml:space="preserve">	2011-04-01T04:01:46Z</t>
  </si>
  <si>
    <t xml:space="preserve">	2020-03-04T02:24:11Z</t>
  </si>
  <si>
    <t>mysqljs/mysql</t>
  </si>
  <si>
    <t xml:space="preserve">	https://github.com/mysqljs/mysql</t>
  </si>
  <si>
    <t xml:space="preserve">	1807</t>
  </si>
  <si>
    <t xml:space="preserve">	1924</t>
  </si>
  <si>
    <t xml:space="preserve">	2010-07-29T14:58:13Z</t>
  </si>
  <si>
    <t>fengdu78/Coursera-ML-AndrewNg-Notes</t>
  </si>
  <si>
    <t xml:space="preserve">	https://github.com/fengdu78/Coursera-ML-AndrewNg-Notes</t>
  </si>
  <si>
    <t xml:space="preserve">	2017-11-04T10:04:08Z</t>
  </si>
  <si>
    <t xml:space="preserve">	2020-03-04T01:32:12Z</t>
  </si>
  <si>
    <t>hasura/graphql-engine</t>
  </si>
  <si>
    <t xml:space="preserve">	https://github.com/hasura/graphql-engine</t>
  </si>
  <si>
    <t xml:space="preserve">	1364</t>
  </si>
  <si>
    <t xml:space="preserve">	1405</t>
  </si>
  <si>
    <t xml:space="preserve">	2103</t>
  </si>
  <si>
    <t xml:space="preserve">	2018-06-18T07:57:36Z</t>
  </si>
  <si>
    <t>hashicorp/vault</t>
  </si>
  <si>
    <t xml:space="preserve">	https://github.com/hashicorp/vault</t>
  </si>
  <si>
    <t xml:space="preserve">	4342</t>
  </si>
  <si>
    <t xml:space="preserve">	3019</t>
  </si>
  <si>
    <t xml:space="preserve">	3451</t>
  </si>
  <si>
    <t xml:space="preserve">	2015-02-25T00:15:59Z</t>
  </si>
  <si>
    <t xml:space="preserve">	2020-03-04T00:04:55Z</t>
  </si>
  <si>
    <t>MLEveryday/100-Days-Of-ML-Code</t>
  </si>
  <si>
    <t xml:space="preserve">	https://github.com/MLEveryday/100-Days-Of-ML-Code</t>
  </si>
  <si>
    <t xml:space="preserve">	2018-08-05T13:32:48Z</t>
  </si>
  <si>
    <t xml:space="preserve">	2020-03-04T00:36:05Z</t>
  </si>
  <si>
    <t>judasn/IntelliJ-IDEA-Tutorial</t>
  </si>
  <si>
    <t xml:space="preserve">	https://github.com/judasn/IntelliJ-IDEA-Tutorial</t>
  </si>
  <si>
    <t xml:space="preserve">	37</t>
  </si>
  <si>
    <t xml:space="preserve">	2015-08-17T15:25:52Z</t>
  </si>
  <si>
    <t xml:space="preserve">	2020-03-04T02:45:55Z</t>
  </si>
  <si>
    <t>uglide/RedisDesktopManager</t>
  </si>
  <si>
    <t xml:space="preserve">	https://github.com/uglide/RedisDesktopManager</t>
  </si>
  <si>
    <t xml:space="preserve">	4222</t>
  </si>
  <si>
    <t xml:space="preserve">	4262</t>
  </si>
  <si>
    <t xml:space="preserve">	2013-08-05T07:51:08Z</t>
  </si>
  <si>
    <t xml:space="preserve">	2020-03-04T02:32:08Z</t>
  </si>
  <si>
    <t>validatorjs/validator.js</t>
  </si>
  <si>
    <t xml:space="preserve">	https://github.com/validatorjs/validator.js</t>
  </si>
  <si>
    <t xml:space="preserve">	2010-10-06T06:58:48Z</t>
  </si>
  <si>
    <t xml:space="preserve">	2020-03-03T22:03:32Z</t>
  </si>
  <si>
    <t>android/plaid</t>
  </si>
  <si>
    <t xml:space="preserve">	https://github.com/android/plaid</t>
  </si>
  <si>
    <t xml:space="preserve">	2015-10-30T16:10:56Z</t>
  </si>
  <si>
    <t xml:space="preserve">	2020-03-04T00:29:10Z</t>
  </si>
  <si>
    <t>iissnan/hexo-theme-next</t>
  </si>
  <si>
    <t xml:space="preserve">	https://github.com/iissnan/hexo-theme-next</t>
  </si>
  <si>
    <t xml:space="preserve">	1771</t>
  </si>
  <si>
    <t xml:space="preserve">	1827</t>
  </si>
  <si>
    <t xml:space="preserve">	2014-12-01T14:07:07Z</t>
  </si>
  <si>
    <t xml:space="preserve">	2020-03-03T14:47:17Z</t>
  </si>
  <si>
    <t>bannedbook/fanqiang</t>
  </si>
  <si>
    <t xml:space="preserve">	https://github.com/bannedbook/fanqiang</t>
  </si>
  <si>
    <t xml:space="preserve">	Rich Text Format</t>
  </si>
  <si>
    <t xml:space="preserve">	270</t>
  </si>
  <si>
    <t xml:space="preserve">	2015-01-14T00:34:25Z</t>
  </si>
  <si>
    <t xml:space="preserve">	2020-03-04T02:32:41Z</t>
  </si>
  <si>
    <t>apache/kafka</t>
  </si>
  <si>
    <t xml:space="preserve">	https://github.com/apache/kafka</t>
  </si>
  <si>
    <t xml:space="preserve">	2546</t>
  </si>
  <si>
    <t xml:space="preserve">	2011-08-15T18:06:16Z</t>
  </si>
  <si>
    <t xml:space="preserve">	2020-03-04T01:49:11Z</t>
  </si>
  <si>
    <t>jesseduffield/lazygit</t>
  </si>
  <si>
    <t xml:space="preserve">	https://github.com/jesseduffield/lazygit</t>
  </si>
  <si>
    <t xml:space="preserve">	289</t>
  </si>
  <si>
    <t xml:space="preserve">	2018-05-19T00:53:06Z</t>
  </si>
  <si>
    <t xml:space="preserve">	2020-03-03T22:56:41Z</t>
  </si>
  <si>
    <t>shuzheng/zheng</t>
  </si>
  <si>
    <t xml:space="preserve">	https://github.com/shuzheng/zheng</t>
  </si>
  <si>
    <t xml:space="preserve">	2016-10-04T10:07:06Z</t>
  </si>
  <si>
    <t xml:space="preserve">	2020-03-04T02:26:46Z</t>
  </si>
  <si>
    <t>wenyan-lang/wenyan</t>
  </si>
  <si>
    <t xml:space="preserve">	https://github.com/wenyan-lang/wenyan</t>
  </si>
  <si>
    <t xml:space="preserve">	274</t>
  </si>
  <si>
    <t xml:space="preserve">	2019-12-08T20:21:32Z</t>
  </si>
  <si>
    <t xml:space="preserve">	2020-03-04T01:07:42Z</t>
  </si>
  <si>
    <t>jenkinsci/jenkins</t>
  </si>
  <si>
    <t xml:space="preserve">	https://github.com/jenkinsci/jenkins</t>
  </si>
  <si>
    <t xml:space="preserve">	3198</t>
  </si>
  <si>
    <t xml:space="preserve">	2010-11-22T21:21:23Z</t>
  </si>
  <si>
    <t xml:space="preserve">	2020-03-04T02:06:35Z</t>
  </si>
  <si>
    <t>google/ExoPlayer</t>
  </si>
  <si>
    <t xml:space="preserve">	https://github.com/google/ExoPlayer</t>
  </si>
  <si>
    <t xml:space="preserve">	5820</t>
  </si>
  <si>
    <t xml:space="preserve">	6185</t>
  </si>
  <si>
    <t xml:space="preserve">	2014-06-13T21:19:18Z</t>
  </si>
  <si>
    <t xml:space="preserve">	2020-03-04T02:20:14Z</t>
  </si>
  <si>
    <t>1c7/chinese-independent-developer</t>
  </si>
  <si>
    <t xml:space="preserve">	https://github.com/1c7/chinese-independent-developer</t>
  </si>
  <si>
    <t xml:space="preserve">	2017-09-21T11:08:23Z</t>
  </si>
  <si>
    <t xml:space="preserve">	2020-03-03T17:22:16Z</t>
  </si>
  <si>
    <t>marktext/marktext</t>
  </si>
  <si>
    <t xml:space="preserve">	https://github.com/marktext/marktext</t>
  </si>
  <si>
    <t xml:space="preserve">	951</t>
  </si>
  <si>
    <t xml:space="preserve">	2017-11-12T16:05:25Z</t>
  </si>
  <si>
    <t>js-cookie/js-cookie</t>
  </si>
  <si>
    <t xml:space="preserve">	https://github.com/js-cookie/js-cookie</t>
  </si>
  <si>
    <t xml:space="preserve">	391</t>
  </si>
  <si>
    <t xml:space="preserve">	2015-03-19T15:57:47Z</t>
  </si>
  <si>
    <t xml:space="preserve">	2020-03-04T01:10:12Z</t>
  </si>
  <si>
    <t>eggjs/egg</t>
  </si>
  <si>
    <t xml:space="preserve">	https://github.com/eggjs/egg</t>
  </si>
  <si>
    <t xml:space="preserve">	913</t>
  </si>
  <si>
    <t xml:space="preserve">	3045</t>
  </si>
  <si>
    <t xml:space="preserve">	3154</t>
  </si>
  <si>
    <t xml:space="preserve">	2016-06-18T06:53:23Z</t>
  </si>
  <si>
    <t xml:space="preserve">	2020-03-03T17:08:19Z</t>
  </si>
  <si>
    <t>winstonjs/winston</t>
  </si>
  <si>
    <t xml:space="preserve">	https://github.com/winstonjs/winston</t>
  </si>
  <si>
    <t xml:space="preserve">	2010-12-29T18:49:51Z</t>
  </si>
  <si>
    <t>ipader/SwiftGuide</t>
  </si>
  <si>
    <t xml:space="preserve">	https://github.com/ipader/SwiftGuide</t>
  </si>
  <si>
    <t xml:space="preserve">	2014-06-14T01:17:57Z</t>
  </si>
  <si>
    <t xml:space="preserve">	2020-03-03T15:21:38Z</t>
  </si>
  <si>
    <t>psf/black</t>
  </si>
  <si>
    <t xml:space="preserve">	https://github.com/psf/black</t>
  </si>
  <si>
    <t xml:space="preserve">	2018-03-14T19:54:45Z</t>
  </si>
  <si>
    <t xml:space="preserve">	2020-03-04T01:33:52Z</t>
  </si>
  <si>
    <t>ruanyf/react-demos</t>
  </si>
  <si>
    <t xml:space="preserve">	https://github.com/ruanyf/react-demos</t>
  </si>
  <si>
    <t xml:space="preserve">	2015-03-23T10:50:07Z</t>
  </si>
  <si>
    <t xml:space="preserve">	2020-03-04T02:35:26Z</t>
  </si>
  <si>
    <t>visionmedia/superagent</t>
  </si>
  <si>
    <t xml:space="preserve">	https://github.com/visionmedia/superagent</t>
  </si>
  <si>
    <t xml:space="preserve">	834</t>
  </si>
  <si>
    <t xml:space="preserve">	947</t>
  </si>
  <si>
    <t xml:space="preserve">	2011-04-13T02:29:45Z</t>
  </si>
  <si>
    <t>keystonejs/keystone-classic</t>
  </si>
  <si>
    <t xml:space="preserve">	https://github.com/keystonejs/keystone-classic</t>
  </si>
  <si>
    <t xml:space="preserve">	1738</t>
  </si>
  <si>
    <t xml:space="preserve">	2149</t>
  </si>
  <si>
    <t xml:space="preserve">	2446</t>
  </si>
  <si>
    <t xml:space="preserve">	2013-07-02T05:01:55Z</t>
  </si>
  <si>
    <t xml:space="preserve">	2020-03-03T09:55:00Z</t>
  </si>
  <si>
    <t>statsd/statsd</t>
  </si>
  <si>
    <t xml:space="preserve">	https://github.com/statsd/statsd</t>
  </si>
  <si>
    <t xml:space="preserve">	215</t>
  </si>
  <si>
    <t xml:space="preserve">	2010-12-30T00:09:50Z</t>
  </si>
  <si>
    <t xml:space="preserve">	2020-03-03T18:16:56Z</t>
  </si>
  <si>
    <t>phoenixframework/phoenix</t>
  </si>
  <si>
    <t xml:space="preserve">	https://github.com/phoenixframework/phoenix</t>
  </si>
  <si>
    <t xml:space="preserve">	1438</t>
  </si>
  <si>
    <t xml:space="preserve">	1825</t>
  </si>
  <si>
    <t xml:space="preserve">	1840</t>
  </si>
  <si>
    <t xml:space="preserve">	2014-01-20T14:14:11Z</t>
  </si>
  <si>
    <t xml:space="preserve">	2020-03-04T02:16:57Z</t>
  </si>
  <si>
    <t>enyo/dropzone</t>
  </si>
  <si>
    <t xml:space="preserve">	https://github.com/enyo/dropzone</t>
  </si>
  <si>
    <t xml:space="preserve">	2012-02-12T16:19:18Z</t>
  </si>
  <si>
    <t xml:space="preserve">	2020-03-03T20:46:49Z</t>
  </si>
  <si>
    <t>HubSpot/pace</t>
  </si>
  <si>
    <t xml:space="preserve">	https://github.com/HubSpot/pace</t>
  </si>
  <si>
    <t xml:space="preserve">	415</t>
  </si>
  <si>
    <t xml:space="preserve">	2013-09-12T04:24:29Z</t>
  </si>
  <si>
    <t xml:space="preserve">	2020-03-03T18:53:22Z</t>
  </si>
  <si>
    <t>kriskowal/q</t>
  </si>
  <si>
    <t xml:space="preserve">	https://github.com/kriskowal/q</t>
  </si>
  <si>
    <t xml:space="preserve">	2010-09-04T01:21:12Z</t>
  </si>
  <si>
    <t xml:space="preserve">	2020-03-04T02:16:37Z</t>
  </si>
  <si>
    <t>jeromeetienne/AR.js</t>
  </si>
  <si>
    <t xml:space="preserve">	https://github.com/jeromeetienne/AR.js</t>
  </si>
  <si>
    <t xml:space="preserve">	609</t>
  </si>
  <si>
    <t xml:space="preserve">	2017-02-17T10:27:59Z</t>
  </si>
  <si>
    <t xml:space="preserve">	2020-03-04T00:10:23Z</t>
  </si>
  <si>
    <t>sebastianruder/NLP-progress</t>
  </si>
  <si>
    <t xml:space="preserve">	https://github.com/sebastianruder/NLP-progress</t>
  </si>
  <si>
    <t xml:space="preserve">	2018-06-22T17:43:55Z</t>
  </si>
  <si>
    <t xml:space="preserve">	2020-03-04T02:14:31Z</t>
  </si>
  <si>
    <t>Tencent/tinker</t>
  </si>
  <si>
    <t xml:space="preserve">	https://github.com/Tencent/tinker</t>
  </si>
  <si>
    <t xml:space="preserve">	1240</t>
  </si>
  <si>
    <t xml:space="preserve">	2016-09-06T06:57:52Z</t>
  </si>
  <si>
    <t xml:space="preserve">	2020-03-03T14:47:22Z</t>
  </si>
  <si>
    <t>ChristosChristofidis/awesome-deep-learning</t>
  </si>
  <si>
    <t xml:space="preserve">	https://github.com/ChristosChristofidis/awesome-deep-learning</t>
  </si>
  <si>
    <t xml:space="preserve">	2015-01-02T19:28:35Z</t>
  </si>
  <si>
    <t xml:space="preserve">	2020-03-04T02:04:56Z</t>
  </si>
  <si>
    <t>StevenBlack/hosts</t>
  </si>
  <si>
    <t xml:space="preserve">	https://github.com/StevenBlack/hosts</t>
  </si>
  <si>
    <t xml:space="preserve">	812</t>
  </si>
  <si>
    <t xml:space="preserve">	2012-04-12T20:22:50Z</t>
  </si>
  <si>
    <t xml:space="preserve">	2020-03-03T20:59:35Z</t>
  </si>
  <si>
    <t>basecamp/trix</t>
  </si>
  <si>
    <t xml:space="preserve">	https://github.com/basecamp/trix</t>
  </si>
  <si>
    <t xml:space="preserve">	2013-08-01T22:21:30Z</t>
  </si>
  <si>
    <t xml:space="preserve">	2020-03-03T20:24:48Z</t>
  </si>
  <si>
    <t>chaozh/awesome-blockchain-cn</t>
  </si>
  <si>
    <t xml:space="preserve">	https://github.com/chaozh/awesome-blockchain-cn</t>
  </si>
  <si>
    <t xml:space="preserve">	2017-03-12T06:02:46Z</t>
  </si>
  <si>
    <t xml:space="preserve">	2020-03-03T13:38:02Z</t>
  </si>
  <si>
    <t>kon9chunkit/GitHub-Chinese-Top-Charts</t>
  </si>
  <si>
    <t xml:space="preserve">	https://github.com/kon9chunkit/GitHub-Chinese-Top-Charts</t>
  </si>
  <si>
    <t xml:space="preserve">	2019-09-05T03:01:56Z</t>
  </si>
  <si>
    <t xml:space="preserve">	2020-03-03T14:37:00Z</t>
  </si>
  <si>
    <t>jasmine/jasmine</t>
  </si>
  <si>
    <t xml:space="preserve">	https://github.com/jasmine/jasmine</t>
  </si>
  <si>
    <t xml:space="preserve">	267</t>
  </si>
  <si>
    <t xml:space="preserve">	2008-12-02T23:46:37Z</t>
  </si>
  <si>
    <t xml:space="preserve">	2020-03-03T21:26:03Z</t>
  </si>
  <si>
    <t>tensorflow/magenta</t>
  </si>
  <si>
    <t xml:space="preserve">	https://github.com/tensorflow/magenta</t>
  </si>
  <si>
    <t xml:space="preserve">	648</t>
  </si>
  <si>
    <t xml:space="preserve">	2016-05-05T20:10:40Z</t>
  </si>
  <si>
    <t xml:space="preserve">	2020-03-03T22:29:55Z</t>
  </si>
  <si>
    <t>madrobby/zepto</t>
  </si>
  <si>
    <t xml:space="preserve">	https://github.com/madrobby/zepto</t>
  </si>
  <si>
    <t xml:space="preserve">	2010-09-20T07:57:57Z</t>
  </si>
  <si>
    <t xml:space="preserve">	2020-03-03T22:49:14Z</t>
  </si>
  <si>
    <t>jamiebuilds/react-loadable</t>
  </si>
  <si>
    <t xml:space="preserve">	https://github.com/jamiebuilds/react-loadable</t>
  </si>
  <si>
    <t xml:space="preserve">	2017-03-09T18:41:17Z</t>
  </si>
  <si>
    <t xml:space="preserve">	2020-03-03T21:57:49Z</t>
  </si>
  <si>
    <t>alibaba/ice</t>
  </si>
  <si>
    <t xml:space="preserve">	https://github.com/alibaba/ice</t>
  </si>
  <si>
    <t xml:space="preserve">	2016-11-03T06:59:15Z</t>
  </si>
  <si>
    <t xml:space="preserve">	2020-03-04T01:07:15Z</t>
  </si>
  <si>
    <t>FelisCatus/SwitchyOmega</t>
  </si>
  <si>
    <t xml:space="preserve">	https://github.com/FelisCatus/SwitchyOmega</t>
  </si>
  <si>
    <t xml:space="preserve">	1622</t>
  </si>
  <si>
    <t xml:space="preserve">	1956</t>
  </si>
  <si>
    <t xml:space="preserve">	2012-06-08T15:32:30Z</t>
  </si>
  <si>
    <t xml:space="preserve">	2020-03-04T02:16:52Z</t>
  </si>
  <si>
    <t>angular-ui/bootstrap</t>
  </si>
  <si>
    <t xml:space="preserve">	https://github.com/angular-ui/bootstrap</t>
  </si>
  <si>
    <t xml:space="preserve">	4185</t>
  </si>
  <si>
    <t xml:space="preserve">	4455</t>
  </si>
  <si>
    <t xml:space="preserve">	2012-10-05T18:27:01Z</t>
  </si>
  <si>
    <t xml:space="preserve">	2020-03-03T18:28:48Z</t>
  </si>
  <si>
    <t>designmodo/Flat-UI</t>
  </si>
  <si>
    <t xml:space="preserve">	https://github.com/designmodo/Flat-UI</t>
  </si>
  <si>
    <t xml:space="preserve">	2013-03-03T15:36:49Z</t>
  </si>
  <si>
    <t xml:space="preserve">	2020-03-04T02:07:56Z</t>
  </si>
  <si>
    <t>cjbarber/ToolsOfTheTrade</t>
  </si>
  <si>
    <t xml:space="preserve">	https://github.com/cjbarber/ToolsOfTheTrade</t>
  </si>
  <si>
    <t xml:space="preserve">	2014-05-29T04:11:33Z</t>
  </si>
  <si>
    <t xml:space="preserve">	2020-03-03T18:47:34Z</t>
  </si>
  <si>
    <t>pcottle/learnGitBranching</t>
  </si>
  <si>
    <t xml:space="preserve">	https://github.com/pcottle/learnGitBranching</t>
  </si>
  <si>
    <t xml:space="preserve">	2012-08-13T22:36:09Z</t>
  </si>
  <si>
    <t xml:space="preserve">	2020-03-04T02:49:29Z</t>
  </si>
  <si>
    <t>poteto/hiring-without-whiteboards</t>
  </si>
  <si>
    <t xml:space="preserve">	https://github.com/poteto/hiring-without-whiteboards</t>
  </si>
  <si>
    <t xml:space="preserve">	806</t>
  </si>
  <si>
    <t xml:space="preserve">	2017-03-15T05:09:01Z</t>
  </si>
  <si>
    <t xml:space="preserve">	2020-03-03T13:54:38Z</t>
  </si>
  <si>
    <t>google/googletest</t>
  </si>
  <si>
    <t xml:space="preserve">	https://github.com/google/googletest</t>
  </si>
  <si>
    <t xml:space="preserve">	1431</t>
  </si>
  <si>
    <t xml:space="preserve">	2015-07-28T15:07:53Z</t>
  </si>
  <si>
    <t xml:space="preserve">	2020-03-03T22:50:22Z</t>
  </si>
  <si>
    <t>PHPMailer/PHPMailer</t>
  </si>
  <si>
    <t xml:space="preserve">	https://github.com/PHPMailer/PHPMailer</t>
  </si>
  <si>
    <t xml:space="preserve">	1486</t>
  </si>
  <si>
    <t xml:space="preserve">	1532</t>
  </si>
  <si>
    <t xml:space="preserve">	2011-08-23T07:57:17Z</t>
  </si>
  <si>
    <t xml:space="preserve">	2020-03-04T02:35:25Z</t>
  </si>
  <si>
    <t>fish-shell/fish-shell</t>
  </si>
  <si>
    <t xml:space="preserve">	https://github.com/fish-shell/fish-shell</t>
  </si>
  <si>
    <t xml:space="preserve">	4368</t>
  </si>
  <si>
    <t xml:space="preserve">	4837</t>
  </si>
  <si>
    <t xml:space="preserve">	2012-05-10T03:00:55Z</t>
  </si>
  <si>
    <t xml:space="preserve">	2020-03-03T22:27:46Z</t>
  </si>
  <si>
    <t>libuv/libuv</t>
  </si>
  <si>
    <t xml:space="preserve">	https://github.com/libuv/libuv</t>
  </si>
  <si>
    <t xml:space="preserve">	1142</t>
  </si>
  <si>
    <t xml:space="preserve">	2013-11-30T00:29:56Z</t>
  </si>
  <si>
    <t xml:space="preserve">	2020-03-04T02:27:28Z</t>
  </si>
  <si>
    <t>crystal-lang/crystal</t>
  </si>
  <si>
    <t xml:space="preserve">	https://github.com/crystal-lang/crystal</t>
  </si>
  <si>
    <t xml:space="preserve">	Crystal</t>
  </si>
  <si>
    <t xml:space="preserve">	2904</t>
  </si>
  <si>
    <t xml:space="preserve">	4094</t>
  </si>
  <si>
    <t xml:space="preserve">	4927</t>
  </si>
  <si>
    <t xml:space="preserve">	2012-11-27T17:32:32Z</t>
  </si>
  <si>
    <t xml:space="preserve">	2020-03-04T02:03:19Z</t>
  </si>
  <si>
    <t>v8/v8</t>
  </si>
  <si>
    <t xml:space="preserve">	https://github.com/v8/v8</t>
  </si>
  <si>
    <t xml:space="preserve">	2014-09-24T15:24:30Z</t>
  </si>
  <si>
    <t xml:space="preserve">	2020-03-04T02:12:12Z</t>
  </si>
  <si>
    <t>desandro/masonry</t>
  </si>
  <si>
    <t xml:space="preserve">	https://github.com/desandro/masonry</t>
  </si>
  <si>
    <t xml:space="preserve">	1042</t>
  </si>
  <si>
    <t xml:space="preserve">	2009-11-21T21:04:56Z</t>
  </si>
  <si>
    <t>celery/celery</t>
  </si>
  <si>
    <t xml:space="preserve">	https://github.com/celery/celery</t>
  </si>
  <si>
    <t xml:space="preserve">	1174</t>
  </si>
  <si>
    <t xml:space="preserve">	3694</t>
  </si>
  <si>
    <t xml:space="preserve">	4048</t>
  </si>
  <si>
    <t xml:space="preserve">	2009-04-24T11:31:24Z</t>
  </si>
  <si>
    <t xml:space="preserve">	2020-03-03T17:59:40Z</t>
  </si>
  <si>
    <t>florinpop17/app-ideas</t>
  </si>
  <si>
    <t xml:space="preserve">	https://github.com/florinpop17/app-ideas</t>
  </si>
  <si>
    <t xml:space="preserve">	2019-02-25T18:36:56Z</t>
  </si>
  <si>
    <t xml:space="preserve">	2020-03-04T02:32:19Z</t>
  </si>
  <si>
    <t>wagerfield/parallax</t>
  </si>
  <si>
    <t xml:space="preserve">	https://github.com/wagerfield/parallax</t>
  </si>
  <si>
    <t xml:space="preserve">	244</t>
  </si>
  <si>
    <t xml:space="preserve">	2013-08-01T15:28:05Z</t>
  </si>
  <si>
    <t xml:space="preserve">	2020-03-03T14:31:25Z</t>
  </si>
  <si>
    <t>dvajs/dva</t>
  </si>
  <si>
    <t xml:space="preserve">	https://github.com/dvajs/dva</t>
  </si>
  <si>
    <t xml:space="preserve">	1979</t>
  </si>
  <si>
    <t xml:space="preserve">	1998</t>
  </si>
  <si>
    <t xml:space="preserve">	2016-06-24T09:06:16Z</t>
  </si>
  <si>
    <t xml:space="preserve">	2020-03-04T01:53:40Z</t>
  </si>
  <si>
    <t>oxford-cs-deepnlp-2017/lectures</t>
  </si>
  <si>
    <t xml:space="preserve">	https://github.com/oxford-cs-deepnlp-2017/lectures</t>
  </si>
  <si>
    <t xml:space="preserve">	2017-02-06T11:32:46Z</t>
  </si>
  <si>
    <t xml:space="preserve">	2020-03-04T02:27:44Z</t>
  </si>
  <si>
    <t>sindresorhus/quick-look-plugins</t>
  </si>
  <si>
    <t xml:space="preserve">	https://github.com/sindresorhus/quick-look-plugins</t>
  </si>
  <si>
    <t xml:space="preserve">	2013-12-07T15:43:33Z</t>
  </si>
  <si>
    <t xml:space="preserve">	2020-03-03T19:17:02Z</t>
  </si>
  <si>
    <t>n0shake/Public-APIs</t>
  </si>
  <si>
    <t xml:space="preserve">	https://github.com/n0shake/Public-APIs</t>
  </si>
  <si>
    <t xml:space="preserve">	2016-01-13T18:53:25Z</t>
  </si>
  <si>
    <t xml:space="preserve">	2020-03-03T19:37:04Z</t>
  </si>
  <si>
    <t>twbs/ratchet</t>
  </si>
  <si>
    <t xml:space="preserve">	https://github.com/twbs/ratchet</t>
  </si>
  <si>
    <t xml:space="preserve">	2012-08-17T05:41:57Z</t>
  </si>
  <si>
    <t xml:space="preserve">	2020-03-04T02:08:02Z</t>
  </si>
  <si>
    <t>joewalnes/websocketd</t>
  </si>
  <si>
    <t xml:space="preserve">	https://github.com/joewalnes/websocketd</t>
  </si>
  <si>
    <t xml:space="preserve">	2013-02-14T14:52:55Z</t>
  </si>
  <si>
    <t xml:space="preserve">	2020-03-04T02:18:58Z</t>
  </si>
  <si>
    <t>acdlite/recompose</t>
  </si>
  <si>
    <t xml:space="preserve">	https://github.com/acdlite/recompose</t>
  </si>
  <si>
    <t xml:space="preserve">	373</t>
  </si>
  <si>
    <t xml:space="preserve">	2015-10-07T05:54:51Z</t>
  </si>
  <si>
    <t xml:space="preserve">	2020-03-02T19:36:28Z</t>
  </si>
  <si>
    <t>seata/seata</t>
  </si>
  <si>
    <t xml:space="preserve">	https://github.com/seata/seata</t>
  </si>
  <si>
    <t xml:space="preserve">	867</t>
  </si>
  <si>
    <t xml:space="preserve">	1220</t>
  </si>
  <si>
    <t xml:space="preserve">	2018-12-28T08:37:22Z</t>
  </si>
  <si>
    <t xml:space="preserve">	2020-03-04T01:59:41Z</t>
  </si>
  <si>
    <t>microsoft/MS-DOS</t>
  </si>
  <si>
    <t xml:space="preserve">	https://github.com/microsoft/MS-DOS</t>
  </si>
  <si>
    <t xml:space="preserve">	2018-06-25T18:26:02Z</t>
  </si>
  <si>
    <t xml:space="preserve">	2020-03-03T22:41:30Z</t>
  </si>
  <si>
    <t>facebook/folly</t>
  </si>
  <si>
    <t xml:space="preserve">	https://github.com/facebook/folly</t>
  </si>
  <si>
    <t xml:space="preserve">	485</t>
  </si>
  <si>
    <t xml:space="preserve">	656</t>
  </si>
  <si>
    <t xml:space="preserve">	2012-06-01T20:49:04Z</t>
  </si>
  <si>
    <t xml:space="preserve">	2020-03-04T02:46:42Z</t>
  </si>
  <si>
    <t>shieldfy/API-Security-Checklist</t>
  </si>
  <si>
    <t xml:space="preserve">	https://github.com/shieldfy/API-Security-Checklist</t>
  </si>
  <si>
    <t xml:space="preserve">	2017-07-08T20:01:38Z</t>
  </si>
  <si>
    <t xml:space="preserve">	2020-03-03T22:44:55Z</t>
  </si>
  <si>
    <t>datasciencemasters/go</t>
  </si>
  <si>
    <t xml:space="preserve">	https://github.com/datasciencemasters/go</t>
  </si>
  <si>
    <t xml:space="preserve">	2013-08-14T08:33:55Z</t>
  </si>
  <si>
    <t xml:space="preserve">	2020-03-03T19:25:08Z</t>
  </si>
  <si>
    <t>nswbmw/N-blog</t>
  </si>
  <si>
    <t xml:space="preserve">	https://github.com/nswbmw/N-blog</t>
  </si>
  <si>
    <t xml:space="preserve">	419</t>
  </si>
  <si>
    <t xml:space="preserve">	2013-05-27T06:46:58Z</t>
  </si>
  <si>
    <t xml:space="preserve">	2020-03-03T14:56:09Z</t>
  </si>
  <si>
    <t>hapijs/joi</t>
  </si>
  <si>
    <t xml:space="preserve">	https://github.com/hapijs/joi</t>
  </si>
  <si>
    <t xml:space="preserve">	1758</t>
  </si>
  <si>
    <t xml:space="preserve">	1768</t>
  </si>
  <si>
    <t xml:space="preserve">	2012-09-16T16:38:06Z</t>
  </si>
  <si>
    <t xml:space="preserve">	2020-03-04T02:49:13Z</t>
  </si>
  <si>
    <t>nostalgic-css/NES.css</t>
  </si>
  <si>
    <t xml:space="preserve">	https://github.com/nostalgic-css/NES.css</t>
  </si>
  <si>
    <t xml:space="preserve">	207</t>
  </si>
  <si>
    <t xml:space="preserve">	2018-09-24T01:49:11Z</t>
  </si>
  <si>
    <t xml:space="preserve">	2020-03-04T01:17:58Z</t>
  </si>
  <si>
    <t>zziz/pwc</t>
  </si>
  <si>
    <t xml:space="preserve">	https://github.com/zziz/pwc</t>
  </si>
  <si>
    <t xml:space="preserve">	2018-09-02T12:06:52Z</t>
  </si>
  <si>
    <t xml:space="preserve">	2020-03-04T02:36:56Z</t>
  </si>
  <si>
    <t>Developer-Y/cs-video-courses</t>
  </si>
  <si>
    <t xml:space="preserve">	https://github.com/Developer-Y/cs-video-courses</t>
  </si>
  <si>
    <t xml:space="preserve">	2016-10-21T17:02:11Z</t>
  </si>
  <si>
    <t xml:space="preserve">	2020-03-03T23:25:52Z</t>
  </si>
  <si>
    <t>popperjs/popper-core</t>
  </si>
  <si>
    <t xml:space="preserve">	https://github.com/popperjs/popper-core</t>
  </si>
  <si>
    <t xml:space="preserve">	577</t>
  </si>
  <si>
    <t xml:space="preserve">	2016-03-29T17:00:47Z</t>
  </si>
  <si>
    <t xml:space="preserve">	2020-03-04T01:38:55Z</t>
  </si>
  <si>
    <t>AllThingsSmitty/css-protips</t>
  </si>
  <si>
    <t xml:space="preserve">	https://github.com/AllThingsSmitty/css-protips</t>
  </si>
  <si>
    <t xml:space="preserve">	2015-08-29T12:29:03Z</t>
  </si>
  <si>
    <t xml:space="preserve">	2020-03-04T01:30:05Z</t>
  </si>
  <si>
    <t>lenve/vhr</t>
  </si>
  <si>
    <t xml:space="preserve">	https://github.com/lenve/vhr</t>
  </si>
  <si>
    <t xml:space="preserve">	2018-01-04T08:57:51Z</t>
  </si>
  <si>
    <t xml:space="preserve">	2020-03-04T02:44:46Z</t>
  </si>
  <si>
    <t>rust-unofficial/awesome-rust</t>
  </si>
  <si>
    <t xml:space="preserve">	https://github.com/rust-unofficial/awesome-rust</t>
  </si>
  <si>
    <t xml:space="preserve">	708</t>
  </si>
  <si>
    <t xml:space="preserve">	2014-07-17T10:45:10Z</t>
  </si>
  <si>
    <t xml:space="preserve">	2020-03-04T02:18:42Z</t>
  </si>
  <si>
    <t>jesseduffield/lazydocker</t>
  </si>
  <si>
    <t xml:space="preserve">	https://github.com/jesseduffield/lazydocker</t>
  </si>
  <si>
    <t xml:space="preserve">	2019-05-18T08:53:50Z</t>
  </si>
  <si>
    <t xml:space="preserve">	2020-03-04T00:39:18Z</t>
  </si>
  <si>
    <t>yabwe/medium-editor</t>
  </si>
  <si>
    <t xml:space="preserve">	https://github.com/yabwe/medium-editor</t>
  </si>
  <si>
    <t xml:space="preserve">	512</t>
  </si>
  <si>
    <t xml:space="preserve">	894</t>
  </si>
  <si>
    <t xml:space="preserve">	2013-05-29T17:40:11Z</t>
  </si>
  <si>
    <t xml:space="preserve">	2020-03-04T01:48:18Z</t>
  </si>
  <si>
    <t>ionic-team/ionicons</t>
  </si>
  <si>
    <t xml:space="preserve">	https://github.com/ionic-team/ionicons</t>
  </si>
  <si>
    <t xml:space="preserve">	384</t>
  </si>
  <si>
    <t xml:space="preserve">	677</t>
  </si>
  <si>
    <t xml:space="preserve">	2013-10-10T14:34:18Z</t>
  </si>
  <si>
    <t xml:space="preserve">	2020-03-04T02:07:55Z</t>
  </si>
  <si>
    <t>spf13/spf13-vim</t>
  </si>
  <si>
    <t xml:space="preserve">	https://github.com/spf13/spf13-vim</t>
  </si>
  <si>
    <t xml:space="preserve">	719</t>
  </si>
  <si>
    <t xml:space="preserve">	2010-04-20T16:20:16Z</t>
  </si>
  <si>
    <t xml:space="preserve">	2020-03-03T09:22:09Z</t>
  </si>
  <si>
    <t>bazelbuild/bazel</t>
  </si>
  <si>
    <t xml:space="preserve">	https://github.com/bazelbuild/bazel</t>
  </si>
  <si>
    <t xml:space="preserve">	7367</t>
  </si>
  <si>
    <t xml:space="preserve">	2014-06-12T16:00:38Z</t>
  </si>
  <si>
    <t xml:space="preserve">	2020-03-04T02:35:04Z</t>
  </si>
  <si>
    <t>iview/iview-admin</t>
  </si>
  <si>
    <t xml:space="preserve">	https://github.com/iview/iview-admin</t>
  </si>
  <si>
    <t xml:space="preserve">	1150</t>
  </si>
  <si>
    <t xml:space="preserve">	2017-09-15T10:34:27Z</t>
  </si>
  <si>
    <t xml:space="preserve">	2020-03-03T15:06:53Z</t>
  </si>
  <si>
    <t>notable/notable</t>
  </si>
  <si>
    <t xml:space="preserve">	https://github.com/notable/notable</t>
  </si>
  <si>
    <t xml:space="preserve">	690</t>
  </si>
  <si>
    <t xml:space="preserve">	987</t>
  </si>
  <si>
    <t xml:space="preserve">	2018-12-22T13:57:19Z</t>
  </si>
  <si>
    <t xml:space="preserve">	2020-03-04T01:52:26Z</t>
  </si>
  <si>
    <t>airbnb/react-sketchapp</t>
  </si>
  <si>
    <t xml:space="preserve">	https://github.com/airbnb/react-sketchapp</t>
  </si>
  <si>
    <t xml:space="preserve">	2017-04-21T18:27:39Z</t>
  </si>
  <si>
    <t xml:space="preserve">	2020-03-04T02:48:37Z</t>
  </si>
  <si>
    <t>infernojs/inferno</t>
  </si>
  <si>
    <t xml:space="preserve">	https://github.com/infernojs/inferno</t>
  </si>
  <si>
    <t xml:space="preserve">	813</t>
  </si>
  <si>
    <t xml:space="preserve">	2015-02-01T22:07:38Z</t>
  </si>
  <si>
    <t xml:space="preserve">	2020-03-03T16:01:27Z</t>
  </si>
  <si>
    <t>cocos2d/cocos2d-x</t>
  </si>
  <si>
    <t xml:space="preserve">	https://github.com/cocos2d/cocos2d-x</t>
  </si>
  <si>
    <t xml:space="preserve">	12318</t>
  </si>
  <si>
    <t xml:space="preserve">	4749</t>
  </si>
  <si>
    <t xml:space="preserve">	2010-11-18T23:17:00Z</t>
  </si>
  <si>
    <t xml:space="preserve">	2020-03-03T20:20:54Z</t>
  </si>
  <si>
    <t>commaai/openpilot</t>
  </si>
  <si>
    <t xml:space="preserve">	https://github.com/commaai/openpilot</t>
  </si>
  <si>
    <t xml:space="preserve">	2016-11-24T01:33:30Z</t>
  </si>
  <si>
    <t xml:space="preserve">	2020-03-04T01:25:28Z</t>
  </si>
  <si>
    <t>limetext/lime</t>
  </si>
  <si>
    <t xml:space="preserve">	https://github.com/limetext/lime</t>
  </si>
  <si>
    <t xml:space="preserve">	400</t>
  </si>
  <si>
    <t xml:space="preserve">	2012-10-03T18:10:02Z</t>
  </si>
  <si>
    <t>facebook/relay</t>
  </si>
  <si>
    <t xml:space="preserve">	https://github.com/facebook/relay</t>
  </si>
  <si>
    <t xml:space="preserve">	1373</t>
  </si>
  <si>
    <t xml:space="preserve">	1556</t>
  </si>
  <si>
    <t xml:space="preserve">	2015-08-10T22:09:16Z</t>
  </si>
  <si>
    <t xml:space="preserve">	2020-03-04T01:11:56Z</t>
  </si>
  <si>
    <t>altercation/solarized</t>
  </si>
  <si>
    <t xml:space="preserve">	https://github.com/altercation/solarized</t>
  </si>
  <si>
    <t xml:space="preserve">	2011-02-18T05:18:27Z</t>
  </si>
  <si>
    <t xml:space="preserve">	2020-03-03T21:43:34Z</t>
  </si>
  <si>
    <t>android10/Android-CleanArchitecture</t>
  </si>
  <si>
    <t xml:space="preserve">	https://github.com/android10/Android-CleanArchitecture</t>
  </si>
  <si>
    <t xml:space="preserve">	243</t>
  </si>
  <si>
    <t xml:space="preserve">	2014-08-19T14:09:26Z</t>
  </si>
  <si>
    <t xml:space="preserve">	2020-03-03T17:52:49Z</t>
  </si>
  <si>
    <t>reduxjs/redux-thunk</t>
  </si>
  <si>
    <t xml:space="preserve">	https://github.com/reduxjs/redux-thunk</t>
  </si>
  <si>
    <t xml:space="preserve">	2015-07-13T13:33:08Z</t>
  </si>
  <si>
    <t xml:space="preserve">	2020-03-04T02:20:46Z</t>
  </si>
  <si>
    <t>braydie/HowToBeAProgrammer</t>
  </si>
  <si>
    <t xml:space="preserve">	https://github.com/braydie/HowToBeAProgrammer</t>
  </si>
  <si>
    <t xml:space="preserve">	2016-01-04T16:47:54Z</t>
  </si>
  <si>
    <t xml:space="preserve">	2020-03-03T23:10:42Z</t>
  </si>
  <si>
    <t>briannesbitt/Carbon</t>
  </si>
  <si>
    <t xml:space="preserve">	https://github.com/briannesbitt/Carbon</t>
  </si>
  <si>
    <t xml:space="preserve">	856</t>
  </si>
  <si>
    <t xml:space="preserve">	866</t>
  </si>
  <si>
    <t xml:space="preserve">	871</t>
  </si>
  <si>
    <t xml:space="preserve">	2012-09-08T02:56:20Z</t>
  </si>
  <si>
    <t xml:space="preserve">	2020-03-03T16:10:22Z</t>
  </si>
  <si>
    <t>binux/pyspider</t>
  </si>
  <si>
    <t xml:space="preserve">	https://github.com/binux/pyspider</t>
  </si>
  <si>
    <t xml:space="preserve">	783</t>
  </si>
  <si>
    <t xml:space="preserve">	2014-02-21T19:18:47Z</t>
  </si>
  <si>
    <t xml:space="preserve">	2020-03-03T17:12:13Z</t>
  </si>
  <si>
    <t>riot/riot</t>
  </si>
  <si>
    <t xml:space="preserve">	https://github.com/riot/riot</t>
  </si>
  <si>
    <t xml:space="preserve">	2056</t>
  </si>
  <si>
    <t xml:space="preserve">	2058</t>
  </si>
  <si>
    <t xml:space="preserve">	2013-09-27T05:21:01Z</t>
  </si>
  <si>
    <t xml:space="preserve">	2020-03-03T13:24:17Z</t>
  </si>
  <si>
    <t>Tencent/mars</t>
  </si>
  <si>
    <t xml:space="preserve">	https://github.com/Tencent/mars</t>
  </si>
  <si>
    <t xml:space="preserve">	526</t>
  </si>
  <si>
    <t xml:space="preserve">	675</t>
  </si>
  <si>
    <t xml:space="preserve">	2016-12-12T04:39:54Z</t>
  </si>
  <si>
    <t xml:space="preserve">	2020-03-03T12:51:22Z</t>
  </si>
  <si>
    <t>PostgREST/postgrest</t>
  </si>
  <si>
    <t xml:space="preserve">	https://github.com/PostgREST/postgrest</t>
  </si>
  <si>
    <t xml:space="preserve">	432</t>
  </si>
  <si>
    <t xml:space="preserve">	912</t>
  </si>
  <si>
    <t xml:space="preserve">	2014-06-13T00:23:00Z</t>
  </si>
  <si>
    <t>microsoft/api-guidelines</t>
  </si>
  <si>
    <t xml:space="preserve">	https://github.com/microsoft/api-guidelines</t>
  </si>
  <si>
    <t xml:space="preserve">	2016-07-12T20:01:24Z</t>
  </si>
  <si>
    <t xml:space="preserve">	2020-03-04T00:02:19Z</t>
  </si>
  <si>
    <t>Binaryify/NeteaseCloudMusicApi</t>
  </si>
  <si>
    <t xml:space="preserve">	https://github.com/Binaryify/NeteaseCloudMusicApi</t>
  </si>
  <si>
    <t xml:space="preserve">	586</t>
  </si>
  <si>
    <t xml:space="preserve">	2016-06-22T11:58:03Z</t>
  </si>
  <si>
    <t xml:space="preserve">	2020-03-04T02:38:22Z</t>
  </si>
  <si>
    <t>portainer/portainer</t>
  </si>
  <si>
    <t xml:space="preserve">	https://github.com/portainer/portainer</t>
  </si>
  <si>
    <t xml:space="preserve">	974</t>
  </si>
  <si>
    <t xml:space="preserve">	2016-05-19T20:15:28Z</t>
  </si>
  <si>
    <t xml:space="preserve">	2020-03-04T01:44:46Z</t>
  </si>
  <si>
    <t>machinelearningmindset/TensorFlow-Course</t>
  </si>
  <si>
    <t xml:space="preserve">	https://github.com/machinelearningmindset/TensorFlow-Course</t>
  </si>
  <si>
    <t xml:space="preserve">	2018-10-02T18:10:12Z</t>
  </si>
  <si>
    <t xml:space="preserve">	2020-03-04T02:03:34Z</t>
  </si>
  <si>
    <t>ipython/ipython</t>
  </si>
  <si>
    <t xml:space="preserve">	https://github.com/ipython/ipython</t>
  </si>
  <si>
    <t xml:space="preserve">	4900</t>
  </si>
  <si>
    <t xml:space="preserve">	5022</t>
  </si>
  <si>
    <t xml:space="preserve">	6275</t>
  </si>
  <si>
    <t xml:space="preserve">	2010-05-10T04:46:06Z</t>
  </si>
  <si>
    <t>charlax/professional-programming</t>
  </si>
  <si>
    <t xml:space="preserve">	https://github.com/charlax/professional-programming</t>
  </si>
  <si>
    <t xml:space="preserve">	2015-11-07T05:07:52Z</t>
  </si>
  <si>
    <t xml:space="preserve">	2020-03-04T02:32:40Z</t>
  </si>
  <si>
    <t>sirupsen/logrus</t>
  </si>
  <si>
    <t xml:space="preserve">	https://github.com/sirupsen/logrus</t>
  </si>
  <si>
    <t xml:space="preserve">	349</t>
  </si>
  <si>
    <t xml:space="preserve">	492</t>
  </si>
  <si>
    <t xml:space="preserve">	2013-10-16T19:08:55Z</t>
  </si>
  <si>
    <t>chalk/chalk</t>
  </si>
  <si>
    <t xml:space="preserve">	https://github.com/chalk/chalk</t>
  </si>
  <si>
    <t xml:space="preserve">	2013-08-03T00:20:12Z</t>
  </si>
  <si>
    <t xml:space="preserve">	2020-03-03T03:38:52Z</t>
  </si>
  <si>
    <t>leereilly/games</t>
  </si>
  <si>
    <t xml:space="preserve">	https://github.com/leereilly/games</t>
  </si>
  <si>
    <t xml:space="preserve">	2012-01-05T19:48:55Z</t>
  </si>
  <si>
    <t xml:space="preserve">	2020-03-03T13:29:37Z</t>
  </si>
  <si>
    <t>hackiftekhar/IQKeyboardManager</t>
  </si>
  <si>
    <t xml:space="preserve">	https://github.com/hackiftekhar/IQKeyboardManager</t>
  </si>
  <si>
    <t xml:space="preserve">	1500</t>
  </si>
  <si>
    <t xml:space="preserve">	1519</t>
  </si>
  <si>
    <t xml:space="preserve">	2013-08-25T11:32:48Z</t>
  </si>
  <si>
    <t xml:space="preserve">	2020-03-04T01:50:10Z</t>
  </si>
  <si>
    <t>facebook/prepack</t>
  </si>
  <si>
    <t xml:space="preserve">	https://github.com/facebook/prepack</t>
  </si>
  <si>
    <t xml:space="preserve">	767</t>
  </si>
  <si>
    <t xml:space="preserve">	2015-10-28T23:25:08Z</t>
  </si>
  <si>
    <t xml:space="preserve">	2020-03-03T17:32:56Z</t>
  </si>
  <si>
    <t>tsenart/vegeta</t>
  </si>
  <si>
    <t xml:space="preserve">	https://github.com/tsenart/vegeta</t>
  </si>
  <si>
    <t xml:space="preserve">	2013-08-13T11:45:21Z</t>
  </si>
  <si>
    <t xml:space="preserve">	2020-03-04T02:32:32Z</t>
  </si>
  <si>
    <t>libra/libra</t>
  </si>
  <si>
    <t xml:space="preserve">	https://github.com/libra/libra</t>
  </si>
  <si>
    <t xml:space="preserve">	2019-04-02T21:51:45Z</t>
  </si>
  <si>
    <t xml:space="preserve">	2020-03-04T01:02:49Z</t>
  </si>
  <si>
    <t>zhaoolee/ChromeAppHeroes</t>
  </si>
  <si>
    <t xml:space="preserve">	https://github.com/zhaoolee/ChromeAppHeroes</t>
  </si>
  <si>
    <t xml:space="preserve">	2019-02-07T06:35:24Z</t>
  </si>
  <si>
    <t xml:space="preserve">	2020-03-04T02:23:01Z</t>
  </si>
  <si>
    <t>acgotaku/BaiduExporter</t>
  </si>
  <si>
    <t xml:space="preserve">	https://github.com/acgotaku/BaiduExporter</t>
  </si>
  <si>
    <t xml:space="preserve">	623</t>
  </si>
  <si>
    <t xml:space="preserve">	2014-07-07T07:37:07Z</t>
  </si>
  <si>
    <t xml:space="preserve">	2020-03-03T15:24:38Z</t>
  </si>
  <si>
    <t>YMFE/yapi</t>
  </si>
  <si>
    <t xml:space="preserve">	https://github.com/YMFE/yapi</t>
  </si>
  <si>
    <t xml:space="preserve">	1484</t>
  </si>
  <si>
    <t xml:space="preserve">	2016-05-30T09:09:09Z</t>
  </si>
  <si>
    <t xml:space="preserve">	2020-03-04T02:41:24Z</t>
  </si>
  <si>
    <t>nuysoft/Mock</t>
  </si>
  <si>
    <t xml:space="preserve">	https://github.com/nuysoft/Mock</t>
  </si>
  <si>
    <t xml:space="preserve">	2013-04-26T08:06:57Z</t>
  </si>
  <si>
    <t>material-components/material-components-web</t>
  </si>
  <si>
    <t xml:space="preserve">	https://github.com/material-components/material-components-web</t>
  </si>
  <si>
    <t xml:space="preserve">	2577</t>
  </si>
  <si>
    <t xml:space="preserve">	2114</t>
  </si>
  <si>
    <t xml:space="preserve">	2393</t>
  </si>
  <si>
    <t xml:space="preserve">	2016-12-05T16:04:09Z</t>
  </si>
  <si>
    <t xml:space="preserve">	2020-03-04T02:38:10Z</t>
  </si>
  <si>
    <t>adam-golab/react-developer-roadmap</t>
  </si>
  <si>
    <t xml:space="preserve">	https://github.com/adam-golab/react-developer-roadmap</t>
  </si>
  <si>
    <t xml:space="preserve">	2018-06-16T13:40:50Z</t>
  </si>
  <si>
    <t xml:space="preserve">	2020-03-04T02:44:00Z</t>
  </si>
  <si>
    <t>electron-react-boilerplate/electron-react-boilerplate</t>
  </si>
  <si>
    <t xml:space="preserve">	https://github.com/electron-react-boilerplate/electron-react-boilerplate</t>
  </si>
  <si>
    <t xml:space="preserve">	590</t>
  </si>
  <si>
    <t xml:space="preserve">	1088</t>
  </si>
  <si>
    <t xml:space="preserve">	1118</t>
  </si>
  <si>
    <t xml:space="preserve">	2015-05-18T09:54:57Z</t>
  </si>
  <si>
    <t>Shopify/draggable</t>
  </si>
  <si>
    <t xml:space="preserve">	https://github.com/Shopify/draggable</t>
  </si>
  <si>
    <t xml:space="preserve">	2017-09-27T15:31:23Z</t>
  </si>
  <si>
    <t xml:space="preserve">	2020-03-03T22:57:26Z</t>
  </si>
  <si>
    <t>hzlzh/Best-App</t>
  </si>
  <si>
    <t xml:space="preserve">	https://github.com/hzlzh/Best-App</t>
  </si>
  <si>
    <t xml:space="preserve">	2013-08-30T14:32:19Z</t>
  </si>
  <si>
    <t xml:space="preserve">	2020-03-04T02:21:17Z</t>
  </si>
  <si>
    <t>wangshub/wechat_jump_game</t>
  </si>
  <si>
    <t xml:space="preserve">	https://github.com/wangshub/wechat_jump_game</t>
  </si>
  <si>
    <t xml:space="preserve">	958</t>
  </si>
  <si>
    <t xml:space="preserve">	2017-12-29T02:00:19Z</t>
  </si>
  <si>
    <t xml:space="preserve">	2020-03-03T18:36:14Z</t>
  </si>
  <si>
    <t>google/flatbuffers</t>
  </si>
  <si>
    <t xml:space="preserve">	https://github.com/google/flatbuffers</t>
  </si>
  <si>
    <t xml:space="preserve">	2014-05-19T18:33:01Z</t>
  </si>
  <si>
    <t xml:space="preserve">	2020-03-03T19:36:53Z</t>
  </si>
  <si>
    <t>qiurunze123/miaosha</t>
  </si>
  <si>
    <t xml:space="preserve">	https://github.com/qiurunze123/miaosha</t>
  </si>
  <si>
    <t xml:space="preserve">	2018-09-14T04:36:24Z</t>
  </si>
  <si>
    <t xml:space="preserve">	2020-03-04T02:21:36Z</t>
  </si>
  <si>
    <t>wangzheng0822/algo</t>
  </si>
  <si>
    <t xml:space="preserve">	https://github.com/wangzheng0822/algo</t>
  </si>
  <si>
    <t xml:space="preserve">	2018-09-24T05:33:46Z</t>
  </si>
  <si>
    <t>angular-ui/ui-router</t>
  </si>
  <si>
    <t xml:space="preserve">	https://github.com/angular-ui/ui-router</t>
  </si>
  <si>
    <t xml:space="preserve">	3143</t>
  </si>
  <si>
    <t xml:space="preserve">	3157</t>
  </si>
  <si>
    <t xml:space="preserve">	2013-01-18T20:26:29Z</t>
  </si>
  <si>
    <t xml:space="preserve">	2020-03-03T20:25:03Z</t>
  </si>
  <si>
    <t>quasarframework/quasar</t>
  </si>
  <si>
    <t xml:space="preserve">	https://github.com/quasarframework/quasar</t>
  </si>
  <si>
    <t xml:space="preserve">	1948</t>
  </si>
  <si>
    <t xml:space="preserve">	3860</t>
  </si>
  <si>
    <t xml:space="preserve">	4045</t>
  </si>
  <si>
    <t xml:space="preserve">	2015-10-05T15:45:36Z</t>
  </si>
  <si>
    <t>mxgmn/WaveFunctionCollapse</t>
  </si>
  <si>
    <t xml:space="preserve">	https://github.com/mxgmn/WaveFunctionCollapse</t>
  </si>
  <si>
    <t xml:space="preserve">	2016-09-30T11:53:17Z</t>
  </si>
  <si>
    <t xml:space="preserve">	2020-03-03T23:10:31Z</t>
  </si>
  <si>
    <t>elastic/kibana</t>
  </si>
  <si>
    <t xml:space="preserve">	https://github.com/elastic/kibana</t>
  </si>
  <si>
    <t xml:space="preserve">	32561</t>
  </si>
  <si>
    <t xml:space="preserve">	16440</t>
  </si>
  <si>
    <t xml:space="preserve">	22353</t>
  </si>
  <si>
    <t xml:space="preserve">	2013-01-26T04:00:59Z</t>
  </si>
  <si>
    <t>dennybritz/reinforcement-learning</t>
  </si>
  <si>
    <t xml:space="preserve">	https://github.com/dennybritz/reinforcement-learning</t>
  </si>
  <si>
    <t xml:space="preserve">	2016-08-24T17:02:41Z</t>
  </si>
  <si>
    <t xml:space="preserve">	2020-03-03T22:53:20Z</t>
  </si>
  <si>
    <t>fbsamples/f8app</t>
  </si>
  <si>
    <t xml:space="preserve">	https://github.com/fbsamples/f8app</t>
  </si>
  <si>
    <t xml:space="preserve">	2016-03-10T21:45:12Z</t>
  </si>
  <si>
    <t xml:space="preserve">	2020-03-03T22:46:16Z</t>
  </si>
  <si>
    <t>trekhleb/homemade-machine-learning</t>
  </si>
  <si>
    <t xml:space="preserve">	https://github.com/trekhleb/homemade-machine-learning</t>
  </si>
  <si>
    <t xml:space="preserve">	2018-11-01T04:34:19Z</t>
  </si>
  <si>
    <t xml:space="preserve">	2020-03-03T21:14:07Z</t>
  </si>
  <si>
    <t>nfarina/homebridge</t>
  </si>
  <si>
    <t xml:space="preserve">	https://github.com/nfarina/homebridge</t>
  </si>
  <si>
    <t xml:space="preserve">	2048</t>
  </si>
  <si>
    <t xml:space="preserve">	2162</t>
  </si>
  <si>
    <t xml:space="preserve">	2014-12-01T16:37:39Z</t>
  </si>
  <si>
    <t xml:space="preserve">	2020-03-03T18:21:45Z</t>
  </si>
  <si>
    <t>rancher/rancher</t>
  </si>
  <si>
    <t xml:space="preserve">	https://github.com/rancher/rancher</t>
  </si>
  <si>
    <t xml:space="preserve">	3643</t>
  </si>
  <si>
    <t xml:space="preserve">	465</t>
  </si>
  <si>
    <t xml:space="preserve">	19079</t>
  </si>
  <si>
    <t xml:space="preserve">	21485</t>
  </si>
  <si>
    <t xml:space="preserve">	2014-11-07T20:49:31Z</t>
  </si>
  <si>
    <t xml:space="preserve">	2020-03-04T01:01:40Z</t>
  </si>
  <si>
    <t>svg/svgo</t>
  </si>
  <si>
    <t xml:space="preserve">	https://github.com/svg/svgo</t>
  </si>
  <si>
    <t xml:space="preserve">	885</t>
  </si>
  <si>
    <t xml:space="preserve">	2012-08-22T10:41:43Z</t>
  </si>
  <si>
    <t xml:space="preserve">	2020-03-03T18:46:06Z</t>
  </si>
  <si>
    <t>iptv-org/iptv</t>
  </si>
  <si>
    <t xml:space="preserve">	https://github.com/iptv-org/iptv</t>
  </si>
  <si>
    <t xml:space="preserve">	757</t>
  </si>
  <si>
    <t xml:space="preserve">	2018-11-14T22:00:57Z</t>
  </si>
  <si>
    <t>realm/realm-cocoa</t>
  </si>
  <si>
    <t xml:space="preserve">	https://github.com/realm/realm-cocoa</t>
  </si>
  <si>
    <t xml:space="preserve">	2059</t>
  </si>
  <si>
    <t xml:space="preserve">	3479</t>
  </si>
  <si>
    <t xml:space="preserve">	3912</t>
  </si>
  <si>
    <t xml:space="preserve">	2012-04-16T20:06:56Z</t>
  </si>
  <si>
    <t xml:space="preserve">	2020-03-03T02:33:13Z</t>
  </si>
  <si>
    <t>fastify/fastify</t>
  </si>
  <si>
    <t xml:space="preserve">	https://github.com/fastify/fastify</t>
  </si>
  <si>
    <t xml:space="preserve">	1047</t>
  </si>
  <si>
    <t xml:space="preserve">	795</t>
  </si>
  <si>
    <t xml:space="preserve">	2016-09-28T19:10:14Z</t>
  </si>
  <si>
    <t xml:space="preserve">	2020-03-04T00:59:18Z</t>
  </si>
  <si>
    <t>janl/mustache.js</t>
  </si>
  <si>
    <t xml:space="preserve">	https://github.com/janl/mustache.js</t>
  </si>
  <si>
    <t xml:space="preserve">	364</t>
  </si>
  <si>
    <t xml:space="preserve">	2009-10-04T23:41:19Z</t>
  </si>
  <si>
    <t xml:space="preserve">	2020-03-03T18:26:26Z</t>
  </si>
  <si>
    <t>PerfectlySoft/Perfect</t>
  </si>
  <si>
    <t xml:space="preserve">	https://github.com/PerfectlySoft/Perfect</t>
  </si>
  <si>
    <t xml:space="preserve">	133</t>
  </si>
  <si>
    <t xml:space="preserve">	2015-10-02T18:20:08Z</t>
  </si>
  <si>
    <t xml:space="preserve">	2020-03-02T11:23:26Z</t>
  </si>
  <si>
    <t>jsdom/jsdom</t>
  </si>
  <si>
    <t xml:space="preserve">	https://github.com/jsdom/jsdom</t>
  </si>
  <si>
    <t xml:space="preserve">	1453</t>
  </si>
  <si>
    <t xml:space="preserve">	1729</t>
  </si>
  <si>
    <t xml:space="preserve">	2010-01-19T06:55:19Z</t>
  </si>
  <si>
    <t xml:space="preserve">	2020-03-04T01:57:27Z</t>
  </si>
  <si>
    <t>laurent22/joplin</t>
  </si>
  <si>
    <t xml:space="preserve">	https://github.com/laurent22/joplin</t>
  </si>
  <si>
    <t xml:space="preserve">	490</t>
  </si>
  <si>
    <t xml:space="preserve">	1775</t>
  </si>
  <si>
    <t xml:space="preserve">	1953</t>
  </si>
  <si>
    <t xml:space="preserve">	2017-01-16T21:49:41Z</t>
  </si>
  <si>
    <t xml:space="preserve">	2020-03-04T01:56:01Z</t>
  </si>
  <si>
    <t>yudai/gotty</t>
  </si>
  <si>
    <t xml:space="preserve">	https://github.com/yudai/gotty</t>
  </si>
  <si>
    <t xml:space="preserve">	185</t>
  </si>
  <si>
    <t xml:space="preserve">	2015-08-16T09:48:33Z</t>
  </si>
  <si>
    <t xml:space="preserve">	2020-03-03T21:59:59Z</t>
  </si>
  <si>
    <t>eligrey/FileSaver.js</t>
  </si>
  <si>
    <t xml:space="preserve">	https://github.com/eligrey/FileSaver.js</t>
  </si>
  <si>
    <t xml:space="preserve">	431</t>
  </si>
  <si>
    <t xml:space="preserve">	498</t>
  </si>
  <si>
    <t xml:space="preserve">	2011-07-15T03:27:54Z</t>
  </si>
  <si>
    <t xml:space="preserve">	2020-03-03T22:53:52Z</t>
  </si>
  <si>
    <t>luong-komorebi/Awesome-Linux-Software</t>
  </si>
  <si>
    <t xml:space="preserve">	https://github.com/luong-komorebi/Awesome-Linux-Software</t>
  </si>
  <si>
    <t xml:space="preserve">	2016-08-06T13:16:29Z</t>
  </si>
  <si>
    <t xml:space="preserve">	2020-03-03T17:45:53Z</t>
  </si>
  <si>
    <t>FormidableLabs/webpack-dashboard</t>
  </si>
  <si>
    <t xml:space="preserve">	https://github.com/FormidableLabs/webpack-dashboard</t>
  </si>
  <si>
    <t xml:space="preserve">	204</t>
  </si>
  <si>
    <t xml:space="preserve">	2016-08-14T17:44:33Z</t>
  </si>
  <si>
    <t xml:space="preserve">	2020-03-03T07:45:54Z</t>
  </si>
  <si>
    <t>huge-success/sanic</t>
  </si>
  <si>
    <t xml:space="preserve">	https://github.com/huge-success/sanic</t>
  </si>
  <si>
    <t xml:space="preserve">	773</t>
  </si>
  <si>
    <t xml:space="preserve">	2016-05-26T04:38:22Z</t>
  </si>
  <si>
    <t xml:space="preserve">	2020-03-04T01:56:47Z</t>
  </si>
  <si>
    <t>tqdm/tqdm</t>
  </si>
  <si>
    <t xml:space="preserve">	https://github.com/tqdm/tqdm</t>
  </si>
  <si>
    <t xml:space="preserve">	2015-06-03T13:13:14Z</t>
  </si>
  <si>
    <t xml:space="preserve">	2020-03-04T02:09:51Z</t>
  </si>
  <si>
    <t>MengTo/Spring</t>
  </si>
  <si>
    <t xml:space="preserve">	https://github.com/MengTo/Spring</t>
  </si>
  <si>
    <t xml:space="preserve">	2014-12-26T14:57:02Z</t>
  </si>
  <si>
    <t xml:space="preserve">	2020-03-03T22:59:06Z</t>
  </si>
  <si>
    <t>WordPress/WordPress</t>
  </si>
  <si>
    <t xml:space="preserve">	https://github.com/WordPress/WordPress</t>
  </si>
  <si>
    <t xml:space="preserve">	2011-12-01T07:05:17Z</t>
  </si>
  <si>
    <t xml:space="preserve">	2020-03-04T01:22:15Z</t>
  </si>
  <si>
    <t>0xd4d/dnSpy</t>
  </si>
  <si>
    <t xml:space="preserve">	https://github.com/0xd4d/dnSpy</t>
  </si>
  <si>
    <t xml:space="preserve">	1186</t>
  </si>
  <si>
    <t xml:space="preserve">	2015-07-01T16:05:10Z</t>
  </si>
  <si>
    <t xml:space="preserve">	2020-03-04T02:38:16Z</t>
  </si>
  <si>
    <t>Carthage/Carthage</t>
  </si>
  <si>
    <t xml:space="preserve">	https://github.com/Carthage/Carthage</t>
  </si>
  <si>
    <t xml:space="preserve">	917</t>
  </si>
  <si>
    <t xml:space="preserve">	1696</t>
  </si>
  <si>
    <t xml:space="preserve">	2014-10-10T19:54:55Z</t>
  </si>
  <si>
    <t xml:space="preserve">	2020-03-03T23:23:26Z</t>
  </si>
  <si>
    <t>DrKLO/Telegram</t>
  </si>
  <si>
    <t xml:space="preserve">	https://github.com/DrKLO/Telegram</t>
  </si>
  <si>
    <t xml:space="preserve">	2013-10-25T14:08:10Z</t>
  </si>
  <si>
    <t>tj/git-extras</t>
  </si>
  <si>
    <t xml:space="preserve">	https://github.com/tj/git-extras</t>
  </si>
  <si>
    <t xml:space="preserve">	2010-08-04T16:32:07Z</t>
  </si>
  <si>
    <t xml:space="preserve">	2020-03-04T01:01:29Z</t>
  </si>
  <si>
    <t>ampproject/amphtml</t>
  </si>
  <si>
    <t xml:space="preserve">	https://github.com/ampproject/amphtml</t>
  </si>
  <si>
    <t xml:space="preserve">	13612</t>
  </si>
  <si>
    <t xml:space="preserve">	477</t>
  </si>
  <si>
    <t xml:space="preserve">	8672</t>
  </si>
  <si>
    <t xml:space="preserve">	10337</t>
  </si>
  <si>
    <t xml:space="preserve">	2015-09-01T22:10:53Z</t>
  </si>
  <si>
    <t xml:space="preserve">	2020-03-03T23:22:37Z</t>
  </si>
  <si>
    <t>Awesome-HarmonyOS/HarmonyOS</t>
  </si>
  <si>
    <t xml:space="preserve">	https://github.com/Awesome-HarmonyOS/HarmonyOS</t>
  </si>
  <si>
    <t xml:space="preserve">	2019-08-09T11:24:00Z</t>
  </si>
  <si>
    <t xml:space="preserve">	2020-03-03T11:09:48Z</t>
  </si>
  <si>
    <t>hemanth/functional-programming-jargon</t>
  </si>
  <si>
    <t xml:space="preserve">	https://github.com/hemanth/functional-programming-jargon</t>
  </si>
  <si>
    <t xml:space="preserve">	2015-02-22T16:04:42Z</t>
  </si>
  <si>
    <t xml:space="preserve">	2020-03-03T16:35:11Z</t>
  </si>
  <si>
    <t>norvig/pytudes</t>
  </si>
  <si>
    <t xml:space="preserve">	https://github.com/norvig/pytudes</t>
  </si>
  <si>
    <t xml:space="preserve">	2017-03-01T05:43:35Z</t>
  </si>
  <si>
    <t xml:space="preserve">	2020-03-04T01:04:54Z</t>
  </si>
  <si>
    <t>go-delve/delve</t>
  </si>
  <si>
    <t xml:space="preserve">	https://github.com/go-delve/delve</t>
  </si>
  <si>
    <t xml:space="preserve">	1025</t>
  </si>
  <si>
    <t xml:space="preserve">	2014-05-20T19:24:43Z</t>
  </si>
  <si>
    <t>GeekyAnts/NativeBase</t>
  </si>
  <si>
    <t xml:space="preserve">	https://github.com/GeekyAnts/NativeBase</t>
  </si>
  <si>
    <t xml:space="preserve">	2202</t>
  </si>
  <si>
    <t xml:space="preserve">	2394</t>
  </si>
  <si>
    <t xml:space="preserve">	2016-04-15T11:37:23Z</t>
  </si>
  <si>
    <t xml:space="preserve">	2020-03-03T09:28:55Z</t>
  </si>
  <si>
    <t>websockets/ws</t>
  </si>
  <si>
    <t xml:space="preserve">	https://github.com/websockets/ws</t>
  </si>
  <si>
    <t xml:space="preserve">	1103</t>
  </si>
  <si>
    <t xml:space="preserve">	1110</t>
  </si>
  <si>
    <t xml:space="preserve">	2011-11-09T22:32:45Z</t>
  </si>
  <si>
    <t xml:space="preserve">	2020-03-03T21:59:01Z</t>
  </si>
  <si>
    <t>30-seconds/30-seconds-of-css</t>
  </si>
  <si>
    <t xml:space="preserve">	https://github.com/30-seconds/30-seconds-of-css</t>
  </si>
  <si>
    <t xml:space="preserve">	2018-02-25T13:22:25Z</t>
  </si>
  <si>
    <t xml:space="preserve">	2020-03-02T17:20:53Z</t>
  </si>
  <si>
    <t>golang-standards/project-layout</t>
  </si>
  <si>
    <t xml:space="preserve">	https://github.com/golang-standards/project-layout</t>
  </si>
  <si>
    <t xml:space="preserve">	2017-09-09T16:33:26Z</t>
  </si>
  <si>
    <t xml:space="preserve">	2020-03-03T23:21:51Z</t>
  </si>
  <si>
    <t>TKkk-iOSer/WeChatPlugin-MacOS</t>
  </si>
  <si>
    <t xml:space="preserve">	https://github.com/TKkk-iOSer/WeChatPlugin-MacOS</t>
  </si>
  <si>
    <t xml:space="preserve">	553</t>
  </si>
  <si>
    <t xml:space="preserve">	2017-04-20T14:37:37Z</t>
  </si>
  <si>
    <t xml:space="preserve">	2020-03-04T02:46:55Z</t>
  </si>
  <si>
    <t>ibireme/YYKit</t>
  </si>
  <si>
    <t xml:space="preserve">	https://github.com/ibireme/YYKit</t>
  </si>
  <si>
    <t xml:space="preserve">	475</t>
  </si>
  <si>
    <t xml:space="preserve">	2013-04-10T19:47:33Z</t>
  </si>
  <si>
    <t xml:space="preserve">	2020-03-03T12:27:50Z</t>
  </si>
  <si>
    <t>yaronn/blessed-contrib</t>
  </si>
  <si>
    <t xml:space="preserve">	https://github.com/yaronn/blessed-contrib</t>
  </si>
  <si>
    <t xml:space="preserve">	2015-01-14T14:18:07Z</t>
  </si>
  <si>
    <t xml:space="preserve">	2020-03-03T05:45:29Z</t>
  </si>
  <si>
    <t>CarGuo/GSYVideoPlayer</t>
  </si>
  <si>
    <t xml:space="preserve">	https://github.com/CarGuo/GSYVideoPlayer</t>
  </si>
  <si>
    <t xml:space="preserve">	2463</t>
  </si>
  <si>
    <t xml:space="preserve">	2476</t>
  </si>
  <si>
    <t xml:space="preserve">	2016-11-13T12:34:31Z</t>
  </si>
  <si>
    <t xml:space="preserve">	2020-03-04T01:34:52Z</t>
  </si>
  <si>
    <t>recharts/recharts</t>
  </si>
  <si>
    <t xml:space="preserve">	https://github.com/recharts/recharts</t>
  </si>
  <si>
    <t xml:space="preserve">	226</t>
  </si>
  <si>
    <t xml:space="preserve">	1147</t>
  </si>
  <si>
    <t xml:space="preserve">	1721</t>
  </si>
  <si>
    <t xml:space="preserve">	2015-08-07T06:50:27Z</t>
  </si>
  <si>
    <t xml:space="preserve">	2020-03-04T02:21:43Z</t>
  </si>
  <si>
    <t>amazeui/amazeui</t>
  </si>
  <si>
    <t xml:space="preserve">	https://github.com/amazeui/amazeui</t>
  </si>
  <si>
    <t xml:space="preserve">	418</t>
  </si>
  <si>
    <t xml:space="preserve">	2014-08-04T14:23:37Z</t>
  </si>
  <si>
    <t xml:space="preserve">	2020-03-03T10:09:07Z</t>
  </si>
  <si>
    <t>halo-dev/halo</t>
  </si>
  <si>
    <t xml:space="preserve">	https://github.com/halo-dev/halo</t>
  </si>
  <si>
    <t xml:space="preserve">	402</t>
  </si>
  <si>
    <t xml:space="preserve">	2018-03-21T12:56:52Z</t>
  </si>
  <si>
    <t>apache/incubator-weex</t>
  </si>
  <si>
    <t xml:space="preserve">	https://github.com/apache/incubator-weex</t>
  </si>
  <si>
    <t xml:space="preserve">	1683</t>
  </si>
  <si>
    <t xml:space="preserve">	2017-01-06T08:00:06Z</t>
  </si>
  <si>
    <t xml:space="preserve">	2020-03-03T13:57:37Z</t>
  </si>
  <si>
    <t>vim-airline/vim-airline</t>
  </si>
  <si>
    <t xml:space="preserve">	https://github.com/vim-airline/vim-airline</t>
  </si>
  <si>
    <t xml:space="preserve">	1426</t>
  </si>
  <si>
    <t xml:space="preserve">	1447</t>
  </si>
  <si>
    <t xml:space="preserve">	2013-06-30T18:49:56Z</t>
  </si>
  <si>
    <t xml:space="preserve">	2020-03-04T01:49:23Z</t>
  </si>
  <si>
    <t>angular/angular-seed</t>
  </si>
  <si>
    <t xml:space="preserve">	https://github.com/angular/angular-seed</t>
  </si>
  <si>
    <t xml:space="preserve">	2010-12-24T06:07:50Z</t>
  </si>
  <si>
    <t xml:space="preserve">	2020-03-02T14:48:45Z</t>
  </si>
  <si>
    <t>apollographql/apollo-client</t>
  </si>
  <si>
    <t xml:space="preserve">	https://github.com/apollographql/apollo-client</t>
  </si>
  <si>
    <t xml:space="preserve">	2702</t>
  </si>
  <si>
    <t xml:space="preserve">	2160</t>
  </si>
  <si>
    <t xml:space="preserve">	2573</t>
  </si>
  <si>
    <t xml:space="preserve">	2016-02-26T20:25:00Z</t>
  </si>
  <si>
    <t>yiisoft/yii2</t>
  </si>
  <si>
    <t xml:space="preserve">	https://github.com/yiisoft/yii2</t>
  </si>
  <si>
    <t xml:space="preserve">	4286</t>
  </si>
  <si>
    <t xml:space="preserve">	10077</t>
  </si>
  <si>
    <t xml:space="preserve">	10544</t>
  </si>
  <si>
    <t xml:space="preserve">	2012-02-13T15:32:36Z</t>
  </si>
  <si>
    <t xml:space="preserve">	2020-03-03T23:00:17Z</t>
  </si>
  <si>
    <t>geeeeeeeeek/electronic-wechat</t>
  </si>
  <si>
    <t xml:space="preserve">	https://github.com/geeeeeeeeek/electronic-wechat</t>
  </si>
  <si>
    <t xml:space="preserve">	397</t>
  </si>
  <si>
    <t xml:space="preserve">	2016-02-18T09:09:53Z</t>
  </si>
  <si>
    <t xml:space="preserve">	2020-03-04T02:26:48Z</t>
  </si>
  <si>
    <t>facebookarchive/AsyncDisplayKit</t>
  </si>
  <si>
    <t xml:space="preserve">	https://github.com/facebookarchive/AsyncDisplayKit</t>
  </si>
  <si>
    <t xml:space="preserve">	1662</t>
  </si>
  <si>
    <t xml:space="preserve">	1343</t>
  </si>
  <si>
    <t xml:space="preserve">	2014-06-27T05:29:02Z</t>
  </si>
  <si>
    <t xml:space="preserve">	2020-03-01T23:25:15Z</t>
  </si>
  <si>
    <t>interagent/http-api-design</t>
  </si>
  <si>
    <t xml:space="preserve">	https://github.com/interagent/http-api-design</t>
  </si>
  <si>
    <t xml:space="preserve">	2014-05-07T17:00:37Z</t>
  </si>
  <si>
    <t xml:space="preserve">	2020-03-03T19:01:10Z</t>
  </si>
  <si>
    <t>ccgus/fmdb</t>
  </si>
  <si>
    <t xml:space="preserve">	https://github.com/ccgus/fmdb</t>
  </si>
  <si>
    <t xml:space="preserve">	518</t>
  </si>
  <si>
    <t xml:space="preserve">	2010-07-06T22:50:17Z</t>
  </si>
  <si>
    <t xml:space="preserve">	2020-03-03T15:03:15Z</t>
  </si>
  <si>
    <t>prisma-archive/chromeless</t>
  </si>
  <si>
    <t xml:space="preserve">	https://github.com/prisma-archive/chromeless</t>
  </si>
  <si>
    <t xml:space="preserve">	2017-06-01T16:11:11Z</t>
  </si>
  <si>
    <t xml:space="preserve">	2020-03-04T02:18:56Z</t>
  </si>
  <si>
    <t>cool-RR/PySnooper</t>
  </si>
  <si>
    <t xml:space="preserve">	https://github.com/cool-RR/PySnooper</t>
  </si>
  <si>
    <t xml:space="preserve">	2019-04-18T13:55:43Z</t>
  </si>
  <si>
    <t xml:space="preserve">	2020-03-04T01:31:15Z</t>
  </si>
  <si>
    <t>ccxt/ccxt</t>
  </si>
  <si>
    <t xml:space="preserve">	https://github.com/ccxt/ccxt</t>
  </si>
  <si>
    <t xml:space="preserve">	1978</t>
  </si>
  <si>
    <t xml:space="preserve">	3846</t>
  </si>
  <si>
    <t xml:space="preserve">	4188</t>
  </si>
  <si>
    <t xml:space="preserve">	2017-05-14T15:41:56Z</t>
  </si>
  <si>
    <t xml:space="preserve">	2020-03-04T02:37:15Z</t>
  </si>
  <si>
    <t>handsontable/handsontable</t>
  </si>
  <si>
    <t xml:space="preserve">	https://github.com/handsontable/handsontable</t>
  </si>
  <si>
    <t xml:space="preserve">	470</t>
  </si>
  <si>
    <t xml:space="preserve">	5065</t>
  </si>
  <si>
    <t xml:space="preserve">	5793</t>
  </si>
  <si>
    <t xml:space="preserve">	2011-05-23T22:38:58Z</t>
  </si>
  <si>
    <t xml:space="preserve">	2020-03-04T02:33:13Z</t>
  </si>
  <si>
    <t>SpaceVim/SpaceVim</t>
  </si>
  <si>
    <t xml:space="preserve">	https://github.com/SpaceVim/SpaceVim</t>
  </si>
  <si>
    <t xml:space="preserve">	1600</t>
  </si>
  <si>
    <t xml:space="preserve">	1632</t>
  </si>
  <si>
    <t xml:space="preserve">	1659</t>
  </si>
  <si>
    <t xml:space="preserve">	2016-12-26T04:40:55Z</t>
  </si>
  <si>
    <t xml:space="preserve">	2020-03-03T21:32:27Z</t>
  </si>
  <si>
    <t>dwmkerr/hacker-laws</t>
  </si>
  <si>
    <t xml:space="preserve">	https://github.com/dwmkerr/hacker-laws</t>
  </si>
  <si>
    <t xml:space="preserve">	2018-01-25T03:46:34Z</t>
  </si>
  <si>
    <t xml:space="preserve">	2020-03-04T02:10:11Z</t>
  </si>
  <si>
    <t>mozilla/DeepSpeech</t>
  </si>
  <si>
    <t xml:space="preserve">	https://github.com/mozilla/DeepSpeech</t>
  </si>
  <si>
    <t xml:space="preserve">	995</t>
  </si>
  <si>
    <t xml:space="preserve">	1526</t>
  </si>
  <si>
    <t xml:space="preserve">	1592</t>
  </si>
  <si>
    <t xml:space="preserve">	2016-06-02T15:04:53Z</t>
  </si>
  <si>
    <t xml:space="preserve">	2020-03-03T22:53:55Z</t>
  </si>
  <si>
    <t>cayleygraph/cayley</t>
  </si>
  <si>
    <t xml:space="preserve">	https://github.com/cayleygraph/cayley</t>
  </si>
  <si>
    <t xml:space="preserve">	385</t>
  </si>
  <si>
    <t xml:space="preserve">	456</t>
  </si>
  <si>
    <t xml:space="preserve">	2014-06-05T18:49:41Z</t>
  </si>
  <si>
    <t xml:space="preserve">	2020-03-04T02:19:12Z</t>
  </si>
  <si>
    <t>css-modules/css-modules</t>
  </si>
  <si>
    <t xml:space="preserve">	https://github.com/css-modules/css-modules</t>
  </si>
  <si>
    <t xml:space="preserve">	2015-05-25T21:54:47Z</t>
  </si>
  <si>
    <t xml:space="preserve">	2020-03-03T17:43:51Z</t>
  </si>
  <si>
    <t>urfave/cli</t>
  </si>
  <si>
    <t xml:space="preserve">	https://github.com/urfave/cli</t>
  </si>
  <si>
    <t xml:space="preserve">	2013-07-13T19:32:06Z</t>
  </si>
  <si>
    <t xml:space="preserve">	2020-03-03T18:55:32Z</t>
  </si>
  <si>
    <t>didi/DoraemonKit</t>
  </si>
  <si>
    <t xml:space="preserve">	https://github.com/didi/DoraemonKit</t>
  </si>
  <si>
    <t xml:space="preserve">	249</t>
  </si>
  <si>
    <t xml:space="preserve">	2018-08-14T10:32:07Z</t>
  </si>
  <si>
    <t xml:space="preserve">	2020-03-04T01:55:23Z</t>
  </si>
  <si>
    <t>vurtun/nuklear</t>
  </si>
  <si>
    <t xml:space="preserve">	https://github.com/vurtun/nuklear</t>
  </si>
  <si>
    <t xml:space="preserve">	451</t>
  </si>
  <si>
    <t xml:space="preserve">	2015-03-25T13:32:06Z</t>
  </si>
  <si>
    <t xml:space="preserve">	2020-03-03T07:23:39Z</t>
  </si>
  <si>
    <t>lgvalle/Material-Animations</t>
  </si>
  <si>
    <t xml:space="preserve">	https://github.com/lgvalle/Material-Animations</t>
  </si>
  <si>
    <t xml:space="preserve">	2015-03-08T20:54:00Z</t>
  </si>
  <si>
    <t>fivethirtyeight/data</t>
  </si>
  <si>
    <t xml:space="preserve">	https://github.com/fivethirtyeight/data</t>
  </si>
  <si>
    <t xml:space="preserve">	2014-03-17T13:49:17Z</t>
  </si>
  <si>
    <t xml:space="preserve">	2020-03-03T19:30:44Z</t>
  </si>
  <si>
    <t>frappe/charts</t>
  </si>
  <si>
    <t xml:space="preserve">	https://github.com/frappe/charts</t>
  </si>
  <si>
    <t xml:space="preserve">	2017-10-26T10:13:21Z</t>
  </si>
  <si>
    <t xml:space="preserve">	2020-03-03T14:00:26Z</t>
  </si>
  <si>
    <t>source-foundry/Hack</t>
  </si>
  <si>
    <t xml:space="preserve">	https://github.com/source-foundry/Hack</t>
  </si>
  <si>
    <t xml:space="preserve">	428</t>
  </si>
  <si>
    <t xml:space="preserve">	2015-06-21T22:47:58Z</t>
  </si>
  <si>
    <t xml:space="preserve">	2020-03-03T23:57:36Z</t>
  </si>
  <si>
    <t>ty4z2008/Qix</t>
  </si>
  <si>
    <t xml:space="preserve">	https://github.com/ty4z2008/Qix</t>
  </si>
  <si>
    <t xml:space="preserve">	2014-04-20T11:03:15Z</t>
  </si>
  <si>
    <t xml:space="preserve">	2020-03-04T00:04:53Z</t>
  </si>
  <si>
    <t>kailashahirwar/cheatsheets-ai</t>
  </si>
  <si>
    <t xml:space="preserve">	https://github.com/kailashahirwar/cheatsheets-ai</t>
  </si>
  <si>
    <t xml:space="preserve">	2017-05-24T12:06:56Z</t>
  </si>
  <si>
    <t xml:space="preserve">	2020-03-03T15:22:01Z</t>
  </si>
  <si>
    <t>syhyz1990/baiduyun</t>
  </si>
  <si>
    <t xml:space="preserve">	https://github.com/syhyz1990/baiduyun</t>
  </si>
  <si>
    <t xml:space="preserve">	409</t>
  </si>
  <si>
    <t xml:space="preserve">	2018-03-23T02:04:43Z</t>
  </si>
  <si>
    <t xml:space="preserve">	2020-03-04T02:20:29Z</t>
  </si>
  <si>
    <t>cmusatyalab/openface</t>
  </si>
  <si>
    <t xml:space="preserve">	https://github.com/cmusatyalab/openface</t>
  </si>
  <si>
    <t xml:space="preserve">	2015-09-16T12:47:27Z</t>
  </si>
  <si>
    <t xml:space="preserve">	2020-03-04T02:38:09Z</t>
  </si>
  <si>
    <t>golang/dep</t>
  </si>
  <si>
    <t xml:space="preserve">	https://github.com/golang/dep</t>
  </si>
  <si>
    <t xml:space="preserve">	1085</t>
  </si>
  <si>
    <t xml:space="preserve">	2016-10-07T00:04:51Z</t>
  </si>
  <si>
    <t xml:space="preserve">	2020-03-03T17:43:53Z</t>
  </si>
  <si>
    <t>CoderMJLee/MJRefresh</t>
  </si>
  <si>
    <t xml:space="preserve">	https://github.com/CoderMJLee/MJRefresh</t>
  </si>
  <si>
    <t xml:space="preserve">	1202</t>
  </si>
  <si>
    <t xml:space="preserve">	1223</t>
  </si>
  <si>
    <t xml:space="preserve">	2014-05-23T16:22:32Z</t>
  </si>
  <si>
    <t xml:space="preserve">	2020-03-03T03:51:23Z</t>
  </si>
  <si>
    <t>browserify/browserify</t>
  </si>
  <si>
    <t xml:space="preserve">	https://github.com/browserify/browserify</t>
  </si>
  <si>
    <t xml:space="preserve">	220</t>
  </si>
  <si>
    <t xml:space="preserve">	2010-09-22T16:11:32Z</t>
  </si>
  <si>
    <t>google/fonts</t>
  </si>
  <si>
    <t xml:space="preserve">	https://github.com/google/fonts</t>
  </si>
  <si>
    <t xml:space="preserve">	567</t>
  </si>
  <si>
    <t xml:space="preserve">	1216</t>
  </si>
  <si>
    <t xml:space="preserve">	2015-02-11T23:34:54Z</t>
  </si>
  <si>
    <t xml:space="preserve">	2020-03-04T00:12:37Z</t>
  </si>
  <si>
    <t>you-dont-need/You-Dont-Need-JavaScript</t>
  </si>
  <si>
    <t xml:space="preserve">	https://github.com/you-dont-need/You-Dont-Need-JavaScript</t>
  </si>
  <si>
    <t xml:space="preserve">	2016-07-05T07:30:42Z</t>
  </si>
  <si>
    <t xml:space="preserve">	2020-03-04T02:36:35Z</t>
  </si>
  <si>
    <t>react-dnd/react-dnd</t>
  </si>
  <si>
    <t xml:space="preserve">	https://github.com/react-dnd/react-dnd</t>
  </si>
  <si>
    <t xml:space="preserve">	2014-10-19T13:29:28Z</t>
  </si>
  <si>
    <t xml:space="preserve">	2020-03-03T20:30:01Z</t>
  </si>
  <si>
    <t>bitcoinbook/bitcoinbook</t>
  </si>
  <si>
    <t xml:space="preserve">	https://github.com/bitcoinbook/bitcoinbook</t>
  </si>
  <si>
    <t xml:space="preserve">	2013-08-11T23:18:28Z</t>
  </si>
  <si>
    <t xml:space="preserve">	2020-03-03T22:31:59Z</t>
  </si>
  <si>
    <t>realm/SwiftLint</t>
  </si>
  <si>
    <t xml:space="preserve">	https://github.com/realm/SwiftLint</t>
  </si>
  <si>
    <t xml:space="preserve">	1196</t>
  </si>
  <si>
    <t xml:space="preserve">	1268</t>
  </si>
  <si>
    <t xml:space="preserve">	1594</t>
  </si>
  <si>
    <t xml:space="preserve">	2015-05-16T16:59:31Z</t>
  </si>
  <si>
    <t xml:space="preserve">	2020-03-03T17:48:41Z</t>
  </si>
  <si>
    <t>strongloop/loopback</t>
  </si>
  <si>
    <t xml:space="preserve">	https://github.com/strongloop/loopback</t>
  </si>
  <si>
    <t xml:space="preserve">	3223</t>
  </si>
  <si>
    <t xml:space="preserve">	2013-04-09T16:02:18Z</t>
  </si>
  <si>
    <t xml:space="preserve">	2020-03-03T12:42:00Z</t>
  </si>
  <si>
    <t>wuyouzhuguli/SpringAll</t>
  </si>
  <si>
    <t xml:space="preserve">	https://github.com/wuyouzhuguli/SpringAll</t>
  </si>
  <si>
    <t xml:space="preserve">	2018-05-02T02:48:44Z</t>
  </si>
  <si>
    <t xml:space="preserve">	2020-03-04T01:14:15Z</t>
  </si>
  <si>
    <t>numpy/numpy</t>
  </si>
  <si>
    <t xml:space="preserve">	https://github.com/numpy/numpy</t>
  </si>
  <si>
    <t xml:space="preserve">	5895</t>
  </si>
  <si>
    <t xml:space="preserve">	6359</t>
  </si>
  <si>
    <t xml:space="preserve">	8179</t>
  </si>
  <si>
    <t xml:space="preserve">	2010-09-13T23:02:39Z</t>
  </si>
  <si>
    <t xml:space="preserve">	2020-03-03T21:03:59Z</t>
  </si>
  <si>
    <t>ethereum/wiki</t>
  </si>
  <si>
    <t xml:space="preserve">	https://github.com/ethereum/wiki</t>
  </si>
  <si>
    <t xml:space="preserve">	2014-02-14T23:05:17Z</t>
  </si>
  <si>
    <t xml:space="preserve">	2020-03-03T15:52:14Z</t>
  </si>
  <si>
    <t>marcuswestin/WebViewJavascriptBridge</t>
  </si>
  <si>
    <t xml:space="preserve">	https://github.com/marcuswestin/WebViewJavascriptBridge</t>
  </si>
  <si>
    <t xml:space="preserve">	196</t>
  </si>
  <si>
    <t xml:space="preserve">	2011-08-28T02:25:27Z</t>
  </si>
  <si>
    <t xml:space="preserve">	2020-03-03T03:48:21Z</t>
  </si>
  <si>
    <t>salomonelli/best-resume-ever</t>
  </si>
  <si>
    <t xml:space="preserve">	https://github.com/salomonelli/best-resume-ever</t>
  </si>
  <si>
    <t xml:space="preserve">	2017-01-30T23:02:00Z</t>
  </si>
  <si>
    <t xml:space="preserve">	2020-03-03T22:44:48Z</t>
  </si>
  <si>
    <t>dotnet/core</t>
  </si>
  <si>
    <t xml:space="preserve">	https://github.com/dotnet/core</t>
  </si>
  <si>
    <t xml:space="preserve">	941</t>
  </si>
  <si>
    <t xml:space="preserve">	2827</t>
  </si>
  <si>
    <t xml:space="preserve">	3016</t>
  </si>
  <si>
    <t xml:space="preserve">	2014-11-18T00:44:57Z</t>
  </si>
  <si>
    <t xml:space="preserve">	2020-03-03T22:43:46Z</t>
  </si>
  <si>
    <t>preservim/nerdtree</t>
  </si>
  <si>
    <t xml:space="preserve">	https://github.com/preservim/nerdtree</t>
  </si>
  <si>
    <t xml:space="preserve">	736</t>
  </si>
  <si>
    <t xml:space="preserve">	743</t>
  </si>
  <si>
    <t xml:space="preserve">	2008-03-10T07:34:08Z</t>
  </si>
  <si>
    <t xml:space="preserve">	2020-03-04T01:54:06Z</t>
  </si>
  <si>
    <t>Eugeny/terminus</t>
  </si>
  <si>
    <t xml:space="preserve">	https://github.com/Eugeny/terminus</t>
  </si>
  <si>
    <t xml:space="preserve">	575</t>
  </si>
  <si>
    <t xml:space="preserve">	1054</t>
  </si>
  <si>
    <t xml:space="preserve">	1324</t>
  </si>
  <si>
    <t xml:space="preserve">	2016-12-23T09:06:10Z</t>
  </si>
  <si>
    <t xml:space="preserve">	2020-03-03T23:44:27Z</t>
  </si>
  <si>
    <t>toml-lang/toml</t>
  </si>
  <si>
    <t xml:space="preserve">	https://github.com/toml-lang/toml</t>
  </si>
  <si>
    <t xml:space="preserve">	2013-02-24T03:03:57Z</t>
  </si>
  <si>
    <t xml:space="preserve">	2020-03-04T00:07:12Z</t>
  </si>
  <si>
    <t>spotify/luigi</t>
  </si>
  <si>
    <t xml:space="preserve">	https://github.com/spotify/luigi</t>
  </si>
  <si>
    <t xml:space="preserve">	820</t>
  </si>
  <si>
    <t xml:space="preserve">	2012-09-20T15:06:38Z</t>
  </si>
  <si>
    <t xml:space="preserve">	2020-03-03T19:16:04Z</t>
  </si>
  <si>
    <t>menzi11/BullshitGenerator</t>
  </si>
  <si>
    <t xml:space="preserve">	https://github.com/menzi11/BullshitGenerator</t>
  </si>
  <si>
    <t xml:space="preserve">	2019-10-28T17:05:51Z</t>
  </si>
  <si>
    <t xml:space="preserve">	2020-03-04T02:49:15Z</t>
  </si>
  <si>
    <t>haoel/leetcode</t>
  </si>
  <si>
    <t xml:space="preserve">	https://github.com/haoel/leetcode</t>
  </si>
  <si>
    <t xml:space="preserve">	2014-10-20T03:22:04Z</t>
  </si>
  <si>
    <t xml:space="preserve">	2020-03-04T02:20:06Z</t>
  </si>
  <si>
    <t>pshihn/rough</t>
  </si>
  <si>
    <t xml:space="preserve">	https://github.com/pshihn/rough</t>
  </si>
  <si>
    <t xml:space="preserve">	2016-12-13T09:12:55Z</t>
  </si>
  <si>
    <t xml:space="preserve">	2020-03-03T16:56:41Z</t>
  </si>
  <si>
    <t>bokeh/bokeh</t>
  </si>
  <si>
    <t xml:space="preserve">	https://github.com/bokeh/bokeh</t>
  </si>
  <si>
    <t xml:space="preserve">	3464</t>
  </si>
  <si>
    <t xml:space="preserve">	5289</t>
  </si>
  <si>
    <t xml:space="preserve">	5752</t>
  </si>
  <si>
    <t xml:space="preserve">	2012-03-26T15:40:01Z</t>
  </si>
  <si>
    <t xml:space="preserve">	2020-03-04T01:30:37Z</t>
  </si>
  <si>
    <t>substack/stream-handbook</t>
  </si>
  <si>
    <t xml:space="preserve">	https://github.com/substack/stream-handbook</t>
  </si>
  <si>
    <t xml:space="preserve">	2012-08-26T07:24:04Z</t>
  </si>
  <si>
    <t>alibaba/easyexcel</t>
  </si>
  <si>
    <t xml:space="preserve">	https://github.com/alibaba/easyexcel</t>
  </si>
  <si>
    <t xml:space="preserve">	931</t>
  </si>
  <si>
    <t xml:space="preserve">	1032</t>
  </si>
  <si>
    <t xml:space="preserve">	2018-02-06T03:14:08Z</t>
  </si>
  <si>
    <t xml:space="preserve">	2020-03-04T02:40:24Z</t>
  </si>
  <si>
    <t>dotnet-architecture/eShopOnContainers</t>
  </si>
  <si>
    <t xml:space="preserve">	https://github.com/dotnet-architecture/eShopOnContainers</t>
  </si>
  <si>
    <t xml:space="preserve">	280</t>
  </si>
  <si>
    <t xml:space="preserve">	805</t>
  </si>
  <si>
    <t xml:space="preserve">	2016-10-05T22:35:23Z</t>
  </si>
  <si>
    <t xml:space="preserve">	2020-03-04T02:46:04Z</t>
  </si>
  <si>
    <t>so-fancy/diff-so-fancy</t>
  </si>
  <si>
    <t xml:space="preserve">	https://github.com/so-fancy/diff-so-fancy</t>
  </si>
  <si>
    <t xml:space="preserve">	Perl</t>
  </si>
  <si>
    <t xml:space="preserve">	2016-02-04T11:32:08Z</t>
  </si>
  <si>
    <t xml:space="preserve">	2020-03-03T20:13:21Z</t>
  </si>
  <si>
    <t>mybatis/mybatis-3</t>
  </si>
  <si>
    <t xml:space="preserve">	https://github.com/mybatis/mybatis-3</t>
  </si>
  <si>
    <t xml:space="preserve">	865</t>
  </si>
  <si>
    <t xml:space="preserve">	2013-02-14T19:03:32Z</t>
  </si>
  <si>
    <t xml:space="preserve">	2020-03-04T02:45:07Z</t>
  </si>
  <si>
    <t>aFarkas/lazysizes</t>
  </si>
  <si>
    <t xml:space="preserve">	https://github.com/aFarkas/lazysizes</t>
  </si>
  <si>
    <t xml:space="preserve">	2014-10-11T21:03:26Z</t>
  </si>
  <si>
    <t xml:space="preserve">	2020-03-04T02:27:47Z</t>
  </si>
  <si>
    <t>hwdsl2/setup-ipsec-vpn</t>
  </si>
  <si>
    <t xml:space="preserve">	https://github.com/hwdsl2/setup-ipsec-vpn</t>
  </si>
  <si>
    <t xml:space="preserve">	2016-01-07T16:44:12Z</t>
  </si>
  <si>
    <t xml:space="preserve">	2020-03-04T02:00:46Z</t>
  </si>
  <si>
    <t>oblador/react-native-vector-icons</t>
  </si>
  <si>
    <t xml:space="preserve">	https://github.com/oblador/react-native-vector-icons</t>
  </si>
  <si>
    <t xml:space="preserve">	2015-05-15T16:38:57Z</t>
  </si>
  <si>
    <t xml:space="preserve">	2020-03-04T01:56:22Z</t>
  </si>
  <si>
    <t>facebook/yoga</t>
  </si>
  <si>
    <t xml:space="preserve">	https://github.com/facebook/yoga</t>
  </si>
  <si>
    <t xml:space="preserve">	447</t>
  </si>
  <si>
    <t xml:space="preserve">	2014-04-07T01:37:37Z</t>
  </si>
  <si>
    <t xml:space="preserve">	2020-03-03T18:44:55Z</t>
  </si>
  <si>
    <t>marcuswestin/store.js</t>
  </si>
  <si>
    <t xml:space="preserve">	https://github.com/marcuswestin/store.js</t>
  </si>
  <si>
    <t xml:space="preserve">	2010-06-27T20:29:33Z</t>
  </si>
  <si>
    <t xml:space="preserve">	2020-03-03T18:09:00Z</t>
  </si>
  <si>
    <t>pubkey/rxdb</t>
  </si>
  <si>
    <t xml:space="preserve">	https://github.com/pubkey/rxdb</t>
  </si>
  <si>
    <t xml:space="preserve">	1330</t>
  </si>
  <si>
    <t xml:space="preserve">	2016-12-02T19:34:42Z</t>
  </si>
  <si>
    <t xml:space="preserve">	2020-03-03T20:24:31Z</t>
  </si>
  <si>
    <t>grab/front-end-guide</t>
  </si>
  <si>
    <t xml:space="preserve">	https://github.com/grab/front-end-guide</t>
  </si>
  <si>
    <t xml:space="preserve">	2017-04-24T02:06:06Z</t>
  </si>
  <si>
    <t xml:space="preserve">	2020-03-03T13:31:33Z</t>
  </si>
  <si>
    <t>pouchdb/pouchdb</t>
  </si>
  <si>
    <t xml:space="preserve">	https://github.com/pouchdb/pouchdb</t>
  </si>
  <si>
    <t xml:space="preserve">	1387</t>
  </si>
  <si>
    <t xml:space="preserve">	3814</t>
  </si>
  <si>
    <t xml:space="preserve">	2010-06-10T18:34:24Z</t>
  </si>
  <si>
    <t xml:space="preserve">	2020-03-03T20:54:25Z</t>
  </si>
  <si>
    <t>maxwellito/vivus</t>
  </si>
  <si>
    <t xml:space="preserve">	https://github.com/maxwellito/vivus</t>
  </si>
  <si>
    <t xml:space="preserve">	2014-05-13T22:22:18Z</t>
  </si>
  <si>
    <t xml:space="preserve">	2020-03-04T01:50:56Z</t>
  </si>
  <si>
    <t>vadimdemedes/ink</t>
  </si>
  <si>
    <t xml:space="preserve">	https://github.com/vadimdemedes/ink</t>
  </si>
  <si>
    <t xml:space="preserve">	2017-06-12T06:12:28Z</t>
  </si>
  <si>
    <t xml:space="preserve">	2020-03-04T01:18:29Z</t>
  </si>
  <si>
    <t>swisskyrepo/PayloadsAllTheThings</t>
  </si>
  <si>
    <t xml:space="preserve">	https://github.com/swisskyrepo/PayloadsAllTheThings</t>
  </si>
  <si>
    <t xml:space="preserve">	2016-10-18T07:29:07Z</t>
  </si>
  <si>
    <t xml:space="preserve">	2020-03-04T01:43:14Z</t>
  </si>
  <si>
    <t>youzan/vant</t>
  </si>
  <si>
    <t xml:space="preserve">	https://github.com/youzan/vant</t>
  </si>
  <si>
    <t xml:space="preserve">	2126</t>
  </si>
  <si>
    <t xml:space="preserve">	3503</t>
  </si>
  <si>
    <t xml:space="preserve">	3527</t>
  </si>
  <si>
    <t xml:space="preserve">	2017-04-19T07:55:31Z</t>
  </si>
  <si>
    <t>hdodenhof/CircleImageView</t>
  </si>
  <si>
    <t xml:space="preserve">	https://github.com/hdodenhof/CircleImageView</t>
  </si>
  <si>
    <t xml:space="preserve">	310</t>
  </si>
  <si>
    <t xml:space="preserve">	2014-01-17T16:44:46Z</t>
  </si>
  <si>
    <t xml:space="preserve">	2020-03-04T00:30:32Z</t>
  </si>
  <si>
    <t>iperov/DeepFaceLab</t>
  </si>
  <si>
    <t xml:space="preserve">	https://github.com/iperov/DeepFaceLab</t>
  </si>
  <si>
    <t xml:space="preserve">	2018-06-04T13:10:00Z</t>
  </si>
  <si>
    <t xml:space="preserve">	2020-03-04T02:27:01Z</t>
  </si>
  <si>
    <t>twbs/bootstrap-sass</t>
  </si>
  <si>
    <t xml:space="preserve">	https://github.com/twbs/bootstrap-sass</t>
  </si>
  <si>
    <t xml:space="preserve">	811</t>
  </si>
  <si>
    <t xml:space="preserve">	819</t>
  </si>
  <si>
    <t xml:space="preserve">	2011-09-06T18:58:49Z</t>
  </si>
  <si>
    <t xml:space="preserve">	2020-03-03T13:39:27Z</t>
  </si>
  <si>
    <t>matomo-org/matomo</t>
  </si>
  <si>
    <t xml:space="preserve">	https://github.com/matomo-org/matomo</t>
  </si>
  <si>
    <t xml:space="preserve">	3651</t>
  </si>
  <si>
    <t xml:space="preserve">	9058</t>
  </si>
  <si>
    <t xml:space="preserve">	10755</t>
  </si>
  <si>
    <t xml:space="preserve">	2011-03-30T21:18:17Z</t>
  </si>
  <si>
    <t xml:space="preserve">	2020-03-03T16:03:45Z</t>
  </si>
  <si>
    <t>flatpickr/flatpickr</t>
  </si>
  <si>
    <t xml:space="preserve">	https://github.com/flatpickr/flatpickr</t>
  </si>
  <si>
    <t xml:space="preserve">	1312</t>
  </si>
  <si>
    <t xml:space="preserve">	2015-08-10T23:52:45Z</t>
  </si>
  <si>
    <t xml:space="preserve">	2020-03-04T00:14:27Z</t>
  </si>
  <si>
    <t>geeeeeeeeek/git-recipes</t>
  </si>
  <si>
    <t xml:space="preserve">	https://github.com/geeeeeeeeek/git-recipes</t>
  </si>
  <si>
    <t xml:space="preserve">	2015-10-10T06:53:17Z</t>
  </si>
  <si>
    <t>foreversd/forever</t>
  </si>
  <si>
    <t xml:space="preserve">	https://github.com/foreversd/forever</t>
  </si>
  <si>
    <t xml:space="preserve">	879</t>
  </si>
  <si>
    <t xml:space="preserve">	2010-09-27T15:47:23Z</t>
  </si>
  <si>
    <t xml:space="preserve">	2020-03-03T19:43:08Z</t>
  </si>
  <si>
    <t>getlantern/download</t>
  </si>
  <si>
    <t xml:space="preserve">	https://github.com/getlantern/download</t>
  </si>
  <si>
    <t xml:space="preserve">	2018-06-26T23:52:16Z</t>
  </si>
  <si>
    <t>tj/n</t>
  </si>
  <si>
    <t xml:space="preserve">	https://github.com/tj/n</t>
  </si>
  <si>
    <t xml:space="preserve">	399</t>
  </si>
  <si>
    <t xml:space="preserve">	2011-01-05T14:53:19Z</t>
  </si>
  <si>
    <t xml:space="preserve">	2020-03-03T19:29:52Z</t>
  </si>
  <si>
    <t>tensorflow/tfjs</t>
  </si>
  <si>
    <t xml:space="preserve">	https://github.com/tensorflow/tfjs</t>
  </si>
  <si>
    <t xml:space="preserve">	1531</t>
  </si>
  <si>
    <t xml:space="preserve">	1965</t>
  </si>
  <si>
    <t xml:space="preserve">	2018-03-05T05:41:02Z</t>
  </si>
  <si>
    <t xml:space="preserve">	2020-03-03T23:20:51Z</t>
  </si>
  <si>
    <t>xuxueli/xxl-job</t>
  </si>
  <si>
    <t xml:space="preserve">	https://github.com/xuxueli/xxl-job</t>
  </si>
  <si>
    <t xml:space="preserve">	1224</t>
  </si>
  <si>
    <t xml:space="preserve">	2015-11-28T12:59:34Z</t>
  </si>
  <si>
    <t xml:space="preserve">	2020-03-04T01:55:31Z</t>
  </si>
  <si>
    <t>dianping/cat</t>
  </si>
  <si>
    <t xml:space="preserve">	https://github.com/dianping/cat</t>
  </si>
  <si>
    <t xml:space="preserve">	907</t>
  </si>
  <si>
    <t xml:space="preserve">	964</t>
  </si>
  <si>
    <t xml:space="preserve">	2012-12-05T02:31:48Z</t>
  </si>
  <si>
    <t xml:space="preserve">	2020-03-03T14:58:40Z</t>
  </si>
  <si>
    <t>signalapp/Signal-Android</t>
  </si>
  <si>
    <t xml:space="preserve">	https://github.com/signalapp/Signal-Android</t>
  </si>
  <si>
    <t xml:space="preserve">	236</t>
  </si>
  <si>
    <t xml:space="preserve">	6805</t>
  </si>
  <si>
    <t xml:space="preserve">	7277</t>
  </si>
  <si>
    <t xml:space="preserve">	2011-12-15T20:01:12Z</t>
  </si>
  <si>
    <t xml:space="preserve">	2020-03-04T02:41:43Z</t>
  </si>
  <si>
    <t>winterbe/java8-tutorial</t>
  </si>
  <si>
    <t xml:space="preserve">	https://github.com/winterbe/java8-tutorial</t>
  </si>
  <si>
    <t xml:space="preserve">	2014-03-16T17:25:43Z</t>
  </si>
  <si>
    <t xml:space="preserve">	2020-03-03T22:54:05Z</t>
  </si>
  <si>
    <t>textmate/textmate</t>
  </si>
  <si>
    <t xml:space="preserve">	https://github.com/textmate/textmate</t>
  </si>
  <si>
    <t xml:space="preserve">	177</t>
  </si>
  <si>
    <t xml:space="preserve">	2012-08-08T16:25:52Z</t>
  </si>
  <si>
    <t xml:space="preserve">	2020-03-03T15:44:14Z</t>
  </si>
  <si>
    <t>nikic/PHP-Parser</t>
  </si>
  <si>
    <t xml:space="preserve">	https://github.com/nikic/PHP-Parser</t>
  </si>
  <si>
    <t xml:space="preserve">	2011-04-18T17:03:47Z</t>
  </si>
  <si>
    <t xml:space="preserve">	2020-03-03T19:58:27Z</t>
  </si>
  <si>
    <t>chriskempson/tomorrow-theme</t>
  </si>
  <si>
    <t xml:space="preserve">	https://github.com/chriskempson/tomorrow-theme</t>
  </si>
  <si>
    <t xml:space="preserve">	2011-02-14T15:43:03Z</t>
  </si>
  <si>
    <t xml:space="preserve">	2020-03-04T00:54:36Z</t>
  </si>
  <si>
    <t>alibaba/canal</t>
  </si>
  <si>
    <t xml:space="preserve">	https://github.com/alibaba/canal</t>
  </si>
  <si>
    <t xml:space="preserve">	2013-01-13T10:59:52Z</t>
  </si>
  <si>
    <t xml:space="preserve">	2020-03-04T02:40:36Z</t>
  </si>
  <si>
    <t>react-native-community/lottie-react-native</t>
  </si>
  <si>
    <t xml:space="preserve">	https://github.com/react-native-community/lottie-react-native</t>
  </si>
  <si>
    <t xml:space="preserve">	2017-01-27T18:24:50Z</t>
  </si>
  <si>
    <t xml:space="preserve">	2020-03-03T23:08:48Z</t>
  </si>
  <si>
    <t>sqlitebrowser/sqlitebrowser</t>
  </si>
  <si>
    <t xml:space="preserve">	https://github.com/sqlitebrowser/sqlitebrowser</t>
  </si>
  <si>
    <t xml:space="preserve">	1750</t>
  </si>
  <si>
    <t xml:space="preserve">	2014-05-04T01:54:44Z</t>
  </si>
  <si>
    <t xml:space="preserve">	2020-03-03T20:05:44Z</t>
  </si>
  <si>
    <t>nginx-proxy/nginx-proxy</t>
  </si>
  <si>
    <t xml:space="preserve">	https://github.com/nginx-proxy/nginx-proxy</t>
  </si>
  <si>
    <t xml:space="preserve">	531</t>
  </si>
  <si>
    <t xml:space="preserve">	2014-05-05T17:01:40Z</t>
  </si>
  <si>
    <t xml:space="preserve">	2020-03-03T18:14:04Z</t>
  </si>
  <si>
    <t>nfl/react-helmet</t>
  </si>
  <si>
    <t xml:space="preserve">	https://github.com/nfl/react-helmet</t>
  </si>
  <si>
    <t xml:space="preserve">	308</t>
  </si>
  <si>
    <t xml:space="preserve">	2015-06-18T00:07:34Z</t>
  </si>
  <si>
    <t xml:space="preserve">	2020-03-03T16:54:13Z</t>
  </si>
  <si>
    <t>adobe-webplatform/Snap.svg</t>
  </si>
  <si>
    <t xml:space="preserve">	https://github.com/adobe-webplatform/Snap.svg</t>
  </si>
  <si>
    <t xml:space="preserve">	2013-08-15T20:51:34Z</t>
  </si>
  <si>
    <t xml:space="preserve">	2020-03-04T00:50:04Z</t>
  </si>
  <si>
    <t>docsifyjs/docsify</t>
  </si>
  <si>
    <t xml:space="preserve">	https://github.com/docsifyjs/docsify</t>
  </si>
  <si>
    <t xml:space="preserve">	705</t>
  </si>
  <si>
    <t xml:space="preserve">	2016-11-20T07:55:43Z</t>
  </si>
  <si>
    <t xml:space="preserve">	2020-03-04T01:56:11Z</t>
  </si>
  <si>
    <t>philc/vimium</t>
  </si>
  <si>
    <t xml:space="preserve">	https://github.com/philc/vimium</t>
  </si>
  <si>
    <t xml:space="preserve">	1913</t>
  </si>
  <si>
    <t xml:space="preserve">	2560</t>
  </si>
  <si>
    <t xml:space="preserve">	2009-09-20T07:08:19Z</t>
  </si>
  <si>
    <t xml:space="preserve">	2020-03-04T02:40:23Z</t>
  </si>
  <si>
    <t>zyedidia/micro</t>
  </si>
  <si>
    <t xml:space="preserve">	https://github.com/zyedidia/micro</t>
  </si>
  <si>
    <t xml:space="preserve">	829</t>
  </si>
  <si>
    <t xml:space="preserve">	2016-03-11T02:06:28Z</t>
  </si>
  <si>
    <t xml:space="preserve">	2020-03-03T23:45:08Z</t>
  </si>
  <si>
    <t>Awesome-Windows/Awesome</t>
  </si>
  <si>
    <t xml:space="preserve">	https://github.com/Awesome-Windows/Awesome</t>
  </si>
  <si>
    <t xml:space="preserve">	2016-05-30T17:27:35Z</t>
  </si>
  <si>
    <t xml:space="preserve">	2020-03-03T22:48:34Z</t>
  </si>
  <si>
    <t>dgraph-io/dgraph</t>
  </si>
  <si>
    <t xml:space="preserve">	https://github.com/dgraph-io/dgraph</t>
  </si>
  <si>
    <t xml:space="preserve">	1744</t>
  </si>
  <si>
    <t xml:space="preserve">	2015-08-25T07:15:56Z</t>
  </si>
  <si>
    <t xml:space="preserve">	2020-03-04T01:16:47Z</t>
  </si>
  <si>
    <t>philipwalton/solved-by-flexbox</t>
  </si>
  <si>
    <t xml:space="preserve">	https://github.com/philipwalton/solved-by-flexbox</t>
  </si>
  <si>
    <t xml:space="preserve">	2013-08-31T23:04:51Z</t>
  </si>
  <si>
    <t>erusev/parsedown</t>
  </si>
  <si>
    <t xml:space="preserve">	https://github.com/erusev/parsedown</t>
  </si>
  <si>
    <t xml:space="preserve">	2013-07-10T20:23:25Z</t>
  </si>
  <si>
    <t xml:space="preserve">	2020-03-03T20:35:14Z</t>
  </si>
  <si>
    <t>getify/Functional-Light-JS</t>
  </si>
  <si>
    <t xml:space="preserve">	https://github.com/getify/Functional-Light-JS</t>
  </si>
  <si>
    <t xml:space="preserve">	2016-08-17T01:40:50Z</t>
  </si>
  <si>
    <t xml:space="preserve">	2020-03-03T17:18:20Z</t>
  </si>
  <si>
    <t>scala/scala</t>
  </si>
  <si>
    <t xml:space="preserve">	https://github.com/scala/scala</t>
  </si>
  <si>
    <t xml:space="preserve">	6642</t>
  </si>
  <si>
    <t xml:space="preserve">	2011-12-01T05:02:34Z</t>
  </si>
  <si>
    <t xml:space="preserve">	2020-03-03T20:57:22Z</t>
  </si>
  <si>
    <t>Kong/insomnia</t>
  </si>
  <si>
    <t xml:space="preserve">	https://github.com/Kong/insomnia</t>
  </si>
  <si>
    <t xml:space="preserve">	425</t>
  </si>
  <si>
    <t xml:space="preserve">	1251</t>
  </si>
  <si>
    <t xml:space="preserve">	1506</t>
  </si>
  <si>
    <t xml:space="preserve">	2016-04-23T03:54:26Z</t>
  </si>
  <si>
    <t xml:space="preserve">	2020-03-04T01:46:54Z</t>
  </si>
  <si>
    <t>dcloudio/mui</t>
  </si>
  <si>
    <t xml:space="preserve">	https://github.com/dcloudio/mui</t>
  </si>
  <si>
    <t xml:space="preserve">	2014-08-18T07:14:41Z</t>
  </si>
  <si>
    <t xml:space="preserve">	2020-03-03T14:47:16Z</t>
  </si>
  <si>
    <t>Linguagens mais populares</t>
  </si>
  <si>
    <t>Número de repositórios</t>
  </si>
  <si>
    <t>JavaScript</t>
  </si>
  <si>
    <t>HTML</t>
  </si>
  <si>
    <t>CSS</t>
  </si>
  <si>
    <t>SQL</t>
  </si>
  <si>
    <t>Java</t>
  </si>
  <si>
    <t>Bash/Shell</t>
  </si>
  <si>
    <t>Python</t>
  </si>
  <si>
    <t>C#</t>
  </si>
  <si>
    <t>PHP</t>
  </si>
  <si>
    <t>C++</t>
  </si>
  <si>
    <t>C</t>
  </si>
  <si>
    <t>TypeScript</t>
  </si>
  <si>
    <t>Ruby</t>
  </si>
  <si>
    <t>Swift</t>
  </si>
  <si>
    <t>Assembly</t>
  </si>
  <si>
    <t>Go</t>
  </si>
  <si>
    <t>Objective-C</t>
  </si>
  <si>
    <t>VB.NET</t>
  </si>
  <si>
    <t>R</t>
  </si>
  <si>
    <t>Matlab</t>
  </si>
  <si>
    <t>VBA</t>
  </si>
  <si>
    <t>Kotlin</t>
  </si>
  <si>
    <t>Scala</t>
  </si>
  <si>
    <t>Groovy</t>
  </si>
  <si>
    <t>Perl</t>
  </si>
  <si>
    <t>Medianas</t>
  </si>
  <si>
    <t>Totais</t>
  </si>
  <si>
    <t>Porcentagem</t>
  </si>
  <si>
    <t>Médias</t>
  </si>
  <si>
    <t xml:space="preserve">	2014-12-2</t>
  </si>
  <si>
    <t>Nº de Repositórios</t>
  </si>
  <si>
    <t>Idade (em anos)</t>
  </si>
  <si>
    <t>Frequência de atualização</t>
  </si>
  <si>
    <t>Total</t>
  </si>
  <si>
    <t>Releases</t>
  </si>
  <si>
    <t>0 dias</t>
  </si>
  <si>
    <t>1 dias</t>
  </si>
  <si>
    <t>2 dias</t>
  </si>
  <si>
    <t>3+ dias</t>
  </si>
  <si>
    <t>3 dias</t>
  </si>
  <si>
    <t>1 - 3 anos</t>
  </si>
  <si>
    <t>4 - 6 anos</t>
  </si>
  <si>
    <t>7 - 9 anos</t>
  </si>
  <si>
    <t>9+ anos</t>
  </si>
  <si>
    <t>Razão das Issues</t>
  </si>
  <si>
    <t>Não Fechadas</t>
  </si>
  <si>
    <t>Fechadas</t>
  </si>
  <si>
    <t>Issues</t>
  </si>
  <si>
    <t>Pull Requests Aceitos</t>
  </si>
  <si>
    <t>30000+ PRs</t>
  </si>
  <si>
    <t>0 - 1000 PRs</t>
  </si>
  <si>
    <t>1001 - 10000 PRs</t>
  </si>
  <si>
    <t>10001 - 20000 PRs</t>
  </si>
  <si>
    <t>20001 - 30000 PRs</t>
  </si>
  <si>
    <t>0 - 100 Releases</t>
  </si>
  <si>
    <t>101 - 200 Releases</t>
  </si>
  <si>
    <t>201 - 300 Releases</t>
  </si>
  <si>
    <t>301 - 400 Releases</t>
  </si>
  <si>
    <t>401 - 500 Releases</t>
  </si>
  <si>
    <t>500+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</si>
</sst>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6" fillId="0" borderId="10" xfId="0" applyFont="1" applyBorder="1" applyAlignment="1">
      <alignment wrapText="1"/>
    </xf>
    <xf numFmtId="14" fontId="0" fillId="0" borderId="10" xfId="0" applyNumberFormat="1" applyBorder="1"/>
    <xf numFmtId="0" fontId="0" fillId="0" borderId="0" xfId="0" applyBorder="1"/>
    <xf numFmtId="14" fontId="0" fillId="0" borderId="13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1" xfId="0" applyNumberFormat="1" applyBorder="1"/>
    <xf numFmtId="49" fontId="0" fillId="0" borderId="10" xfId="0" applyNumberFormat="1" applyBorder="1"/>
    <xf numFmtId="49" fontId="0" fillId="0" borderId="10" xfId="0" applyNumberFormat="1" applyFill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Font="1" applyFill="1" applyBorder="1"/>
    <xf numFmtId="0" fontId="0" fillId="0" borderId="10" xfId="0" applyFill="1" applyBorder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Nº</a:t>
            </a:r>
            <a:r>
              <a:rPr lang="pt-BR" baseline="0"/>
              <a:t> de </a:t>
            </a:r>
            <a:r>
              <a:rPr lang="pt-BR"/>
              <a:t>Repositórios X Linguagem Popular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do Dados'!$B$2:$B$26</c:f>
              <c:strCache>
                <c:ptCount val="25"/>
                <c:pt idx="0">
                  <c:v>JavaScript</c:v>
                </c:pt>
                <c:pt idx="1">
                  <c:v>HTML</c:v>
                </c:pt>
                <c:pt idx="2">
                  <c:v>CSS</c:v>
                </c:pt>
                <c:pt idx="3">
                  <c:v>SQL</c:v>
                </c:pt>
                <c:pt idx="4">
                  <c:v>Java</c:v>
                </c:pt>
                <c:pt idx="5">
                  <c:v>Bash/Shell</c:v>
                </c:pt>
                <c:pt idx="6">
                  <c:v>Python</c:v>
                </c:pt>
                <c:pt idx="7">
                  <c:v>C#</c:v>
                </c:pt>
                <c:pt idx="8">
                  <c:v>PHP</c:v>
                </c:pt>
                <c:pt idx="9">
                  <c:v>C++</c:v>
                </c:pt>
                <c:pt idx="10">
                  <c:v>C</c:v>
                </c:pt>
                <c:pt idx="11">
                  <c:v>TypeScript</c:v>
                </c:pt>
                <c:pt idx="12">
                  <c:v>Ruby</c:v>
                </c:pt>
                <c:pt idx="13">
                  <c:v>Swift</c:v>
                </c:pt>
                <c:pt idx="14">
                  <c:v>Assembly</c:v>
                </c:pt>
                <c:pt idx="15">
                  <c:v>Go</c:v>
                </c:pt>
                <c:pt idx="16">
                  <c:v>Objective-C</c:v>
                </c:pt>
                <c:pt idx="17">
                  <c:v>VB.NET</c:v>
                </c:pt>
                <c:pt idx="18">
                  <c:v>R</c:v>
                </c:pt>
                <c:pt idx="19">
                  <c:v>Matlab</c:v>
                </c:pt>
                <c:pt idx="20">
                  <c:v>VBA</c:v>
                </c:pt>
                <c:pt idx="21">
                  <c:v>Kotlin</c:v>
                </c:pt>
                <c:pt idx="22">
                  <c:v>Scala</c:v>
                </c:pt>
                <c:pt idx="23">
                  <c:v>Groovy</c:v>
                </c:pt>
                <c:pt idx="24">
                  <c:v>Perl</c:v>
                </c:pt>
              </c:strCache>
            </c:strRef>
          </c:cat>
          <c:val>
            <c:numRef>
              <c:f>'Análise do Dados'!$C$2:$C$26</c:f>
              <c:numCache>
                <c:formatCode>General</c:formatCode>
                <c:ptCount val="25"/>
                <c:pt idx="0">
                  <c:v>303</c:v>
                </c:pt>
                <c:pt idx="1">
                  <c:v>22</c:v>
                </c:pt>
                <c:pt idx="2">
                  <c:v>25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94</c:v>
                </c:pt>
                <c:pt idx="7">
                  <c:v>8</c:v>
                </c:pt>
                <c:pt idx="8">
                  <c:v>19</c:v>
                </c:pt>
                <c:pt idx="9">
                  <c:v>45</c:v>
                </c:pt>
                <c:pt idx="10">
                  <c:v>23</c:v>
                </c:pt>
                <c:pt idx="11">
                  <c:v>48</c:v>
                </c:pt>
                <c:pt idx="12">
                  <c:v>17</c:v>
                </c:pt>
                <c:pt idx="13">
                  <c:v>23</c:v>
                </c:pt>
                <c:pt idx="14">
                  <c:v>2</c:v>
                </c:pt>
                <c:pt idx="15">
                  <c:v>59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8-4F40-987E-E85DA12F3D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2117192"/>
        <c:axId val="452114568"/>
      </c:barChart>
      <c:catAx>
        <c:axId val="4521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14568"/>
        <c:crosses val="autoZero"/>
        <c:auto val="1"/>
        <c:lblAlgn val="ctr"/>
        <c:lblOffset val="100"/>
        <c:noMultiLvlLbl val="0"/>
      </c:catAx>
      <c:valAx>
        <c:axId val="4521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de Idade</a:t>
            </a:r>
            <a:r>
              <a:rPr lang="en-US" baseline="0"/>
              <a:t> dos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do Dados'!$R$1006</c:f>
              <c:strCache>
                <c:ptCount val="1"/>
                <c:pt idx="0">
                  <c:v>Nº de Repositórios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67-4F6A-ACE8-0CC7CFAC9E1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67-4F6A-ACE8-0CC7CFAC9E1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67-4F6A-ACE8-0CC7CFAC9E1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67-4F6A-ACE8-0CC7CFAC9E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 Dados'!$Q$1007:$Q$1010</c:f>
              <c:strCache>
                <c:ptCount val="4"/>
                <c:pt idx="0">
                  <c:v>1 - 3 anos</c:v>
                </c:pt>
                <c:pt idx="1">
                  <c:v>4 - 6 anos</c:v>
                </c:pt>
                <c:pt idx="2">
                  <c:v>7 - 9 anos</c:v>
                </c:pt>
                <c:pt idx="3">
                  <c:v>9+ anos</c:v>
                </c:pt>
              </c:strCache>
            </c:strRef>
          </c:cat>
          <c:val>
            <c:numRef>
              <c:f>'Análise do Dados'!$R$1007:$R$1010</c:f>
              <c:numCache>
                <c:formatCode>General</c:formatCode>
                <c:ptCount val="4"/>
                <c:pt idx="0">
                  <c:v>179</c:v>
                </c:pt>
                <c:pt idx="1">
                  <c:v>448</c:v>
                </c:pt>
                <c:pt idx="2">
                  <c:v>282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3-4D85-9D40-ABBFAE078E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Nº de Repositórios</a:t>
            </a:r>
            <a:r>
              <a:rPr lang="en-US" baseline="0"/>
              <a:t> X Tempo desde a última atualização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 Dados'!$O$1006</c:f>
              <c:strCache>
                <c:ptCount val="1"/>
                <c:pt idx="0">
                  <c:v>Nº de Repositórios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do Dados'!$N$1007:$N$1011</c:f>
              <c:strCache>
                <c:ptCount val="5"/>
                <c:pt idx="0">
                  <c:v>0 dias</c:v>
                </c:pt>
                <c:pt idx="1">
                  <c:v>1 dias</c:v>
                </c:pt>
                <c:pt idx="2">
                  <c:v>2 dias</c:v>
                </c:pt>
                <c:pt idx="3">
                  <c:v>3 dias</c:v>
                </c:pt>
                <c:pt idx="4">
                  <c:v>3+ dias</c:v>
                </c:pt>
              </c:strCache>
            </c:strRef>
          </c:cat>
          <c:val>
            <c:numRef>
              <c:f>'Análise do Dados'!$O$1007:$O$1011</c:f>
              <c:numCache>
                <c:formatCode>General</c:formatCode>
                <c:ptCount val="5"/>
                <c:pt idx="0">
                  <c:v>637</c:v>
                </c:pt>
                <c:pt idx="1">
                  <c:v>351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C39-A740-C81AE1113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0741272"/>
        <c:axId val="360737664"/>
      </c:barChart>
      <c:catAx>
        <c:axId val="36074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737664"/>
        <c:crosses val="autoZero"/>
        <c:auto val="1"/>
        <c:lblAlgn val="ctr"/>
        <c:lblOffset val="100"/>
        <c:noMultiLvlLbl val="0"/>
      </c:catAx>
      <c:valAx>
        <c:axId val="360737664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7412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'Análise do Dados'!$E$52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66-4479-8E4E-BEAD16429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66-4479-8E4E-BEAD16429F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 Dados'!$D$53:$D$54</c:f>
              <c:strCache>
                <c:ptCount val="2"/>
                <c:pt idx="0">
                  <c:v>Fechadas</c:v>
                </c:pt>
                <c:pt idx="1">
                  <c:v>Não Fechadas</c:v>
                </c:pt>
              </c:strCache>
            </c:strRef>
          </c:cat>
          <c:val>
            <c:numRef>
              <c:f>'Análise do Dados'!$E$53:$E$54</c:f>
              <c:numCache>
                <c:formatCode>General</c:formatCode>
                <c:ptCount val="2"/>
                <c:pt idx="0">
                  <c:v>2056524</c:v>
                </c:pt>
                <c:pt idx="1">
                  <c:v>322811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B-4213-9EBF-E800D2B33B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Pull Requests Aceitos X Nº de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do Dados'!$L$1006</c:f>
              <c:strCache>
                <c:ptCount val="1"/>
                <c:pt idx="0">
                  <c:v>Nº de Repositórios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do Dados'!$K$1007:$K$1011</c:f>
              <c:strCache>
                <c:ptCount val="5"/>
                <c:pt idx="0">
                  <c:v>0 - 1000 PRs</c:v>
                </c:pt>
                <c:pt idx="1">
                  <c:v>1001 - 10000 PRs</c:v>
                </c:pt>
                <c:pt idx="2">
                  <c:v>10001 - 20000 PRs</c:v>
                </c:pt>
                <c:pt idx="3">
                  <c:v>20001 - 30000 PRs</c:v>
                </c:pt>
                <c:pt idx="4">
                  <c:v>30000+ PRs</c:v>
                </c:pt>
              </c:strCache>
            </c:strRef>
          </c:cat>
          <c:val>
            <c:numRef>
              <c:f>'Análise do Dados'!$L$1007:$L$1011</c:f>
              <c:numCache>
                <c:formatCode>General</c:formatCode>
                <c:ptCount val="5"/>
                <c:pt idx="0">
                  <c:v>783</c:v>
                </c:pt>
                <c:pt idx="1">
                  <c:v>191</c:v>
                </c:pt>
                <c:pt idx="2">
                  <c:v>16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4950-ADB9-D8EC2D8A5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1733576"/>
        <c:axId val="371738824"/>
      </c:barChart>
      <c:catAx>
        <c:axId val="37173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738824"/>
        <c:crosses val="autoZero"/>
        <c:auto val="1"/>
        <c:lblAlgn val="ctr"/>
        <c:lblOffset val="100"/>
        <c:noMultiLvlLbl val="0"/>
      </c:catAx>
      <c:valAx>
        <c:axId val="37173882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7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Nº de Repositórios X Quantidade de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do Dados'!$I$1006</c:f>
              <c:strCache>
                <c:ptCount val="1"/>
                <c:pt idx="0">
                  <c:v>Nº de Repositórios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do Dados'!$H$1007:$H$1012</c:f>
              <c:strCache>
                <c:ptCount val="6"/>
                <c:pt idx="0">
                  <c:v>0 - 100 Releases</c:v>
                </c:pt>
                <c:pt idx="1">
                  <c:v>101 - 200 Releases</c:v>
                </c:pt>
                <c:pt idx="2">
                  <c:v>201 - 300 Releases</c:v>
                </c:pt>
                <c:pt idx="3">
                  <c:v>301 - 400 Releases</c:v>
                </c:pt>
                <c:pt idx="4">
                  <c:v>401 - 500 Releases</c:v>
                </c:pt>
                <c:pt idx="5">
                  <c:v>500+ Releases</c:v>
                </c:pt>
              </c:strCache>
            </c:strRef>
          </c:cat>
          <c:val>
            <c:numRef>
              <c:f>'Análise do Dados'!$I$1007:$I$1012</c:f>
              <c:numCache>
                <c:formatCode>General</c:formatCode>
                <c:ptCount val="6"/>
                <c:pt idx="0">
                  <c:v>883</c:v>
                </c:pt>
                <c:pt idx="1">
                  <c:v>85</c:v>
                </c:pt>
                <c:pt idx="2">
                  <c:v>17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5-4FFD-A874-A064AB1F5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6796024"/>
        <c:axId val="296794056"/>
      </c:barChart>
      <c:catAx>
        <c:axId val="2967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794056"/>
        <c:crosses val="autoZero"/>
        <c:auto val="1"/>
        <c:lblAlgn val="ctr"/>
        <c:lblOffset val="100"/>
        <c:noMultiLvlLbl val="0"/>
      </c:catAx>
      <c:valAx>
        <c:axId val="2967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7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133350</xdr:rowOff>
    </xdr:from>
    <xdr:to>
      <xdr:col>10</xdr:col>
      <xdr:colOff>438150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6FA4CF-C3D6-42B5-B331-31EAB5AB4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</xdr:colOff>
      <xdr:row>15</xdr:row>
      <xdr:rowOff>90487</xdr:rowOff>
    </xdr:from>
    <xdr:to>
      <xdr:col>10</xdr:col>
      <xdr:colOff>452437</xdr:colOff>
      <xdr:row>29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23BC6F-E395-4481-8634-1042685B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30</xdr:row>
      <xdr:rowOff>133349</xdr:rowOff>
    </xdr:from>
    <xdr:to>
      <xdr:col>10</xdr:col>
      <xdr:colOff>447675</xdr:colOff>
      <xdr:row>45</xdr:row>
      <xdr:rowOff>104774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71998C-4722-40B7-B667-CE155488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59</xdr:row>
      <xdr:rowOff>61912</xdr:rowOff>
    </xdr:from>
    <xdr:to>
      <xdr:col>9</xdr:col>
      <xdr:colOff>371475</xdr:colOff>
      <xdr:row>73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48D193-73A3-4BA0-8C3A-ED07D75E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1562099</xdr:colOff>
      <xdr:row>75</xdr:row>
      <xdr:rowOff>0</xdr:rowOff>
    </xdr:from>
    <xdr:to>
      <xdr:col>10</xdr:col>
      <xdr:colOff>47624</xdr:colOff>
      <xdr:row>89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9E23F0A-C0CA-4460-929E-BD4B5991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91</xdr:row>
      <xdr:rowOff>0</xdr:rowOff>
    </xdr:from>
    <xdr:to>
      <xdr:col>10</xdr:col>
      <xdr:colOff>57150</xdr:colOff>
      <xdr:row>105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2BDE4D-582D-431B-8DDC-57B994492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opLeftCell="A106" workbookViewId="0">
      <selection activeCell="L30" sqref="L30"/>
    </sheetView>
  </sheetViews>
  <sheetFormatPr defaultRowHeight="15" x14ac:dyDescent="0.25"/>
  <cols>
    <col min="12" max="12" width="9.28515625" customWidth="1"/>
    <col min="13" max="13" width="9.42578125" customWidth="1"/>
    <col min="14" max="14" width="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5726</v>
      </c>
      <c r="I2" t="s">
        <v>16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13</v>
      </c>
      <c r="F3" t="s">
        <v>13</v>
      </c>
      <c r="G3" t="s">
        <v>13</v>
      </c>
      <c r="H3" t="s">
        <v>21</v>
      </c>
      <c r="I3" t="s">
        <v>22</v>
      </c>
    </row>
    <row r="4" spans="1:9" x14ac:dyDescent="0.25">
      <c r="A4" t="s">
        <v>23</v>
      </c>
      <c r="B4" t="s">
        <v>24</v>
      </c>
      <c r="C4" t="s">
        <v>11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5">
      <c r="A5" t="s">
        <v>31</v>
      </c>
      <c r="B5" t="s">
        <v>32</v>
      </c>
      <c r="C5" t="s">
        <v>11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</row>
    <row r="6" spans="1:9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</row>
    <row r="7" spans="1:9" x14ac:dyDescent="0.25">
      <c r="A7" t="s">
        <v>48</v>
      </c>
      <c r="B7" t="s">
        <v>49</v>
      </c>
      <c r="C7" t="s">
        <v>11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</row>
    <row r="8" spans="1:9" x14ac:dyDescent="0.25">
      <c r="A8" t="s">
        <v>56</v>
      </c>
      <c r="B8" t="s">
        <v>57</v>
      </c>
      <c r="C8" t="s">
        <v>58</v>
      </c>
      <c r="D8" t="s">
        <v>59</v>
      </c>
      <c r="E8" t="s">
        <v>13</v>
      </c>
      <c r="F8" t="s">
        <v>60</v>
      </c>
      <c r="G8" t="s">
        <v>61</v>
      </c>
      <c r="H8" t="s">
        <v>62</v>
      </c>
      <c r="I8" t="s">
        <v>63</v>
      </c>
    </row>
    <row r="9" spans="1:9" x14ac:dyDescent="0.25">
      <c r="A9" t="s">
        <v>64</v>
      </c>
      <c r="B9" t="s">
        <v>65</v>
      </c>
      <c r="C9" t="s">
        <v>58</v>
      </c>
      <c r="D9" t="s">
        <v>66</v>
      </c>
      <c r="E9" t="s">
        <v>13</v>
      </c>
      <c r="F9" t="s">
        <v>67</v>
      </c>
      <c r="G9" t="s">
        <v>68</v>
      </c>
      <c r="H9" t="s">
        <v>69</v>
      </c>
      <c r="I9" t="s">
        <v>70</v>
      </c>
    </row>
    <row r="10" spans="1:9" x14ac:dyDescent="0.25">
      <c r="A10" t="s">
        <v>71</v>
      </c>
      <c r="B10" t="s">
        <v>72</v>
      </c>
      <c r="C10" t="s">
        <v>58</v>
      </c>
      <c r="D10" t="s">
        <v>73</v>
      </c>
      <c r="E10" t="s">
        <v>13</v>
      </c>
      <c r="F10" t="s">
        <v>74</v>
      </c>
      <c r="G10" t="s">
        <v>75</v>
      </c>
      <c r="H10" t="s">
        <v>76</v>
      </c>
      <c r="I10" t="s">
        <v>77</v>
      </c>
    </row>
    <row r="11" spans="1:9" x14ac:dyDescent="0.25">
      <c r="A11" t="s">
        <v>78</v>
      </c>
      <c r="B11" t="s">
        <v>79</v>
      </c>
      <c r="C11" t="s">
        <v>80</v>
      </c>
      <c r="D11" t="s">
        <v>81</v>
      </c>
      <c r="E11" t="s">
        <v>13</v>
      </c>
      <c r="F11" t="s">
        <v>82</v>
      </c>
      <c r="G11" t="s">
        <v>83</v>
      </c>
      <c r="H11" t="s">
        <v>84</v>
      </c>
      <c r="I11" t="s">
        <v>85</v>
      </c>
    </row>
    <row r="12" spans="1:9" x14ac:dyDescent="0.25">
      <c r="A12" t="s">
        <v>86</v>
      </c>
      <c r="B12" t="s">
        <v>87</v>
      </c>
      <c r="C12" t="s">
        <v>58</v>
      </c>
      <c r="D12" t="s">
        <v>88</v>
      </c>
      <c r="E12" t="s">
        <v>13</v>
      </c>
      <c r="F12" t="s">
        <v>89</v>
      </c>
      <c r="G12" t="s">
        <v>90</v>
      </c>
      <c r="H12" t="s">
        <v>91</v>
      </c>
      <c r="I12" t="s">
        <v>92</v>
      </c>
    </row>
    <row r="13" spans="1:9" x14ac:dyDescent="0.25">
      <c r="A13" t="s">
        <v>93</v>
      </c>
      <c r="B13" t="s">
        <v>94</v>
      </c>
      <c r="C13" t="s">
        <v>58</v>
      </c>
      <c r="D13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</row>
    <row r="14" spans="1:9" x14ac:dyDescent="0.25">
      <c r="A14" t="s">
        <v>101</v>
      </c>
      <c r="B14" t="s">
        <v>102</v>
      </c>
      <c r="C14" t="s">
        <v>58</v>
      </c>
      <c r="D14" t="s">
        <v>103</v>
      </c>
      <c r="E14" t="s">
        <v>13</v>
      </c>
      <c r="F14" t="s">
        <v>13</v>
      </c>
      <c r="G14" t="s">
        <v>13</v>
      </c>
      <c r="H14" t="s">
        <v>104</v>
      </c>
      <c r="I14" t="s">
        <v>105</v>
      </c>
    </row>
    <row r="15" spans="1:9" x14ac:dyDescent="0.25">
      <c r="A15" t="s">
        <v>106</v>
      </c>
      <c r="B15" t="s">
        <v>107</v>
      </c>
      <c r="C15" t="s">
        <v>11</v>
      </c>
      <c r="D15" t="s">
        <v>108</v>
      </c>
      <c r="E15" t="s">
        <v>13</v>
      </c>
      <c r="F15" t="s">
        <v>109</v>
      </c>
      <c r="G15" t="s">
        <v>110</v>
      </c>
      <c r="H15" t="s">
        <v>111</v>
      </c>
      <c r="I15" t="s">
        <v>112</v>
      </c>
    </row>
    <row r="16" spans="1:9" x14ac:dyDescent="0.2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117</v>
      </c>
      <c r="G16" t="s">
        <v>118</v>
      </c>
      <c r="H16" t="s">
        <v>119</v>
      </c>
      <c r="I16" t="s">
        <v>120</v>
      </c>
    </row>
    <row r="17" spans="1:9" x14ac:dyDescent="0.25">
      <c r="A17" t="s">
        <v>121</v>
      </c>
      <c r="B17" t="s">
        <v>122</v>
      </c>
      <c r="C17" t="s">
        <v>123</v>
      </c>
      <c r="D17" t="s">
        <v>124</v>
      </c>
      <c r="E17" t="s">
        <v>96</v>
      </c>
      <c r="F17" t="s">
        <v>125</v>
      </c>
      <c r="G17" t="s">
        <v>126</v>
      </c>
      <c r="H17" t="s">
        <v>127</v>
      </c>
      <c r="I17" t="s">
        <v>128</v>
      </c>
    </row>
    <row r="18" spans="1:9" x14ac:dyDescent="0.25">
      <c r="A18" t="s">
        <v>129</v>
      </c>
      <c r="B18" t="s">
        <v>130</v>
      </c>
      <c r="C18" t="s">
        <v>11</v>
      </c>
      <c r="D18" t="s">
        <v>131</v>
      </c>
      <c r="E18" t="s">
        <v>132</v>
      </c>
      <c r="F18" t="s">
        <v>133</v>
      </c>
      <c r="G18" t="s">
        <v>134</v>
      </c>
      <c r="H18" t="s">
        <v>135</v>
      </c>
      <c r="I18" t="s">
        <v>136</v>
      </c>
    </row>
    <row r="19" spans="1:9" x14ac:dyDescent="0.25">
      <c r="A19" t="s">
        <v>137</v>
      </c>
      <c r="B19" t="s">
        <v>138</v>
      </c>
      <c r="C19" t="s">
        <v>139</v>
      </c>
      <c r="D19" t="s">
        <v>140</v>
      </c>
      <c r="E19" t="s">
        <v>13</v>
      </c>
      <c r="F19" t="s">
        <v>141</v>
      </c>
      <c r="G19" t="s">
        <v>142</v>
      </c>
      <c r="H19" t="s">
        <v>143</v>
      </c>
      <c r="I19" t="s">
        <v>144</v>
      </c>
    </row>
    <row r="20" spans="1:9" x14ac:dyDescent="0.25">
      <c r="A20" t="s">
        <v>145</v>
      </c>
      <c r="B20" t="s">
        <v>146</v>
      </c>
      <c r="C20" t="s">
        <v>147</v>
      </c>
      <c r="D20" t="s">
        <v>148</v>
      </c>
      <c r="E20" t="s">
        <v>13</v>
      </c>
      <c r="F20" t="s">
        <v>13</v>
      </c>
      <c r="G20" t="s">
        <v>13</v>
      </c>
      <c r="H20" t="s">
        <v>149</v>
      </c>
      <c r="I20" t="s">
        <v>150</v>
      </c>
    </row>
    <row r="21" spans="1:9" x14ac:dyDescent="0.25">
      <c r="A21" t="s">
        <v>151</v>
      </c>
      <c r="B21" t="s">
        <v>152</v>
      </c>
      <c r="C21" t="s">
        <v>11</v>
      </c>
      <c r="D21" t="s">
        <v>153</v>
      </c>
      <c r="E21" t="s">
        <v>154</v>
      </c>
      <c r="F21" t="s">
        <v>155</v>
      </c>
      <c r="G21" t="s">
        <v>156</v>
      </c>
      <c r="H21" t="s">
        <v>157</v>
      </c>
      <c r="I21" t="s">
        <v>158</v>
      </c>
    </row>
    <row r="22" spans="1:9" x14ac:dyDescent="0.25">
      <c r="A22" t="s">
        <v>159</v>
      </c>
      <c r="B22" t="s">
        <v>160</v>
      </c>
      <c r="C22" t="s">
        <v>161</v>
      </c>
      <c r="D22" t="s">
        <v>162</v>
      </c>
      <c r="E22" t="s">
        <v>13</v>
      </c>
      <c r="F22" t="s">
        <v>163</v>
      </c>
      <c r="G22" t="s">
        <v>164</v>
      </c>
      <c r="H22" t="s">
        <v>165</v>
      </c>
      <c r="I22" t="s">
        <v>166</v>
      </c>
    </row>
    <row r="23" spans="1:9" x14ac:dyDescent="0.25">
      <c r="A23" t="s">
        <v>167</v>
      </c>
      <c r="B23" t="s">
        <v>168</v>
      </c>
      <c r="C23" t="s">
        <v>41</v>
      </c>
      <c r="D23" t="s">
        <v>169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</row>
    <row r="24" spans="1:9" x14ac:dyDescent="0.25">
      <c r="A24" t="s">
        <v>175</v>
      </c>
      <c r="B24" t="s">
        <v>176</v>
      </c>
      <c r="C24" t="s">
        <v>161</v>
      </c>
      <c r="D24" t="s">
        <v>177</v>
      </c>
      <c r="E24" t="s">
        <v>13</v>
      </c>
      <c r="F24" t="s">
        <v>178</v>
      </c>
      <c r="G24" t="s">
        <v>179</v>
      </c>
      <c r="H24" t="s">
        <v>180</v>
      </c>
      <c r="I24" t="s">
        <v>181</v>
      </c>
    </row>
    <row r="25" spans="1:9" x14ac:dyDescent="0.25">
      <c r="A25" t="s">
        <v>182</v>
      </c>
      <c r="B25" t="s">
        <v>183</v>
      </c>
      <c r="C25" t="s">
        <v>184</v>
      </c>
      <c r="D25" t="s">
        <v>185</v>
      </c>
      <c r="E25" t="s">
        <v>13</v>
      </c>
      <c r="F25" t="s">
        <v>186</v>
      </c>
      <c r="G25" t="s">
        <v>187</v>
      </c>
      <c r="H25" t="s">
        <v>188</v>
      </c>
      <c r="I25" t="s">
        <v>189</v>
      </c>
    </row>
    <row r="26" spans="1:9" x14ac:dyDescent="0.25">
      <c r="A26" t="s">
        <v>190</v>
      </c>
      <c r="B26" t="s">
        <v>191</v>
      </c>
      <c r="C26" t="s">
        <v>11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 t="s">
        <v>197</v>
      </c>
    </row>
    <row r="27" spans="1:9" x14ac:dyDescent="0.25">
      <c r="A27" t="s">
        <v>198</v>
      </c>
      <c r="B27" t="s">
        <v>199</v>
      </c>
      <c r="C27" t="s">
        <v>161</v>
      </c>
      <c r="D27" t="s">
        <v>200</v>
      </c>
      <c r="E27" t="s">
        <v>13</v>
      </c>
      <c r="F27" t="s">
        <v>201</v>
      </c>
      <c r="G27" t="s">
        <v>202</v>
      </c>
      <c r="H27" t="s">
        <v>203</v>
      </c>
      <c r="I27" t="s">
        <v>204</v>
      </c>
    </row>
    <row r="28" spans="1:9" x14ac:dyDescent="0.25">
      <c r="A28" t="s">
        <v>205</v>
      </c>
      <c r="B28" t="s">
        <v>206</v>
      </c>
      <c r="C28" t="s">
        <v>11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</row>
    <row r="29" spans="1:9" x14ac:dyDescent="0.25">
      <c r="A29" t="s">
        <v>213</v>
      </c>
      <c r="B29" t="s">
        <v>214</v>
      </c>
      <c r="C29" t="s">
        <v>115</v>
      </c>
      <c r="D29" t="s">
        <v>215</v>
      </c>
      <c r="E29" t="s">
        <v>13</v>
      </c>
      <c r="F29" t="s">
        <v>216</v>
      </c>
      <c r="G29" t="s">
        <v>217</v>
      </c>
      <c r="H29" t="s">
        <v>218</v>
      </c>
      <c r="I29" t="s">
        <v>219</v>
      </c>
    </row>
    <row r="30" spans="1:9" x14ac:dyDescent="0.25">
      <c r="A30" t="s">
        <v>220</v>
      </c>
      <c r="B30" t="s">
        <v>221</v>
      </c>
      <c r="C30" t="s">
        <v>222</v>
      </c>
      <c r="D30" t="s">
        <v>13</v>
      </c>
      <c r="E30" t="s">
        <v>13</v>
      </c>
      <c r="F30" t="s">
        <v>223</v>
      </c>
      <c r="G30" t="s">
        <v>224</v>
      </c>
      <c r="H30" t="s">
        <v>225</v>
      </c>
      <c r="I30" t="s">
        <v>226</v>
      </c>
    </row>
    <row r="31" spans="1:9" x14ac:dyDescent="0.25">
      <c r="A31" t="s">
        <v>227</v>
      </c>
      <c r="B31" t="s">
        <v>228</v>
      </c>
      <c r="C31" t="s">
        <v>58</v>
      </c>
      <c r="D31" t="s">
        <v>229</v>
      </c>
      <c r="E31" t="s">
        <v>13</v>
      </c>
      <c r="F31" t="s">
        <v>230</v>
      </c>
      <c r="G31" t="s">
        <v>231</v>
      </c>
      <c r="H31" t="s">
        <v>232</v>
      </c>
      <c r="I31" t="s">
        <v>233</v>
      </c>
    </row>
    <row r="32" spans="1:9" x14ac:dyDescent="0.25">
      <c r="A32" t="s">
        <v>234</v>
      </c>
      <c r="B32" t="s">
        <v>235</v>
      </c>
      <c r="C32" t="s">
        <v>11</v>
      </c>
      <c r="D32" t="s">
        <v>236</v>
      </c>
      <c r="E32" t="s">
        <v>237</v>
      </c>
      <c r="F32" t="s">
        <v>238</v>
      </c>
      <c r="G32" t="s">
        <v>239</v>
      </c>
      <c r="H32" t="s">
        <v>240</v>
      </c>
      <c r="I32" t="s">
        <v>241</v>
      </c>
    </row>
    <row r="33" spans="1:9" x14ac:dyDescent="0.25">
      <c r="A33" t="s">
        <v>242</v>
      </c>
      <c r="B33" t="s">
        <v>243</v>
      </c>
      <c r="C33" t="s">
        <v>161</v>
      </c>
      <c r="D33" t="s">
        <v>244</v>
      </c>
      <c r="E33" t="s">
        <v>13</v>
      </c>
      <c r="F33" t="s">
        <v>245</v>
      </c>
      <c r="G33" t="s">
        <v>246</v>
      </c>
      <c r="H33" t="s">
        <v>247</v>
      </c>
      <c r="I33" t="s">
        <v>248</v>
      </c>
    </row>
    <row r="34" spans="1:9" x14ac:dyDescent="0.25">
      <c r="A34" t="s">
        <v>249</v>
      </c>
      <c r="B34" t="s">
        <v>250</v>
      </c>
      <c r="C34" t="s">
        <v>251</v>
      </c>
      <c r="D34" t="s">
        <v>252</v>
      </c>
      <c r="E34" t="s">
        <v>253</v>
      </c>
      <c r="F34" t="s">
        <v>254</v>
      </c>
      <c r="G34" t="s">
        <v>255</v>
      </c>
      <c r="H34" t="s">
        <v>256</v>
      </c>
      <c r="I34" t="s">
        <v>257</v>
      </c>
    </row>
    <row r="35" spans="1:9" x14ac:dyDescent="0.25">
      <c r="A35" t="s">
        <v>258</v>
      </c>
      <c r="B35" t="s">
        <v>259</v>
      </c>
      <c r="C35" t="s">
        <v>58</v>
      </c>
      <c r="D35" t="s">
        <v>260</v>
      </c>
      <c r="E35" t="s">
        <v>96</v>
      </c>
      <c r="F35" t="s">
        <v>26</v>
      </c>
      <c r="G35" t="s">
        <v>261</v>
      </c>
      <c r="H35" t="s">
        <v>262</v>
      </c>
      <c r="I35" t="s">
        <v>263</v>
      </c>
    </row>
    <row r="36" spans="1:9" x14ac:dyDescent="0.25">
      <c r="A36" t="s">
        <v>264</v>
      </c>
      <c r="B36" t="s">
        <v>265</v>
      </c>
      <c r="C36" t="s">
        <v>222</v>
      </c>
      <c r="D36" t="s">
        <v>266</v>
      </c>
      <c r="E36" t="s">
        <v>267</v>
      </c>
      <c r="F36" t="s">
        <v>268</v>
      </c>
      <c r="G36" t="s">
        <v>269</v>
      </c>
      <c r="H36" t="s">
        <v>270</v>
      </c>
      <c r="I36" t="s">
        <v>271</v>
      </c>
    </row>
    <row r="37" spans="1:9" x14ac:dyDescent="0.25">
      <c r="A37" t="s">
        <v>272</v>
      </c>
      <c r="B37" t="s">
        <v>273</v>
      </c>
      <c r="C37" t="s">
        <v>11</v>
      </c>
      <c r="D37" t="s">
        <v>274</v>
      </c>
      <c r="E37" t="s">
        <v>13</v>
      </c>
      <c r="F37" t="s">
        <v>275</v>
      </c>
      <c r="G37" t="s">
        <v>276</v>
      </c>
      <c r="H37" t="s">
        <v>277</v>
      </c>
      <c r="I37" t="s">
        <v>278</v>
      </c>
    </row>
    <row r="38" spans="1:9" x14ac:dyDescent="0.25">
      <c r="A38" t="s">
        <v>279</v>
      </c>
      <c r="B38" t="s">
        <v>280</v>
      </c>
      <c r="C38" t="s">
        <v>161</v>
      </c>
      <c r="D38" t="s">
        <v>281</v>
      </c>
      <c r="E38" t="s">
        <v>282</v>
      </c>
      <c r="F38" t="s">
        <v>283</v>
      </c>
      <c r="G38" t="s">
        <v>284</v>
      </c>
      <c r="H38" t="s">
        <v>285</v>
      </c>
      <c r="I38" t="s">
        <v>286</v>
      </c>
    </row>
    <row r="39" spans="1:9" x14ac:dyDescent="0.25">
      <c r="A39" t="s">
        <v>287</v>
      </c>
      <c r="B39" t="s">
        <v>288</v>
      </c>
      <c r="C39" t="s">
        <v>11</v>
      </c>
      <c r="D39" t="s">
        <v>289</v>
      </c>
      <c r="E39" t="s">
        <v>290</v>
      </c>
      <c r="F39" t="s">
        <v>291</v>
      </c>
      <c r="G39" t="s">
        <v>292</v>
      </c>
      <c r="H39" t="s">
        <v>293</v>
      </c>
      <c r="I39" t="s">
        <v>294</v>
      </c>
    </row>
    <row r="40" spans="1:9" x14ac:dyDescent="0.25">
      <c r="A40" t="s">
        <v>295</v>
      </c>
      <c r="B40" t="s">
        <v>296</v>
      </c>
      <c r="C40" t="s">
        <v>161</v>
      </c>
      <c r="D40" t="s">
        <v>297</v>
      </c>
      <c r="E40" t="s">
        <v>298</v>
      </c>
      <c r="F40" t="s">
        <v>299</v>
      </c>
      <c r="G40" t="s">
        <v>300</v>
      </c>
      <c r="H40" t="s">
        <v>301</v>
      </c>
      <c r="I40" t="s">
        <v>302</v>
      </c>
    </row>
    <row r="41" spans="1:9" x14ac:dyDescent="0.25">
      <c r="A41" t="s">
        <v>303</v>
      </c>
      <c r="B41" t="s">
        <v>304</v>
      </c>
      <c r="C41" t="s">
        <v>58</v>
      </c>
      <c r="D41" t="s">
        <v>275</v>
      </c>
      <c r="E41" t="s">
        <v>13</v>
      </c>
      <c r="F41" t="s">
        <v>305</v>
      </c>
      <c r="G41" t="s">
        <v>306</v>
      </c>
      <c r="H41" t="s">
        <v>307</v>
      </c>
      <c r="I41" t="s">
        <v>308</v>
      </c>
    </row>
    <row r="42" spans="1:9" x14ac:dyDescent="0.25">
      <c r="A42" t="s">
        <v>309</v>
      </c>
      <c r="B42" t="s">
        <v>310</v>
      </c>
      <c r="C42" t="s">
        <v>11</v>
      </c>
      <c r="D42" t="s">
        <v>311</v>
      </c>
      <c r="E42" t="s">
        <v>13</v>
      </c>
      <c r="F42" t="s">
        <v>312</v>
      </c>
      <c r="G42" t="s">
        <v>313</v>
      </c>
      <c r="H42" t="s">
        <v>314</v>
      </c>
      <c r="I42" t="s">
        <v>315</v>
      </c>
    </row>
    <row r="43" spans="1:9" x14ac:dyDescent="0.25">
      <c r="A43" t="s">
        <v>316</v>
      </c>
      <c r="B43" t="s">
        <v>317</v>
      </c>
      <c r="C43" t="s">
        <v>11</v>
      </c>
      <c r="D43" t="s">
        <v>318</v>
      </c>
      <c r="E43" t="s">
        <v>319</v>
      </c>
      <c r="F43" t="s">
        <v>320</v>
      </c>
      <c r="G43" t="s">
        <v>321</v>
      </c>
      <c r="H43" t="s">
        <v>322</v>
      </c>
      <c r="I43" t="s">
        <v>323</v>
      </c>
    </row>
    <row r="44" spans="1:9" x14ac:dyDescent="0.25">
      <c r="A44" t="s">
        <v>324</v>
      </c>
      <c r="B44" t="s">
        <v>325</v>
      </c>
      <c r="C44" t="s">
        <v>11</v>
      </c>
      <c r="D44" t="s">
        <v>326</v>
      </c>
      <c r="E44" t="s">
        <v>327</v>
      </c>
      <c r="F44" t="s">
        <v>328</v>
      </c>
      <c r="G44" t="s">
        <v>329</v>
      </c>
      <c r="H44" t="s">
        <v>330</v>
      </c>
      <c r="I44" t="s">
        <v>331</v>
      </c>
    </row>
    <row r="45" spans="1:9" x14ac:dyDescent="0.25">
      <c r="A45" t="s">
        <v>332</v>
      </c>
      <c r="B45" t="s">
        <v>333</v>
      </c>
      <c r="C45" t="s">
        <v>123</v>
      </c>
      <c r="D45" t="s">
        <v>334</v>
      </c>
      <c r="E45" t="s">
        <v>13</v>
      </c>
      <c r="F45" t="s">
        <v>335</v>
      </c>
      <c r="G45" t="s">
        <v>336</v>
      </c>
      <c r="H45" t="s">
        <v>337</v>
      </c>
      <c r="I45" t="s">
        <v>338</v>
      </c>
    </row>
    <row r="46" spans="1:9" x14ac:dyDescent="0.25">
      <c r="A46" t="s">
        <v>339</v>
      </c>
      <c r="B46" t="s">
        <v>340</v>
      </c>
      <c r="C46" t="s">
        <v>123</v>
      </c>
      <c r="D46" t="s">
        <v>341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</row>
    <row r="47" spans="1:9" x14ac:dyDescent="0.25">
      <c r="A47" t="s">
        <v>347</v>
      </c>
      <c r="B47" t="s">
        <v>348</v>
      </c>
      <c r="C47" t="s">
        <v>41</v>
      </c>
      <c r="D47" t="s">
        <v>349</v>
      </c>
      <c r="E47" t="s">
        <v>350</v>
      </c>
      <c r="F47" t="s">
        <v>351</v>
      </c>
      <c r="G47" t="s">
        <v>352</v>
      </c>
      <c r="H47" t="s">
        <v>353</v>
      </c>
      <c r="I47" t="s">
        <v>354</v>
      </c>
    </row>
    <row r="48" spans="1:9" x14ac:dyDescent="0.25">
      <c r="A48" t="s">
        <v>355</v>
      </c>
      <c r="B48" t="s">
        <v>356</v>
      </c>
      <c r="C48" t="s">
        <v>357</v>
      </c>
      <c r="D48" t="s">
        <v>358</v>
      </c>
      <c r="E48" t="s">
        <v>359</v>
      </c>
      <c r="F48" t="s">
        <v>13</v>
      </c>
      <c r="G48" t="s">
        <v>13</v>
      </c>
      <c r="H48" t="s">
        <v>360</v>
      </c>
      <c r="I48" t="s">
        <v>361</v>
      </c>
    </row>
    <row r="49" spans="1:9" x14ac:dyDescent="0.25">
      <c r="A49" t="s">
        <v>362</v>
      </c>
      <c r="B49" t="s">
        <v>363</v>
      </c>
      <c r="C49" t="s">
        <v>123</v>
      </c>
      <c r="D49" t="s">
        <v>364</v>
      </c>
      <c r="E49" t="s">
        <v>365</v>
      </c>
      <c r="F49" t="s">
        <v>366</v>
      </c>
      <c r="G49" t="s">
        <v>367</v>
      </c>
      <c r="H49" t="s">
        <v>368</v>
      </c>
      <c r="I49" t="s">
        <v>369</v>
      </c>
    </row>
    <row r="50" spans="1:9" x14ac:dyDescent="0.25">
      <c r="A50" t="s">
        <v>370</v>
      </c>
      <c r="B50" t="s">
        <v>371</v>
      </c>
      <c r="C50" t="s">
        <v>222</v>
      </c>
      <c r="D50" t="s">
        <v>372</v>
      </c>
      <c r="E50" t="s">
        <v>373</v>
      </c>
      <c r="F50" t="s">
        <v>374</v>
      </c>
      <c r="G50" t="s">
        <v>375</v>
      </c>
      <c r="H50" t="s">
        <v>376</v>
      </c>
      <c r="I50" t="s">
        <v>377</v>
      </c>
    </row>
    <row r="51" spans="1:9" x14ac:dyDescent="0.25">
      <c r="A51" t="s">
        <v>378</v>
      </c>
      <c r="B51" t="s">
        <v>379</v>
      </c>
      <c r="C51" t="s">
        <v>58</v>
      </c>
      <c r="D51" t="s">
        <v>380</v>
      </c>
      <c r="E51" t="s">
        <v>13</v>
      </c>
      <c r="F51" t="s">
        <v>381</v>
      </c>
      <c r="G51" t="s">
        <v>382</v>
      </c>
      <c r="H51" t="s">
        <v>383</v>
      </c>
      <c r="I51" t="s">
        <v>384</v>
      </c>
    </row>
    <row r="52" spans="1:9" x14ac:dyDescent="0.25">
      <c r="A52" t="s">
        <v>385</v>
      </c>
      <c r="B52" t="s">
        <v>386</v>
      </c>
      <c r="C52" t="s">
        <v>115</v>
      </c>
      <c r="D52" t="s">
        <v>131</v>
      </c>
      <c r="E52" t="s">
        <v>13</v>
      </c>
      <c r="F52" t="s">
        <v>387</v>
      </c>
      <c r="G52" t="s">
        <v>388</v>
      </c>
      <c r="H52" t="s">
        <v>389</v>
      </c>
      <c r="I52" t="s">
        <v>390</v>
      </c>
    </row>
    <row r="53" spans="1:9" x14ac:dyDescent="0.25">
      <c r="A53" t="s">
        <v>391</v>
      </c>
      <c r="B53" t="s">
        <v>392</v>
      </c>
      <c r="C53" t="s">
        <v>11</v>
      </c>
      <c r="D53" t="s">
        <v>393</v>
      </c>
      <c r="E53" t="s">
        <v>394</v>
      </c>
      <c r="F53" t="s">
        <v>395</v>
      </c>
      <c r="G53" t="s">
        <v>396</v>
      </c>
      <c r="H53" t="s">
        <v>397</v>
      </c>
      <c r="I53" t="s">
        <v>398</v>
      </c>
    </row>
    <row r="54" spans="1:9" x14ac:dyDescent="0.25">
      <c r="A54" t="s">
        <v>399</v>
      </c>
      <c r="B54" t="s">
        <v>400</v>
      </c>
      <c r="C54" t="s">
        <v>11</v>
      </c>
      <c r="D54" t="s">
        <v>401</v>
      </c>
      <c r="E54" t="s">
        <v>402</v>
      </c>
      <c r="F54" t="s">
        <v>403</v>
      </c>
      <c r="G54" t="s">
        <v>404</v>
      </c>
      <c r="H54" t="s">
        <v>405</v>
      </c>
      <c r="I54" t="s">
        <v>406</v>
      </c>
    </row>
    <row r="55" spans="1:9" x14ac:dyDescent="0.25">
      <c r="A55" t="s">
        <v>407</v>
      </c>
      <c r="B55" t="s">
        <v>408</v>
      </c>
      <c r="C55" t="s">
        <v>11</v>
      </c>
      <c r="D55" t="s">
        <v>409</v>
      </c>
      <c r="E55" t="s">
        <v>410</v>
      </c>
      <c r="F55" t="s">
        <v>411</v>
      </c>
      <c r="G55" t="s">
        <v>412</v>
      </c>
      <c r="H55" t="s">
        <v>413</v>
      </c>
      <c r="I55" t="s">
        <v>414</v>
      </c>
    </row>
    <row r="56" spans="1:9" x14ac:dyDescent="0.25">
      <c r="A56" t="s">
        <v>415</v>
      </c>
      <c r="B56" t="s">
        <v>416</v>
      </c>
      <c r="C56" t="s">
        <v>11</v>
      </c>
      <c r="D56" t="s">
        <v>417</v>
      </c>
      <c r="E56" t="s">
        <v>13</v>
      </c>
      <c r="F56" t="s">
        <v>209</v>
      </c>
      <c r="G56" t="s">
        <v>418</v>
      </c>
      <c r="H56" t="s">
        <v>419</v>
      </c>
      <c r="I56" t="s">
        <v>420</v>
      </c>
    </row>
    <row r="57" spans="1:9" x14ac:dyDescent="0.25">
      <c r="A57" t="s">
        <v>421</v>
      </c>
      <c r="B57" t="s">
        <v>422</v>
      </c>
      <c r="C57" t="s">
        <v>123</v>
      </c>
      <c r="D57" t="s">
        <v>423</v>
      </c>
      <c r="E57" t="s">
        <v>424</v>
      </c>
      <c r="F57" t="s">
        <v>425</v>
      </c>
      <c r="G57" t="s">
        <v>426</v>
      </c>
      <c r="H57" t="s">
        <v>427</v>
      </c>
      <c r="I57" t="s">
        <v>428</v>
      </c>
    </row>
    <row r="58" spans="1:9" x14ac:dyDescent="0.25">
      <c r="A58" t="s">
        <v>429</v>
      </c>
      <c r="B58" t="s">
        <v>430</v>
      </c>
      <c r="C58" t="s">
        <v>222</v>
      </c>
      <c r="D58" t="s">
        <v>431</v>
      </c>
      <c r="E58" t="s">
        <v>13</v>
      </c>
      <c r="F58" t="s">
        <v>432</v>
      </c>
      <c r="G58" t="s">
        <v>433</v>
      </c>
      <c r="H58" t="s">
        <v>434</v>
      </c>
      <c r="I58" t="s">
        <v>435</v>
      </c>
    </row>
    <row r="59" spans="1:9" x14ac:dyDescent="0.25">
      <c r="A59" t="s">
        <v>436</v>
      </c>
      <c r="B59" t="s">
        <v>437</v>
      </c>
      <c r="C59" t="s">
        <v>58</v>
      </c>
      <c r="D59" t="s">
        <v>438</v>
      </c>
      <c r="E59" t="s">
        <v>13</v>
      </c>
      <c r="F59" t="s">
        <v>275</v>
      </c>
      <c r="G59" t="s">
        <v>439</v>
      </c>
      <c r="H59" t="s">
        <v>440</v>
      </c>
      <c r="I59" t="s">
        <v>441</v>
      </c>
    </row>
    <row r="60" spans="1:9" x14ac:dyDescent="0.25">
      <c r="A60" t="s">
        <v>442</v>
      </c>
      <c r="B60" t="s">
        <v>443</v>
      </c>
      <c r="C60" t="s">
        <v>161</v>
      </c>
      <c r="D60" t="s">
        <v>444</v>
      </c>
      <c r="E60" t="s">
        <v>445</v>
      </c>
      <c r="F60" t="s">
        <v>446</v>
      </c>
      <c r="G60" t="s">
        <v>447</v>
      </c>
      <c r="H60" t="s">
        <v>448</v>
      </c>
      <c r="I60" t="s">
        <v>449</v>
      </c>
    </row>
    <row r="61" spans="1:9" x14ac:dyDescent="0.25">
      <c r="A61" t="s">
        <v>450</v>
      </c>
      <c r="B61" t="s">
        <v>451</v>
      </c>
      <c r="C61" t="s">
        <v>11</v>
      </c>
      <c r="D61" t="s">
        <v>452</v>
      </c>
      <c r="E61" t="s">
        <v>453</v>
      </c>
      <c r="F61" t="s">
        <v>454</v>
      </c>
      <c r="G61" t="s">
        <v>455</v>
      </c>
      <c r="H61" t="s">
        <v>456</v>
      </c>
      <c r="I61" t="s">
        <v>457</v>
      </c>
    </row>
    <row r="62" spans="1:9" x14ac:dyDescent="0.25">
      <c r="A62" t="s">
        <v>458</v>
      </c>
      <c r="B62" t="s">
        <v>459</v>
      </c>
      <c r="C62" t="s">
        <v>41</v>
      </c>
      <c r="D62" t="s">
        <v>460</v>
      </c>
      <c r="E62" t="s">
        <v>253</v>
      </c>
      <c r="F62" t="s">
        <v>13</v>
      </c>
      <c r="G62" t="s">
        <v>13</v>
      </c>
      <c r="H62" t="s">
        <v>461</v>
      </c>
      <c r="I62" t="s">
        <v>462</v>
      </c>
    </row>
    <row r="63" spans="1:9" x14ac:dyDescent="0.25">
      <c r="A63" t="s">
        <v>463</v>
      </c>
      <c r="B63" t="s">
        <v>464</v>
      </c>
      <c r="C63" t="s">
        <v>11</v>
      </c>
      <c r="D63" t="s">
        <v>465</v>
      </c>
      <c r="E63" t="s">
        <v>466</v>
      </c>
      <c r="F63" t="s">
        <v>467</v>
      </c>
      <c r="G63" t="s">
        <v>468</v>
      </c>
      <c r="H63" t="s">
        <v>469</v>
      </c>
      <c r="I63" t="s">
        <v>470</v>
      </c>
    </row>
    <row r="64" spans="1:9" x14ac:dyDescent="0.25">
      <c r="A64" t="s">
        <v>471</v>
      </c>
      <c r="B64" t="s">
        <v>472</v>
      </c>
      <c r="C64" t="s">
        <v>115</v>
      </c>
      <c r="D64" t="s">
        <v>402</v>
      </c>
      <c r="E64" t="s">
        <v>13</v>
      </c>
      <c r="F64" t="s">
        <v>95</v>
      </c>
      <c r="G64" t="s">
        <v>473</v>
      </c>
      <c r="H64" t="s">
        <v>474</v>
      </c>
      <c r="I64" t="s">
        <v>475</v>
      </c>
    </row>
    <row r="65" spans="1:9" x14ac:dyDescent="0.25">
      <c r="A65" t="s">
        <v>476</v>
      </c>
      <c r="B65" t="s">
        <v>477</v>
      </c>
      <c r="C65" t="s">
        <v>478</v>
      </c>
      <c r="D65" t="s">
        <v>479</v>
      </c>
      <c r="E65" t="s">
        <v>480</v>
      </c>
      <c r="F65" t="s">
        <v>481</v>
      </c>
      <c r="G65" t="s">
        <v>482</v>
      </c>
      <c r="H65" t="s">
        <v>483</v>
      </c>
      <c r="I65" t="s">
        <v>484</v>
      </c>
    </row>
    <row r="66" spans="1:9" x14ac:dyDescent="0.25">
      <c r="A66" t="s">
        <v>485</v>
      </c>
      <c r="B66" t="s">
        <v>486</v>
      </c>
      <c r="C66" t="s">
        <v>161</v>
      </c>
      <c r="D66" t="s">
        <v>487</v>
      </c>
      <c r="E66" t="s">
        <v>148</v>
      </c>
      <c r="F66" t="s">
        <v>488</v>
      </c>
      <c r="G66" t="s">
        <v>489</v>
      </c>
      <c r="H66" t="s">
        <v>490</v>
      </c>
      <c r="I66" t="s">
        <v>491</v>
      </c>
    </row>
    <row r="67" spans="1:9" x14ac:dyDescent="0.25">
      <c r="A67" t="s">
        <v>492</v>
      </c>
      <c r="B67" t="s">
        <v>493</v>
      </c>
      <c r="C67" t="s">
        <v>11</v>
      </c>
      <c r="D67" t="s">
        <v>494</v>
      </c>
      <c r="E67" t="s">
        <v>350</v>
      </c>
      <c r="F67" t="s">
        <v>495</v>
      </c>
      <c r="G67" t="s">
        <v>496</v>
      </c>
      <c r="H67" t="s">
        <v>497</v>
      </c>
      <c r="I67" t="s">
        <v>498</v>
      </c>
    </row>
    <row r="68" spans="1:9" x14ac:dyDescent="0.25">
      <c r="A68" t="s">
        <v>499</v>
      </c>
      <c r="B68" t="s">
        <v>500</v>
      </c>
      <c r="C68" t="s">
        <v>501</v>
      </c>
      <c r="D68" t="s">
        <v>502</v>
      </c>
      <c r="E68" t="s">
        <v>503</v>
      </c>
      <c r="F68" t="s">
        <v>504</v>
      </c>
      <c r="G68" t="s">
        <v>505</v>
      </c>
      <c r="H68" t="s">
        <v>506</v>
      </c>
      <c r="I68" t="s">
        <v>507</v>
      </c>
    </row>
    <row r="69" spans="1:9" x14ac:dyDescent="0.25">
      <c r="A69" t="s">
        <v>508</v>
      </c>
      <c r="B69" t="s">
        <v>509</v>
      </c>
      <c r="C69" t="s">
        <v>161</v>
      </c>
      <c r="D69" t="s">
        <v>510</v>
      </c>
      <c r="E69" t="s">
        <v>13</v>
      </c>
      <c r="F69" t="s">
        <v>13</v>
      </c>
      <c r="G69" t="s">
        <v>13</v>
      </c>
      <c r="H69" t="s">
        <v>511</v>
      </c>
      <c r="I69" t="s">
        <v>512</v>
      </c>
    </row>
    <row r="70" spans="1:9" x14ac:dyDescent="0.25">
      <c r="A70" t="s">
        <v>513</v>
      </c>
      <c r="B70" t="s">
        <v>514</v>
      </c>
      <c r="C70" t="s">
        <v>11</v>
      </c>
      <c r="D70" t="s">
        <v>515</v>
      </c>
      <c r="E70" t="s">
        <v>516</v>
      </c>
      <c r="F70" t="s">
        <v>517</v>
      </c>
      <c r="G70" t="s">
        <v>518</v>
      </c>
      <c r="H70" t="s">
        <v>519</v>
      </c>
      <c r="I70" t="s">
        <v>520</v>
      </c>
    </row>
    <row r="71" spans="1:9" x14ac:dyDescent="0.25">
      <c r="A71" t="s">
        <v>521</v>
      </c>
      <c r="B71" t="s">
        <v>522</v>
      </c>
      <c r="C71" t="s">
        <v>11</v>
      </c>
      <c r="D71" t="s">
        <v>523</v>
      </c>
      <c r="E71" t="s">
        <v>524</v>
      </c>
      <c r="F71" t="s">
        <v>525</v>
      </c>
      <c r="G71" t="s">
        <v>526</v>
      </c>
      <c r="H71" t="s">
        <v>527</v>
      </c>
      <c r="I71" t="s">
        <v>528</v>
      </c>
    </row>
    <row r="72" spans="1:9" x14ac:dyDescent="0.25">
      <c r="A72" t="s">
        <v>529</v>
      </c>
      <c r="B72" t="s">
        <v>530</v>
      </c>
      <c r="C72" t="s">
        <v>11</v>
      </c>
      <c r="D72" t="s">
        <v>531</v>
      </c>
      <c r="E72" t="s">
        <v>132</v>
      </c>
      <c r="F72" t="s">
        <v>532</v>
      </c>
      <c r="G72" t="s">
        <v>533</v>
      </c>
      <c r="H72" t="s">
        <v>534</v>
      </c>
      <c r="I72" t="s">
        <v>535</v>
      </c>
    </row>
    <row r="73" spans="1:9" x14ac:dyDescent="0.25">
      <c r="A73" t="s">
        <v>536</v>
      </c>
      <c r="B73" t="s">
        <v>537</v>
      </c>
      <c r="C73" t="s">
        <v>115</v>
      </c>
      <c r="D73" t="s">
        <v>538</v>
      </c>
      <c r="E73" t="s">
        <v>350</v>
      </c>
      <c r="F73" t="s">
        <v>539</v>
      </c>
      <c r="G73" t="s">
        <v>540</v>
      </c>
      <c r="H73" t="s">
        <v>541</v>
      </c>
      <c r="I73" t="s">
        <v>542</v>
      </c>
    </row>
    <row r="74" spans="1:9" x14ac:dyDescent="0.25">
      <c r="A74" t="s">
        <v>543</v>
      </c>
      <c r="B74" t="s">
        <v>544</v>
      </c>
      <c r="C74" t="s">
        <v>161</v>
      </c>
      <c r="D74" t="s">
        <v>545</v>
      </c>
      <c r="E74" t="s">
        <v>208</v>
      </c>
      <c r="F74" t="s">
        <v>546</v>
      </c>
      <c r="G74" t="s">
        <v>547</v>
      </c>
      <c r="H74" t="s">
        <v>548</v>
      </c>
      <c r="I74" t="s">
        <v>549</v>
      </c>
    </row>
    <row r="75" spans="1:9" x14ac:dyDescent="0.25">
      <c r="A75" t="s">
        <v>550</v>
      </c>
      <c r="B75" t="s">
        <v>551</v>
      </c>
      <c r="C75" t="s">
        <v>552</v>
      </c>
      <c r="D75" t="s">
        <v>553</v>
      </c>
      <c r="E75" t="s">
        <v>13</v>
      </c>
      <c r="F75" t="s">
        <v>554</v>
      </c>
      <c r="G75" t="s">
        <v>555</v>
      </c>
      <c r="H75" t="s">
        <v>556</v>
      </c>
      <c r="I75" t="s">
        <v>557</v>
      </c>
    </row>
    <row r="76" spans="1:9" x14ac:dyDescent="0.25">
      <c r="A76" t="s">
        <v>558</v>
      </c>
      <c r="B76" t="s">
        <v>559</v>
      </c>
      <c r="C76" t="s">
        <v>123</v>
      </c>
      <c r="D76" t="s">
        <v>560</v>
      </c>
      <c r="E76" t="s">
        <v>66</v>
      </c>
      <c r="F76" t="s">
        <v>561</v>
      </c>
      <c r="G76" t="s">
        <v>562</v>
      </c>
      <c r="H76" t="s">
        <v>563</v>
      </c>
      <c r="I76" t="s">
        <v>564</v>
      </c>
    </row>
    <row r="77" spans="1:9" x14ac:dyDescent="0.25">
      <c r="A77" t="s">
        <v>565</v>
      </c>
      <c r="B77" t="s">
        <v>566</v>
      </c>
      <c r="C77" t="s">
        <v>161</v>
      </c>
      <c r="D77" t="s">
        <v>567</v>
      </c>
      <c r="E77" t="s">
        <v>568</v>
      </c>
      <c r="F77" t="s">
        <v>569</v>
      </c>
      <c r="G77" t="s">
        <v>570</v>
      </c>
      <c r="H77" t="s">
        <v>571</v>
      </c>
      <c r="I77" t="s">
        <v>572</v>
      </c>
    </row>
    <row r="78" spans="1:9" x14ac:dyDescent="0.25">
      <c r="A78" t="s">
        <v>573</v>
      </c>
      <c r="B78" t="s">
        <v>574</v>
      </c>
      <c r="C78" t="s">
        <v>11</v>
      </c>
      <c r="D78" t="s">
        <v>575</v>
      </c>
      <c r="E78" t="s">
        <v>576</v>
      </c>
      <c r="F78" t="s">
        <v>577</v>
      </c>
      <c r="G78" t="s">
        <v>578</v>
      </c>
      <c r="H78" t="s">
        <v>579</v>
      </c>
      <c r="I78" t="s">
        <v>580</v>
      </c>
    </row>
    <row r="79" spans="1:9" x14ac:dyDescent="0.25">
      <c r="A79" t="s">
        <v>581</v>
      </c>
      <c r="B79" t="s">
        <v>582</v>
      </c>
      <c r="C79" t="s">
        <v>115</v>
      </c>
      <c r="D79" t="s">
        <v>583</v>
      </c>
      <c r="E79" t="s">
        <v>584</v>
      </c>
      <c r="F79" t="s">
        <v>585</v>
      </c>
      <c r="G79" t="s">
        <v>586</v>
      </c>
      <c r="H79" t="s">
        <v>587</v>
      </c>
      <c r="I79" t="s">
        <v>588</v>
      </c>
    </row>
    <row r="80" spans="1:9" x14ac:dyDescent="0.25">
      <c r="A80" t="s">
        <v>589</v>
      </c>
      <c r="B80" t="s">
        <v>590</v>
      </c>
      <c r="C80" t="s">
        <v>11</v>
      </c>
      <c r="D80" t="s">
        <v>591</v>
      </c>
      <c r="E80" t="s">
        <v>592</v>
      </c>
      <c r="F80" t="s">
        <v>593</v>
      </c>
      <c r="G80" t="s">
        <v>594</v>
      </c>
      <c r="H80" t="s">
        <v>595</v>
      </c>
      <c r="I80" t="s">
        <v>596</v>
      </c>
    </row>
    <row r="81" spans="1:9" x14ac:dyDescent="0.25">
      <c r="A81" t="s">
        <v>597</v>
      </c>
      <c r="B81" t="s">
        <v>598</v>
      </c>
      <c r="C81" t="s">
        <v>123</v>
      </c>
      <c r="D81" t="s">
        <v>599</v>
      </c>
      <c r="E81" t="s">
        <v>600</v>
      </c>
      <c r="F81" t="s">
        <v>601</v>
      </c>
      <c r="G81" t="s">
        <v>602</v>
      </c>
      <c r="H81" t="s">
        <v>603</v>
      </c>
      <c r="I81" t="s">
        <v>604</v>
      </c>
    </row>
    <row r="82" spans="1:9" x14ac:dyDescent="0.25">
      <c r="A82" t="s">
        <v>605</v>
      </c>
      <c r="B82" t="s">
        <v>606</v>
      </c>
      <c r="C82" t="s">
        <v>147</v>
      </c>
      <c r="D82" t="s">
        <v>607</v>
      </c>
      <c r="E82" t="s">
        <v>466</v>
      </c>
      <c r="F82" t="s">
        <v>608</v>
      </c>
      <c r="G82" t="s">
        <v>609</v>
      </c>
      <c r="H82" t="s">
        <v>610</v>
      </c>
      <c r="I82" t="s">
        <v>611</v>
      </c>
    </row>
    <row r="83" spans="1:9" x14ac:dyDescent="0.25">
      <c r="A83" t="s">
        <v>612</v>
      </c>
      <c r="B83" t="s">
        <v>613</v>
      </c>
      <c r="C83" t="s">
        <v>614</v>
      </c>
      <c r="D83" t="s">
        <v>615</v>
      </c>
      <c r="E83" t="s">
        <v>616</v>
      </c>
      <c r="F83" t="s">
        <v>617</v>
      </c>
      <c r="G83" t="s">
        <v>618</v>
      </c>
      <c r="H83" t="s">
        <v>619</v>
      </c>
      <c r="I83" t="s">
        <v>620</v>
      </c>
    </row>
    <row r="84" spans="1:9" x14ac:dyDescent="0.25">
      <c r="A84" t="s">
        <v>621</v>
      </c>
      <c r="B84" t="s">
        <v>622</v>
      </c>
      <c r="C84" t="s">
        <v>623</v>
      </c>
      <c r="D84" t="s">
        <v>624</v>
      </c>
      <c r="E84" t="s">
        <v>625</v>
      </c>
      <c r="F84" t="s">
        <v>626</v>
      </c>
      <c r="G84" t="s">
        <v>627</v>
      </c>
      <c r="H84" t="s">
        <v>628</v>
      </c>
      <c r="I84" t="s">
        <v>629</v>
      </c>
    </row>
    <row r="85" spans="1:9" x14ac:dyDescent="0.25">
      <c r="A85" t="s">
        <v>630</v>
      </c>
      <c r="B85" t="s">
        <v>631</v>
      </c>
      <c r="C85" t="s">
        <v>11</v>
      </c>
      <c r="D85" t="s">
        <v>632</v>
      </c>
      <c r="E85" t="s">
        <v>633</v>
      </c>
      <c r="F85" t="s">
        <v>634</v>
      </c>
      <c r="G85" t="s">
        <v>635</v>
      </c>
      <c r="H85" t="s">
        <v>636</v>
      </c>
      <c r="I85" t="s">
        <v>637</v>
      </c>
    </row>
    <row r="86" spans="1:9" x14ac:dyDescent="0.25">
      <c r="A86" t="s">
        <v>638</v>
      </c>
      <c r="B86" t="s">
        <v>639</v>
      </c>
      <c r="C86" t="s">
        <v>11</v>
      </c>
      <c r="D86" t="s">
        <v>625</v>
      </c>
      <c r="E86" t="s">
        <v>640</v>
      </c>
      <c r="F86" t="s">
        <v>641</v>
      </c>
      <c r="G86" t="s">
        <v>642</v>
      </c>
      <c r="H86" t="s">
        <v>643</v>
      </c>
      <c r="I86" t="s">
        <v>644</v>
      </c>
    </row>
    <row r="87" spans="1:9" x14ac:dyDescent="0.25">
      <c r="A87" t="s">
        <v>645</v>
      </c>
      <c r="B87" t="s">
        <v>646</v>
      </c>
      <c r="C87" t="s">
        <v>478</v>
      </c>
      <c r="D87" t="s">
        <v>647</v>
      </c>
      <c r="E87" t="s">
        <v>648</v>
      </c>
      <c r="F87" t="s">
        <v>649</v>
      </c>
      <c r="G87" t="s">
        <v>650</v>
      </c>
      <c r="H87" t="s">
        <v>651</v>
      </c>
      <c r="I87" t="s">
        <v>652</v>
      </c>
    </row>
    <row r="88" spans="1:9" x14ac:dyDescent="0.25">
      <c r="A88" t="s">
        <v>653</v>
      </c>
      <c r="B88" t="s">
        <v>654</v>
      </c>
      <c r="C88" t="s">
        <v>58</v>
      </c>
      <c r="D88" t="s">
        <v>583</v>
      </c>
      <c r="E88" t="s">
        <v>13</v>
      </c>
      <c r="F88" t="s">
        <v>350</v>
      </c>
      <c r="G88" t="s">
        <v>655</v>
      </c>
      <c r="H88" t="s">
        <v>656</v>
      </c>
      <c r="I88" t="s">
        <v>657</v>
      </c>
    </row>
    <row r="89" spans="1:9" x14ac:dyDescent="0.25">
      <c r="A89" t="s">
        <v>658</v>
      </c>
      <c r="B89" t="s">
        <v>659</v>
      </c>
      <c r="C89" t="s">
        <v>11</v>
      </c>
      <c r="D89" t="s">
        <v>660</v>
      </c>
      <c r="E89" t="s">
        <v>13</v>
      </c>
      <c r="F89" t="s">
        <v>661</v>
      </c>
      <c r="G89" t="s">
        <v>662</v>
      </c>
      <c r="H89" t="s">
        <v>663</v>
      </c>
      <c r="I89" t="s">
        <v>664</v>
      </c>
    </row>
    <row r="90" spans="1:9" x14ac:dyDescent="0.25">
      <c r="A90" t="s">
        <v>665</v>
      </c>
      <c r="B90" t="s">
        <v>666</v>
      </c>
      <c r="C90" t="s">
        <v>667</v>
      </c>
      <c r="D90" t="s">
        <v>365</v>
      </c>
      <c r="E90" t="s">
        <v>13</v>
      </c>
      <c r="F90" t="s">
        <v>668</v>
      </c>
      <c r="G90" t="s">
        <v>669</v>
      </c>
      <c r="H90" t="s">
        <v>670</v>
      </c>
      <c r="I90" t="s">
        <v>671</v>
      </c>
    </row>
    <row r="91" spans="1:9" x14ac:dyDescent="0.25">
      <c r="A91" t="s">
        <v>672</v>
      </c>
      <c r="B91" t="s">
        <v>673</v>
      </c>
      <c r="C91" t="s">
        <v>11</v>
      </c>
      <c r="D91" t="s">
        <v>674</v>
      </c>
      <c r="E91" t="s">
        <v>675</v>
      </c>
      <c r="F91" t="s">
        <v>676</v>
      </c>
      <c r="G91" t="s">
        <v>677</v>
      </c>
      <c r="H91" t="s">
        <v>678</v>
      </c>
      <c r="I91" t="s">
        <v>679</v>
      </c>
    </row>
    <row r="92" spans="1:9" x14ac:dyDescent="0.25">
      <c r="A92" t="s">
        <v>680</v>
      </c>
      <c r="B92" t="s">
        <v>681</v>
      </c>
      <c r="C92" t="s">
        <v>161</v>
      </c>
      <c r="D92" t="s">
        <v>682</v>
      </c>
      <c r="E92" t="s">
        <v>13</v>
      </c>
      <c r="F92" t="s">
        <v>424</v>
      </c>
      <c r="G92" t="s">
        <v>424</v>
      </c>
      <c r="H92" t="s">
        <v>683</v>
      </c>
      <c r="I92" t="s">
        <v>684</v>
      </c>
    </row>
    <row r="93" spans="1:9" x14ac:dyDescent="0.25">
      <c r="A93" t="s">
        <v>685</v>
      </c>
      <c r="B93" t="s">
        <v>686</v>
      </c>
      <c r="C93" t="s">
        <v>11</v>
      </c>
      <c r="D93" t="s">
        <v>687</v>
      </c>
      <c r="E93" t="s">
        <v>13</v>
      </c>
      <c r="F93" t="s">
        <v>688</v>
      </c>
      <c r="G93" t="s">
        <v>689</v>
      </c>
      <c r="H93" t="s">
        <v>690</v>
      </c>
      <c r="I93" t="s">
        <v>691</v>
      </c>
    </row>
    <row r="94" spans="1:9" x14ac:dyDescent="0.25">
      <c r="A94" t="s">
        <v>692</v>
      </c>
      <c r="B94" t="s">
        <v>693</v>
      </c>
      <c r="C94" t="s">
        <v>19</v>
      </c>
      <c r="D94" t="s">
        <v>694</v>
      </c>
      <c r="E94" t="s">
        <v>13</v>
      </c>
      <c r="F94" t="s">
        <v>695</v>
      </c>
      <c r="G94" t="s">
        <v>696</v>
      </c>
      <c r="H94" t="s">
        <v>697</v>
      </c>
      <c r="I94" t="s">
        <v>698</v>
      </c>
    </row>
    <row r="95" spans="1:9" x14ac:dyDescent="0.25">
      <c r="A95" t="s">
        <v>699</v>
      </c>
      <c r="B95" t="s">
        <v>700</v>
      </c>
      <c r="C95" t="s">
        <v>11</v>
      </c>
      <c r="D95" t="s">
        <v>701</v>
      </c>
      <c r="E95" t="s">
        <v>275</v>
      </c>
      <c r="F95" t="s">
        <v>702</v>
      </c>
      <c r="G95" t="s">
        <v>703</v>
      </c>
      <c r="H95" t="s">
        <v>704</v>
      </c>
      <c r="I95" t="s">
        <v>705</v>
      </c>
    </row>
    <row r="96" spans="1:9" x14ac:dyDescent="0.25">
      <c r="A96" t="s">
        <v>706</v>
      </c>
      <c r="B96" t="s">
        <v>707</v>
      </c>
      <c r="C96" t="s">
        <v>41</v>
      </c>
      <c r="D96" t="s">
        <v>708</v>
      </c>
      <c r="E96" t="s">
        <v>709</v>
      </c>
      <c r="F96" t="s">
        <v>710</v>
      </c>
      <c r="G96" t="s">
        <v>711</v>
      </c>
      <c r="H96" t="s">
        <v>712</v>
      </c>
      <c r="I96" t="s">
        <v>713</v>
      </c>
    </row>
    <row r="97" spans="1:9" x14ac:dyDescent="0.25">
      <c r="A97" t="s">
        <v>714</v>
      </c>
      <c r="B97" t="s">
        <v>715</v>
      </c>
      <c r="C97" t="s">
        <v>41</v>
      </c>
      <c r="D97" t="s">
        <v>716</v>
      </c>
      <c r="E97" t="s">
        <v>163</v>
      </c>
      <c r="F97" t="s">
        <v>717</v>
      </c>
      <c r="G97" t="s">
        <v>718</v>
      </c>
      <c r="H97" t="s">
        <v>719</v>
      </c>
      <c r="I97" t="s">
        <v>720</v>
      </c>
    </row>
    <row r="98" spans="1:9" x14ac:dyDescent="0.25">
      <c r="A98" t="s">
        <v>721</v>
      </c>
      <c r="B98" t="s">
        <v>722</v>
      </c>
      <c r="C98" t="s">
        <v>115</v>
      </c>
      <c r="D98" t="s">
        <v>709</v>
      </c>
      <c r="E98" t="s">
        <v>13</v>
      </c>
      <c r="F98" t="s">
        <v>616</v>
      </c>
      <c r="G98" t="s">
        <v>723</v>
      </c>
      <c r="H98" t="s">
        <v>724</v>
      </c>
      <c r="I98" t="s">
        <v>725</v>
      </c>
    </row>
    <row r="99" spans="1:9" x14ac:dyDescent="0.25">
      <c r="A99" t="s">
        <v>726</v>
      </c>
      <c r="B99" t="s">
        <v>727</v>
      </c>
      <c r="C99" t="s">
        <v>161</v>
      </c>
      <c r="D99" t="s">
        <v>728</v>
      </c>
      <c r="E99" t="s">
        <v>96</v>
      </c>
      <c r="F99" t="s">
        <v>729</v>
      </c>
      <c r="G99" t="s">
        <v>730</v>
      </c>
      <c r="H99" t="s">
        <v>731</v>
      </c>
      <c r="I99" t="s">
        <v>732</v>
      </c>
    </row>
    <row r="100" spans="1:9" x14ac:dyDescent="0.25">
      <c r="A100" t="s">
        <v>733</v>
      </c>
      <c r="B100" t="s">
        <v>734</v>
      </c>
      <c r="C100" t="s">
        <v>222</v>
      </c>
      <c r="D100" t="s">
        <v>735</v>
      </c>
      <c r="E100" t="s">
        <v>736</v>
      </c>
      <c r="F100" t="s">
        <v>737</v>
      </c>
      <c r="G100" t="s">
        <v>738</v>
      </c>
      <c r="H100" t="s">
        <v>739</v>
      </c>
      <c r="I100" t="s">
        <v>740</v>
      </c>
    </row>
    <row r="101" spans="1:9" x14ac:dyDescent="0.25">
      <c r="A101" t="s">
        <v>741</v>
      </c>
      <c r="B101" t="s">
        <v>742</v>
      </c>
      <c r="C101" t="s">
        <v>115</v>
      </c>
      <c r="D101" t="s">
        <v>743</v>
      </c>
      <c r="E101" t="s">
        <v>515</v>
      </c>
      <c r="F101" t="s">
        <v>744</v>
      </c>
      <c r="G101" t="s">
        <v>745</v>
      </c>
      <c r="H101" t="s">
        <v>746</v>
      </c>
      <c r="I101" t="s">
        <v>747</v>
      </c>
    </row>
    <row r="102" spans="1:9" x14ac:dyDescent="0.25">
      <c r="A102" t="s">
        <v>748</v>
      </c>
      <c r="B102" t="s">
        <v>749</v>
      </c>
      <c r="C102" t="s">
        <v>161</v>
      </c>
      <c r="D102" t="s">
        <v>750</v>
      </c>
      <c r="E102" t="s">
        <v>13</v>
      </c>
      <c r="F102" t="s">
        <v>751</v>
      </c>
      <c r="G102" t="s">
        <v>752</v>
      </c>
      <c r="H102" t="s">
        <v>753</v>
      </c>
      <c r="I102" t="s">
        <v>754</v>
      </c>
    </row>
    <row r="103" spans="1:9" x14ac:dyDescent="0.25">
      <c r="A103" t="s">
        <v>755</v>
      </c>
      <c r="B103" t="s">
        <v>756</v>
      </c>
      <c r="C103" t="s">
        <v>11</v>
      </c>
      <c r="D103" t="s">
        <v>757</v>
      </c>
      <c r="E103" t="s">
        <v>13</v>
      </c>
      <c r="F103" t="s">
        <v>131</v>
      </c>
      <c r="G103" t="s">
        <v>758</v>
      </c>
      <c r="H103" t="s">
        <v>759</v>
      </c>
      <c r="I103" t="s">
        <v>760</v>
      </c>
    </row>
    <row r="104" spans="1:9" x14ac:dyDescent="0.25">
      <c r="A104" t="s">
        <v>761</v>
      </c>
      <c r="B104" t="s">
        <v>762</v>
      </c>
      <c r="C104" t="s">
        <v>11</v>
      </c>
      <c r="D104" t="s">
        <v>763</v>
      </c>
      <c r="E104" t="s">
        <v>13</v>
      </c>
      <c r="F104" t="s">
        <v>764</v>
      </c>
      <c r="G104" t="s">
        <v>765</v>
      </c>
      <c r="H104" t="s">
        <v>766</v>
      </c>
      <c r="I104" t="s">
        <v>767</v>
      </c>
    </row>
    <row r="105" spans="1:9" x14ac:dyDescent="0.25">
      <c r="A105" t="s">
        <v>768</v>
      </c>
      <c r="B105" t="s">
        <v>769</v>
      </c>
      <c r="C105" t="s">
        <v>147</v>
      </c>
      <c r="D105" t="s">
        <v>770</v>
      </c>
      <c r="E105" t="s">
        <v>13</v>
      </c>
      <c r="F105" t="s">
        <v>771</v>
      </c>
      <c r="G105" t="s">
        <v>772</v>
      </c>
      <c r="H105" t="s">
        <v>773</v>
      </c>
      <c r="I105" t="s">
        <v>774</v>
      </c>
    </row>
    <row r="106" spans="1:9" x14ac:dyDescent="0.25">
      <c r="A106" t="s">
        <v>775</v>
      </c>
      <c r="B106" t="s">
        <v>776</v>
      </c>
      <c r="C106" t="s">
        <v>58</v>
      </c>
      <c r="D106" t="s">
        <v>230</v>
      </c>
      <c r="E106" t="s">
        <v>13</v>
      </c>
      <c r="F106" t="s">
        <v>777</v>
      </c>
      <c r="G106" t="s">
        <v>466</v>
      </c>
      <c r="H106" t="s">
        <v>778</v>
      </c>
      <c r="I106" t="s">
        <v>779</v>
      </c>
    </row>
    <row r="107" spans="1:9" x14ac:dyDescent="0.25">
      <c r="A107" t="s">
        <v>780</v>
      </c>
      <c r="B107" t="s">
        <v>781</v>
      </c>
      <c r="C107" t="s">
        <v>123</v>
      </c>
      <c r="D107" t="s">
        <v>782</v>
      </c>
      <c r="E107" t="s">
        <v>502</v>
      </c>
      <c r="F107" t="s">
        <v>783</v>
      </c>
      <c r="G107" t="s">
        <v>784</v>
      </c>
      <c r="H107" t="s">
        <v>785</v>
      </c>
      <c r="I107" t="s">
        <v>786</v>
      </c>
    </row>
    <row r="108" spans="1:9" x14ac:dyDescent="0.25">
      <c r="A108" t="s">
        <v>787</v>
      </c>
      <c r="B108" t="s">
        <v>788</v>
      </c>
      <c r="C108" t="s">
        <v>11</v>
      </c>
      <c r="D108" t="s">
        <v>789</v>
      </c>
      <c r="E108" t="s">
        <v>13</v>
      </c>
      <c r="F108" t="s">
        <v>790</v>
      </c>
      <c r="G108" t="s">
        <v>791</v>
      </c>
      <c r="H108" t="s">
        <v>792</v>
      </c>
      <c r="I108" t="s">
        <v>793</v>
      </c>
    </row>
    <row r="109" spans="1:9" x14ac:dyDescent="0.25">
      <c r="A109" t="s">
        <v>794</v>
      </c>
      <c r="B109" t="s">
        <v>795</v>
      </c>
      <c r="C109" t="s">
        <v>41</v>
      </c>
      <c r="D109" t="s">
        <v>796</v>
      </c>
      <c r="E109" t="s">
        <v>480</v>
      </c>
      <c r="F109" t="s">
        <v>797</v>
      </c>
      <c r="G109" t="s">
        <v>798</v>
      </c>
      <c r="H109" t="s">
        <v>799</v>
      </c>
      <c r="I109" t="s">
        <v>800</v>
      </c>
    </row>
    <row r="110" spans="1:9" x14ac:dyDescent="0.25">
      <c r="A110" t="s">
        <v>801</v>
      </c>
      <c r="B110" t="s">
        <v>802</v>
      </c>
      <c r="C110" t="s">
        <v>80</v>
      </c>
      <c r="D110" t="s">
        <v>803</v>
      </c>
      <c r="E110" t="s">
        <v>804</v>
      </c>
      <c r="F110" t="s">
        <v>805</v>
      </c>
      <c r="G110" t="s">
        <v>806</v>
      </c>
      <c r="H110" t="s">
        <v>807</v>
      </c>
      <c r="I110" t="s">
        <v>808</v>
      </c>
    </row>
    <row r="111" spans="1:9" x14ac:dyDescent="0.25">
      <c r="A111" t="s">
        <v>809</v>
      </c>
      <c r="B111" t="s">
        <v>810</v>
      </c>
      <c r="C111" t="s">
        <v>11</v>
      </c>
      <c r="D111" t="s">
        <v>90</v>
      </c>
      <c r="E111" t="s">
        <v>13</v>
      </c>
      <c r="F111" t="s">
        <v>13</v>
      </c>
      <c r="G111" t="s">
        <v>13</v>
      </c>
      <c r="H111" t="s">
        <v>811</v>
      </c>
      <c r="I111" t="s">
        <v>812</v>
      </c>
    </row>
    <row r="112" spans="1:9" x14ac:dyDescent="0.25">
      <c r="A112" t="s">
        <v>813</v>
      </c>
      <c r="B112" t="s">
        <v>814</v>
      </c>
      <c r="C112" t="s">
        <v>614</v>
      </c>
      <c r="D112" t="s">
        <v>815</v>
      </c>
      <c r="E112" t="s">
        <v>816</v>
      </c>
      <c r="F112" t="s">
        <v>817</v>
      </c>
      <c r="G112" t="s">
        <v>818</v>
      </c>
      <c r="H112" t="s">
        <v>819</v>
      </c>
      <c r="I112" t="s">
        <v>820</v>
      </c>
    </row>
    <row r="113" spans="1:9" x14ac:dyDescent="0.25">
      <c r="A113" t="s">
        <v>821</v>
      </c>
      <c r="B113" t="s">
        <v>822</v>
      </c>
      <c r="C113" t="s">
        <v>251</v>
      </c>
      <c r="D113" t="s">
        <v>823</v>
      </c>
      <c r="E113" t="s">
        <v>445</v>
      </c>
      <c r="F113" t="s">
        <v>824</v>
      </c>
      <c r="G113" t="s">
        <v>825</v>
      </c>
      <c r="H113" t="s">
        <v>826</v>
      </c>
      <c r="I113" t="s">
        <v>827</v>
      </c>
    </row>
    <row r="114" spans="1:9" x14ac:dyDescent="0.25">
      <c r="A114" t="s">
        <v>828</v>
      </c>
      <c r="B114" t="s">
        <v>829</v>
      </c>
      <c r="C114" t="s">
        <v>11</v>
      </c>
      <c r="D114" t="s">
        <v>830</v>
      </c>
      <c r="E114" t="s">
        <v>831</v>
      </c>
      <c r="F114" t="s">
        <v>832</v>
      </c>
      <c r="G114" t="s">
        <v>833</v>
      </c>
      <c r="H114" t="s">
        <v>834</v>
      </c>
      <c r="I114" t="s">
        <v>835</v>
      </c>
    </row>
    <row r="115" spans="1:9" x14ac:dyDescent="0.25">
      <c r="A115" t="s">
        <v>836</v>
      </c>
      <c r="B115" t="s">
        <v>837</v>
      </c>
      <c r="C115" t="s">
        <v>11</v>
      </c>
      <c r="D115" t="s">
        <v>838</v>
      </c>
      <c r="E115" t="s">
        <v>839</v>
      </c>
      <c r="F115" t="s">
        <v>840</v>
      </c>
      <c r="G115" t="s">
        <v>841</v>
      </c>
      <c r="H115" t="s">
        <v>842</v>
      </c>
      <c r="I115" t="s">
        <v>843</v>
      </c>
    </row>
    <row r="116" spans="1:9" x14ac:dyDescent="0.25">
      <c r="A116" t="s">
        <v>844</v>
      </c>
      <c r="B116" t="s">
        <v>845</v>
      </c>
      <c r="C116" t="s">
        <v>161</v>
      </c>
      <c r="D116" t="s">
        <v>846</v>
      </c>
      <c r="E116" t="s">
        <v>847</v>
      </c>
      <c r="F116" t="s">
        <v>848</v>
      </c>
      <c r="G116" t="s">
        <v>849</v>
      </c>
      <c r="H116" t="s">
        <v>850</v>
      </c>
      <c r="I116" t="s">
        <v>851</v>
      </c>
    </row>
    <row r="117" spans="1:9" x14ac:dyDescent="0.25">
      <c r="A117" t="s">
        <v>852</v>
      </c>
      <c r="B117" t="s">
        <v>853</v>
      </c>
      <c r="C117" t="s">
        <v>115</v>
      </c>
      <c r="D117" t="s">
        <v>503</v>
      </c>
      <c r="E117" t="s">
        <v>13</v>
      </c>
      <c r="F117" t="s">
        <v>854</v>
      </c>
      <c r="G117" t="s">
        <v>855</v>
      </c>
      <c r="H117" t="s">
        <v>856</v>
      </c>
      <c r="I117" t="s">
        <v>857</v>
      </c>
    </row>
    <row r="118" spans="1:9" x14ac:dyDescent="0.25">
      <c r="A118" t="s">
        <v>858</v>
      </c>
      <c r="B118" t="s">
        <v>859</v>
      </c>
      <c r="C118" t="s">
        <v>251</v>
      </c>
      <c r="D118" t="s">
        <v>860</v>
      </c>
      <c r="E118" t="s">
        <v>298</v>
      </c>
      <c r="F118" t="s">
        <v>861</v>
      </c>
      <c r="G118" t="s">
        <v>862</v>
      </c>
      <c r="H118" t="s">
        <v>863</v>
      </c>
      <c r="I118" t="s">
        <v>864</v>
      </c>
    </row>
    <row r="119" spans="1:9" x14ac:dyDescent="0.25">
      <c r="A119" t="s">
        <v>865</v>
      </c>
      <c r="B119" t="s">
        <v>866</v>
      </c>
      <c r="C119" t="s">
        <v>867</v>
      </c>
      <c r="D119" t="s">
        <v>868</v>
      </c>
      <c r="E119" t="s">
        <v>868</v>
      </c>
      <c r="F119" t="s">
        <v>869</v>
      </c>
      <c r="G119" t="s">
        <v>870</v>
      </c>
      <c r="H119" t="s">
        <v>871</v>
      </c>
      <c r="I119" t="s">
        <v>872</v>
      </c>
    </row>
    <row r="120" spans="1:9" x14ac:dyDescent="0.25">
      <c r="A120" t="s">
        <v>873</v>
      </c>
      <c r="B120" t="s">
        <v>874</v>
      </c>
      <c r="C120" t="s">
        <v>11</v>
      </c>
      <c r="D120" t="s">
        <v>875</v>
      </c>
      <c r="E120" t="s">
        <v>868</v>
      </c>
      <c r="F120" t="s">
        <v>816</v>
      </c>
      <c r="G120" t="s">
        <v>90</v>
      </c>
      <c r="H120" t="s">
        <v>876</v>
      </c>
      <c r="I120" t="s">
        <v>877</v>
      </c>
    </row>
    <row r="121" spans="1:9" x14ac:dyDescent="0.25">
      <c r="A121" t="s">
        <v>878</v>
      </c>
      <c r="B121" t="s">
        <v>879</v>
      </c>
      <c r="C121" t="s">
        <v>58</v>
      </c>
      <c r="D121" t="s">
        <v>880</v>
      </c>
      <c r="E121" t="s">
        <v>13</v>
      </c>
      <c r="F121" t="s">
        <v>881</v>
      </c>
      <c r="G121" t="s">
        <v>882</v>
      </c>
      <c r="H121" t="s">
        <v>883</v>
      </c>
      <c r="I121" t="s">
        <v>884</v>
      </c>
    </row>
    <row r="122" spans="1:9" x14ac:dyDescent="0.25">
      <c r="A122" t="s">
        <v>885</v>
      </c>
      <c r="B122" t="s">
        <v>886</v>
      </c>
      <c r="C122" t="s">
        <v>11</v>
      </c>
      <c r="D122" t="s">
        <v>887</v>
      </c>
      <c r="E122" t="s">
        <v>888</v>
      </c>
      <c r="F122" t="s">
        <v>889</v>
      </c>
      <c r="G122" t="s">
        <v>890</v>
      </c>
      <c r="H122" t="s">
        <v>891</v>
      </c>
      <c r="I122" t="s">
        <v>892</v>
      </c>
    </row>
    <row r="123" spans="1:9" x14ac:dyDescent="0.25">
      <c r="A123" t="s">
        <v>893</v>
      </c>
      <c r="B123" t="s">
        <v>894</v>
      </c>
      <c r="C123" t="s">
        <v>58</v>
      </c>
      <c r="D123" t="s">
        <v>895</v>
      </c>
      <c r="E123" t="s">
        <v>13</v>
      </c>
      <c r="F123" t="s">
        <v>709</v>
      </c>
      <c r="G123" t="s">
        <v>896</v>
      </c>
      <c r="H123" t="s">
        <v>897</v>
      </c>
      <c r="I123" t="s">
        <v>898</v>
      </c>
    </row>
    <row r="124" spans="1:9" x14ac:dyDescent="0.25">
      <c r="A124" t="s">
        <v>899</v>
      </c>
      <c r="B124" t="s">
        <v>900</v>
      </c>
      <c r="C124" t="s">
        <v>251</v>
      </c>
      <c r="D124" t="s">
        <v>901</v>
      </c>
      <c r="E124" t="s">
        <v>13</v>
      </c>
      <c r="F124" t="s">
        <v>131</v>
      </c>
      <c r="G124" t="s">
        <v>902</v>
      </c>
      <c r="H124" t="s">
        <v>903</v>
      </c>
      <c r="I124" t="s">
        <v>904</v>
      </c>
    </row>
    <row r="125" spans="1:9" x14ac:dyDescent="0.25">
      <c r="A125" t="s">
        <v>905</v>
      </c>
      <c r="B125" t="s">
        <v>906</v>
      </c>
      <c r="C125" t="s">
        <v>11</v>
      </c>
      <c r="D125" t="s">
        <v>276</v>
      </c>
      <c r="E125" t="s">
        <v>13</v>
      </c>
      <c r="F125" t="s">
        <v>888</v>
      </c>
      <c r="G125" t="s">
        <v>365</v>
      </c>
      <c r="H125" t="s">
        <v>907</v>
      </c>
      <c r="I125" t="s">
        <v>908</v>
      </c>
    </row>
    <row r="126" spans="1:9" x14ac:dyDescent="0.25">
      <c r="A126" t="s">
        <v>909</v>
      </c>
      <c r="B126" t="s">
        <v>910</v>
      </c>
      <c r="C126" t="s">
        <v>11</v>
      </c>
      <c r="D126" t="s">
        <v>911</v>
      </c>
      <c r="E126" t="s">
        <v>13</v>
      </c>
      <c r="F126" t="s">
        <v>912</v>
      </c>
      <c r="G126" t="s">
        <v>661</v>
      </c>
      <c r="H126" t="s">
        <v>913</v>
      </c>
      <c r="I126" t="s">
        <v>914</v>
      </c>
    </row>
    <row r="127" spans="1:9" x14ac:dyDescent="0.25">
      <c r="A127" t="s">
        <v>915</v>
      </c>
      <c r="B127" t="s">
        <v>916</v>
      </c>
      <c r="C127" t="s">
        <v>58</v>
      </c>
      <c r="D127" t="s">
        <v>804</v>
      </c>
      <c r="E127" t="s">
        <v>13</v>
      </c>
      <c r="F127" t="s">
        <v>13</v>
      </c>
      <c r="G127" t="s">
        <v>13</v>
      </c>
      <c r="H127" t="s">
        <v>917</v>
      </c>
      <c r="I127" t="s">
        <v>918</v>
      </c>
    </row>
    <row r="128" spans="1:9" x14ac:dyDescent="0.25">
      <c r="A128" t="s">
        <v>919</v>
      </c>
      <c r="B128" t="s">
        <v>920</v>
      </c>
      <c r="C128" t="s">
        <v>11</v>
      </c>
      <c r="D128" t="s">
        <v>921</v>
      </c>
      <c r="E128" t="s">
        <v>583</v>
      </c>
      <c r="F128" t="s">
        <v>922</v>
      </c>
      <c r="G128" t="s">
        <v>923</v>
      </c>
      <c r="H128" t="s">
        <v>924</v>
      </c>
      <c r="I128" t="s">
        <v>925</v>
      </c>
    </row>
    <row r="129" spans="1:9" x14ac:dyDescent="0.25">
      <c r="A129" t="s">
        <v>926</v>
      </c>
      <c r="B129" t="s">
        <v>927</v>
      </c>
      <c r="C129" t="s">
        <v>251</v>
      </c>
      <c r="D129" t="s">
        <v>186</v>
      </c>
      <c r="E129" t="s">
        <v>13</v>
      </c>
      <c r="F129" t="s">
        <v>928</v>
      </c>
      <c r="G129" t="s">
        <v>929</v>
      </c>
      <c r="H129" t="s">
        <v>930</v>
      </c>
      <c r="I129" t="s">
        <v>931</v>
      </c>
    </row>
    <row r="130" spans="1:9" x14ac:dyDescent="0.25">
      <c r="A130" t="s">
        <v>932</v>
      </c>
      <c r="B130" t="s">
        <v>933</v>
      </c>
      <c r="C130" t="s">
        <v>58</v>
      </c>
      <c r="D130" t="s">
        <v>282</v>
      </c>
      <c r="E130" t="s">
        <v>13</v>
      </c>
      <c r="F130" t="s">
        <v>275</v>
      </c>
      <c r="G130" t="s">
        <v>839</v>
      </c>
      <c r="H130" t="s">
        <v>934</v>
      </c>
      <c r="I130" t="s">
        <v>935</v>
      </c>
    </row>
    <row r="131" spans="1:9" x14ac:dyDescent="0.25">
      <c r="A131" t="s">
        <v>936</v>
      </c>
      <c r="B131" t="s">
        <v>937</v>
      </c>
      <c r="C131" t="s">
        <v>11</v>
      </c>
      <c r="D131" t="s">
        <v>938</v>
      </c>
      <c r="E131" t="s">
        <v>13</v>
      </c>
      <c r="F131" t="s">
        <v>939</v>
      </c>
      <c r="G131" t="s">
        <v>940</v>
      </c>
      <c r="H131" t="s">
        <v>941</v>
      </c>
      <c r="I131" t="s">
        <v>942</v>
      </c>
    </row>
    <row r="132" spans="1:9" x14ac:dyDescent="0.25">
      <c r="A132" t="s">
        <v>943</v>
      </c>
      <c r="B132" t="s">
        <v>944</v>
      </c>
      <c r="C132" t="s">
        <v>41</v>
      </c>
      <c r="D132" t="s">
        <v>945</v>
      </c>
      <c r="E132" t="s">
        <v>946</v>
      </c>
      <c r="F132" t="s">
        <v>947</v>
      </c>
      <c r="G132" t="s">
        <v>948</v>
      </c>
      <c r="H132" t="s">
        <v>949</v>
      </c>
      <c r="I132" t="s">
        <v>462</v>
      </c>
    </row>
    <row r="133" spans="1:9" x14ac:dyDescent="0.25">
      <c r="A133" t="s">
        <v>950</v>
      </c>
      <c r="B133" t="s">
        <v>951</v>
      </c>
      <c r="C133" t="s">
        <v>184</v>
      </c>
      <c r="D133" t="s">
        <v>952</v>
      </c>
      <c r="E133" t="s">
        <v>13</v>
      </c>
      <c r="F133" t="s">
        <v>51</v>
      </c>
      <c r="G133" t="s">
        <v>953</v>
      </c>
      <c r="H133" t="s">
        <v>954</v>
      </c>
      <c r="I133" t="s">
        <v>955</v>
      </c>
    </row>
    <row r="134" spans="1:9" x14ac:dyDescent="0.25">
      <c r="A134" t="s">
        <v>956</v>
      </c>
      <c r="B134" t="s">
        <v>957</v>
      </c>
      <c r="C134" t="s">
        <v>11</v>
      </c>
      <c r="D134" t="s">
        <v>569</v>
      </c>
      <c r="E134" t="s">
        <v>13</v>
      </c>
      <c r="F134" t="s">
        <v>958</v>
      </c>
      <c r="G134" t="s">
        <v>959</v>
      </c>
      <c r="H134" t="s">
        <v>960</v>
      </c>
      <c r="I134" t="s">
        <v>961</v>
      </c>
    </row>
    <row r="135" spans="1:9" x14ac:dyDescent="0.25">
      <c r="A135" t="s">
        <v>962</v>
      </c>
      <c r="B135" t="s">
        <v>963</v>
      </c>
      <c r="C135" t="s">
        <v>161</v>
      </c>
      <c r="D135" t="s">
        <v>964</v>
      </c>
      <c r="E135" t="s">
        <v>185</v>
      </c>
      <c r="F135" t="s">
        <v>965</v>
      </c>
      <c r="G135" t="s">
        <v>966</v>
      </c>
      <c r="H135" t="s">
        <v>967</v>
      </c>
      <c r="I135" t="s">
        <v>968</v>
      </c>
    </row>
    <row r="136" spans="1:9" x14ac:dyDescent="0.25">
      <c r="A136" t="s">
        <v>969</v>
      </c>
      <c r="B136" t="s">
        <v>970</v>
      </c>
      <c r="C136" t="s">
        <v>115</v>
      </c>
      <c r="D136" t="s">
        <v>971</v>
      </c>
      <c r="E136" t="s">
        <v>13</v>
      </c>
      <c r="F136" t="s">
        <v>972</v>
      </c>
      <c r="G136" t="s">
        <v>973</v>
      </c>
      <c r="H136" t="s">
        <v>974</v>
      </c>
      <c r="I136" t="s">
        <v>226</v>
      </c>
    </row>
    <row r="137" spans="1:9" x14ac:dyDescent="0.25">
      <c r="A137" t="s">
        <v>975</v>
      </c>
      <c r="B137" t="s">
        <v>976</v>
      </c>
      <c r="C137" t="s">
        <v>115</v>
      </c>
      <c r="D137" t="s">
        <v>977</v>
      </c>
      <c r="E137" t="s">
        <v>466</v>
      </c>
      <c r="F137" t="s">
        <v>978</v>
      </c>
      <c r="G137" t="s">
        <v>979</v>
      </c>
      <c r="H137" t="s">
        <v>980</v>
      </c>
      <c r="I137" t="s">
        <v>981</v>
      </c>
    </row>
    <row r="138" spans="1:9" x14ac:dyDescent="0.25">
      <c r="A138" t="s">
        <v>982</v>
      </c>
      <c r="B138" t="s">
        <v>983</v>
      </c>
      <c r="C138" t="s">
        <v>11</v>
      </c>
      <c r="D138" t="s">
        <v>984</v>
      </c>
      <c r="E138" t="s">
        <v>985</v>
      </c>
      <c r="F138" t="s">
        <v>986</v>
      </c>
      <c r="G138" t="s">
        <v>987</v>
      </c>
      <c r="H138" t="s">
        <v>988</v>
      </c>
      <c r="I138" t="s">
        <v>989</v>
      </c>
    </row>
    <row r="139" spans="1:9" x14ac:dyDescent="0.25">
      <c r="A139" t="s">
        <v>990</v>
      </c>
      <c r="B139" t="s">
        <v>991</v>
      </c>
      <c r="C139" t="s">
        <v>222</v>
      </c>
      <c r="D139" t="s">
        <v>992</v>
      </c>
      <c r="E139" t="s">
        <v>148</v>
      </c>
      <c r="F139" t="s">
        <v>993</v>
      </c>
      <c r="G139" t="s">
        <v>994</v>
      </c>
      <c r="H139" t="s">
        <v>995</v>
      </c>
      <c r="I139" t="s">
        <v>996</v>
      </c>
    </row>
    <row r="140" spans="1:9" x14ac:dyDescent="0.25">
      <c r="A140" t="s">
        <v>997</v>
      </c>
      <c r="B140" t="s">
        <v>998</v>
      </c>
      <c r="C140" t="s">
        <v>58</v>
      </c>
      <c r="D140" t="s">
        <v>999</v>
      </c>
      <c r="E140" t="s">
        <v>13</v>
      </c>
      <c r="F140" t="s">
        <v>1000</v>
      </c>
      <c r="G140" t="s">
        <v>655</v>
      </c>
      <c r="H140" t="s">
        <v>1001</v>
      </c>
      <c r="I140" t="s">
        <v>1002</v>
      </c>
    </row>
    <row r="141" spans="1:9" x14ac:dyDescent="0.25">
      <c r="A141" t="s">
        <v>1003</v>
      </c>
      <c r="B141" t="s">
        <v>1004</v>
      </c>
      <c r="C141" t="s">
        <v>58</v>
      </c>
      <c r="D141" t="s">
        <v>253</v>
      </c>
      <c r="E141" t="s">
        <v>13</v>
      </c>
      <c r="F141" t="s">
        <v>13</v>
      </c>
      <c r="G141" t="s">
        <v>13</v>
      </c>
      <c r="H141" t="s">
        <v>1005</v>
      </c>
      <c r="I141" t="s">
        <v>1006</v>
      </c>
    </row>
    <row r="142" spans="1:9" x14ac:dyDescent="0.25">
      <c r="A142" t="s">
        <v>1007</v>
      </c>
      <c r="B142" t="s">
        <v>1008</v>
      </c>
      <c r="C142" t="s">
        <v>1009</v>
      </c>
      <c r="D142" t="s">
        <v>1010</v>
      </c>
      <c r="E142" t="s">
        <v>13</v>
      </c>
      <c r="F142" t="s">
        <v>1011</v>
      </c>
      <c r="G142" t="s">
        <v>494</v>
      </c>
      <c r="H142" t="s">
        <v>1012</v>
      </c>
      <c r="I142" t="s">
        <v>1013</v>
      </c>
    </row>
    <row r="143" spans="1:9" x14ac:dyDescent="0.25">
      <c r="A143" t="s">
        <v>1014</v>
      </c>
      <c r="B143" t="s">
        <v>1015</v>
      </c>
      <c r="C143" t="s">
        <v>11</v>
      </c>
      <c r="D143" t="s">
        <v>896</v>
      </c>
      <c r="E143" t="s">
        <v>777</v>
      </c>
      <c r="F143" t="s">
        <v>1016</v>
      </c>
      <c r="G143" t="s">
        <v>1017</v>
      </c>
      <c r="H143" t="s">
        <v>1018</v>
      </c>
      <c r="I143" t="s">
        <v>1019</v>
      </c>
    </row>
    <row r="144" spans="1:9" x14ac:dyDescent="0.25">
      <c r="A144" t="s">
        <v>1020</v>
      </c>
      <c r="B144" t="s">
        <v>1021</v>
      </c>
      <c r="C144" t="s">
        <v>11</v>
      </c>
      <c r="D144" t="s">
        <v>1022</v>
      </c>
      <c r="E144" t="s">
        <v>424</v>
      </c>
      <c r="F144" t="s">
        <v>1023</v>
      </c>
      <c r="G144" t="s">
        <v>1024</v>
      </c>
      <c r="H144" t="s">
        <v>1025</v>
      </c>
      <c r="I144" t="s">
        <v>1026</v>
      </c>
    </row>
    <row r="145" spans="1:9" x14ac:dyDescent="0.25">
      <c r="A145" t="s">
        <v>1027</v>
      </c>
      <c r="B145" t="s">
        <v>1028</v>
      </c>
      <c r="C145" t="s">
        <v>115</v>
      </c>
      <c r="D145" t="s">
        <v>1029</v>
      </c>
      <c r="E145" t="s">
        <v>1030</v>
      </c>
      <c r="F145" t="s">
        <v>1031</v>
      </c>
      <c r="G145" t="s">
        <v>1032</v>
      </c>
      <c r="H145" t="s">
        <v>1033</v>
      </c>
      <c r="I145" t="s">
        <v>1034</v>
      </c>
    </row>
    <row r="146" spans="1:9" x14ac:dyDescent="0.25">
      <c r="A146" t="s">
        <v>1035</v>
      </c>
      <c r="B146" t="s">
        <v>1036</v>
      </c>
      <c r="C146" t="s">
        <v>1037</v>
      </c>
      <c r="D146" t="s">
        <v>1038</v>
      </c>
      <c r="E146" t="s">
        <v>625</v>
      </c>
      <c r="F146" t="s">
        <v>1039</v>
      </c>
      <c r="G146" t="s">
        <v>1040</v>
      </c>
      <c r="H146" t="s">
        <v>1041</v>
      </c>
      <c r="I146" t="s">
        <v>1042</v>
      </c>
    </row>
    <row r="147" spans="1:9" x14ac:dyDescent="0.25">
      <c r="A147" t="s">
        <v>1043</v>
      </c>
      <c r="B147" t="s">
        <v>1044</v>
      </c>
      <c r="C147" t="s">
        <v>58</v>
      </c>
      <c r="D147" t="s">
        <v>553</v>
      </c>
      <c r="E147" t="s">
        <v>13</v>
      </c>
      <c r="F147" t="s">
        <v>1045</v>
      </c>
      <c r="G147" t="s">
        <v>1046</v>
      </c>
      <c r="H147" t="s">
        <v>1047</v>
      </c>
      <c r="I147" t="s">
        <v>1048</v>
      </c>
    </row>
    <row r="148" spans="1:9" x14ac:dyDescent="0.25">
      <c r="A148" t="s">
        <v>1049</v>
      </c>
      <c r="B148" t="s">
        <v>1050</v>
      </c>
      <c r="C148" t="s">
        <v>115</v>
      </c>
      <c r="D148" t="s">
        <v>999</v>
      </c>
      <c r="E148" t="s">
        <v>473</v>
      </c>
      <c r="F148" t="s">
        <v>1051</v>
      </c>
      <c r="G148" t="s">
        <v>1052</v>
      </c>
      <c r="H148" t="s">
        <v>1053</v>
      </c>
      <c r="I148" t="s">
        <v>1054</v>
      </c>
    </row>
    <row r="149" spans="1:9" x14ac:dyDescent="0.25">
      <c r="A149" t="s">
        <v>1055</v>
      </c>
      <c r="B149" t="s">
        <v>1056</v>
      </c>
      <c r="C149" t="s">
        <v>11</v>
      </c>
      <c r="D149" t="s">
        <v>1057</v>
      </c>
      <c r="E149" t="s">
        <v>13</v>
      </c>
      <c r="F149" t="s">
        <v>1058</v>
      </c>
      <c r="G149" t="s">
        <v>1059</v>
      </c>
      <c r="H149" t="s">
        <v>1060</v>
      </c>
      <c r="I149" t="s">
        <v>1061</v>
      </c>
    </row>
    <row r="150" spans="1:9" x14ac:dyDescent="0.25">
      <c r="A150" t="s">
        <v>1062</v>
      </c>
      <c r="B150" t="s">
        <v>1063</v>
      </c>
      <c r="C150" t="s">
        <v>161</v>
      </c>
      <c r="D150" t="s">
        <v>660</v>
      </c>
      <c r="E150" t="s">
        <v>13</v>
      </c>
      <c r="F150" t="s">
        <v>473</v>
      </c>
      <c r="G150" t="s">
        <v>952</v>
      </c>
      <c r="H150" t="s">
        <v>1064</v>
      </c>
      <c r="I150" t="s">
        <v>1065</v>
      </c>
    </row>
    <row r="151" spans="1:9" x14ac:dyDescent="0.25">
      <c r="A151" t="s">
        <v>1066</v>
      </c>
      <c r="B151" t="s">
        <v>1067</v>
      </c>
      <c r="C151" t="s">
        <v>41</v>
      </c>
      <c r="D151" t="s">
        <v>1068</v>
      </c>
      <c r="E151" t="s">
        <v>675</v>
      </c>
      <c r="F151" t="s">
        <v>1069</v>
      </c>
      <c r="G151" t="s">
        <v>1070</v>
      </c>
      <c r="H151" t="s">
        <v>1071</v>
      </c>
      <c r="I151" t="s">
        <v>1072</v>
      </c>
    </row>
    <row r="152" spans="1:9" x14ac:dyDescent="0.25">
      <c r="A152" t="s">
        <v>1073</v>
      </c>
      <c r="B152" t="s">
        <v>1074</v>
      </c>
      <c r="C152" t="s">
        <v>11</v>
      </c>
      <c r="D152" t="s">
        <v>1075</v>
      </c>
      <c r="E152" t="s">
        <v>1076</v>
      </c>
      <c r="F152" t="s">
        <v>1077</v>
      </c>
      <c r="G152" t="s">
        <v>1078</v>
      </c>
      <c r="H152" t="s">
        <v>1079</v>
      </c>
      <c r="I152" t="s">
        <v>1080</v>
      </c>
    </row>
    <row r="153" spans="1:9" x14ac:dyDescent="0.25">
      <c r="A153" t="s">
        <v>1081</v>
      </c>
      <c r="B153" t="s">
        <v>1082</v>
      </c>
      <c r="C153" t="s">
        <v>58</v>
      </c>
      <c r="D153" t="s">
        <v>1083</v>
      </c>
      <c r="E153" t="s">
        <v>13</v>
      </c>
      <c r="F153" t="s">
        <v>34</v>
      </c>
      <c r="G153" t="s">
        <v>34</v>
      </c>
      <c r="H153" t="s">
        <v>1084</v>
      </c>
      <c r="I153" t="s">
        <v>1085</v>
      </c>
    </row>
    <row r="154" spans="1:9" x14ac:dyDescent="0.25">
      <c r="A154" t="s">
        <v>1086</v>
      </c>
      <c r="B154" t="s">
        <v>1087</v>
      </c>
      <c r="C154" t="s">
        <v>11</v>
      </c>
      <c r="D154" t="s">
        <v>1088</v>
      </c>
      <c r="E154" t="s">
        <v>185</v>
      </c>
      <c r="F154" t="s">
        <v>1089</v>
      </c>
      <c r="G154" t="s">
        <v>1090</v>
      </c>
      <c r="H154" t="s">
        <v>1091</v>
      </c>
      <c r="I154" t="s">
        <v>1092</v>
      </c>
    </row>
    <row r="155" spans="1:9" x14ac:dyDescent="0.25">
      <c r="A155" t="s">
        <v>1093</v>
      </c>
      <c r="B155" t="s">
        <v>1094</v>
      </c>
      <c r="C155" t="s">
        <v>1095</v>
      </c>
      <c r="D155" t="s">
        <v>1096</v>
      </c>
      <c r="E155" t="s">
        <v>13</v>
      </c>
      <c r="F155" t="s">
        <v>1097</v>
      </c>
      <c r="G155" t="s">
        <v>1097</v>
      </c>
      <c r="H155" t="s">
        <v>1098</v>
      </c>
      <c r="I155" t="s">
        <v>1099</v>
      </c>
    </row>
    <row r="156" spans="1:9" x14ac:dyDescent="0.25">
      <c r="A156" t="s">
        <v>1100</v>
      </c>
      <c r="B156" t="s">
        <v>1101</v>
      </c>
      <c r="C156" t="s">
        <v>222</v>
      </c>
      <c r="D156" t="s">
        <v>1102</v>
      </c>
      <c r="E156" t="s">
        <v>13</v>
      </c>
      <c r="F156" t="s">
        <v>1103</v>
      </c>
      <c r="G156" t="s">
        <v>1104</v>
      </c>
      <c r="H156" t="s">
        <v>1105</v>
      </c>
      <c r="I156" t="s">
        <v>1106</v>
      </c>
    </row>
    <row r="157" spans="1:9" x14ac:dyDescent="0.25">
      <c r="A157" t="s">
        <v>1107</v>
      </c>
      <c r="B157" t="s">
        <v>1108</v>
      </c>
      <c r="C157" t="s">
        <v>123</v>
      </c>
      <c r="D157" t="s">
        <v>1109</v>
      </c>
      <c r="E157" t="s">
        <v>1110</v>
      </c>
      <c r="F157" t="s">
        <v>1111</v>
      </c>
      <c r="G157" t="s">
        <v>1112</v>
      </c>
      <c r="H157" t="s">
        <v>1113</v>
      </c>
      <c r="I157" t="s">
        <v>1114</v>
      </c>
    </row>
    <row r="158" spans="1:9" x14ac:dyDescent="0.25">
      <c r="A158" t="s">
        <v>1115</v>
      </c>
      <c r="B158" t="s">
        <v>1116</v>
      </c>
      <c r="C158" t="s">
        <v>222</v>
      </c>
      <c r="D158" t="s">
        <v>1117</v>
      </c>
      <c r="E158" t="s">
        <v>901</v>
      </c>
      <c r="F158" t="s">
        <v>1118</v>
      </c>
      <c r="G158" t="s">
        <v>1119</v>
      </c>
      <c r="H158" t="s">
        <v>1120</v>
      </c>
      <c r="I158" t="s">
        <v>1121</v>
      </c>
    </row>
    <row r="159" spans="1:9" x14ac:dyDescent="0.25">
      <c r="A159" t="s">
        <v>1122</v>
      </c>
      <c r="B159" t="s">
        <v>1123</v>
      </c>
      <c r="C159" t="s">
        <v>11</v>
      </c>
      <c r="D159" t="s">
        <v>1124</v>
      </c>
      <c r="E159" t="s">
        <v>13</v>
      </c>
      <c r="F159" t="s">
        <v>424</v>
      </c>
      <c r="G159" t="s">
        <v>896</v>
      </c>
      <c r="H159" t="s">
        <v>1125</v>
      </c>
      <c r="I159" t="s">
        <v>1126</v>
      </c>
    </row>
    <row r="160" spans="1:9" x14ac:dyDescent="0.25">
      <c r="A160" t="s">
        <v>1127</v>
      </c>
      <c r="B160" t="s">
        <v>1128</v>
      </c>
      <c r="C160" t="s">
        <v>222</v>
      </c>
      <c r="D160" t="s">
        <v>1129</v>
      </c>
      <c r="E160" t="s">
        <v>1130</v>
      </c>
      <c r="F160" t="s">
        <v>1131</v>
      </c>
      <c r="G160" t="s">
        <v>994</v>
      </c>
      <c r="H160" t="s">
        <v>1132</v>
      </c>
      <c r="I160" t="s">
        <v>1133</v>
      </c>
    </row>
    <row r="161" spans="1:9" x14ac:dyDescent="0.25">
      <c r="A161" t="s">
        <v>1134</v>
      </c>
      <c r="B161" t="s">
        <v>1135</v>
      </c>
      <c r="C161" t="s">
        <v>58</v>
      </c>
      <c r="D161" t="s">
        <v>1136</v>
      </c>
      <c r="E161" t="s">
        <v>13</v>
      </c>
      <c r="F161" t="s">
        <v>568</v>
      </c>
      <c r="G161" t="s">
        <v>1137</v>
      </c>
      <c r="H161" t="s">
        <v>1138</v>
      </c>
      <c r="I161" t="s">
        <v>1139</v>
      </c>
    </row>
    <row r="162" spans="1:9" x14ac:dyDescent="0.25">
      <c r="A162" t="s">
        <v>1140</v>
      </c>
      <c r="B162" t="s">
        <v>1141</v>
      </c>
      <c r="C162" t="s">
        <v>11</v>
      </c>
      <c r="D162" t="s">
        <v>305</v>
      </c>
      <c r="E162" t="s">
        <v>1142</v>
      </c>
      <c r="F162" t="s">
        <v>1143</v>
      </c>
      <c r="G162" t="s">
        <v>1144</v>
      </c>
      <c r="H162" t="s">
        <v>1145</v>
      </c>
      <c r="I162" t="s">
        <v>1146</v>
      </c>
    </row>
    <row r="163" spans="1:9" x14ac:dyDescent="0.25">
      <c r="A163" t="s">
        <v>1147</v>
      </c>
      <c r="B163" t="s">
        <v>1148</v>
      </c>
      <c r="C163" t="s">
        <v>58</v>
      </c>
      <c r="D163" t="s">
        <v>1149</v>
      </c>
      <c r="E163" t="s">
        <v>13</v>
      </c>
      <c r="F163" t="s">
        <v>480</v>
      </c>
      <c r="G163" t="s">
        <v>661</v>
      </c>
      <c r="H163" t="s">
        <v>1150</v>
      </c>
      <c r="I163" t="s">
        <v>1151</v>
      </c>
    </row>
    <row r="164" spans="1:9" x14ac:dyDescent="0.25">
      <c r="A164" t="s">
        <v>1152</v>
      </c>
      <c r="B164" t="s">
        <v>1153</v>
      </c>
      <c r="C164" t="s">
        <v>58</v>
      </c>
      <c r="D164" t="s">
        <v>1154</v>
      </c>
      <c r="E164" t="s">
        <v>13</v>
      </c>
      <c r="F164" t="s">
        <v>253</v>
      </c>
      <c r="G164" t="s">
        <v>208</v>
      </c>
      <c r="H164" t="s">
        <v>1155</v>
      </c>
      <c r="I164" t="s">
        <v>1156</v>
      </c>
    </row>
    <row r="165" spans="1:9" x14ac:dyDescent="0.25">
      <c r="A165" t="s">
        <v>1157</v>
      </c>
      <c r="B165" t="s">
        <v>1158</v>
      </c>
      <c r="C165" t="s">
        <v>41</v>
      </c>
      <c r="D165" t="s">
        <v>1159</v>
      </c>
      <c r="E165" t="s">
        <v>1160</v>
      </c>
      <c r="F165" t="s">
        <v>1161</v>
      </c>
      <c r="G165" t="s">
        <v>1162</v>
      </c>
      <c r="H165" t="s">
        <v>1163</v>
      </c>
      <c r="I165" t="s">
        <v>1164</v>
      </c>
    </row>
    <row r="166" spans="1:9" x14ac:dyDescent="0.25">
      <c r="A166" t="s">
        <v>1165</v>
      </c>
      <c r="B166" t="s">
        <v>1166</v>
      </c>
      <c r="C166" t="s">
        <v>1095</v>
      </c>
      <c r="D166" t="s">
        <v>381</v>
      </c>
      <c r="E166" t="s">
        <v>275</v>
      </c>
      <c r="F166" t="s">
        <v>1167</v>
      </c>
      <c r="G166" t="s">
        <v>1168</v>
      </c>
      <c r="H166" t="s">
        <v>1169</v>
      </c>
      <c r="I166" t="s">
        <v>1170</v>
      </c>
    </row>
    <row r="167" spans="1:9" x14ac:dyDescent="0.25">
      <c r="A167" t="s">
        <v>1171</v>
      </c>
      <c r="B167" t="s">
        <v>1172</v>
      </c>
      <c r="C167" t="s">
        <v>667</v>
      </c>
      <c r="D167" t="s">
        <v>1173</v>
      </c>
      <c r="E167" t="s">
        <v>13</v>
      </c>
      <c r="F167" t="s">
        <v>13</v>
      </c>
      <c r="G167" t="s">
        <v>13</v>
      </c>
      <c r="H167" t="s">
        <v>1174</v>
      </c>
      <c r="I167" t="s">
        <v>1175</v>
      </c>
    </row>
    <row r="168" spans="1:9" x14ac:dyDescent="0.25">
      <c r="A168" t="s">
        <v>1176</v>
      </c>
      <c r="B168" t="s">
        <v>1177</v>
      </c>
      <c r="C168" t="s">
        <v>11</v>
      </c>
      <c r="D168" t="s">
        <v>1178</v>
      </c>
      <c r="E168" t="s">
        <v>1179</v>
      </c>
      <c r="F168" t="s">
        <v>1180</v>
      </c>
      <c r="G168" t="s">
        <v>1181</v>
      </c>
      <c r="H168" t="s">
        <v>1182</v>
      </c>
      <c r="I168" t="s">
        <v>1183</v>
      </c>
    </row>
    <row r="169" spans="1:9" x14ac:dyDescent="0.25">
      <c r="A169" t="s">
        <v>1184</v>
      </c>
      <c r="B169" t="s">
        <v>1185</v>
      </c>
      <c r="C169" t="s">
        <v>123</v>
      </c>
      <c r="D169" t="s">
        <v>1186</v>
      </c>
      <c r="E169" t="s">
        <v>1088</v>
      </c>
      <c r="F169" t="s">
        <v>1187</v>
      </c>
      <c r="G169" t="s">
        <v>1188</v>
      </c>
      <c r="H169" t="s">
        <v>1189</v>
      </c>
      <c r="I169" t="s">
        <v>55</v>
      </c>
    </row>
    <row r="170" spans="1:9" x14ac:dyDescent="0.25">
      <c r="A170" t="s">
        <v>1190</v>
      </c>
      <c r="B170" t="s">
        <v>1191</v>
      </c>
      <c r="C170" t="s">
        <v>1192</v>
      </c>
      <c r="D170" t="s">
        <v>1193</v>
      </c>
      <c r="E170" t="s">
        <v>1194</v>
      </c>
      <c r="F170" t="s">
        <v>1195</v>
      </c>
      <c r="G170" t="s">
        <v>1196</v>
      </c>
      <c r="H170" t="s">
        <v>1197</v>
      </c>
      <c r="I170" t="s">
        <v>1198</v>
      </c>
    </row>
    <row r="171" spans="1:9" x14ac:dyDescent="0.25">
      <c r="A171" t="s">
        <v>1199</v>
      </c>
      <c r="B171" t="s">
        <v>1200</v>
      </c>
      <c r="C171" t="s">
        <v>58</v>
      </c>
      <c r="D171" t="s">
        <v>1201</v>
      </c>
      <c r="E171" t="s">
        <v>13</v>
      </c>
      <c r="F171" t="s">
        <v>568</v>
      </c>
      <c r="G171" t="s">
        <v>51</v>
      </c>
      <c r="H171" t="s">
        <v>1202</v>
      </c>
      <c r="I171" t="s">
        <v>1203</v>
      </c>
    </row>
    <row r="172" spans="1:9" x14ac:dyDescent="0.25">
      <c r="A172" t="s">
        <v>1204</v>
      </c>
      <c r="B172" t="s">
        <v>1205</v>
      </c>
      <c r="C172" t="s">
        <v>161</v>
      </c>
      <c r="D172" t="s">
        <v>1206</v>
      </c>
      <c r="E172" t="s">
        <v>675</v>
      </c>
      <c r="F172" t="s">
        <v>1207</v>
      </c>
      <c r="G172" t="s">
        <v>1208</v>
      </c>
      <c r="H172" t="s">
        <v>1209</v>
      </c>
      <c r="I172" t="s">
        <v>1210</v>
      </c>
    </row>
    <row r="173" spans="1:9" x14ac:dyDescent="0.25">
      <c r="A173" t="s">
        <v>1211</v>
      </c>
      <c r="B173" t="s">
        <v>1212</v>
      </c>
      <c r="C173" t="s">
        <v>161</v>
      </c>
      <c r="D173" t="s">
        <v>600</v>
      </c>
      <c r="E173" t="s">
        <v>675</v>
      </c>
      <c r="F173" t="s">
        <v>13</v>
      </c>
      <c r="G173" t="s">
        <v>13</v>
      </c>
      <c r="H173" t="s">
        <v>1213</v>
      </c>
      <c r="I173" t="s">
        <v>1214</v>
      </c>
    </row>
    <row r="174" spans="1:9" x14ac:dyDescent="0.25">
      <c r="A174" t="s">
        <v>1215</v>
      </c>
      <c r="B174" t="s">
        <v>1216</v>
      </c>
      <c r="C174" t="s">
        <v>478</v>
      </c>
      <c r="D174" t="s">
        <v>253</v>
      </c>
      <c r="E174" t="s">
        <v>13</v>
      </c>
      <c r="F174" t="s">
        <v>1217</v>
      </c>
      <c r="G174" t="s">
        <v>1218</v>
      </c>
      <c r="H174" t="s">
        <v>1219</v>
      </c>
      <c r="I174" t="s">
        <v>1220</v>
      </c>
    </row>
    <row r="175" spans="1:9" x14ac:dyDescent="0.25">
      <c r="A175" t="s">
        <v>1221</v>
      </c>
      <c r="B175" t="s">
        <v>1222</v>
      </c>
      <c r="C175" t="s">
        <v>161</v>
      </c>
      <c r="D175" t="s">
        <v>1223</v>
      </c>
      <c r="E175" t="s">
        <v>388</v>
      </c>
      <c r="F175" t="s">
        <v>1224</v>
      </c>
      <c r="G175" t="s">
        <v>1225</v>
      </c>
      <c r="H175" t="s">
        <v>1226</v>
      </c>
      <c r="I175" t="s">
        <v>1227</v>
      </c>
    </row>
    <row r="176" spans="1:9" x14ac:dyDescent="0.25">
      <c r="A176" t="s">
        <v>1228</v>
      </c>
      <c r="B176" t="s">
        <v>1229</v>
      </c>
      <c r="C176" t="s">
        <v>11</v>
      </c>
      <c r="D176" t="s">
        <v>1230</v>
      </c>
      <c r="E176" t="s">
        <v>1231</v>
      </c>
      <c r="F176" t="s">
        <v>1232</v>
      </c>
      <c r="G176" t="s">
        <v>1233</v>
      </c>
      <c r="H176" t="s">
        <v>1234</v>
      </c>
      <c r="I176" t="s">
        <v>1235</v>
      </c>
    </row>
    <row r="177" spans="1:9" x14ac:dyDescent="0.25">
      <c r="A177" t="s">
        <v>1236</v>
      </c>
      <c r="B177" t="s">
        <v>1237</v>
      </c>
      <c r="C177" t="s">
        <v>11</v>
      </c>
      <c r="D177" t="s">
        <v>1238</v>
      </c>
      <c r="E177" t="s">
        <v>208</v>
      </c>
      <c r="F177" t="s">
        <v>1239</v>
      </c>
      <c r="G177" t="s">
        <v>1240</v>
      </c>
      <c r="H177" t="s">
        <v>1241</v>
      </c>
      <c r="I177" t="s">
        <v>1242</v>
      </c>
    </row>
    <row r="178" spans="1:9" x14ac:dyDescent="0.25">
      <c r="A178" t="s">
        <v>1243</v>
      </c>
      <c r="B178" t="s">
        <v>1244</v>
      </c>
      <c r="C178" t="s">
        <v>667</v>
      </c>
      <c r="D178" t="s">
        <v>1245</v>
      </c>
      <c r="E178" t="s">
        <v>445</v>
      </c>
      <c r="F178" t="s">
        <v>1246</v>
      </c>
      <c r="G178" t="s">
        <v>1247</v>
      </c>
      <c r="H178" t="s">
        <v>1248</v>
      </c>
      <c r="I178" t="s">
        <v>1249</v>
      </c>
    </row>
    <row r="179" spans="1:9" x14ac:dyDescent="0.25">
      <c r="A179" t="s">
        <v>1250</v>
      </c>
      <c r="B179" t="s">
        <v>1251</v>
      </c>
      <c r="C179" t="s">
        <v>147</v>
      </c>
      <c r="D179" t="s">
        <v>675</v>
      </c>
      <c r="E179" t="s">
        <v>13</v>
      </c>
      <c r="F179" t="s">
        <v>13</v>
      </c>
      <c r="G179" t="s">
        <v>13</v>
      </c>
      <c r="H179" t="s">
        <v>1252</v>
      </c>
      <c r="I179" t="s">
        <v>1253</v>
      </c>
    </row>
    <row r="180" spans="1:9" x14ac:dyDescent="0.25">
      <c r="A180" t="s">
        <v>1254</v>
      </c>
      <c r="B180" t="s">
        <v>1255</v>
      </c>
      <c r="C180" t="s">
        <v>58</v>
      </c>
      <c r="D180" t="s">
        <v>855</v>
      </c>
      <c r="E180" t="s">
        <v>13</v>
      </c>
      <c r="F180" t="s">
        <v>568</v>
      </c>
      <c r="G180" t="s">
        <v>1256</v>
      </c>
      <c r="H180" t="s">
        <v>1257</v>
      </c>
      <c r="I180" t="s">
        <v>1258</v>
      </c>
    </row>
    <row r="181" spans="1:9" x14ac:dyDescent="0.25">
      <c r="A181" t="s">
        <v>1259</v>
      </c>
      <c r="B181" t="s">
        <v>1260</v>
      </c>
      <c r="C181" t="s">
        <v>115</v>
      </c>
      <c r="D181" t="s">
        <v>1261</v>
      </c>
      <c r="E181" t="s">
        <v>208</v>
      </c>
      <c r="F181" t="s">
        <v>1262</v>
      </c>
      <c r="G181" t="s">
        <v>1263</v>
      </c>
      <c r="H181" t="s">
        <v>1264</v>
      </c>
      <c r="I181" t="s">
        <v>1265</v>
      </c>
    </row>
    <row r="182" spans="1:9" x14ac:dyDescent="0.25">
      <c r="A182" t="s">
        <v>1266</v>
      </c>
      <c r="B182" t="s">
        <v>1267</v>
      </c>
      <c r="C182" t="s">
        <v>11</v>
      </c>
      <c r="D182" t="s">
        <v>896</v>
      </c>
      <c r="E182" t="s">
        <v>13</v>
      </c>
      <c r="F182" t="s">
        <v>208</v>
      </c>
      <c r="G182" t="s">
        <v>208</v>
      </c>
      <c r="H182" t="s">
        <v>1268</v>
      </c>
      <c r="I182" t="s">
        <v>1269</v>
      </c>
    </row>
    <row r="183" spans="1:9" x14ac:dyDescent="0.25">
      <c r="A183" t="s">
        <v>1270</v>
      </c>
      <c r="B183" t="s">
        <v>1271</v>
      </c>
      <c r="C183" t="s">
        <v>161</v>
      </c>
      <c r="D183" t="s">
        <v>1272</v>
      </c>
      <c r="E183" t="s">
        <v>1273</v>
      </c>
      <c r="F183" t="s">
        <v>13</v>
      </c>
      <c r="G183" t="s">
        <v>13</v>
      </c>
      <c r="H183" t="s">
        <v>1274</v>
      </c>
      <c r="I183" t="s">
        <v>1275</v>
      </c>
    </row>
    <row r="184" spans="1:9" x14ac:dyDescent="0.25">
      <c r="A184" t="s">
        <v>1276</v>
      </c>
      <c r="B184" t="s">
        <v>1277</v>
      </c>
      <c r="C184" t="s">
        <v>11</v>
      </c>
      <c r="D184" t="s">
        <v>1278</v>
      </c>
      <c r="E184" t="s">
        <v>13</v>
      </c>
      <c r="F184" t="s">
        <v>1279</v>
      </c>
      <c r="G184" t="s">
        <v>1280</v>
      </c>
      <c r="H184" t="s">
        <v>1281</v>
      </c>
      <c r="I184" t="s">
        <v>1282</v>
      </c>
    </row>
    <row r="185" spans="1:9" x14ac:dyDescent="0.25">
      <c r="A185" t="s">
        <v>1283</v>
      </c>
      <c r="B185" t="s">
        <v>1284</v>
      </c>
      <c r="C185" t="s">
        <v>11</v>
      </c>
      <c r="D185" t="s">
        <v>1285</v>
      </c>
      <c r="E185" t="s">
        <v>831</v>
      </c>
      <c r="F185" t="s">
        <v>1286</v>
      </c>
      <c r="G185" t="s">
        <v>1287</v>
      </c>
      <c r="H185" t="s">
        <v>1288</v>
      </c>
      <c r="I185" t="s">
        <v>1289</v>
      </c>
    </row>
    <row r="186" spans="1:9" x14ac:dyDescent="0.25">
      <c r="A186" t="s">
        <v>1290</v>
      </c>
      <c r="B186" t="s">
        <v>1291</v>
      </c>
      <c r="C186" t="s">
        <v>1009</v>
      </c>
      <c r="D186" t="s">
        <v>1292</v>
      </c>
      <c r="E186" t="s">
        <v>1293</v>
      </c>
      <c r="F186" t="s">
        <v>13</v>
      </c>
      <c r="G186" t="s">
        <v>13</v>
      </c>
      <c r="H186" t="s">
        <v>1294</v>
      </c>
      <c r="I186" t="s">
        <v>1295</v>
      </c>
    </row>
    <row r="187" spans="1:9" x14ac:dyDescent="0.25">
      <c r="A187" t="s">
        <v>1296</v>
      </c>
      <c r="B187" t="s">
        <v>1297</v>
      </c>
      <c r="C187" t="s">
        <v>357</v>
      </c>
      <c r="D187" t="s">
        <v>1298</v>
      </c>
      <c r="E187" t="s">
        <v>13</v>
      </c>
      <c r="F187" t="s">
        <v>1299</v>
      </c>
      <c r="G187" t="s">
        <v>1300</v>
      </c>
      <c r="H187" t="s">
        <v>1301</v>
      </c>
      <c r="I187" t="s">
        <v>1302</v>
      </c>
    </row>
    <row r="188" spans="1:9" x14ac:dyDescent="0.25">
      <c r="A188" t="s">
        <v>1303</v>
      </c>
      <c r="B188" t="s">
        <v>1304</v>
      </c>
      <c r="C188" t="s">
        <v>115</v>
      </c>
      <c r="D188" t="s">
        <v>13</v>
      </c>
      <c r="E188" t="s">
        <v>13</v>
      </c>
      <c r="F188" t="s">
        <v>1305</v>
      </c>
      <c r="G188" t="s">
        <v>1306</v>
      </c>
      <c r="H188" t="s">
        <v>1307</v>
      </c>
      <c r="I188" t="s">
        <v>1308</v>
      </c>
    </row>
    <row r="189" spans="1:9" x14ac:dyDescent="0.25">
      <c r="A189" t="s">
        <v>1309</v>
      </c>
      <c r="B189" t="s">
        <v>1310</v>
      </c>
      <c r="C189" t="s">
        <v>222</v>
      </c>
      <c r="D189" t="s">
        <v>750</v>
      </c>
      <c r="E189" t="s">
        <v>1311</v>
      </c>
      <c r="F189" t="s">
        <v>1312</v>
      </c>
      <c r="G189" t="s">
        <v>1313</v>
      </c>
      <c r="H189" t="s">
        <v>1314</v>
      </c>
      <c r="I189" t="s">
        <v>1315</v>
      </c>
    </row>
    <row r="190" spans="1:9" x14ac:dyDescent="0.25">
      <c r="A190" t="s">
        <v>1316</v>
      </c>
      <c r="B190" t="s">
        <v>1317</v>
      </c>
      <c r="C190" t="s">
        <v>58</v>
      </c>
      <c r="D190" t="s">
        <v>201</v>
      </c>
      <c r="E190" t="s">
        <v>13</v>
      </c>
      <c r="F190" t="s">
        <v>616</v>
      </c>
      <c r="G190" t="s">
        <v>95</v>
      </c>
      <c r="H190" t="s">
        <v>1318</v>
      </c>
      <c r="I190" t="s">
        <v>1319</v>
      </c>
    </row>
    <row r="191" spans="1:9" x14ac:dyDescent="0.25">
      <c r="A191" t="s">
        <v>1320</v>
      </c>
      <c r="B191" t="s">
        <v>1321</v>
      </c>
      <c r="C191" t="s">
        <v>614</v>
      </c>
      <c r="D191" t="s">
        <v>1322</v>
      </c>
      <c r="E191" t="s">
        <v>13</v>
      </c>
      <c r="F191" t="s">
        <v>13</v>
      </c>
      <c r="G191" t="s">
        <v>13</v>
      </c>
      <c r="H191" t="s">
        <v>1323</v>
      </c>
      <c r="I191" t="s">
        <v>1324</v>
      </c>
    </row>
    <row r="192" spans="1:9" x14ac:dyDescent="0.25">
      <c r="A192" t="s">
        <v>1325</v>
      </c>
      <c r="B192" t="s">
        <v>1326</v>
      </c>
      <c r="C192" t="s">
        <v>58</v>
      </c>
      <c r="D192" t="s">
        <v>1327</v>
      </c>
      <c r="E192" t="s">
        <v>13</v>
      </c>
      <c r="F192" t="s">
        <v>524</v>
      </c>
      <c r="G192" t="s">
        <v>503</v>
      </c>
      <c r="H192" t="s">
        <v>1328</v>
      </c>
      <c r="I192" t="s">
        <v>1329</v>
      </c>
    </row>
    <row r="193" spans="1:9" x14ac:dyDescent="0.25">
      <c r="A193" t="s">
        <v>1330</v>
      </c>
      <c r="B193" t="s">
        <v>1331</v>
      </c>
      <c r="C193" t="s">
        <v>58</v>
      </c>
      <c r="D193" t="s">
        <v>245</v>
      </c>
      <c r="E193" t="s">
        <v>13</v>
      </c>
      <c r="F193" t="s">
        <v>13</v>
      </c>
      <c r="G193" t="s">
        <v>13</v>
      </c>
      <c r="H193" t="s">
        <v>1332</v>
      </c>
      <c r="I193" t="s">
        <v>1333</v>
      </c>
    </row>
    <row r="194" spans="1:9" x14ac:dyDescent="0.25">
      <c r="A194" t="s">
        <v>1334</v>
      </c>
      <c r="B194" t="s">
        <v>1335</v>
      </c>
      <c r="C194" t="s">
        <v>115</v>
      </c>
      <c r="D194" t="s">
        <v>1311</v>
      </c>
      <c r="E194" t="s">
        <v>503</v>
      </c>
      <c r="F194" t="s">
        <v>1336</v>
      </c>
      <c r="G194" t="s">
        <v>1337</v>
      </c>
      <c r="H194" t="s">
        <v>1338</v>
      </c>
      <c r="I194" t="s">
        <v>1339</v>
      </c>
    </row>
    <row r="195" spans="1:9" x14ac:dyDescent="0.25">
      <c r="A195" t="s">
        <v>1340</v>
      </c>
      <c r="B195" t="s">
        <v>1341</v>
      </c>
      <c r="C195" t="s">
        <v>41</v>
      </c>
      <c r="D195" t="s">
        <v>1342</v>
      </c>
      <c r="E195" t="s">
        <v>445</v>
      </c>
      <c r="F195" t="s">
        <v>1343</v>
      </c>
      <c r="G195" t="s">
        <v>1344</v>
      </c>
      <c r="H195" t="s">
        <v>1345</v>
      </c>
      <c r="I195" t="s">
        <v>1346</v>
      </c>
    </row>
    <row r="196" spans="1:9" x14ac:dyDescent="0.25">
      <c r="A196" t="s">
        <v>1347</v>
      </c>
      <c r="B196" t="s">
        <v>1348</v>
      </c>
      <c r="C196" t="s">
        <v>58</v>
      </c>
      <c r="D196" t="s">
        <v>253</v>
      </c>
      <c r="E196" t="s">
        <v>13</v>
      </c>
      <c r="F196" t="s">
        <v>633</v>
      </c>
      <c r="G196" t="s">
        <v>661</v>
      </c>
      <c r="H196" t="s">
        <v>1349</v>
      </c>
      <c r="I196" t="s">
        <v>1350</v>
      </c>
    </row>
    <row r="197" spans="1:9" x14ac:dyDescent="0.25">
      <c r="A197" t="s">
        <v>1351</v>
      </c>
      <c r="B197" t="s">
        <v>1352</v>
      </c>
      <c r="C197" t="s">
        <v>123</v>
      </c>
      <c r="D197" t="s">
        <v>1353</v>
      </c>
      <c r="E197" t="s">
        <v>1354</v>
      </c>
      <c r="F197" t="s">
        <v>1355</v>
      </c>
      <c r="G197" t="s">
        <v>1356</v>
      </c>
      <c r="H197" t="s">
        <v>1357</v>
      </c>
      <c r="I197" t="s">
        <v>1358</v>
      </c>
    </row>
    <row r="198" spans="1:9" x14ac:dyDescent="0.25">
      <c r="A198" t="s">
        <v>1359</v>
      </c>
      <c r="B198" t="s">
        <v>1360</v>
      </c>
      <c r="C198" t="s">
        <v>222</v>
      </c>
      <c r="D198" t="s">
        <v>1361</v>
      </c>
      <c r="E198" t="s">
        <v>791</v>
      </c>
      <c r="F198" t="s">
        <v>1362</v>
      </c>
      <c r="G198" t="s">
        <v>1363</v>
      </c>
      <c r="H198" t="s">
        <v>1364</v>
      </c>
      <c r="I198" t="s">
        <v>1365</v>
      </c>
    </row>
    <row r="199" spans="1:9" x14ac:dyDescent="0.25">
      <c r="A199" t="s">
        <v>1366</v>
      </c>
      <c r="B199" t="s">
        <v>1367</v>
      </c>
      <c r="C199" t="s">
        <v>58</v>
      </c>
      <c r="D199" t="s">
        <v>882</v>
      </c>
      <c r="E199" t="s">
        <v>13</v>
      </c>
      <c r="F199" t="s">
        <v>1368</v>
      </c>
      <c r="G199" t="s">
        <v>524</v>
      </c>
      <c r="H199" t="s">
        <v>1369</v>
      </c>
      <c r="I199" t="s">
        <v>1370</v>
      </c>
    </row>
    <row r="200" spans="1:9" x14ac:dyDescent="0.25">
      <c r="A200" t="s">
        <v>1371</v>
      </c>
      <c r="B200" t="s">
        <v>1372</v>
      </c>
      <c r="C200" t="s">
        <v>11</v>
      </c>
      <c r="D200" t="s">
        <v>1373</v>
      </c>
      <c r="E200" t="s">
        <v>1374</v>
      </c>
      <c r="F200" t="s">
        <v>1375</v>
      </c>
      <c r="G200" t="s">
        <v>1376</v>
      </c>
      <c r="H200" t="s">
        <v>1377</v>
      </c>
      <c r="I200" t="s">
        <v>1378</v>
      </c>
    </row>
    <row r="201" spans="1:9" x14ac:dyDescent="0.25">
      <c r="A201" t="s">
        <v>1379</v>
      </c>
      <c r="B201" t="s">
        <v>1380</v>
      </c>
      <c r="C201" t="s">
        <v>11</v>
      </c>
      <c r="D201" t="s">
        <v>1381</v>
      </c>
      <c r="E201" t="s">
        <v>668</v>
      </c>
      <c r="F201" t="s">
        <v>1382</v>
      </c>
      <c r="G201" t="s">
        <v>1383</v>
      </c>
      <c r="H201" t="s">
        <v>1384</v>
      </c>
      <c r="I201" t="s">
        <v>1385</v>
      </c>
    </row>
    <row r="202" spans="1:9" x14ac:dyDescent="0.25">
      <c r="A202" t="s">
        <v>1386</v>
      </c>
      <c r="B202" t="s">
        <v>1387</v>
      </c>
      <c r="C202" t="s">
        <v>58</v>
      </c>
      <c r="D202" t="s">
        <v>953</v>
      </c>
      <c r="E202" t="s">
        <v>13</v>
      </c>
      <c r="F202" t="s">
        <v>1388</v>
      </c>
      <c r="G202" t="s">
        <v>89</v>
      </c>
      <c r="H202" t="s">
        <v>1389</v>
      </c>
      <c r="I202" t="s">
        <v>1390</v>
      </c>
    </row>
    <row r="203" spans="1:9" x14ac:dyDescent="0.25">
      <c r="A203" t="s">
        <v>1391</v>
      </c>
      <c r="B203" t="s">
        <v>1392</v>
      </c>
      <c r="C203" t="s">
        <v>161</v>
      </c>
      <c r="D203" t="s">
        <v>116</v>
      </c>
      <c r="E203" t="s">
        <v>641</v>
      </c>
      <c r="F203" t="s">
        <v>1393</v>
      </c>
      <c r="G203" t="s">
        <v>1394</v>
      </c>
      <c r="H203" t="s">
        <v>1395</v>
      </c>
      <c r="I203" t="s">
        <v>1396</v>
      </c>
    </row>
    <row r="204" spans="1:9" x14ac:dyDescent="0.25">
      <c r="A204" t="s">
        <v>1397</v>
      </c>
      <c r="B204" t="s">
        <v>1398</v>
      </c>
      <c r="C204" t="s">
        <v>161</v>
      </c>
      <c r="D204" t="s">
        <v>1399</v>
      </c>
      <c r="E204" t="s">
        <v>13</v>
      </c>
      <c r="F204" t="s">
        <v>13</v>
      </c>
      <c r="G204" t="s">
        <v>13</v>
      </c>
      <c r="H204" t="s">
        <v>1400</v>
      </c>
      <c r="I204" t="s">
        <v>1401</v>
      </c>
    </row>
    <row r="205" spans="1:9" x14ac:dyDescent="0.25">
      <c r="A205" t="s">
        <v>1402</v>
      </c>
      <c r="B205" t="s">
        <v>1403</v>
      </c>
      <c r="C205" t="s">
        <v>11</v>
      </c>
      <c r="D205" t="s">
        <v>187</v>
      </c>
      <c r="E205" t="s">
        <v>777</v>
      </c>
      <c r="F205" t="s">
        <v>1404</v>
      </c>
      <c r="G205" t="s">
        <v>1405</v>
      </c>
      <c r="H205" t="s">
        <v>1406</v>
      </c>
      <c r="I205" t="s">
        <v>1407</v>
      </c>
    </row>
    <row r="206" spans="1:9" x14ac:dyDescent="0.25">
      <c r="A206" t="s">
        <v>1408</v>
      </c>
      <c r="B206" t="s">
        <v>1409</v>
      </c>
      <c r="C206" t="s">
        <v>11</v>
      </c>
      <c r="D206" t="s">
        <v>1410</v>
      </c>
      <c r="E206" t="s">
        <v>1137</v>
      </c>
      <c r="F206" t="s">
        <v>1411</v>
      </c>
      <c r="G206" t="s">
        <v>1412</v>
      </c>
      <c r="H206" t="s">
        <v>1413</v>
      </c>
      <c r="I206" t="s">
        <v>1414</v>
      </c>
    </row>
    <row r="207" spans="1:9" x14ac:dyDescent="0.25">
      <c r="A207" t="s">
        <v>1415</v>
      </c>
      <c r="B207" t="s">
        <v>1416</v>
      </c>
      <c r="C207" t="s">
        <v>222</v>
      </c>
      <c r="D207" t="s">
        <v>1417</v>
      </c>
      <c r="E207" t="s">
        <v>1418</v>
      </c>
      <c r="F207" t="s">
        <v>1419</v>
      </c>
      <c r="G207" t="s">
        <v>1420</v>
      </c>
      <c r="H207" t="s">
        <v>1421</v>
      </c>
      <c r="I207" t="s">
        <v>1422</v>
      </c>
    </row>
    <row r="208" spans="1:9" x14ac:dyDescent="0.25">
      <c r="A208" t="s">
        <v>1423</v>
      </c>
      <c r="B208" t="s">
        <v>1424</v>
      </c>
      <c r="C208" t="s">
        <v>161</v>
      </c>
      <c r="D208" t="s">
        <v>1425</v>
      </c>
      <c r="E208" t="s">
        <v>675</v>
      </c>
      <c r="F208" t="s">
        <v>1426</v>
      </c>
      <c r="G208" t="s">
        <v>682</v>
      </c>
      <c r="H208" t="s">
        <v>1427</v>
      </c>
      <c r="I208" t="s">
        <v>1428</v>
      </c>
    </row>
    <row r="209" spans="1:9" x14ac:dyDescent="0.25">
      <c r="A209" t="s">
        <v>1429</v>
      </c>
      <c r="B209" t="s">
        <v>1430</v>
      </c>
      <c r="C209" t="s">
        <v>11</v>
      </c>
      <c r="D209" t="s">
        <v>1238</v>
      </c>
      <c r="E209" t="s">
        <v>51</v>
      </c>
      <c r="F209" t="s">
        <v>1431</v>
      </c>
      <c r="G209" t="s">
        <v>1432</v>
      </c>
      <c r="H209" t="s">
        <v>1433</v>
      </c>
      <c r="I209" t="s">
        <v>1434</v>
      </c>
    </row>
    <row r="210" spans="1:9" x14ac:dyDescent="0.25">
      <c r="A210" t="s">
        <v>1435</v>
      </c>
      <c r="B210" t="s">
        <v>1436</v>
      </c>
      <c r="C210" t="s">
        <v>11</v>
      </c>
      <c r="D210" t="s">
        <v>1437</v>
      </c>
      <c r="E210" t="s">
        <v>616</v>
      </c>
      <c r="F210" t="s">
        <v>1438</v>
      </c>
      <c r="G210" t="s">
        <v>1439</v>
      </c>
      <c r="H210" t="s">
        <v>1440</v>
      </c>
      <c r="I210" t="s">
        <v>1441</v>
      </c>
    </row>
    <row r="211" spans="1:9" x14ac:dyDescent="0.25">
      <c r="A211" t="s">
        <v>1442</v>
      </c>
      <c r="B211" t="s">
        <v>1443</v>
      </c>
      <c r="C211" t="s">
        <v>1009</v>
      </c>
      <c r="D211" t="s">
        <v>1444</v>
      </c>
      <c r="E211" t="s">
        <v>439</v>
      </c>
      <c r="F211" t="s">
        <v>1445</v>
      </c>
      <c r="G211" t="s">
        <v>1446</v>
      </c>
      <c r="H211" t="s">
        <v>1447</v>
      </c>
      <c r="I211" t="s">
        <v>1448</v>
      </c>
    </row>
    <row r="212" spans="1:9" x14ac:dyDescent="0.25">
      <c r="A212" t="s">
        <v>1449</v>
      </c>
      <c r="B212" t="s">
        <v>1450</v>
      </c>
      <c r="C212" t="s">
        <v>123</v>
      </c>
      <c r="D212" t="s">
        <v>1451</v>
      </c>
      <c r="E212" t="s">
        <v>327</v>
      </c>
      <c r="F212" t="s">
        <v>1452</v>
      </c>
      <c r="G212" t="s">
        <v>1453</v>
      </c>
      <c r="H212" t="s">
        <v>1454</v>
      </c>
      <c r="I212" t="s">
        <v>1455</v>
      </c>
    </row>
    <row r="213" spans="1:9" x14ac:dyDescent="0.25">
      <c r="A213" t="s">
        <v>1456</v>
      </c>
      <c r="B213" t="s">
        <v>1457</v>
      </c>
      <c r="C213" t="s">
        <v>11</v>
      </c>
      <c r="D213" t="s">
        <v>1458</v>
      </c>
      <c r="E213" t="s">
        <v>13</v>
      </c>
      <c r="F213" t="s">
        <v>901</v>
      </c>
      <c r="G213" t="s">
        <v>831</v>
      </c>
      <c r="H213" t="s">
        <v>1459</v>
      </c>
      <c r="I213" t="s">
        <v>1460</v>
      </c>
    </row>
    <row r="214" spans="1:9" x14ac:dyDescent="0.25">
      <c r="A214" t="s">
        <v>1461</v>
      </c>
      <c r="B214" t="s">
        <v>1462</v>
      </c>
      <c r="C214" t="s">
        <v>11</v>
      </c>
      <c r="D214" t="s">
        <v>1463</v>
      </c>
      <c r="E214" t="s">
        <v>13</v>
      </c>
      <c r="F214" t="s">
        <v>1464</v>
      </c>
      <c r="G214" t="s">
        <v>1465</v>
      </c>
      <c r="H214" t="s">
        <v>1466</v>
      </c>
      <c r="I214" t="s">
        <v>1467</v>
      </c>
    </row>
    <row r="215" spans="1:9" x14ac:dyDescent="0.25">
      <c r="A215" t="s">
        <v>1468</v>
      </c>
      <c r="B215" t="s">
        <v>1469</v>
      </c>
      <c r="C215" t="s">
        <v>667</v>
      </c>
      <c r="D215" t="s">
        <v>1470</v>
      </c>
      <c r="E215" t="s">
        <v>1471</v>
      </c>
      <c r="F215" t="s">
        <v>1472</v>
      </c>
      <c r="G215" t="s">
        <v>1473</v>
      </c>
      <c r="H215" t="s">
        <v>1474</v>
      </c>
      <c r="I215" t="s">
        <v>1475</v>
      </c>
    </row>
    <row r="216" spans="1:9" x14ac:dyDescent="0.25">
      <c r="A216" t="s">
        <v>1476</v>
      </c>
      <c r="B216" t="s">
        <v>1477</v>
      </c>
      <c r="C216" t="s">
        <v>11</v>
      </c>
      <c r="D216" t="s">
        <v>1478</v>
      </c>
      <c r="E216" t="s">
        <v>503</v>
      </c>
      <c r="F216" t="s">
        <v>1479</v>
      </c>
      <c r="G216" t="s">
        <v>1480</v>
      </c>
      <c r="H216" t="s">
        <v>1481</v>
      </c>
      <c r="I216" t="s">
        <v>1482</v>
      </c>
    </row>
    <row r="217" spans="1:9" x14ac:dyDescent="0.25">
      <c r="A217" t="s">
        <v>1483</v>
      </c>
      <c r="B217" t="s">
        <v>1484</v>
      </c>
      <c r="C217" t="s">
        <v>222</v>
      </c>
      <c r="D217" t="s">
        <v>1485</v>
      </c>
      <c r="E217" t="s">
        <v>1486</v>
      </c>
      <c r="F217" t="s">
        <v>1487</v>
      </c>
      <c r="G217" t="s">
        <v>1488</v>
      </c>
      <c r="H217" t="s">
        <v>1489</v>
      </c>
      <c r="I217" t="s">
        <v>1490</v>
      </c>
    </row>
    <row r="218" spans="1:9" x14ac:dyDescent="0.25">
      <c r="A218" t="s">
        <v>1491</v>
      </c>
      <c r="B218" t="s">
        <v>1492</v>
      </c>
      <c r="C218" t="s">
        <v>115</v>
      </c>
      <c r="D218" t="s">
        <v>1493</v>
      </c>
      <c r="E218" t="s">
        <v>290</v>
      </c>
      <c r="F218" t="s">
        <v>1494</v>
      </c>
      <c r="G218" t="s">
        <v>1495</v>
      </c>
      <c r="H218" t="s">
        <v>1496</v>
      </c>
      <c r="I218" t="s">
        <v>1497</v>
      </c>
    </row>
    <row r="219" spans="1:9" x14ac:dyDescent="0.25">
      <c r="A219" t="s">
        <v>1498</v>
      </c>
      <c r="B219" t="s">
        <v>1499</v>
      </c>
      <c r="C219" t="s">
        <v>161</v>
      </c>
      <c r="D219" t="s">
        <v>1374</v>
      </c>
      <c r="E219" t="s">
        <v>868</v>
      </c>
      <c r="F219" t="s">
        <v>1500</v>
      </c>
      <c r="G219" t="s">
        <v>1501</v>
      </c>
      <c r="H219" t="s">
        <v>1502</v>
      </c>
      <c r="I219" t="s">
        <v>1503</v>
      </c>
    </row>
    <row r="220" spans="1:9" x14ac:dyDescent="0.25">
      <c r="A220" t="s">
        <v>1504</v>
      </c>
      <c r="B220" t="s">
        <v>1505</v>
      </c>
      <c r="C220" t="s">
        <v>41</v>
      </c>
      <c r="D220" t="s">
        <v>1506</v>
      </c>
      <c r="E220" t="s">
        <v>946</v>
      </c>
      <c r="F220" t="s">
        <v>1507</v>
      </c>
      <c r="G220" t="s">
        <v>1508</v>
      </c>
      <c r="H220" t="s">
        <v>1509</v>
      </c>
      <c r="I220" t="s">
        <v>1510</v>
      </c>
    </row>
    <row r="221" spans="1:9" x14ac:dyDescent="0.25">
      <c r="A221" t="s">
        <v>1511</v>
      </c>
      <c r="B221" t="s">
        <v>1512</v>
      </c>
      <c r="C221" t="s">
        <v>11</v>
      </c>
      <c r="D221" t="s">
        <v>1513</v>
      </c>
      <c r="E221" t="s">
        <v>1273</v>
      </c>
      <c r="F221" t="s">
        <v>1514</v>
      </c>
      <c r="G221" t="s">
        <v>1515</v>
      </c>
      <c r="H221" t="s">
        <v>1516</v>
      </c>
      <c r="I221" t="s">
        <v>1517</v>
      </c>
    </row>
    <row r="222" spans="1:9" x14ac:dyDescent="0.25">
      <c r="A222" t="s">
        <v>1518</v>
      </c>
      <c r="B222" t="s">
        <v>1519</v>
      </c>
      <c r="C222" t="s">
        <v>123</v>
      </c>
      <c r="D222" t="s">
        <v>790</v>
      </c>
      <c r="E222" t="s">
        <v>1256</v>
      </c>
      <c r="F222" t="s">
        <v>1520</v>
      </c>
      <c r="G222" t="s">
        <v>838</v>
      </c>
      <c r="H222" t="s">
        <v>1521</v>
      </c>
      <c r="I222" t="s">
        <v>1522</v>
      </c>
    </row>
    <row r="223" spans="1:9" x14ac:dyDescent="0.25">
      <c r="A223" t="s">
        <v>1523</v>
      </c>
      <c r="B223" t="s">
        <v>1524</v>
      </c>
      <c r="C223" t="s">
        <v>115</v>
      </c>
      <c r="D223" t="s">
        <v>1525</v>
      </c>
      <c r="E223" t="s">
        <v>912</v>
      </c>
      <c r="F223" t="s">
        <v>1526</v>
      </c>
      <c r="G223" t="s">
        <v>1527</v>
      </c>
      <c r="H223" t="s">
        <v>1528</v>
      </c>
      <c r="I223" t="s">
        <v>1529</v>
      </c>
    </row>
    <row r="224" spans="1:9" x14ac:dyDescent="0.25">
      <c r="A224" t="s">
        <v>1530</v>
      </c>
      <c r="B224" t="s">
        <v>1531</v>
      </c>
      <c r="C224" t="s">
        <v>614</v>
      </c>
      <c r="D224" t="s">
        <v>1532</v>
      </c>
      <c r="E224" t="s">
        <v>1533</v>
      </c>
      <c r="F224" t="s">
        <v>1534</v>
      </c>
      <c r="G224" t="s">
        <v>1535</v>
      </c>
      <c r="H224" t="s">
        <v>1536</v>
      </c>
      <c r="I224" t="s">
        <v>1537</v>
      </c>
    </row>
    <row r="225" spans="1:9" x14ac:dyDescent="0.25">
      <c r="A225" t="s">
        <v>1538</v>
      </c>
      <c r="B225" t="s">
        <v>1539</v>
      </c>
      <c r="C225" t="s">
        <v>11</v>
      </c>
      <c r="D225" t="s">
        <v>1137</v>
      </c>
      <c r="E225" t="s">
        <v>319</v>
      </c>
      <c r="F225" t="s">
        <v>1540</v>
      </c>
      <c r="G225" t="s">
        <v>1541</v>
      </c>
      <c r="H225" t="s">
        <v>1542</v>
      </c>
      <c r="I225" t="s">
        <v>1543</v>
      </c>
    </row>
    <row r="226" spans="1:9" x14ac:dyDescent="0.25">
      <c r="A226" t="s">
        <v>1544</v>
      </c>
      <c r="B226" t="s">
        <v>1545</v>
      </c>
      <c r="C226" t="s">
        <v>11</v>
      </c>
      <c r="D226" t="s">
        <v>252</v>
      </c>
      <c r="E226" t="s">
        <v>1546</v>
      </c>
      <c r="F226" t="s">
        <v>164</v>
      </c>
      <c r="G226" t="s">
        <v>1124</v>
      </c>
      <c r="H226" t="s">
        <v>1547</v>
      </c>
      <c r="I226" t="s">
        <v>1548</v>
      </c>
    </row>
    <row r="227" spans="1:9" x14ac:dyDescent="0.25">
      <c r="A227" t="s">
        <v>1549</v>
      </c>
      <c r="B227" t="s">
        <v>1550</v>
      </c>
      <c r="C227" t="s">
        <v>161</v>
      </c>
      <c r="D227" t="s">
        <v>1551</v>
      </c>
      <c r="E227" t="s">
        <v>13</v>
      </c>
      <c r="F227" t="s">
        <v>13</v>
      </c>
      <c r="G227" t="s">
        <v>13</v>
      </c>
      <c r="H227" t="s">
        <v>1552</v>
      </c>
      <c r="I227" t="s">
        <v>1553</v>
      </c>
    </row>
    <row r="228" spans="1:9" x14ac:dyDescent="0.25">
      <c r="A228" t="s">
        <v>1554</v>
      </c>
      <c r="B228" t="s">
        <v>1555</v>
      </c>
      <c r="C228" t="s">
        <v>1556</v>
      </c>
      <c r="D228" t="s">
        <v>847</v>
      </c>
      <c r="E228" t="s">
        <v>576</v>
      </c>
      <c r="F228" t="s">
        <v>1557</v>
      </c>
      <c r="G228" t="s">
        <v>1558</v>
      </c>
      <c r="H228" t="s">
        <v>1559</v>
      </c>
      <c r="I228" t="s">
        <v>1560</v>
      </c>
    </row>
    <row r="229" spans="1:9" x14ac:dyDescent="0.25">
      <c r="A229" t="s">
        <v>1561</v>
      </c>
      <c r="B229" t="s">
        <v>1562</v>
      </c>
      <c r="C229" t="s">
        <v>11</v>
      </c>
      <c r="D229" t="s">
        <v>1563</v>
      </c>
      <c r="E229" t="s">
        <v>640</v>
      </c>
      <c r="F229" t="s">
        <v>1564</v>
      </c>
      <c r="G229" t="s">
        <v>1565</v>
      </c>
      <c r="H229" t="s">
        <v>1566</v>
      </c>
      <c r="I229" t="s">
        <v>1567</v>
      </c>
    </row>
    <row r="230" spans="1:9" x14ac:dyDescent="0.25">
      <c r="A230" t="s">
        <v>1568</v>
      </c>
      <c r="B230" t="s">
        <v>1569</v>
      </c>
      <c r="C230" t="s">
        <v>58</v>
      </c>
      <c r="D230" t="s">
        <v>404</v>
      </c>
      <c r="E230" t="s">
        <v>13</v>
      </c>
      <c r="F230" t="s">
        <v>1570</v>
      </c>
      <c r="G230" t="s">
        <v>1570</v>
      </c>
      <c r="H230" t="s">
        <v>1571</v>
      </c>
      <c r="I230" t="s">
        <v>1572</v>
      </c>
    </row>
    <row r="231" spans="1:9" x14ac:dyDescent="0.25">
      <c r="A231" t="s">
        <v>1573</v>
      </c>
      <c r="B231" t="s">
        <v>1574</v>
      </c>
      <c r="C231" t="s">
        <v>222</v>
      </c>
      <c r="D231" t="s">
        <v>1575</v>
      </c>
      <c r="E231" t="s">
        <v>1576</v>
      </c>
      <c r="F231" t="s">
        <v>1196</v>
      </c>
      <c r="G231" t="s">
        <v>1577</v>
      </c>
      <c r="H231" t="s">
        <v>1578</v>
      </c>
      <c r="I231" t="s">
        <v>226</v>
      </c>
    </row>
    <row r="232" spans="1:9" x14ac:dyDescent="0.25">
      <c r="A232" t="s">
        <v>1579</v>
      </c>
      <c r="B232" t="s">
        <v>1580</v>
      </c>
      <c r="C232" t="s">
        <v>11</v>
      </c>
      <c r="D232" t="s">
        <v>1581</v>
      </c>
      <c r="E232" t="s">
        <v>13</v>
      </c>
      <c r="F232" t="s">
        <v>1582</v>
      </c>
      <c r="G232" t="s">
        <v>1583</v>
      </c>
      <c r="H232" t="s">
        <v>1584</v>
      </c>
      <c r="I232" t="s">
        <v>1585</v>
      </c>
    </row>
    <row r="233" spans="1:9" x14ac:dyDescent="0.25">
      <c r="A233" t="s">
        <v>1586</v>
      </c>
      <c r="B233" t="s">
        <v>1587</v>
      </c>
      <c r="C233" t="s">
        <v>614</v>
      </c>
      <c r="D233" t="s">
        <v>1588</v>
      </c>
      <c r="E233" t="s">
        <v>13</v>
      </c>
      <c r="F233" t="s">
        <v>1589</v>
      </c>
      <c r="G233" t="s">
        <v>1590</v>
      </c>
      <c r="H233" t="s">
        <v>1591</v>
      </c>
      <c r="I233" t="s">
        <v>1592</v>
      </c>
    </row>
    <row r="234" spans="1:9" x14ac:dyDescent="0.25">
      <c r="A234" t="s">
        <v>1593</v>
      </c>
      <c r="B234" t="s">
        <v>1594</v>
      </c>
      <c r="C234" t="s">
        <v>161</v>
      </c>
      <c r="D234" t="s">
        <v>185</v>
      </c>
      <c r="E234" t="s">
        <v>148</v>
      </c>
      <c r="F234" t="s">
        <v>1595</v>
      </c>
      <c r="G234" t="s">
        <v>1596</v>
      </c>
      <c r="H234" t="s">
        <v>1597</v>
      </c>
      <c r="I234" t="s">
        <v>1598</v>
      </c>
    </row>
    <row r="235" spans="1:9" x14ac:dyDescent="0.25">
      <c r="A235" t="s">
        <v>1599</v>
      </c>
      <c r="B235" t="s">
        <v>1600</v>
      </c>
      <c r="C235" t="s">
        <v>11</v>
      </c>
      <c r="D235" t="s">
        <v>1292</v>
      </c>
      <c r="E235" t="s">
        <v>958</v>
      </c>
      <c r="F235" t="s">
        <v>1601</v>
      </c>
      <c r="G235" t="s">
        <v>1602</v>
      </c>
      <c r="H235" t="s">
        <v>1603</v>
      </c>
      <c r="I235" t="s">
        <v>1604</v>
      </c>
    </row>
    <row r="236" spans="1:9" x14ac:dyDescent="0.25">
      <c r="A236" t="s">
        <v>1605</v>
      </c>
      <c r="B236" t="s">
        <v>1606</v>
      </c>
      <c r="C236" t="s">
        <v>58</v>
      </c>
      <c r="D236" t="s">
        <v>1607</v>
      </c>
      <c r="E236" t="s">
        <v>13</v>
      </c>
      <c r="F236" t="s">
        <v>583</v>
      </c>
      <c r="G236" t="s">
        <v>1608</v>
      </c>
      <c r="H236" t="s">
        <v>1609</v>
      </c>
      <c r="I236" t="s">
        <v>1610</v>
      </c>
    </row>
    <row r="237" spans="1:9" x14ac:dyDescent="0.25">
      <c r="A237" t="s">
        <v>1611</v>
      </c>
      <c r="B237" t="s">
        <v>1612</v>
      </c>
      <c r="C237" t="s">
        <v>222</v>
      </c>
      <c r="D237" t="s">
        <v>403</v>
      </c>
      <c r="E237" t="s">
        <v>13</v>
      </c>
      <c r="F237" t="s">
        <v>1613</v>
      </c>
      <c r="G237" t="s">
        <v>1614</v>
      </c>
      <c r="H237" t="s">
        <v>1615</v>
      </c>
      <c r="I237" t="s">
        <v>1616</v>
      </c>
    </row>
    <row r="238" spans="1:9" x14ac:dyDescent="0.25">
      <c r="A238" t="s">
        <v>1617</v>
      </c>
      <c r="B238" t="s">
        <v>1618</v>
      </c>
      <c r="C238" t="s">
        <v>58</v>
      </c>
      <c r="D238" t="s">
        <v>583</v>
      </c>
      <c r="E238" t="s">
        <v>13</v>
      </c>
      <c r="F238" t="s">
        <v>319</v>
      </c>
      <c r="G238" t="s">
        <v>186</v>
      </c>
      <c r="H238" t="s">
        <v>1619</v>
      </c>
      <c r="I238" t="s">
        <v>1620</v>
      </c>
    </row>
    <row r="239" spans="1:9" x14ac:dyDescent="0.25">
      <c r="A239" t="s">
        <v>1621</v>
      </c>
      <c r="B239" t="s">
        <v>1622</v>
      </c>
      <c r="C239" t="s">
        <v>41</v>
      </c>
      <c r="D239" t="s">
        <v>1426</v>
      </c>
      <c r="E239" t="s">
        <v>13</v>
      </c>
      <c r="F239" t="s">
        <v>1623</v>
      </c>
      <c r="G239" t="s">
        <v>1624</v>
      </c>
      <c r="H239" t="s">
        <v>1625</v>
      </c>
      <c r="I239" t="s">
        <v>1626</v>
      </c>
    </row>
    <row r="240" spans="1:9" x14ac:dyDescent="0.25">
      <c r="A240" t="s">
        <v>1627</v>
      </c>
      <c r="B240" t="s">
        <v>1628</v>
      </c>
      <c r="C240" t="s">
        <v>11</v>
      </c>
      <c r="D240" t="s">
        <v>1388</v>
      </c>
      <c r="E240" t="s">
        <v>868</v>
      </c>
      <c r="F240" t="s">
        <v>1388</v>
      </c>
      <c r="G240" t="s">
        <v>567</v>
      </c>
      <c r="H240" t="s">
        <v>1629</v>
      </c>
      <c r="I240" t="s">
        <v>1630</v>
      </c>
    </row>
    <row r="241" spans="1:9" x14ac:dyDescent="0.25">
      <c r="A241" t="s">
        <v>1631</v>
      </c>
      <c r="B241" t="s">
        <v>1632</v>
      </c>
      <c r="C241" t="s">
        <v>11</v>
      </c>
      <c r="D241" t="s">
        <v>1633</v>
      </c>
      <c r="E241" t="s">
        <v>1634</v>
      </c>
      <c r="F241" t="s">
        <v>1635</v>
      </c>
      <c r="G241" t="s">
        <v>1373</v>
      </c>
      <c r="H241" t="s">
        <v>1636</v>
      </c>
      <c r="I241" t="s">
        <v>1637</v>
      </c>
    </row>
    <row r="242" spans="1:9" x14ac:dyDescent="0.25">
      <c r="A242" t="s">
        <v>1638</v>
      </c>
      <c r="B242" t="s">
        <v>1639</v>
      </c>
      <c r="C242" t="s">
        <v>1095</v>
      </c>
      <c r="D242" t="s">
        <v>1640</v>
      </c>
      <c r="E242" t="s">
        <v>95</v>
      </c>
      <c r="F242" t="s">
        <v>1641</v>
      </c>
      <c r="G242" t="s">
        <v>1642</v>
      </c>
      <c r="H242" t="s">
        <v>1643</v>
      </c>
      <c r="I242" t="s">
        <v>713</v>
      </c>
    </row>
    <row r="243" spans="1:9" x14ac:dyDescent="0.25">
      <c r="A243" t="s">
        <v>1644</v>
      </c>
      <c r="B243" t="s">
        <v>1645</v>
      </c>
      <c r="C243" t="s">
        <v>58</v>
      </c>
      <c r="D243" t="s">
        <v>662</v>
      </c>
      <c r="E243" t="s">
        <v>13</v>
      </c>
      <c r="F243" t="s">
        <v>952</v>
      </c>
      <c r="G243" t="s">
        <v>1646</v>
      </c>
      <c r="H243" t="s">
        <v>1647</v>
      </c>
      <c r="I243" t="s">
        <v>1648</v>
      </c>
    </row>
    <row r="244" spans="1:9" x14ac:dyDescent="0.25">
      <c r="A244" t="s">
        <v>1649</v>
      </c>
      <c r="B244" t="s">
        <v>1650</v>
      </c>
      <c r="C244" t="s">
        <v>58</v>
      </c>
      <c r="D244" t="s">
        <v>1651</v>
      </c>
      <c r="E244" t="s">
        <v>868</v>
      </c>
      <c r="F244" t="s">
        <v>230</v>
      </c>
      <c r="G244" t="s">
        <v>1652</v>
      </c>
      <c r="H244" t="s">
        <v>1653</v>
      </c>
      <c r="I244" t="s">
        <v>1654</v>
      </c>
    </row>
    <row r="245" spans="1:9" x14ac:dyDescent="0.25">
      <c r="A245" t="s">
        <v>1655</v>
      </c>
      <c r="B245" t="s">
        <v>1656</v>
      </c>
      <c r="C245" t="s">
        <v>123</v>
      </c>
      <c r="D245" t="s">
        <v>1657</v>
      </c>
      <c r="E245" t="s">
        <v>868</v>
      </c>
      <c r="F245" t="s">
        <v>1658</v>
      </c>
      <c r="G245" t="s">
        <v>1659</v>
      </c>
      <c r="H245" t="s">
        <v>1660</v>
      </c>
      <c r="I245" t="s">
        <v>1661</v>
      </c>
    </row>
    <row r="246" spans="1:9" x14ac:dyDescent="0.25">
      <c r="A246" t="s">
        <v>1662</v>
      </c>
      <c r="B246" t="s">
        <v>1663</v>
      </c>
      <c r="C246" t="s">
        <v>11</v>
      </c>
      <c r="D246" t="s">
        <v>1664</v>
      </c>
      <c r="E246" t="s">
        <v>816</v>
      </c>
      <c r="F246" t="s">
        <v>1665</v>
      </c>
      <c r="G246" t="s">
        <v>1666</v>
      </c>
      <c r="H246" t="s">
        <v>1667</v>
      </c>
      <c r="I246" t="s">
        <v>1668</v>
      </c>
    </row>
    <row r="247" spans="1:9" x14ac:dyDescent="0.25">
      <c r="A247" t="s">
        <v>1669</v>
      </c>
      <c r="B247" t="s">
        <v>1670</v>
      </c>
      <c r="C247" t="s">
        <v>147</v>
      </c>
      <c r="D247" t="s">
        <v>1671</v>
      </c>
      <c r="E247" t="s">
        <v>13</v>
      </c>
      <c r="F247" t="s">
        <v>13</v>
      </c>
      <c r="G247" t="s">
        <v>13</v>
      </c>
      <c r="H247" t="s">
        <v>1672</v>
      </c>
      <c r="I247" t="s">
        <v>1673</v>
      </c>
    </row>
    <row r="248" spans="1:9" x14ac:dyDescent="0.25">
      <c r="A248" t="s">
        <v>1674</v>
      </c>
      <c r="B248" t="s">
        <v>1675</v>
      </c>
      <c r="C248" t="s">
        <v>11</v>
      </c>
      <c r="D248" t="s">
        <v>1676</v>
      </c>
      <c r="E248" t="s">
        <v>13</v>
      </c>
      <c r="F248" t="s">
        <v>359</v>
      </c>
      <c r="G248" t="s">
        <v>584</v>
      </c>
      <c r="H248" t="s">
        <v>1677</v>
      </c>
      <c r="I248" t="s">
        <v>1678</v>
      </c>
    </row>
    <row r="249" spans="1:9" x14ac:dyDescent="0.25">
      <c r="A249" t="s">
        <v>1679</v>
      </c>
      <c r="B249" t="s">
        <v>1680</v>
      </c>
      <c r="C249" t="s">
        <v>222</v>
      </c>
      <c r="D249" t="s">
        <v>109</v>
      </c>
      <c r="E249" t="s">
        <v>655</v>
      </c>
      <c r="F249" t="s">
        <v>1681</v>
      </c>
      <c r="G249" t="s">
        <v>1682</v>
      </c>
      <c r="H249" t="s">
        <v>1683</v>
      </c>
      <c r="I249" t="s">
        <v>1684</v>
      </c>
    </row>
    <row r="250" spans="1:9" x14ac:dyDescent="0.25">
      <c r="A250" t="s">
        <v>1685</v>
      </c>
      <c r="B250" t="s">
        <v>1686</v>
      </c>
      <c r="C250" t="s">
        <v>115</v>
      </c>
      <c r="D250" t="s">
        <v>1088</v>
      </c>
      <c r="E250" t="s">
        <v>567</v>
      </c>
      <c r="F250" t="s">
        <v>1687</v>
      </c>
      <c r="G250" t="s">
        <v>1688</v>
      </c>
      <c r="H250" t="s">
        <v>1689</v>
      </c>
      <c r="I250" t="s">
        <v>1690</v>
      </c>
    </row>
    <row r="251" spans="1:9" x14ac:dyDescent="0.25">
      <c r="A251" t="s">
        <v>1691</v>
      </c>
      <c r="B251" t="s">
        <v>1692</v>
      </c>
      <c r="C251" t="s">
        <v>11</v>
      </c>
      <c r="D251" t="s">
        <v>1693</v>
      </c>
      <c r="E251" t="s">
        <v>576</v>
      </c>
      <c r="F251" t="s">
        <v>1694</v>
      </c>
      <c r="G251" t="s">
        <v>1173</v>
      </c>
      <c r="H251" t="s">
        <v>1695</v>
      </c>
      <c r="I251" t="s">
        <v>1696</v>
      </c>
    </row>
    <row r="252" spans="1:9" x14ac:dyDescent="0.25">
      <c r="A252" t="s">
        <v>1697</v>
      </c>
      <c r="B252" t="s">
        <v>1698</v>
      </c>
      <c r="C252" t="s">
        <v>161</v>
      </c>
      <c r="D252" t="s">
        <v>1699</v>
      </c>
      <c r="E252" t="s">
        <v>402</v>
      </c>
      <c r="F252" t="s">
        <v>1699</v>
      </c>
      <c r="G252" t="s">
        <v>1700</v>
      </c>
      <c r="H252" t="s">
        <v>1701</v>
      </c>
      <c r="I252" t="s">
        <v>1702</v>
      </c>
    </row>
    <row r="253" spans="1:9" x14ac:dyDescent="0.25">
      <c r="A253" t="s">
        <v>1703</v>
      </c>
      <c r="B253" t="s">
        <v>1704</v>
      </c>
      <c r="C253" t="s">
        <v>58</v>
      </c>
      <c r="D253" t="s">
        <v>1160</v>
      </c>
      <c r="E253" t="s">
        <v>13</v>
      </c>
      <c r="F253" t="s">
        <v>1705</v>
      </c>
      <c r="G253" t="s">
        <v>1706</v>
      </c>
      <c r="H253" t="s">
        <v>1707</v>
      </c>
      <c r="I253" t="s">
        <v>1708</v>
      </c>
    </row>
    <row r="254" spans="1:9" x14ac:dyDescent="0.25">
      <c r="A254" t="s">
        <v>1709</v>
      </c>
      <c r="B254" t="s">
        <v>1710</v>
      </c>
      <c r="C254" t="s">
        <v>11</v>
      </c>
      <c r="D254" t="s">
        <v>1711</v>
      </c>
      <c r="E254" t="s">
        <v>1712</v>
      </c>
      <c r="F254" t="s">
        <v>1713</v>
      </c>
      <c r="G254" t="s">
        <v>1714</v>
      </c>
      <c r="H254" t="s">
        <v>1715</v>
      </c>
      <c r="I254" t="s">
        <v>1716</v>
      </c>
    </row>
    <row r="255" spans="1:9" x14ac:dyDescent="0.25">
      <c r="A255" t="s">
        <v>1717</v>
      </c>
      <c r="B255" t="s">
        <v>1718</v>
      </c>
      <c r="C255" t="s">
        <v>161</v>
      </c>
      <c r="D255" t="s">
        <v>1719</v>
      </c>
      <c r="E255" t="s">
        <v>1712</v>
      </c>
      <c r="F255" t="s">
        <v>1720</v>
      </c>
      <c r="G255" t="s">
        <v>1721</v>
      </c>
      <c r="H255" t="s">
        <v>1722</v>
      </c>
      <c r="I255" t="s">
        <v>1723</v>
      </c>
    </row>
    <row r="256" spans="1:9" x14ac:dyDescent="0.25">
      <c r="A256" t="s">
        <v>1724</v>
      </c>
      <c r="B256" t="s">
        <v>1725</v>
      </c>
      <c r="C256" t="s">
        <v>147</v>
      </c>
      <c r="D256" t="s">
        <v>208</v>
      </c>
      <c r="E256" t="s">
        <v>616</v>
      </c>
      <c r="F256" t="s">
        <v>1726</v>
      </c>
      <c r="G256" t="s">
        <v>1727</v>
      </c>
      <c r="H256" t="s">
        <v>1728</v>
      </c>
      <c r="I256" t="s">
        <v>1729</v>
      </c>
    </row>
    <row r="257" spans="1:9" x14ac:dyDescent="0.25">
      <c r="A257" t="s">
        <v>1730</v>
      </c>
      <c r="B257" t="s">
        <v>1731</v>
      </c>
      <c r="C257" t="s">
        <v>80</v>
      </c>
      <c r="D257" t="s">
        <v>1732</v>
      </c>
      <c r="E257" t="s">
        <v>13</v>
      </c>
      <c r="F257" t="s">
        <v>1068</v>
      </c>
      <c r="G257" t="s">
        <v>1733</v>
      </c>
      <c r="H257" t="s">
        <v>1734</v>
      </c>
      <c r="I257" t="s">
        <v>1735</v>
      </c>
    </row>
    <row r="258" spans="1:9" x14ac:dyDescent="0.25">
      <c r="A258" t="s">
        <v>1736</v>
      </c>
      <c r="B258" t="s">
        <v>1737</v>
      </c>
      <c r="C258" t="s">
        <v>11</v>
      </c>
      <c r="D258" t="s">
        <v>1738</v>
      </c>
      <c r="E258" t="s">
        <v>1739</v>
      </c>
      <c r="F258" t="s">
        <v>1740</v>
      </c>
      <c r="G258" t="s">
        <v>1083</v>
      </c>
      <c r="H258" t="s">
        <v>1741</v>
      </c>
      <c r="I258" t="s">
        <v>1742</v>
      </c>
    </row>
    <row r="259" spans="1:9" x14ac:dyDescent="0.25">
      <c r="A259" t="s">
        <v>1743</v>
      </c>
      <c r="B259" t="s">
        <v>1744</v>
      </c>
      <c r="C259" t="s">
        <v>139</v>
      </c>
      <c r="D259" t="s">
        <v>207</v>
      </c>
      <c r="E259" t="s">
        <v>13</v>
      </c>
      <c r="F259" t="s">
        <v>13</v>
      </c>
      <c r="G259" t="s">
        <v>13</v>
      </c>
      <c r="H259" t="s">
        <v>1745</v>
      </c>
      <c r="I259" t="s">
        <v>1746</v>
      </c>
    </row>
    <row r="260" spans="1:9" x14ac:dyDescent="0.25">
      <c r="A260" t="s">
        <v>1747</v>
      </c>
      <c r="B260" t="s">
        <v>1748</v>
      </c>
      <c r="C260" t="s">
        <v>147</v>
      </c>
      <c r="D260" t="s">
        <v>466</v>
      </c>
      <c r="E260" t="s">
        <v>13</v>
      </c>
      <c r="F260" t="s">
        <v>1749</v>
      </c>
      <c r="G260" t="s">
        <v>1750</v>
      </c>
      <c r="H260" t="s">
        <v>1751</v>
      </c>
      <c r="I260" t="s">
        <v>1072</v>
      </c>
    </row>
    <row r="261" spans="1:9" x14ac:dyDescent="0.25">
      <c r="A261" t="s">
        <v>1752</v>
      </c>
      <c r="B261" t="s">
        <v>1753</v>
      </c>
      <c r="C261" t="s">
        <v>80</v>
      </c>
      <c r="D261" t="s">
        <v>1754</v>
      </c>
      <c r="E261" t="s">
        <v>13</v>
      </c>
      <c r="F261" t="s">
        <v>1755</v>
      </c>
      <c r="G261" t="s">
        <v>1149</v>
      </c>
      <c r="H261" t="s">
        <v>1756</v>
      </c>
      <c r="I261" t="s">
        <v>1757</v>
      </c>
    </row>
    <row r="262" spans="1:9" x14ac:dyDescent="0.25">
      <c r="A262" t="s">
        <v>1758</v>
      </c>
      <c r="B262" t="s">
        <v>1759</v>
      </c>
      <c r="C262" t="s">
        <v>614</v>
      </c>
      <c r="D262" t="s">
        <v>1110</v>
      </c>
      <c r="E262" t="s">
        <v>13</v>
      </c>
      <c r="F262" t="s">
        <v>1608</v>
      </c>
      <c r="G262" t="s">
        <v>661</v>
      </c>
      <c r="H262" t="s">
        <v>1760</v>
      </c>
      <c r="I262" t="s">
        <v>1761</v>
      </c>
    </row>
    <row r="263" spans="1:9" x14ac:dyDescent="0.25">
      <c r="A263" t="s">
        <v>1762</v>
      </c>
      <c r="B263" t="s">
        <v>1763</v>
      </c>
      <c r="C263" t="s">
        <v>11</v>
      </c>
      <c r="D263" t="s">
        <v>1764</v>
      </c>
      <c r="E263" t="s">
        <v>1765</v>
      </c>
      <c r="F263" t="s">
        <v>1766</v>
      </c>
      <c r="G263" t="s">
        <v>1767</v>
      </c>
      <c r="H263" t="s">
        <v>1768</v>
      </c>
      <c r="I263" t="s">
        <v>1769</v>
      </c>
    </row>
    <row r="264" spans="1:9" x14ac:dyDescent="0.25">
      <c r="A264" t="s">
        <v>1770</v>
      </c>
      <c r="B264" t="s">
        <v>1771</v>
      </c>
      <c r="C264" t="s">
        <v>161</v>
      </c>
      <c r="D264" t="s">
        <v>208</v>
      </c>
      <c r="E264" t="s">
        <v>13</v>
      </c>
      <c r="F264" t="s">
        <v>96</v>
      </c>
      <c r="G264" t="s">
        <v>583</v>
      </c>
      <c r="H264" t="s">
        <v>1772</v>
      </c>
      <c r="I264" t="s">
        <v>1773</v>
      </c>
    </row>
    <row r="265" spans="1:9" x14ac:dyDescent="0.25">
      <c r="A265" t="s">
        <v>1774</v>
      </c>
      <c r="B265" t="s">
        <v>1775</v>
      </c>
      <c r="C265" t="s">
        <v>11</v>
      </c>
      <c r="D265" t="s">
        <v>1776</v>
      </c>
      <c r="E265" t="s">
        <v>1646</v>
      </c>
      <c r="F265" t="s">
        <v>1777</v>
      </c>
      <c r="G265" t="s">
        <v>1575</v>
      </c>
      <c r="H265" t="s">
        <v>1778</v>
      </c>
      <c r="I265" t="s">
        <v>1779</v>
      </c>
    </row>
    <row r="266" spans="1:9" x14ac:dyDescent="0.25">
      <c r="A266" t="s">
        <v>1780</v>
      </c>
      <c r="B266" t="s">
        <v>1781</v>
      </c>
      <c r="C266" t="s">
        <v>1782</v>
      </c>
      <c r="D266" t="s">
        <v>1783</v>
      </c>
      <c r="E266" t="s">
        <v>660</v>
      </c>
      <c r="F266" t="s">
        <v>1784</v>
      </c>
      <c r="G266" t="s">
        <v>1785</v>
      </c>
      <c r="H266" t="s">
        <v>1786</v>
      </c>
      <c r="I266" t="s">
        <v>1787</v>
      </c>
    </row>
    <row r="267" spans="1:9" x14ac:dyDescent="0.25">
      <c r="A267" t="s">
        <v>1788</v>
      </c>
      <c r="B267" t="s">
        <v>1789</v>
      </c>
      <c r="C267" t="s">
        <v>58</v>
      </c>
      <c r="D267" t="s">
        <v>1790</v>
      </c>
      <c r="E267" t="s">
        <v>13</v>
      </c>
      <c r="F267" t="s">
        <v>350</v>
      </c>
      <c r="G267" t="s">
        <v>1791</v>
      </c>
      <c r="H267" t="s">
        <v>1792</v>
      </c>
      <c r="I267" t="s">
        <v>1793</v>
      </c>
    </row>
    <row r="268" spans="1:9" x14ac:dyDescent="0.25">
      <c r="A268" t="s">
        <v>1794</v>
      </c>
      <c r="B268" t="s">
        <v>1795</v>
      </c>
      <c r="C268" t="s">
        <v>11</v>
      </c>
      <c r="D268" t="s">
        <v>1796</v>
      </c>
      <c r="E268" t="s">
        <v>1797</v>
      </c>
      <c r="F268" t="s">
        <v>1798</v>
      </c>
      <c r="G268" t="s">
        <v>1799</v>
      </c>
      <c r="H268" t="s">
        <v>1800</v>
      </c>
      <c r="I268" t="s">
        <v>1801</v>
      </c>
    </row>
    <row r="269" spans="1:9" x14ac:dyDescent="0.25">
      <c r="A269" t="s">
        <v>1802</v>
      </c>
      <c r="B269" t="s">
        <v>1803</v>
      </c>
      <c r="C269" t="s">
        <v>11</v>
      </c>
      <c r="D269" t="s">
        <v>1804</v>
      </c>
      <c r="E269" t="s">
        <v>648</v>
      </c>
      <c r="F269" t="s">
        <v>1805</v>
      </c>
      <c r="G269" t="s">
        <v>1806</v>
      </c>
      <c r="H269" t="s">
        <v>1807</v>
      </c>
      <c r="I269" t="s">
        <v>1808</v>
      </c>
    </row>
    <row r="270" spans="1:9" x14ac:dyDescent="0.25">
      <c r="A270" t="s">
        <v>1809</v>
      </c>
      <c r="B270" t="s">
        <v>1810</v>
      </c>
      <c r="C270" t="s">
        <v>115</v>
      </c>
      <c r="D270" t="s">
        <v>847</v>
      </c>
      <c r="E270" t="s">
        <v>1811</v>
      </c>
      <c r="F270" t="s">
        <v>13</v>
      </c>
      <c r="G270" t="s">
        <v>13</v>
      </c>
      <c r="H270" t="s">
        <v>1812</v>
      </c>
      <c r="I270" t="s">
        <v>1813</v>
      </c>
    </row>
    <row r="271" spans="1:9" x14ac:dyDescent="0.25">
      <c r="A271" t="s">
        <v>1814</v>
      </c>
      <c r="B271" t="s">
        <v>1815</v>
      </c>
      <c r="C271" t="s">
        <v>222</v>
      </c>
      <c r="D271" t="s">
        <v>1816</v>
      </c>
      <c r="E271" t="s">
        <v>1817</v>
      </c>
      <c r="F271" t="s">
        <v>1818</v>
      </c>
      <c r="G271" t="s">
        <v>1819</v>
      </c>
      <c r="H271" t="s">
        <v>1820</v>
      </c>
      <c r="I271" t="s">
        <v>1821</v>
      </c>
    </row>
    <row r="272" spans="1:9" x14ac:dyDescent="0.25">
      <c r="A272" t="s">
        <v>1822</v>
      </c>
      <c r="B272" t="s">
        <v>1823</v>
      </c>
      <c r="C272" t="s">
        <v>58</v>
      </c>
      <c r="D272" t="s">
        <v>1824</v>
      </c>
      <c r="E272" t="s">
        <v>13</v>
      </c>
      <c r="F272" t="s">
        <v>1825</v>
      </c>
      <c r="G272" t="s">
        <v>1826</v>
      </c>
      <c r="H272" t="s">
        <v>1827</v>
      </c>
      <c r="I272" t="s">
        <v>1828</v>
      </c>
    </row>
    <row r="273" spans="1:9" x14ac:dyDescent="0.25">
      <c r="A273" t="s">
        <v>1829</v>
      </c>
      <c r="B273" t="s">
        <v>1830</v>
      </c>
      <c r="C273" t="s">
        <v>1831</v>
      </c>
      <c r="D273" t="s">
        <v>96</v>
      </c>
      <c r="E273" t="s">
        <v>13</v>
      </c>
      <c r="F273" t="s">
        <v>13</v>
      </c>
      <c r="G273" t="s">
        <v>13</v>
      </c>
      <c r="H273" t="s">
        <v>1832</v>
      </c>
      <c r="I273" t="s">
        <v>1833</v>
      </c>
    </row>
    <row r="274" spans="1:9" x14ac:dyDescent="0.25">
      <c r="A274" t="s">
        <v>1834</v>
      </c>
      <c r="B274" t="s">
        <v>1835</v>
      </c>
      <c r="C274" t="s">
        <v>11</v>
      </c>
      <c r="D274" t="s">
        <v>1836</v>
      </c>
      <c r="E274" t="s">
        <v>1608</v>
      </c>
      <c r="F274" t="s">
        <v>1837</v>
      </c>
      <c r="G274" t="s">
        <v>1838</v>
      </c>
      <c r="H274" t="s">
        <v>1839</v>
      </c>
      <c r="I274" t="s">
        <v>1840</v>
      </c>
    </row>
    <row r="275" spans="1:9" x14ac:dyDescent="0.25">
      <c r="A275" t="s">
        <v>1841</v>
      </c>
      <c r="B275" t="s">
        <v>1842</v>
      </c>
      <c r="C275" t="s">
        <v>11</v>
      </c>
      <c r="D275" t="s">
        <v>1843</v>
      </c>
      <c r="E275" t="s">
        <v>13</v>
      </c>
      <c r="F275" t="s">
        <v>1844</v>
      </c>
      <c r="G275" t="s">
        <v>806</v>
      </c>
      <c r="H275" t="s">
        <v>1845</v>
      </c>
      <c r="I275" t="s">
        <v>1846</v>
      </c>
    </row>
    <row r="276" spans="1:9" x14ac:dyDescent="0.25">
      <c r="A276" t="s">
        <v>1847</v>
      </c>
      <c r="B276" t="s">
        <v>1848</v>
      </c>
      <c r="C276" t="s">
        <v>58</v>
      </c>
      <c r="D276" t="s">
        <v>350</v>
      </c>
      <c r="E276" t="s">
        <v>13</v>
      </c>
      <c r="F276" t="s">
        <v>13</v>
      </c>
      <c r="G276" t="s">
        <v>13</v>
      </c>
      <c r="H276" t="s">
        <v>1849</v>
      </c>
      <c r="I276" t="s">
        <v>1850</v>
      </c>
    </row>
    <row r="277" spans="1:9" x14ac:dyDescent="0.25">
      <c r="A277" t="s">
        <v>1851</v>
      </c>
      <c r="B277" t="s">
        <v>1852</v>
      </c>
      <c r="C277" t="s">
        <v>115</v>
      </c>
      <c r="D277" t="s">
        <v>1853</v>
      </c>
      <c r="E277" t="s">
        <v>13</v>
      </c>
      <c r="F277" t="s">
        <v>1854</v>
      </c>
      <c r="G277" t="s">
        <v>1855</v>
      </c>
      <c r="H277" t="s">
        <v>1856</v>
      </c>
      <c r="I277" t="s">
        <v>1857</v>
      </c>
    </row>
    <row r="278" spans="1:9" x14ac:dyDescent="0.25">
      <c r="A278" t="s">
        <v>1858</v>
      </c>
      <c r="B278" t="s">
        <v>1859</v>
      </c>
      <c r="C278" t="s">
        <v>41</v>
      </c>
      <c r="D278" t="s">
        <v>1860</v>
      </c>
      <c r="E278" t="s">
        <v>154</v>
      </c>
      <c r="F278" t="s">
        <v>1861</v>
      </c>
      <c r="G278" t="s">
        <v>1862</v>
      </c>
      <c r="H278" t="s">
        <v>1863</v>
      </c>
      <c r="I278" t="s">
        <v>1864</v>
      </c>
    </row>
    <row r="279" spans="1:9" x14ac:dyDescent="0.25">
      <c r="A279" t="s">
        <v>1865</v>
      </c>
      <c r="B279" t="s">
        <v>1866</v>
      </c>
      <c r="C279" t="s">
        <v>1867</v>
      </c>
      <c r="D279" t="s">
        <v>1868</v>
      </c>
      <c r="E279" t="s">
        <v>854</v>
      </c>
      <c r="F279" t="s">
        <v>1869</v>
      </c>
      <c r="G279" t="s">
        <v>1870</v>
      </c>
      <c r="H279" t="s">
        <v>1871</v>
      </c>
      <c r="I279" t="s">
        <v>1872</v>
      </c>
    </row>
    <row r="280" spans="1:9" x14ac:dyDescent="0.25">
      <c r="A280" t="s">
        <v>1873</v>
      </c>
      <c r="B280" t="s">
        <v>1874</v>
      </c>
      <c r="C280" t="s">
        <v>80</v>
      </c>
      <c r="D280" t="s">
        <v>847</v>
      </c>
      <c r="E280" t="s">
        <v>13</v>
      </c>
      <c r="F280" t="s">
        <v>1437</v>
      </c>
      <c r="G280" t="s">
        <v>282</v>
      </c>
      <c r="H280" t="s">
        <v>1875</v>
      </c>
      <c r="I280" t="s">
        <v>1876</v>
      </c>
    </row>
    <row r="281" spans="1:9" x14ac:dyDescent="0.25">
      <c r="A281" t="s">
        <v>1877</v>
      </c>
      <c r="B281" t="s">
        <v>1878</v>
      </c>
      <c r="C281" t="s">
        <v>115</v>
      </c>
      <c r="D281" t="s">
        <v>1879</v>
      </c>
      <c r="E281" t="s">
        <v>95</v>
      </c>
      <c r="F281" t="s">
        <v>1880</v>
      </c>
      <c r="G281" t="s">
        <v>1881</v>
      </c>
      <c r="H281" t="s">
        <v>1882</v>
      </c>
      <c r="I281" t="s">
        <v>1883</v>
      </c>
    </row>
    <row r="282" spans="1:9" x14ac:dyDescent="0.25">
      <c r="A282" t="s">
        <v>1884</v>
      </c>
      <c r="B282" t="s">
        <v>1885</v>
      </c>
      <c r="C282" t="s">
        <v>123</v>
      </c>
      <c r="D282" t="s">
        <v>1161</v>
      </c>
      <c r="E282" t="s">
        <v>1811</v>
      </c>
      <c r="F282" t="s">
        <v>1886</v>
      </c>
      <c r="G282" t="s">
        <v>1887</v>
      </c>
      <c r="H282" t="s">
        <v>1888</v>
      </c>
      <c r="I282" t="s">
        <v>1889</v>
      </c>
    </row>
    <row r="283" spans="1:9" x14ac:dyDescent="0.25">
      <c r="A283" t="s">
        <v>1890</v>
      </c>
      <c r="B283" t="s">
        <v>1891</v>
      </c>
      <c r="C283" t="s">
        <v>11</v>
      </c>
      <c r="D283" t="s">
        <v>1892</v>
      </c>
      <c r="E283" t="s">
        <v>847</v>
      </c>
      <c r="F283" t="s">
        <v>1893</v>
      </c>
      <c r="G283" t="s">
        <v>1894</v>
      </c>
      <c r="H283" t="s">
        <v>1895</v>
      </c>
      <c r="I283" t="s">
        <v>1896</v>
      </c>
    </row>
    <row r="284" spans="1:9" x14ac:dyDescent="0.25">
      <c r="A284" t="s">
        <v>1897</v>
      </c>
      <c r="B284" t="s">
        <v>1898</v>
      </c>
      <c r="C284" t="s">
        <v>11</v>
      </c>
      <c r="D284" t="s">
        <v>289</v>
      </c>
      <c r="E284" t="s">
        <v>13</v>
      </c>
      <c r="F284" t="s">
        <v>319</v>
      </c>
      <c r="G284" t="s">
        <v>424</v>
      </c>
      <c r="H284" t="s">
        <v>1899</v>
      </c>
      <c r="I284" t="s">
        <v>1900</v>
      </c>
    </row>
    <row r="285" spans="1:9" x14ac:dyDescent="0.25">
      <c r="A285" t="s">
        <v>1901</v>
      </c>
      <c r="B285" t="s">
        <v>1902</v>
      </c>
      <c r="C285" t="s">
        <v>11</v>
      </c>
      <c r="D285" t="s">
        <v>1293</v>
      </c>
      <c r="E285" t="s">
        <v>1903</v>
      </c>
      <c r="F285" t="s">
        <v>1904</v>
      </c>
      <c r="G285" t="s">
        <v>1905</v>
      </c>
      <c r="H285" t="s">
        <v>1906</v>
      </c>
      <c r="I285" t="s">
        <v>1907</v>
      </c>
    </row>
    <row r="286" spans="1:9" x14ac:dyDescent="0.25">
      <c r="A286" t="s">
        <v>1908</v>
      </c>
      <c r="B286" t="s">
        <v>1909</v>
      </c>
      <c r="C286" t="s">
        <v>11</v>
      </c>
      <c r="D286" t="s">
        <v>1910</v>
      </c>
      <c r="E286" t="s">
        <v>201</v>
      </c>
      <c r="F286" t="s">
        <v>1911</v>
      </c>
      <c r="G286" t="s">
        <v>1912</v>
      </c>
      <c r="H286" t="s">
        <v>1913</v>
      </c>
      <c r="I286" t="s">
        <v>1914</v>
      </c>
    </row>
    <row r="287" spans="1:9" x14ac:dyDescent="0.25">
      <c r="A287" t="s">
        <v>1915</v>
      </c>
      <c r="B287" t="s">
        <v>1916</v>
      </c>
      <c r="C287" t="s">
        <v>1009</v>
      </c>
      <c r="D287" t="s">
        <v>1426</v>
      </c>
      <c r="E287" t="s">
        <v>208</v>
      </c>
      <c r="F287" t="s">
        <v>1917</v>
      </c>
      <c r="G287" t="s">
        <v>1918</v>
      </c>
      <c r="H287" t="s">
        <v>1919</v>
      </c>
      <c r="I287" t="s">
        <v>1920</v>
      </c>
    </row>
    <row r="288" spans="1:9" x14ac:dyDescent="0.25">
      <c r="A288" t="s">
        <v>1921</v>
      </c>
      <c r="B288" t="s">
        <v>1922</v>
      </c>
      <c r="C288" t="s">
        <v>11</v>
      </c>
      <c r="D288" t="s">
        <v>1923</v>
      </c>
      <c r="E288" t="s">
        <v>95</v>
      </c>
      <c r="F288" t="s">
        <v>1924</v>
      </c>
      <c r="G288" t="s">
        <v>1925</v>
      </c>
      <c r="H288" t="s">
        <v>1926</v>
      </c>
      <c r="I288" t="s">
        <v>1927</v>
      </c>
    </row>
    <row r="289" spans="1:9" x14ac:dyDescent="0.25">
      <c r="A289" t="s">
        <v>1928</v>
      </c>
      <c r="B289" t="s">
        <v>1929</v>
      </c>
      <c r="C289" t="s">
        <v>11</v>
      </c>
      <c r="D289" t="s">
        <v>1930</v>
      </c>
      <c r="E289" t="s">
        <v>13</v>
      </c>
      <c r="F289" t="s">
        <v>1931</v>
      </c>
      <c r="G289" t="s">
        <v>1932</v>
      </c>
      <c r="H289" t="s">
        <v>1933</v>
      </c>
      <c r="I289" t="s">
        <v>1934</v>
      </c>
    </row>
    <row r="290" spans="1:9" x14ac:dyDescent="0.25">
      <c r="A290" t="s">
        <v>1935</v>
      </c>
      <c r="B290" t="s">
        <v>1936</v>
      </c>
      <c r="C290" t="s">
        <v>11</v>
      </c>
      <c r="D290" t="s">
        <v>1937</v>
      </c>
      <c r="E290" t="s">
        <v>445</v>
      </c>
      <c r="F290" t="s">
        <v>1938</v>
      </c>
      <c r="G290" t="s">
        <v>1939</v>
      </c>
      <c r="H290" t="s">
        <v>1940</v>
      </c>
      <c r="I290" t="s">
        <v>1941</v>
      </c>
    </row>
    <row r="291" spans="1:9" x14ac:dyDescent="0.25">
      <c r="A291" t="s">
        <v>1942</v>
      </c>
      <c r="B291" t="s">
        <v>1943</v>
      </c>
      <c r="C291" t="s">
        <v>161</v>
      </c>
      <c r="D291" t="s">
        <v>568</v>
      </c>
      <c r="E291" t="s">
        <v>13</v>
      </c>
      <c r="F291" t="s">
        <v>1546</v>
      </c>
      <c r="G291" t="s">
        <v>163</v>
      </c>
      <c r="H291" t="s">
        <v>1944</v>
      </c>
      <c r="I291" t="s">
        <v>1945</v>
      </c>
    </row>
    <row r="292" spans="1:9" x14ac:dyDescent="0.25">
      <c r="A292" t="s">
        <v>1946</v>
      </c>
      <c r="B292" t="s">
        <v>1947</v>
      </c>
      <c r="C292" t="s">
        <v>58</v>
      </c>
      <c r="D292" t="s">
        <v>1948</v>
      </c>
      <c r="E292" t="s">
        <v>13</v>
      </c>
      <c r="F292" t="s">
        <v>1949</v>
      </c>
      <c r="G292" t="s">
        <v>1533</v>
      </c>
      <c r="H292" t="s">
        <v>1950</v>
      </c>
      <c r="I292" t="s">
        <v>1951</v>
      </c>
    </row>
    <row r="293" spans="1:9" x14ac:dyDescent="0.25">
      <c r="A293" t="s">
        <v>1952</v>
      </c>
      <c r="B293" t="s">
        <v>1953</v>
      </c>
      <c r="C293" t="s">
        <v>58</v>
      </c>
      <c r="D293" t="s">
        <v>1954</v>
      </c>
      <c r="E293" t="s">
        <v>13</v>
      </c>
      <c r="F293" t="s">
        <v>380</v>
      </c>
      <c r="G293" t="s">
        <v>1955</v>
      </c>
      <c r="H293" t="s">
        <v>1956</v>
      </c>
      <c r="I293" t="s">
        <v>1957</v>
      </c>
    </row>
    <row r="294" spans="1:9" x14ac:dyDescent="0.25">
      <c r="A294" t="s">
        <v>1958</v>
      </c>
      <c r="B294" t="s">
        <v>1959</v>
      </c>
      <c r="C294" t="s">
        <v>251</v>
      </c>
      <c r="D294" t="s">
        <v>1110</v>
      </c>
      <c r="E294" t="s">
        <v>1546</v>
      </c>
      <c r="F294" t="s">
        <v>1960</v>
      </c>
      <c r="G294" t="s">
        <v>1961</v>
      </c>
      <c r="H294" t="s">
        <v>1962</v>
      </c>
      <c r="I294" t="s">
        <v>1963</v>
      </c>
    </row>
    <row r="295" spans="1:9" x14ac:dyDescent="0.25">
      <c r="A295" t="s">
        <v>1964</v>
      </c>
      <c r="B295" t="s">
        <v>1965</v>
      </c>
      <c r="C295" t="s">
        <v>11</v>
      </c>
      <c r="D295" t="s">
        <v>1966</v>
      </c>
      <c r="E295" t="s">
        <v>13</v>
      </c>
      <c r="F295" t="s">
        <v>1967</v>
      </c>
      <c r="G295" t="s">
        <v>1968</v>
      </c>
      <c r="H295" t="s">
        <v>1969</v>
      </c>
      <c r="I295" t="s">
        <v>1970</v>
      </c>
    </row>
    <row r="296" spans="1:9" x14ac:dyDescent="0.25">
      <c r="A296" t="s">
        <v>1971</v>
      </c>
      <c r="B296" t="s">
        <v>1972</v>
      </c>
      <c r="C296" t="s">
        <v>161</v>
      </c>
      <c r="D296" t="s">
        <v>1973</v>
      </c>
      <c r="E296" t="s">
        <v>1903</v>
      </c>
      <c r="F296" t="s">
        <v>1974</v>
      </c>
      <c r="G296" t="s">
        <v>1975</v>
      </c>
      <c r="H296" t="s">
        <v>1976</v>
      </c>
      <c r="I296" t="s">
        <v>1977</v>
      </c>
    </row>
    <row r="297" spans="1:9" x14ac:dyDescent="0.25">
      <c r="A297" t="s">
        <v>1978</v>
      </c>
      <c r="B297" t="s">
        <v>1979</v>
      </c>
      <c r="C297" t="s">
        <v>123</v>
      </c>
      <c r="D297" t="s">
        <v>1980</v>
      </c>
      <c r="E297" t="s">
        <v>1981</v>
      </c>
      <c r="F297" t="s">
        <v>1982</v>
      </c>
      <c r="G297" t="s">
        <v>1983</v>
      </c>
      <c r="H297" t="s">
        <v>1984</v>
      </c>
      <c r="I297" t="s">
        <v>1985</v>
      </c>
    </row>
    <row r="298" spans="1:9" x14ac:dyDescent="0.25">
      <c r="A298" t="s">
        <v>1986</v>
      </c>
      <c r="B298" t="s">
        <v>1987</v>
      </c>
      <c r="C298" t="s">
        <v>80</v>
      </c>
      <c r="D298" t="s">
        <v>95</v>
      </c>
      <c r="E298" t="s">
        <v>13</v>
      </c>
      <c r="F298" t="s">
        <v>208</v>
      </c>
      <c r="G298" t="s">
        <v>503</v>
      </c>
      <c r="H298" t="s">
        <v>1988</v>
      </c>
      <c r="I298" t="s">
        <v>1989</v>
      </c>
    </row>
    <row r="299" spans="1:9" x14ac:dyDescent="0.25">
      <c r="A299" t="s">
        <v>1990</v>
      </c>
      <c r="B299" t="s">
        <v>1991</v>
      </c>
      <c r="C299" t="s">
        <v>123</v>
      </c>
      <c r="D299" t="s">
        <v>1992</v>
      </c>
      <c r="E299" t="s">
        <v>1546</v>
      </c>
      <c r="F299" t="s">
        <v>1993</v>
      </c>
      <c r="G299" t="s">
        <v>1994</v>
      </c>
      <c r="H299" t="s">
        <v>1995</v>
      </c>
      <c r="I299" t="s">
        <v>1996</v>
      </c>
    </row>
    <row r="300" spans="1:9" x14ac:dyDescent="0.25">
      <c r="A300" t="s">
        <v>1997</v>
      </c>
      <c r="B300" t="s">
        <v>1998</v>
      </c>
      <c r="C300" t="s">
        <v>58</v>
      </c>
      <c r="D300" t="s">
        <v>388</v>
      </c>
      <c r="E300" t="s">
        <v>13</v>
      </c>
      <c r="F300" t="s">
        <v>816</v>
      </c>
      <c r="G300" t="s">
        <v>1999</v>
      </c>
      <c r="H300" t="s">
        <v>2000</v>
      </c>
      <c r="I300" t="s">
        <v>2001</v>
      </c>
    </row>
    <row r="301" spans="1:9" x14ac:dyDescent="0.25">
      <c r="A301" t="s">
        <v>2002</v>
      </c>
      <c r="B301" t="s">
        <v>2003</v>
      </c>
      <c r="C301" t="s">
        <v>161</v>
      </c>
      <c r="D301" t="s">
        <v>1705</v>
      </c>
      <c r="E301" t="s">
        <v>13</v>
      </c>
      <c r="F301" t="s">
        <v>804</v>
      </c>
      <c r="G301" t="s">
        <v>911</v>
      </c>
      <c r="H301" t="s">
        <v>2004</v>
      </c>
      <c r="I301" t="s">
        <v>2005</v>
      </c>
    </row>
    <row r="302" spans="1:9" x14ac:dyDescent="0.25">
      <c r="A302" t="s">
        <v>2006</v>
      </c>
      <c r="B302" t="s">
        <v>2007</v>
      </c>
      <c r="C302" t="s">
        <v>161</v>
      </c>
      <c r="D302" t="s">
        <v>2008</v>
      </c>
      <c r="E302" t="s">
        <v>901</v>
      </c>
      <c r="F302" t="s">
        <v>2009</v>
      </c>
      <c r="G302" t="s">
        <v>2010</v>
      </c>
      <c r="H302" t="s">
        <v>2011</v>
      </c>
      <c r="I302" t="s">
        <v>2012</v>
      </c>
    </row>
    <row r="303" spans="1:9" x14ac:dyDescent="0.25">
      <c r="A303" t="s">
        <v>2013</v>
      </c>
      <c r="B303" t="s">
        <v>2014</v>
      </c>
      <c r="C303" t="s">
        <v>115</v>
      </c>
      <c r="D303" t="s">
        <v>1471</v>
      </c>
      <c r="E303" t="s">
        <v>13</v>
      </c>
      <c r="F303" t="s">
        <v>51</v>
      </c>
      <c r="G303" t="s">
        <v>660</v>
      </c>
      <c r="H303" t="s">
        <v>2015</v>
      </c>
      <c r="I303" t="s">
        <v>2016</v>
      </c>
    </row>
    <row r="304" spans="1:9" x14ac:dyDescent="0.25">
      <c r="A304" t="s">
        <v>2017</v>
      </c>
      <c r="B304" t="s">
        <v>2018</v>
      </c>
      <c r="C304" t="s">
        <v>251</v>
      </c>
      <c r="D304" t="s">
        <v>402</v>
      </c>
      <c r="E304" t="s">
        <v>13</v>
      </c>
      <c r="F304" t="s">
        <v>13</v>
      </c>
      <c r="G304" t="s">
        <v>13</v>
      </c>
      <c r="H304" t="s">
        <v>2019</v>
      </c>
      <c r="I304" t="s">
        <v>2020</v>
      </c>
    </row>
    <row r="305" spans="1:9" x14ac:dyDescent="0.25">
      <c r="A305" t="s">
        <v>2021</v>
      </c>
      <c r="B305" t="s">
        <v>2022</v>
      </c>
      <c r="C305" t="s">
        <v>184</v>
      </c>
      <c r="D305" t="s">
        <v>1418</v>
      </c>
      <c r="E305" t="s">
        <v>13</v>
      </c>
      <c r="F305" t="s">
        <v>847</v>
      </c>
      <c r="G305" t="s">
        <v>847</v>
      </c>
      <c r="H305" t="s">
        <v>2023</v>
      </c>
      <c r="I305" t="s">
        <v>2024</v>
      </c>
    </row>
    <row r="306" spans="1:9" x14ac:dyDescent="0.25">
      <c r="A306" t="s">
        <v>2025</v>
      </c>
      <c r="B306" t="s">
        <v>2026</v>
      </c>
      <c r="C306" t="s">
        <v>80</v>
      </c>
      <c r="D306" t="s">
        <v>319</v>
      </c>
      <c r="E306" t="s">
        <v>13</v>
      </c>
      <c r="F306" t="s">
        <v>881</v>
      </c>
      <c r="G306" t="s">
        <v>2027</v>
      </c>
      <c r="H306" t="s">
        <v>2028</v>
      </c>
      <c r="I306" t="s">
        <v>2029</v>
      </c>
    </row>
    <row r="307" spans="1:9" x14ac:dyDescent="0.25">
      <c r="A307" t="s">
        <v>2030</v>
      </c>
      <c r="B307" t="s">
        <v>2031</v>
      </c>
      <c r="C307" t="s">
        <v>667</v>
      </c>
      <c r="D307" t="s">
        <v>327</v>
      </c>
      <c r="E307" t="s">
        <v>13</v>
      </c>
      <c r="F307" t="s">
        <v>1206</v>
      </c>
      <c r="G307" t="s">
        <v>2032</v>
      </c>
      <c r="H307" t="s">
        <v>2033</v>
      </c>
      <c r="I307" t="s">
        <v>2034</v>
      </c>
    </row>
    <row r="308" spans="1:9" x14ac:dyDescent="0.25">
      <c r="A308" t="s">
        <v>2035</v>
      </c>
      <c r="B308" t="s">
        <v>2036</v>
      </c>
      <c r="C308" t="s">
        <v>147</v>
      </c>
      <c r="D308" t="s">
        <v>13</v>
      </c>
      <c r="E308" t="s">
        <v>13</v>
      </c>
      <c r="F308" t="s">
        <v>1444</v>
      </c>
      <c r="G308" t="s">
        <v>824</v>
      </c>
      <c r="H308" t="s">
        <v>2037</v>
      </c>
      <c r="I308" t="s">
        <v>2038</v>
      </c>
    </row>
    <row r="309" spans="1:9" x14ac:dyDescent="0.25">
      <c r="A309" t="s">
        <v>2039</v>
      </c>
      <c r="B309" t="s">
        <v>2040</v>
      </c>
      <c r="C309" t="s">
        <v>58</v>
      </c>
      <c r="D309" t="s">
        <v>1903</v>
      </c>
      <c r="E309" t="s">
        <v>13</v>
      </c>
      <c r="F309" t="s">
        <v>96</v>
      </c>
      <c r="G309" t="s">
        <v>777</v>
      </c>
      <c r="H309" t="s">
        <v>2041</v>
      </c>
      <c r="I309" t="s">
        <v>2042</v>
      </c>
    </row>
    <row r="310" spans="1:9" x14ac:dyDescent="0.25">
      <c r="A310" t="s">
        <v>2043</v>
      </c>
      <c r="B310" t="s">
        <v>2044</v>
      </c>
      <c r="C310" t="s">
        <v>161</v>
      </c>
      <c r="D310" t="s">
        <v>928</v>
      </c>
      <c r="E310" t="s">
        <v>675</v>
      </c>
      <c r="F310" t="s">
        <v>804</v>
      </c>
      <c r="G310" t="s">
        <v>1646</v>
      </c>
      <c r="H310" t="s">
        <v>2045</v>
      </c>
      <c r="I310" t="s">
        <v>2046</v>
      </c>
    </row>
    <row r="311" spans="1:9" x14ac:dyDescent="0.25">
      <c r="A311" t="s">
        <v>2047</v>
      </c>
      <c r="B311" t="s">
        <v>2048</v>
      </c>
      <c r="C311" t="s">
        <v>11</v>
      </c>
      <c r="D311" t="s">
        <v>839</v>
      </c>
      <c r="E311" t="s">
        <v>13</v>
      </c>
      <c r="F311" t="s">
        <v>13</v>
      </c>
      <c r="G311" t="s">
        <v>13</v>
      </c>
      <c r="H311" t="s">
        <v>2049</v>
      </c>
      <c r="I311" t="s">
        <v>2050</v>
      </c>
    </row>
    <row r="312" spans="1:9" x14ac:dyDescent="0.25">
      <c r="A312" t="s">
        <v>2051</v>
      </c>
      <c r="B312" t="s">
        <v>2052</v>
      </c>
      <c r="C312" t="s">
        <v>222</v>
      </c>
      <c r="D312" t="s">
        <v>2053</v>
      </c>
      <c r="E312" t="s">
        <v>1712</v>
      </c>
      <c r="F312" t="s">
        <v>2054</v>
      </c>
      <c r="G312" t="s">
        <v>2055</v>
      </c>
      <c r="H312" t="s">
        <v>2056</v>
      </c>
      <c r="I312" t="s">
        <v>2057</v>
      </c>
    </row>
    <row r="313" spans="1:9" x14ac:dyDescent="0.25">
      <c r="A313" t="s">
        <v>2058</v>
      </c>
      <c r="B313" t="s">
        <v>2059</v>
      </c>
      <c r="C313" t="s">
        <v>357</v>
      </c>
      <c r="D313" t="s">
        <v>2060</v>
      </c>
      <c r="E313" t="s">
        <v>640</v>
      </c>
      <c r="F313" t="s">
        <v>2061</v>
      </c>
      <c r="G313" t="s">
        <v>642</v>
      </c>
      <c r="H313" t="s">
        <v>2062</v>
      </c>
      <c r="I313" t="s">
        <v>2063</v>
      </c>
    </row>
    <row r="314" spans="1:9" x14ac:dyDescent="0.25">
      <c r="A314" t="s">
        <v>2064</v>
      </c>
      <c r="B314" t="s">
        <v>2065</v>
      </c>
      <c r="C314" t="s">
        <v>41</v>
      </c>
      <c r="D314" t="s">
        <v>1463</v>
      </c>
      <c r="E314" t="s">
        <v>831</v>
      </c>
      <c r="F314" t="s">
        <v>2066</v>
      </c>
      <c r="G314" t="s">
        <v>2067</v>
      </c>
      <c r="H314" t="s">
        <v>2068</v>
      </c>
      <c r="I314" t="s">
        <v>2069</v>
      </c>
    </row>
    <row r="315" spans="1:9" x14ac:dyDescent="0.25">
      <c r="A315" t="s">
        <v>2070</v>
      </c>
      <c r="B315" t="s">
        <v>2071</v>
      </c>
      <c r="C315" t="s">
        <v>161</v>
      </c>
      <c r="D315" t="s">
        <v>2072</v>
      </c>
      <c r="E315" t="s">
        <v>640</v>
      </c>
      <c r="F315" t="s">
        <v>2073</v>
      </c>
      <c r="G315" t="s">
        <v>2074</v>
      </c>
      <c r="H315" t="s">
        <v>2075</v>
      </c>
      <c r="I315" t="s">
        <v>2076</v>
      </c>
    </row>
    <row r="316" spans="1:9" x14ac:dyDescent="0.25">
      <c r="A316" t="s">
        <v>2077</v>
      </c>
      <c r="B316" t="s">
        <v>2078</v>
      </c>
      <c r="C316" t="s">
        <v>11</v>
      </c>
      <c r="D316" t="s">
        <v>2079</v>
      </c>
      <c r="E316" t="s">
        <v>868</v>
      </c>
      <c r="F316" t="s">
        <v>2080</v>
      </c>
      <c r="G316" t="s">
        <v>2081</v>
      </c>
      <c r="H316" t="s">
        <v>2082</v>
      </c>
      <c r="I316" t="s">
        <v>2083</v>
      </c>
    </row>
    <row r="317" spans="1:9" x14ac:dyDescent="0.25">
      <c r="A317" t="s">
        <v>2084</v>
      </c>
      <c r="B317" t="s">
        <v>2085</v>
      </c>
      <c r="C317" t="s">
        <v>11</v>
      </c>
      <c r="D317" t="s">
        <v>736</v>
      </c>
      <c r="E317" t="s">
        <v>473</v>
      </c>
      <c r="F317" t="s">
        <v>1218</v>
      </c>
      <c r="G317" t="s">
        <v>1733</v>
      </c>
      <c r="H317" t="s">
        <v>2086</v>
      </c>
      <c r="I317" t="s">
        <v>2087</v>
      </c>
    </row>
    <row r="318" spans="1:9" x14ac:dyDescent="0.25">
      <c r="A318" t="s">
        <v>2088</v>
      </c>
      <c r="B318" t="s">
        <v>2089</v>
      </c>
      <c r="C318" t="s">
        <v>357</v>
      </c>
      <c r="D318" t="s">
        <v>246</v>
      </c>
      <c r="E318" t="s">
        <v>1160</v>
      </c>
      <c r="F318" t="s">
        <v>575</v>
      </c>
      <c r="G318" t="s">
        <v>2090</v>
      </c>
      <c r="H318" t="s">
        <v>2091</v>
      </c>
      <c r="I318" t="s">
        <v>2092</v>
      </c>
    </row>
    <row r="319" spans="1:9" x14ac:dyDescent="0.25">
      <c r="A319" t="s">
        <v>2093</v>
      </c>
      <c r="B319" t="s">
        <v>2094</v>
      </c>
      <c r="C319" t="s">
        <v>58</v>
      </c>
      <c r="D319" t="s">
        <v>2095</v>
      </c>
      <c r="E319" t="s">
        <v>13</v>
      </c>
      <c r="F319" t="s">
        <v>1231</v>
      </c>
      <c r="G319" t="s">
        <v>1790</v>
      </c>
      <c r="H319" t="s">
        <v>2096</v>
      </c>
      <c r="I319" t="s">
        <v>2097</v>
      </c>
    </row>
    <row r="320" spans="1:9" x14ac:dyDescent="0.25">
      <c r="A320" t="s">
        <v>2098</v>
      </c>
      <c r="B320" t="s">
        <v>2099</v>
      </c>
      <c r="C320" t="s">
        <v>222</v>
      </c>
      <c r="D320" t="s">
        <v>709</v>
      </c>
      <c r="E320" t="s">
        <v>640</v>
      </c>
      <c r="F320" t="s">
        <v>2100</v>
      </c>
      <c r="G320" t="s">
        <v>2101</v>
      </c>
      <c r="H320" t="s">
        <v>2102</v>
      </c>
      <c r="I320" t="s">
        <v>2103</v>
      </c>
    </row>
    <row r="321" spans="1:9" x14ac:dyDescent="0.25">
      <c r="A321" t="s">
        <v>2104</v>
      </c>
      <c r="B321" t="s">
        <v>2105</v>
      </c>
      <c r="C321" t="s">
        <v>11</v>
      </c>
      <c r="D321" t="s">
        <v>2106</v>
      </c>
      <c r="E321" t="s">
        <v>2107</v>
      </c>
      <c r="F321" t="s">
        <v>2108</v>
      </c>
      <c r="G321" t="s">
        <v>2109</v>
      </c>
      <c r="H321" t="s">
        <v>2110</v>
      </c>
      <c r="I321" t="s">
        <v>2111</v>
      </c>
    </row>
    <row r="322" spans="1:9" x14ac:dyDescent="0.25">
      <c r="A322" t="s">
        <v>2112</v>
      </c>
      <c r="B322" t="s">
        <v>2113</v>
      </c>
      <c r="C322" t="s">
        <v>123</v>
      </c>
      <c r="D322" t="s">
        <v>2114</v>
      </c>
      <c r="E322" t="s">
        <v>2115</v>
      </c>
      <c r="F322" t="s">
        <v>2116</v>
      </c>
      <c r="G322" t="s">
        <v>2117</v>
      </c>
      <c r="H322" t="s">
        <v>2118</v>
      </c>
      <c r="I322" t="s">
        <v>2119</v>
      </c>
    </row>
    <row r="323" spans="1:9" x14ac:dyDescent="0.25">
      <c r="A323" t="s">
        <v>2120</v>
      </c>
      <c r="B323" t="s">
        <v>2121</v>
      </c>
      <c r="C323" t="s">
        <v>478</v>
      </c>
      <c r="D323" t="s">
        <v>2122</v>
      </c>
      <c r="E323" t="s">
        <v>2123</v>
      </c>
      <c r="F323" t="s">
        <v>2124</v>
      </c>
      <c r="G323" t="s">
        <v>2125</v>
      </c>
      <c r="H323" t="s">
        <v>2126</v>
      </c>
      <c r="I323" t="s">
        <v>2127</v>
      </c>
    </row>
    <row r="324" spans="1:9" x14ac:dyDescent="0.25">
      <c r="A324" t="s">
        <v>2128</v>
      </c>
      <c r="B324" t="s">
        <v>2129</v>
      </c>
      <c r="C324" t="s">
        <v>161</v>
      </c>
      <c r="D324" t="s">
        <v>2130</v>
      </c>
      <c r="E324" t="s">
        <v>823</v>
      </c>
      <c r="F324" t="s">
        <v>2131</v>
      </c>
      <c r="G324" t="s">
        <v>2132</v>
      </c>
      <c r="H324" t="s">
        <v>2133</v>
      </c>
      <c r="I324" t="s">
        <v>2134</v>
      </c>
    </row>
    <row r="325" spans="1:9" x14ac:dyDescent="0.25">
      <c r="A325" t="s">
        <v>2135</v>
      </c>
      <c r="B325" t="s">
        <v>2136</v>
      </c>
      <c r="C325" t="s">
        <v>11</v>
      </c>
      <c r="D325" t="s">
        <v>2137</v>
      </c>
      <c r="E325" t="s">
        <v>568</v>
      </c>
      <c r="F325" t="s">
        <v>2138</v>
      </c>
      <c r="G325" t="s">
        <v>2139</v>
      </c>
      <c r="H325" t="s">
        <v>2140</v>
      </c>
      <c r="I325" t="s">
        <v>2141</v>
      </c>
    </row>
    <row r="326" spans="1:9" x14ac:dyDescent="0.25">
      <c r="A326" t="s">
        <v>2142</v>
      </c>
      <c r="B326" t="s">
        <v>2143</v>
      </c>
      <c r="C326" t="s">
        <v>11</v>
      </c>
      <c r="D326" t="s">
        <v>2144</v>
      </c>
      <c r="E326" t="s">
        <v>13</v>
      </c>
      <c r="F326" t="s">
        <v>2145</v>
      </c>
      <c r="G326" t="s">
        <v>2146</v>
      </c>
      <c r="H326" t="s">
        <v>2147</v>
      </c>
      <c r="I326" t="s">
        <v>2148</v>
      </c>
    </row>
    <row r="327" spans="1:9" x14ac:dyDescent="0.25">
      <c r="A327" t="s">
        <v>2149</v>
      </c>
      <c r="B327" t="s">
        <v>2150</v>
      </c>
      <c r="C327" t="s">
        <v>80</v>
      </c>
      <c r="D327" t="s">
        <v>583</v>
      </c>
      <c r="E327" t="s">
        <v>13</v>
      </c>
      <c r="F327" t="s">
        <v>1305</v>
      </c>
      <c r="G327" t="s">
        <v>2151</v>
      </c>
      <c r="H327" t="s">
        <v>2152</v>
      </c>
      <c r="I327" t="s">
        <v>2153</v>
      </c>
    </row>
    <row r="328" spans="1:9" x14ac:dyDescent="0.25">
      <c r="A328" t="s">
        <v>2154</v>
      </c>
      <c r="B328" t="s">
        <v>2155</v>
      </c>
      <c r="C328" t="s">
        <v>161</v>
      </c>
      <c r="D328" t="s">
        <v>13</v>
      </c>
      <c r="E328" t="s">
        <v>13</v>
      </c>
      <c r="F328" t="s">
        <v>992</v>
      </c>
      <c r="G328" t="s">
        <v>2156</v>
      </c>
      <c r="H328" t="s">
        <v>2157</v>
      </c>
      <c r="I328" t="s">
        <v>2158</v>
      </c>
    </row>
    <row r="329" spans="1:9" x14ac:dyDescent="0.25">
      <c r="A329" t="s">
        <v>2159</v>
      </c>
      <c r="B329" t="s">
        <v>2160</v>
      </c>
      <c r="C329" t="s">
        <v>357</v>
      </c>
      <c r="D329" t="s">
        <v>2161</v>
      </c>
      <c r="E329" t="s">
        <v>2162</v>
      </c>
      <c r="F329" t="s">
        <v>2163</v>
      </c>
      <c r="G329" t="s">
        <v>2164</v>
      </c>
      <c r="H329" t="s">
        <v>2165</v>
      </c>
      <c r="I329" t="s">
        <v>2166</v>
      </c>
    </row>
    <row r="330" spans="1:9" x14ac:dyDescent="0.25">
      <c r="A330" t="s">
        <v>2167</v>
      </c>
      <c r="B330" t="s">
        <v>2168</v>
      </c>
      <c r="C330" t="s">
        <v>501</v>
      </c>
      <c r="D330" t="s">
        <v>185</v>
      </c>
      <c r="E330" t="s">
        <v>402</v>
      </c>
      <c r="F330" t="s">
        <v>869</v>
      </c>
      <c r="G330" t="s">
        <v>2169</v>
      </c>
      <c r="H330" t="s">
        <v>2170</v>
      </c>
      <c r="I330" t="s">
        <v>2171</v>
      </c>
    </row>
    <row r="331" spans="1:9" x14ac:dyDescent="0.25">
      <c r="A331" t="s">
        <v>2172</v>
      </c>
      <c r="B331" t="s">
        <v>2173</v>
      </c>
      <c r="C331" t="s">
        <v>115</v>
      </c>
      <c r="D331" t="s">
        <v>2174</v>
      </c>
      <c r="E331" t="s">
        <v>13</v>
      </c>
      <c r="F331" t="s">
        <v>2175</v>
      </c>
      <c r="G331" t="s">
        <v>2176</v>
      </c>
      <c r="H331" t="s">
        <v>2177</v>
      </c>
      <c r="I331" t="s">
        <v>2178</v>
      </c>
    </row>
    <row r="332" spans="1:9" x14ac:dyDescent="0.25">
      <c r="A332" t="s">
        <v>2179</v>
      </c>
      <c r="B332" t="s">
        <v>2180</v>
      </c>
      <c r="C332" t="s">
        <v>222</v>
      </c>
      <c r="D332" t="s">
        <v>2181</v>
      </c>
      <c r="E332" t="s">
        <v>2123</v>
      </c>
      <c r="F332" t="s">
        <v>2182</v>
      </c>
      <c r="G332" t="s">
        <v>2183</v>
      </c>
      <c r="H332" t="s">
        <v>2184</v>
      </c>
      <c r="I332" t="s">
        <v>2185</v>
      </c>
    </row>
    <row r="333" spans="1:9" x14ac:dyDescent="0.25">
      <c r="A333" t="s">
        <v>2186</v>
      </c>
      <c r="B333" t="s">
        <v>2187</v>
      </c>
      <c r="C333" t="s">
        <v>11</v>
      </c>
      <c r="D333" t="s">
        <v>1311</v>
      </c>
      <c r="E333" t="s">
        <v>13</v>
      </c>
      <c r="F333" t="s">
        <v>1306</v>
      </c>
      <c r="G333" t="s">
        <v>2188</v>
      </c>
      <c r="H333" t="s">
        <v>2189</v>
      </c>
      <c r="I333" t="s">
        <v>2190</v>
      </c>
    </row>
    <row r="334" spans="1:9" x14ac:dyDescent="0.25">
      <c r="A334" t="s">
        <v>2191</v>
      </c>
      <c r="B334" t="s">
        <v>2192</v>
      </c>
      <c r="C334" t="s">
        <v>58</v>
      </c>
      <c r="D334" t="s">
        <v>1652</v>
      </c>
      <c r="E334" t="s">
        <v>13</v>
      </c>
      <c r="F334" t="s">
        <v>13</v>
      </c>
      <c r="G334" t="s">
        <v>13</v>
      </c>
      <c r="H334" t="s">
        <v>2193</v>
      </c>
      <c r="I334" t="s">
        <v>2194</v>
      </c>
    </row>
    <row r="335" spans="1:9" x14ac:dyDescent="0.25">
      <c r="A335" t="s">
        <v>2195</v>
      </c>
      <c r="B335" t="s">
        <v>2196</v>
      </c>
      <c r="C335" t="s">
        <v>614</v>
      </c>
      <c r="D335" t="s">
        <v>2197</v>
      </c>
      <c r="E335" t="s">
        <v>13</v>
      </c>
      <c r="F335" t="s">
        <v>1711</v>
      </c>
      <c r="G335" t="s">
        <v>2198</v>
      </c>
      <c r="H335" t="s">
        <v>2199</v>
      </c>
      <c r="I335" t="s">
        <v>2200</v>
      </c>
    </row>
    <row r="336" spans="1:9" x14ac:dyDescent="0.25">
      <c r="A336" t="s">
        <v>2201</v>
      </c>
      <c r="B336" t="s">
        <v>2202</v>
      </c>
      <c r="C336" t="s">
        <v>1095</v>
      </c>
      <c r="D336" t="s">
        <v>2203</v>
      </c>
      <c r="E336" t="s">
        <v>568</v>
      </c>
      <c r="F336" t="s">
        <v>2204</v>
      </c>
      <c r="G336" t="s">
        <v>1149</v>
      </c>
      <c r="H336" t="s">
        <v>2205</v>
      </c>
      <c r="I336" t="s">
        <v>2206</v>
      </c>
    </row>
    <row r="337" spans="1:9" x14ac:dyDescent="0.25">
      <c r="A337" t="s">
        <v>2207</v>
      </c>
      <c r="B337" t="s">
        <v>2208</v>
      </c>
      <c r="C337" t="s">
        <v>251</v>
      </c>
      <c r="D337" t="s">
        <v>208</v>
      </c>
      <c r="E337" t="s">
        <v>298</v>
      </c>
      <c r="F337" t="s">
        <v>1755</v>
      </c>
      <c r="G337" t="s">
        <v>2090</v>
      </c>
      <c r="H337" t="s">
        <v>2209</v>
      </c>
      <c r="I337" t="s">
        <v>2210</v>
      </c>
    </row>
    <row r="338" spans="1:9" x14ac:dyDescent="0.25">
      <c r="A338" t="s">
        <v>2211</v>
      </c>
      <c r="B338" t="s">
        <v>2212</v>
      </c>
      <c r="C338" t="s">
        <v>11</v>
      </c>
      <c r="D338" t="s">
        <v>1154</v>
      </c>
      <c r="E338" t="s">
        <v>163</v>
      </c>
      <c r="F338" t="s">
        <v>2213</v>
      </c>
      <c r="G338" t="s">
        <v>2214</v>
      </c>
      <c r="H338" t="s">
        <v>2215</v>
      </c>
      <c r="I338" t="s">
        <v>2216</v>
      </c>
    </row>
    <row r="339" spans="1:9" x14ac:dyDescent="0.25">
      <c r="A339" t="s">
        <v>2217</v>
      </c>
      <c r="B339" t="s">
        <v>2218</v>
      </c>
      <c r="C339" t="s">
        <v>357</v>
      </c>
      <c r="D339" t="s">
        <v>2219</v>
      </c>
      <c r="E339" t="s">
        <v>831</v>
      </c>
      <c r="F339" t="s">
        <v>2220</v>
      </c>
      <c r="G339" t="s">
        <v>2221</v>
      </c>
      <c r="H339" t="s">
        <v>2222</v>
      </c>
      <c r="I339" t="s">
        <v>2223</v>
      </c>
    </row>
    <row r="340" spans="1:9" x14ac:dyDescent="0.25">
      <c r="A340" t="s">
        <v>2224</v>
      </c>
      <c r="B340" t="s">
        <v>2225</v>
      </c>
      <c r="C340" t="s">
        <v>1192</v>
      </c>
      <c r="D340" t="s">
        <v>2226</v>
      </c>
      <c r="E340" t="s">
        <v>854</v>
      </c>
      <c r="F340" t="s">
        <v>2227</v>
      </c>
      <c r="G340" t="s">
        <v>2228</v>
      </c>
      <c r="H340" t="s">
        <v>2229</v>
      </c>
      <c r="I340" t="s">
        <v>2230</v>
      </c>
    </row>
    <row r="341" spans="1:9" x14ac:dyDescent="0.25">
      <c r="A341" t="s">
        <v>2231</v>
      </c>
      <c r="B341" t="s">
        <v>2232</v>
      </c>
      <c r="C341" t="s">
        <v>1095</v>
      </c>
      <c r="D341" t="s">
        <v>2233</v>
      </c>
      <c r="E341" t="s">
        <v>13</v>
      </c>
      <c r="F341" t="s">
        <v>2234</v>
      </c>
      <c r="G341" t="s">
        <v>2235</v>
      </c>
      <c r="H341" t="s">
        <v>2236</v>
      </c>
      <c r="I341" t="s">
        <v>2237</v>
      </c>
    </row>
    <row r="342" spans="1:9" x14ac:dyDescent="0.25">
      <c r="A342" t="s">
        <v>2238</v>
      </c>
      <c r="B342" t="s">
        <v>2239</v>
      </c>
      <c r="C342" t="s">
        <v>1095</v>
      </c>
      <c r="D342" t="s">
        <v>2240</v>
      </c>
      <c r="E342" t="s">
        <v>633</v>
      </c>
      <c r="F342" t="s">
        <v>2241</v>
      </c>
      <c r="G342" t="s">
        <v>2242</v>
      </c>
      <c r="H342" t="s">
        <v>2243</v>
      </c>
      <c r="I342" t="s">
        <v>2244</v>
      </c>
    </row>
    <row r="343" spans="1:9" x14ac:dyDescent="0.25">
      <c r="A343" t="s">
        <v>2245</v>
      </c>
      <c r="B343" t="s">
        <v>2246</v>
      </c>
      <c r="C343" t="s">
        <v>1095</v>
      </c>
      <c r="D343" t="s">
        <v>1525</v>
      </c>
      <c r="E343" t="s">
        <v>163</v>
      </c>
      <c r="F343" t="s">
        <v>2247</v>
      </c>
      <c r="G343" t="s">
        <v>2248</v>
      </c>
      <c r="H343" t="s">
        <v>2249</v>
      </c>
      <c r="I343" t="s">
        <v>2250</v>
      </c>
    </row>
    <row r="344" spans="1:9" x14ac:dyDescent="0.25">
      <c r="A344" t="s">
        <v>2251</v>
      </c>
      <c r="B344" t="s">
        <v>2252</v>
      </c>
      <c r="C344" t="s">
        <v>11</v>
      </c>
      <c r="D344" t="s">
        <v>2253</v>
      </c>
      <c r="E344" t="s">
        <v>202</v>
      </c>
      <c r="F344" t="s">
        <v>2254</v>
      </c>
      <c r="G344" t="s">
        <v>2255</v>
      </c>
      <c r="H344" t="s">
        <v>2256</v>
      </c>
      <c r="I344" t="s">
        <v>2257</v>
      </c>
    </row>
    <row r="345" spans="1:9" x14ac:dyDescent="0.25">
      <c r="A345" t="s">
        <v>2258</v>
      </c>
      <c r="B345" t="s">
        <v>2259</v>
      </c>
      <c r="C345" t="s">
        <v>184</v>
      </c>
      <c r="D345" t="s">
        <v>466</v>
      </c>
      <c r="E345" t="s">
        <v>13</v>
      </c>
      <c r="F345" t="s">
        <v>503</v>
      </c>
      <c r="G345" t="s">
        <v>1231</v>
      </c>
      <c r="H345" t="s">
        <v>2260</v>
      </c>
      <c r="I345" t="s">
        <v>2261</v>
      </c>
    </row>
    <row r="346" spans="1:9" x14ac:dyDescent="0.25">
      <c r="A346" t="s">
        <v>2262</v>
      </c>
      <c r="B346" t="s">
        <v>2263</v>
      </c>
      <c r="C346" t="s">
        <v>11</v>
      </c>
      <c r="D346" t="s">
        <v>2213</v>
      </c>
      <c r="E346" t="s">
        <v>237</v>
      </c>
      <c r="F346" t="s">
        <v>2264</v>
      </c>
      <c r="G346" t="s">
        <v>2265</v>
      </c>
      <c r="H346" t="s">
        <v>2266</v>
      </c>
      <c r="I346" t="s">
        <v>2267</v>
      </c>
    </row>
    <row r="347" spans="1:9" x14ac:dyDescent="0.25">
      <c r="A347" t="s">
        <v>2268</v>
      </c>
      <c r="B347" t="s">
        <v>2269</v>
      </c>
      <c r="C347" t="s">
        <v>667</v>
      </c>
      <c r="D347" t="s">
        <v>2270</v>
      </c>
      <c r="E347" t="s">
        <v>1256</v>
      </c>
      <c r="F347" t="s">
        <v>2271</v>
      </c>
      <c r="G347" t="s">
        <v>2272</v>
      </c>
      <c r="H347" t="s">
        <v>2273</v>
      </c>
      <c r="I347" t="s">
        <v>2274</v>
      </c>
    </row>
    <row r="348" spans="1:9" x14ac:dyDescent="0.25">
      <c r="A348" t="s">
        <v>2275</v>
      </c>
      <c r="B348" t="s">
        <v>2276</v>
      </c>
      <c r="C348" t="s">
        <v>115</v>
      </c>
      <c r="D348" t="s">
        <v>633</v>
      </c>
      <c r="E348" t="s">
        <v>1712</v>
      </c>
      <c r="F348" t="s">
        <v>1217</v>
      </c>
      <c r="G348" t="s">
        <v>2137</v>
      </c>
      <c r="H348" t="s">
        <v>2277</v>
      </c>
      <c r="I348" t="s">
        <v>2278</v>
      </c>
    </row>
    <row r="349" spans="1:9" x14ac:dyDescent="0.25">
      <c r="A349" t="s">
        <v>2279</v>
      </c>
      <c r="B349" t="s">
        <v>2280</v>
      </c>
      <c r="C349" t="s">
        <v>614</v>
      </c>
      <c r="D349" t="s">
        <v>2281</v>
      </c>
      <c r="E349" t="s">
        <v>13</v>
      </c>
      <c r="F349" t="s">
        <v>13</v>
      </c>
      <c r="G349" t="s">
        <v>13</v>
      </c>
      <c r="H349" t="s">
        <v>2282</v>
      </c>
      <c r="I349" t="s">
        <v>2283</v>
      </c>
    </row>
    <row r="350" spans="1:9" x14ac:dyDescent="0.25">
      <c r="A350" t="s">
        <v>2284</v>
      </c>
      <c r="B350" t="s">
        <v>2285</v>
      </c>
      <c r="C350" t="s">
        <v>11</v>
      </c>
      <c r="D350" t="s">
        <v>2286</v>
      </c>
      <c r="E350" t="s">
        <v>823</v>
      </c>
      <c r="F350" t="s">
        <v>25</v>
      </c>
      <c r="G350" t="s">
        <v>2287</v>
      </c>
      <c r="H350" t="s">
        <v>2288</v>
      </c>
      <c r="I350" t="s">
        <v>2289</v>
      </c>
    </row>
    <row r="351" spans="1:9" x14ac:dyDescent="0.25">
      <c r="A351" t="s">
        <v>2290</v>
      </c>
      <c r="B351" t="s">
        <v>2291</v>
      </c>
      <c r="C351" t="s">
        <v>11</v>
      </c>
      <c r="D351" t="s">
        <v>410</v>
      </c>
      <c r="E351" t="s">
        <v>13</v>
      </c>
      <c r="F351" t="s">
        <v>13</v>
      </c>
      <c r="G351" t="s">
        <v>13</v>
      </c>
      <c r="H351" t="s">
        <v>2292</v>
      </c>
      <c r="I351" t="s">
        <v>2293</v>
      </c>
    </row>
    <row r="352" spans="1:9" x14ac:dyDescent="0.25">
      <c r="A352" t="s">
        <v>2294</v>
      </c>
      <c r="B352" t="s">
        <v>2295</v>
      </c>
      <c r="C352" t="s">
        <v>1556</v>
      </c>
      <c r="D352" t="s">
        <v>208</v>
      </c>
      <c r="E352" t="s">
        <v>13</v>
      </c>
      <c r="F352" t="s">
        <v>163</v>
      </c>
      <c r="G352" t="s">
        <v>1374</v>
      </c>
      <c r="H352" t="s">
        <v>2296</v>
      </c>
      <c r="I352" t="s">
        <v>2297</v>
      </c>
    </row>
    <row r="353" spans="1:9" x14ac:dyDescent="0.25">
      <c r="A353" t="s">
        <v>2298</v>
      </c>
      <c r="B353" t="s">
        <v>2299</v>
      </c>
      <c r="C353" t="s">
        <v>161</v>
      </c>
      <c r="D353" t="s">
        <v>2090</v>
      </c>
      <c r="E353" t="s">
        <v>148</v>
      </c>
      <c r="F353" t="s">
        <v>2300</v>
      </c>
      <c r="G353" t="s">
        <v>2301</v>
      </c>
      <c r="H353" t="s">
        <v>2302</v>
      </c>
      <c r="I353" t="s">
        <v>2303</v>
      </c>
    </row>
    <row r="354" spans="1:9" x14ac:dyDescent="0.25">
      <c r="A354" t="s">
        <v>2304</v>
      </c>
      <c r="B354" t="s">
        <v>2305</v>
      </c>
      <c r="C354" t="s">
        <v>115</v>
      </c>
      <c r="D354" t="s">
        <v>494</v>
      </c>
      <c r="E354" t="s">
        <v>13</v>
      </c>
      <c r="F354" t="s">
        <v>2306</v>
      </c>
      <c r="G354" t="s">
        <v>875</v>
      </c>
      <c r="H354" t="s">
        <v>2307</v>
      </c>
      <c r="I354" t="s">
        <v>2308</v>
      </c>
    </row>
    <row r="355" spans="1:9" x14ac:dyDescent="0.25">
      <c r="A355" t="s">
        <v>2309</v>
      </c>
      <c r="B355" t="s">
        <v>2310</v>
      </c>
      <c r="C355" t="s">
        <v>222</v>
      </c>
      <c r="D355" t="s">
        <v>2311</v>
      </c>
      <c r="E355" t="s">
        <v>2312</v>
      </c>
      <c r="F355" t="s">
        <v>2313</v>
      </c>
      <c r="G355" t="s">
        <v>2314</v>
      </c>
      <c r="H355" t="s">
        <v>2315</v>
      </c>
      <c r="I355" t="s">
        <v>2316</v>
      </c>
    </row>
    <row r="356" spans="1:9" x14ac:dyDescent="0.25">
      <c r="A356" t="s">
        <v>2317</v>
      </c>
      <c r="B356" t="s">
        <v>2318</v>
      </c>
      <c r="C356" t="s">
        <v>58</v>
      </c>
      <c r="D356" t="s">
        <v>13</v>
      </c>
      <c r="E356" t="s">
        <v>13</v>
      </c>
      <c r="F356" t="s">
        <v>2319</v>
      </c>
      <c r="G356" t="s">
        <v>2320</v>
      </c>
      <c r="H356" t="s">
        <v>2321</v>
      </c>
      <c r="I356" t="s">
        <v>2322</v>
      </c>
    </row>
    <row r="357" spans="1:9" x14ac:dyDescent="0.25">
      <c r="A357" t="s">
        <v>2323</v>
      </c>
      <c r="B357" t="s">
        <v>2324</v>
      </c>
      <c r="C357" t="s">
        <v>161</v>
      </c>
      <c r="D357" t="s">
        <v>1374</v>
      </c>
      <c r="E357" t="s">
        <v>13</v>
      </c>
      <c r="F357" t="s">
        <v>2325</v>
      </c>
      <c r="G357" t="s">
        <v>2326</v>
      </c>
      <c r="H357" t="s">
        <v>2327</v>
      </c>
      <c r="I357" t="s">
        <v>2328</v>
      </c>
    </row>
    <row r="358" spans="1:9" x14ac:dyDescent="0.25">
      <c r="A358" t="s">
        <v>2329</v>
      </c>
      <c r="B358" t="s">
        <v>2330</v>
      </c>
      <c r="C358" t="s">
        <v>58</v>
      </c>
      <c r="D358" t="s">
        <v>1765</v>
      </c>
      <c r="E358" t="s">
        <v>13</v>
      </c>
      <c r="F358" t="s">
        <v>290</v>
      </c>
      <c r="G358" t="s">
        <v>290</v>
      </c>
      <c r="H358" t="s">
        <v>2331</v>
      </c>
      <c r="I358" t="s">
        <v>2332</v>
      </c>
    </row>
    <row r="359" spans="1:9" x14ac:dyDescent="0.25">
      <c r="A359" t="s">
        <v>2333</v>
      </c>
      <c r="B359" t="s">
        <v>2334</v>
      </c>
      <c r="C359" t="s">
        <v>1095</v>
      </c>
      <c r="D359" t="s">
        <v>1083</v>
      </c>
      <c r="E359" t="s">
        <v>13</v>
      </c>
      <c r="F359" t="s">
        <v>2335</v>
      </c>
      <c r="G359" t="s">
        <v>1817</v>
      </c>
      <c r="H359" t="s">
        <v>2336</v>
      </c>
      <c r="I359" t="s">
        <v>2337</v>
      </c>
    </row>
    <row r="360" spans="1:9" x14ac:dyDescent="0.25">
      <c r="A360" t="s">
        <v>2338</v>
      </c>
      <c r="B360" t="s">
        <v>2339</v>
      </c>
      <c r="C360" t="s">
        <v>11</v>
      </c>
      <c r="D360" t="s">
        <v>365</v>
      </c>
      <c r="E360" t="s">
        <v>350</v>
      </c>
      <c r="F360" t="s">
        <v>2340</v>
      </c>
      <c r="G360" t="s">
        <v>2341</v>
      </c>
      <c r="H360" t="s">
        <v>2342</v>
      </c>
      <c r="I360" t="s">
        <v>2343</v>
      </c>
    </row>
    <row r="361" spans="1:9" x14ac:dyDescent="0.25">
      <c r="A361" t="s">
        <v>2344</v>
      </c>
      <c r="B361" t="s">
        <v>2345</v>
      </c>
      <c r="C361" t="s">
        <v>58</v>
      </c>
      <c r="D361" t="s">
        <v>868</v>
      </c>
      <c r="E361" t="s">
        <v>13</v>
      </c>
      <c r="F361" t="s">
        <v>515</v>
      </c>
      <c r="G361" t="s">
        <v>502</v>
      </c>
      <c r="H361" t="s">
        <v>2346</v>
      </c>
      <c r="I361" t="s">
        <v>2347</v>
      </c>
    </row>
    <row r="362" spans="1:9" x14ac:dyDescent="0.25">
      <c r="A362" t="s">
        <v>2348</v>
      </c>
      <c r="B362" t="s">
        <v>2349</v>
      </c>
      <c r="C362" t="s">
        <v>11</v>
      </c>
      <c r="D362" t="s">
        <v>2350</v>
      </c>
      <c r="E362" t="s">
        <v>275</v>
      </c>
      <c r="F362" t="s">
        <v>255</v>
      </c>
      <c r="G362" t="s">
        <v>2351</v>
      </c>
      <c r="H362" t="s">
        <v>2352</v>
      </c>
      <c r="I362" t="s">
        <v>2353</v>
      </c>
    </row>
    <row r="363" spans="1:9" x14ac:dyDescent="0.25">
      <c r="A363" t="s">
        <v>2354</v>
      </c>
      <c r="B363" t="s">
        <v>2355</v>
      </c>
      <c r="C363" t="s">
        <v>11</v>
      </c>
      <c r="D363" t="s">
        <v>2356</v>
      </c>
      <c r="E363" t="s">
        <v>88</v>
      </c>
      <c r="F363" t="s">
        <v>2357</v>
      </c>
      <c r="G363" t="s">
        <v>2358</v>
      </c>
      <c r="H363" t="s">
        <v>2359</v>
      </c>
      <c r="I363" t="s">
        <v>2360</v>
      </c>
    </row>
    <row r="364" spans="1:9" x14ac:dyDescent="0.25">
      <c r="A364" t="s">
        <v>2361</v>
      </c>
      <c r="B364" t="s">
        <v>2362</v>
      </c>
      <c r="C364" t="s">
        <v>11</v>
      </c>
      <c r="D364" t="s">
        <v>2363</v>
      </c>
      <c r="E364" t="s">
        <v>868</v>
      </c>
      <c r="F364" t="s">
        <v>2364</v>
      </c>
      <c r="G364" t="s">
        <v>2365</v>
      </c>
      <c r="H364" t="s">
        <v>2366</v>
      </c>
      <c r="I364" t="s">
        <v>2367</v>
      </c>
    </row>
    <row r="365" spans="1:9" x14ac:dyDescent="0.25">
      <c r="A365" t="s">
        <v>2368</v>
      </c>
      <c r="B365" t="s">
        <v>2369</v>
      </c>
      <c r="C365" t="s">
        <v>11</v>
      </c>
      <c r="D365" t="s">
        <v>2370</v>
      </c>
      <c r="E365" t="s">
        <v>306</v>
      </c>
      <c r="F365" t="s">
        <v>2371</v>
      </c>
      <c r="G365" t="s">
        <v>2372</v>
      </c>
      <c r="H365" t="s">
        <v>2373</v>
      </c>
      <c r="I365" t="s">
        <v>2374</v>
      </c>
    </row>
    <row r="366" spans="1:9" x14ac:dyDescent="0.25">
      <c r="A366" t="s">
        <v>2375</v>
      </c>
      <c r="B366" t="s">
        <v>2376</v>
      </c>
      <c r="C366" t="s">
        <v>11</v>
      </c>
      <c r="D366" t="s">
        <v>2377</v>
      </c>
      <c r="E366" t="s">
        <v>675</v>
      </c>
      <c r="F366" t="s">
        <v>2378</v>
      </c>
      <c r="G366" t="s">
        <v>2379</v>
      </c>
      <c r="H366" t="s">
        <v>2380</v>
      </c>
      <c r="I366" t="s">
        <v>2381</v>
      </c>
    </row>
    <row r="367" spans="1:9" x14ac:dyDescent="0.25">
      <c r="A367" t="s">
        <v>2382</v>
      </c>
      <c r="B367" t="s">
        <v>2383</v>
      </c>
      <c r="C367" t="s">
        <v>11</v>
      </c>
      <c r="D367" t="s">
        <v>2384</v>
      </c>
      <c r="E367" t="s">
        <v>13</v>
      </c>
      <c r="F367" t="s">
        <v>634</v>
      </c>
      <c r="G367" t="s">
        <v>2385</v>
      </c>
      <c r="H367" t="s">
        <v>2386</v>
      </c>
      <c r="I367" t="s">
        <v>2387</v>
      </c>
    </row>
    <row r="368" spans="1:9" x14ac:dyDescent="0.25">
      <c r="A368" t="s">
        <v>2388</v>
      </c>
      <c r="B368" t="s">
        <v>2389</v>
      </c>
      <c r="C368" t="s">
        <v>667</v>
      </c>
      <c r="D368" t="s">
        <v>2390</v>
      </c>
      <c r="E368" t="s">
        <v>1298</v>
      </c>
      <c r="F368" t="s">
        <v>2391</v>
      </c>
      <c r="G368" t="s">
        <v>2392</v>
      </c>
      <c r="H368" t="s">
        <v>2393</v>
      </c>
      <c r="I368" t="s">
        <v>2394</v>
      </c>
    </row>
    <row r="369" spans="1:9" x14ac:dyDescent="0.25">
      <c r="A369" t="s">
        <v>2395</v>
      </c>
      <c r="B369" t="s">
        <v>2396</v>
      </c>
      <c r="C369" t="s">
        <v>115</v>
      </c>
      <c r="D369" t="s">
        <v>2397</v>
      </c>
      <c r="E369" t="s">
        <v>777</v>
      </c>
      <c r="F369" t="s">
        <v>2398</v>
      </c>
      <c r="G369" t="s">
        <v>2399</v>
      </c>
      <c r="H369" t="s">
        <v>2400</v>
      </c>
      <c r="I369" t="s">
        <v>2401</v>
      </c>
    </row>
    <row r="370" spans="1:9" x14ac:dyDescent="0.25">
      <c r="A370" t="s">
        <v>2402</v>
      </c>
      <c r="B370" t="s">
        <v>2403</v>
      </c>
      <c r="C370" t="s">
        <v>11</v>
      </c>
      <c r="D370" t="s">
        <v>2404</v>
      </c>
      <c r="E370" t="s">
        <v>365</v>
      </c>
      <c r="F370" t="s">
        <v>2405</v>
      </c>
      <c r="G370" t="s">
        <v>2406</v>
      </c>
      <c r="H370" t="s">
        <v>2407</v>
      </c>
      <c r="I370" t="s">
        <v>2408</v>
      </c>
    </row>
    <row r="371" spans="1:9" x14ac:dyDescent="0.25">
      <c r="A371" t="s">
        <v>2409</v>
      </c>
      <c r="B371" t="s">
        <v>2410</v>
      </c>
      <c r="C371" t="s">
        <v>123</v>
      </c>
      <c r="D371" t="s">
        <v>2411</v>
      </c>
      <c r="E371" t="s">
        <v>13</v>
      </c>
      <c r="F371" t="s">
        <v>2412</v>
      </c>
      <c r="G371" t="s">
        <v>2413</v>
      </c>
      <c r="H371" t="s">
        <v>2414</v>
      </c>
      <c r="I371" t="s">
        <v>2415</v>
      </c>
    </row>
    <row r="372" spans="1:9" x14ac:dyDescent="0.25">
      <c r="A372" t="s">
        <v>2416</v>
      </c>
      <c r="B372" t="s">
        <v>2417</v>
      </c>
      <c r="C372" t="s">
        <v>11</v>
      </c>
      <c r="D372" t="s">
        <v>2418</v>
      </c>
      <c r="E372" t="s">
        <v>290</v>
      </c>
      <c r="F372" t="s">
        <v>2419</v>
      </c>
      <c r="G372" t="s">
        <v>2420</v>
      </c>
      <c r="H372" t="s">
        <v>2421</v>
      </c>
      <c r="I372" t="s">
        <v>2422</v>
      </c>
    </row>
    <row r="373" spans="1:9" x14ac:dyDescent="0.25">
      <c r="A373" t="s">
        <v>2423</v>
      </c>
      <c r="B373" t="s">
        <v>2424</v>
      </c>
      <c r="C373" t="s">
        <v>11</v>
      </c>
      <c r="D373" t="s">
        <v>2425</v>
      </c>
      <c r="E373" t="s">
        <v>13</v>
      </c>
      <c r="F373" t="s">
        <v>2426</v>
      </c>
      <c r="G373" t="s">
        <v>2427</v>
      </c>
      <c r="H373" t="s">
        <v>2428</v>
      </c>
      <c r="I373" t="s">
        <v>2429</v>
      </c>
    </row>
    <row r="374" spans="1:9" x14ac:dyDescent="0.25">
      <c r="A374" t="s">
        <v>2430</v>
      </c>
      <c r="B374" t="s">
        <v>2431</v>
      </c>
      <c r="C374" t="s">
        <v>80</v>
      </c>
      <c r="D374" t="s">
        <v>2432</v>
      </c>
      <c r="E374" t="s">
        <v>51</v>
      </c>
      <c r="F374" t="s">
        <v>2433</v>
      </c>
      <c r="G374" t="s">
        <v>2411</v>
      </c>
      <c r="H374" t="s">
        <v>2434</v>
      </c>
      <c r="I374" t="s">
        <v>2435</v>
      </c>
    </row>
    <row r="375" spans="1:9" x14ac:dyDescent="0.25">
      <c r="A375" t="s">
        <v>2436</v>
      </c>
      <c r="B375" t="s">
        <v>2437</v>
      </c>
      <c r="C375" t="s">
        <v>11</v>
      </c>
      <c r="D375" t="s">
        <v>1634</v>
      </c>
      <c r="E375" t="s">
        <v>1551</v>
      </c>
      <c r="F375" t="s">
        <v>1471</v>
      </c>
      <c r="G375" t="s">
        <v>1478</v>
      </c>
      <c r="H375" t="s">
        <v>2438</v>
      </c>
      <c r="I375" t="s">
        <v>2439</v>
      </c>
    </row>
    <row r="376" spans="1:9" x14ac:dyDescent="0.25">
      <c r="A376" t="s">
        <v>2440</v>
      </c>
      <c r="B376" t="s">
        <v>2441</v>
      </c>
      <c r="C376" t="s">
        <v>11</v>
      </c>
      <c r="D376" t="s">
        <v>881</v>
      </c>
      <c r="E376" t="s">
        <v>13</v>
      </c>
      <c r="F376" t="s">
        <v>2442</v>
      </c>
      <c r="G376" t="s">
        <v>2443</v>
      </c>
      <c r="H376" t="s">
        <v>2444</v>
      </c>
      <c r="I376" t="s">
        <v>2445</v>
      </c>
    </row>
    <row r="377" spans="1:9" x14ac:dyDescent="0.25">
      <c r="A377" t="s">
        <v>2446</v>
      </c>
      <c r="B377" t="s">
        <v>2447</v>
      </c>
      <c r="C377" t="s">
        <v>11</v>
      </c>
      <c r="D377" t="s">
        <v>1374</v>
      </c>
      <c r="E377" t="s">
        <v>723</v>
      </c>
      <c r="F377" t="s">
        <v>1739</v>
      </c>
      <c r="G377" t="s">
        <v>1754</v>
      </c>
      <c r="H377" t="s">
        <v>2448</v>
      </c>
      <c r="I377" t="s">
        <v>2449</v>
      </c>
    </row>
    <row r="378" spans="1:9" x14ac:dyDescent="0.25">
      <c r="A378" t="s">
        <v>2450</v>
      </c>
      <c r="B378" t="s">
        <v>2451</v>
      </c>
      <c r="C378" t="s">
        <v>222</v>
      </c>
      <c r="D378" t="s">
        <v>2452</v>
      </c>
      <c r="E378" t="s">
        <v>567</v>
      </c>
      <c r="F378" t="s">
        <v>2453</v>
      </c>
      <c r="G378" t="s">
        <v>2454</v>
      </c>
      <c r="H378" t="s">
        <v>2455</v>
      </c>
      <c r="I378" t="s">
        <v>2456</v>
      </c>
    </row>
    <row r="379" spans="1:9" x14ac:dyDescent="0.25">
      <c r="A379" t="s">
        <v>2457</v>
      </c>
      <c r="B379" t="s">
        <v>2458</v>
      </c>
      <c r="C379" t="s">
        <v>58</v>
      </c>
      <c r="D379" t="s">
        <v>675</v>
      </c>
      <c r="E379" t="s">
        <v>13</v>
      </c>
      <c r="F379" t="s">
        <v>185</v>
      </c>
      <c r="G379" t="s">
        <v>1634</v>
      </c>
      <c r="H379" t="s">
        <v>2459</v>
      </c>
      <c r="I379" t="s">
        <v>2460</v>
      </c>
    </row>
    <row r="380" spans="1:9" x14ac:dyDescent="0.25">
      <c r="A380" t="s">
        <v>2461</v>
      </c>
      <c r="B380" t="s">
        <v>2462</v>
      </c>
      <c r="C380" t="s">
        <v>115</v>
      </c>
      <c r="D380" t="s">
        <v>402</v>
      </c>
      <c r="E380" t="s">
        <v>13</v>
      </c>
      <c r="F380" t="s">
        <v>275</v>
      </c>
      <c r="G380" t="s">
        <v>1136</v>
      </c>
      <c r="H380" t="s">
        <v>2463</v>
      </c>
      <c r="I380" t="s">
        <v>2464</v>
      </c>
    </row>
    <row r="381" spans="1:9" x14ac:dyDescent="0.25">
      <c r="A381" t="s">
        <v>2465</v>
      </c>
      <c r="B381" t="s">
        <v>2466</v>
      </c>
      <c r="C381" t="s">
        <v>11</v>
      </c>
      <c r="D381" t="s">
        <v>831</v>
      </c>
      <c r="E381" t="s">
        <v>473</v>
      </c>
      <c r="F381" t="s">
        <v>2467</v>
      </c>
      <c r="G381" t="s">
        <v>2468</v>
      </c>
      <c r="H381" t="s">
        <v>2469</v>
      </c>
      <c r="I381" t="s">
        <v>2470</v>
      </c>
    </row>
    <row r="382" spans="1:9" x14ac:dyDescent="0.25">
      <c r="A382" t="s">
        <v>2471</v>
      </c>
      <c r="B382" t="s">
        <v>2472</v>
      </c>
      <c r="C382" t="s">
        <v>1037</v>
      </c>
      <c r="D382" t="s">
        <v>855</v>
      </c>
      <c r="E382" t="s">
        <v>13</v>
      </c>
      <c r="F382" t="s">
        <v>2203</v>
      </c>
      <c r="G382" t="s">
        <v>2473</v>
      </c>
      <c r="H382" t="s">
        <v>2474</v>
      </c>
      <c r="I382" t="s">
        <v>2475</v>
      </c>
    </row>
    <row r="383" spans="1:9" x14ac:dyDescent="0.25">
      <c r="A383" t="s">
        <v>2476</v>
      </c>
      <c r="B383" t="s">
        <v>2477</v>
      </c>
      <c r="C383" t="s">
        <v>19</v>
      </c>
      <c r="D383" t="s">
        <v>2138</v>
      </c>
      <c r="E383" t="s">
        <v>466</v>
      </c>
      <c r="F383" t="s">
        <v>2478</v>
      </c>
      <c r="G383" t="s">
        <v>2479</v>
      </c>
      <c r="H383" t="s">
        <v>2480</v>
      </c>
      <c r="I383" t="s">
        <v>2481</v>
      </c>
    </row>
    <row r="384" spans="1:9" x14ac:dyDescent="0.25">
      <c r="A384" t="s">
        <v>2482</v>
      </c>
      <c r="B384" t="s">
        <v>2483</v>
      </c>
      <c r="C384" t="s">
        <v>123</v>
      </c>
      <c r="D384" t="s">
        <v>2484</v>
      </c>
      <c r="E384" t="s">
        <v>2485</v>
      </c>
      <c r="F384" t="s">
        <v>2486</v>
      </c>
      <c r="G384" t="s">
        <v>2487</v>
      </c>
      <c r="H384" t="s">
        <v>2488</v>
      </c>
      <c r="I384" t="s">
        <v>2489</v>
      </c>
    </row>
    <row r="385" spans="1:9" x14ac:dyDescent="0.25">
      <c r="A385" t="s">
        <v>2490</v>
      </c>
      <c r="B385" t="s">
        <v>2491</v>
      </c>
      <c r="C385" t="s">
        <v>222</v>
      </c>
      <c r="D385" t="s">
        <v>185</v>
      </c>
      <c r="E385" t="s">
        <v>912</v>
      </c>
      <c r="F385" t="s">
        <v>2214</v>
      </c>
      <c r="G385" t="s">
        <v>2351</v>
      </c>
      <c r="H385" t="s">
        <v>2492</v>
      </c>
      <c r="I385" t="s">
        <v>2493</v>
      </c>
    </row>
    <row r="386" spans="1:9" x14ac:dyDescent="0.25">
      <c r="A386" t="s">
        <v>2494</v>
      </c>
      <c r="B386" t="s">
        <v>2495</v>
      </c>
      <c r="C386" t="s">
        <v>161</v>
      </c>
      <c r="D386" t="s">
        <v>1218</v>
      </c>
      <c r="E386" t="s">
        <v>13</v>
      </c>
      <c r="F386" t="s">
        <v>201</v>
      </c>
      <c r="G386" t="s">
        <v>132</v>
      </c>
      <c r="H386" t="s">
        <v>2496</v>
      </c>
      <c r="I386" t="s">
        <v>2497</v>
      </c>
    </row>
    <row r="387" spans="1:9" x14ac:dyDescent="0.25">
      <c r="A387" t="s">
        <v>2498</v>
      </c>
      <c r="B387" t="s">
        <v>2499</v>
      </c>
      <c r="C387" t="s">
        <v>1556</v>
      </c>
      <c r="D387" t="s">
        <v>723</v>
      </c>
      <c r="E387" t="s">
        <v>13</v>
      </c>
      <c r="F387" t="s">
        <v>640</v>
      </c>
      <c r="G387" t="s">
        <v>823</v>
      </c>
      <c r="H387" t="s">
        <v>2500</v>
      </c>
      <c r="I387" t="s">
        <v>2501</v>
      </c>
    </row>
    <row r="388" spans="1:9" x14ac:dyDescent="0.25">
      <c r="A388" t="s">
        <v>2502</v>
      </c>
      <c r="B388" t="s">
        <v>2503</v>
      </c>
      <c r="C388" t="s">
        <v>1037</v>
      </c>
      <c r="D388" t="s">
        <v>1142</v>
      </c>
      <c r="E388" t="s">
        <v>13</v>
      </c>
      <c r="F388" t="s">
        <v>2504</v>
      </c>
      <c r="G388" t="s">
        <v>98</v>
      </c>
      <c r="H388" t="s">
        <v>2505</v>
      </c>
      <c r="I388" t="s">
        <v>2506</v>
      </c>
    </row>
    <row r="389" spans="1:9" x14ac:dyDescent="0.25">
      <c r="A389" t="s">
        <v>2507</v>
      </c>
      <c r="B389" t="s">
        <v>2508</v>
      </c>
      <c r="C389" t="s">
        <v>614</v>
      </c>
      <c r="D389" t="s">
        <v>1967</v>
      </c>
      <c r="E389" t="s">
        <v>1651</v>
      </c>
      <c r="F389" t="s">
        <v>2509</v>
      </c>
      <c r="G389" t="s">
        <v>2510</v>
      </c>
      <c r="H389" t="s">
        <v>2511</v>
      </c>
      <c r="I389" t="s">
        <v>2512</v>
      </c>
    </row>
    <row r="390" spans="1:9" x14ac:dyDescent="0.25">
      <c r="A390" t="s">
        <v>2513</v>
      </c>
      <c r="B390" t="s">
        <v>2514</v>
      </c>
      <c r="C390" t="s">
        <v>161</v>
      </c>
      <c r="D390" t="s">
        <v>1671</v>
      </c>
      <c r="E390" t="s">
        <v>13</v>
      </c>
      <c r="F390" t="s">
        <v>2515</v>
      </c>
      <c r="G390" t="s">
        <v>496</v>
      </c>
      <c r="H390" t="s">
        <v>2516</v>
      </c>
      <c r="I390" t="s">
        <v>2517</v>
      </c>
    </row>
    <row r="391" spans="1:9" x14ac:dyDescent="0.25">
      <c r="A391" t="s">
        <v>2518</v>
      </c>
      <c r="B391" t="s">
        <v>2519</v>
      </c>
      <c r="C391" t="s">
        <v>115</v>
      </c>
      <c r="D391" t="s">
        <v>2520</v>
      </c>
      <c r="E391" t="s">
        <v>1739</v>
      </c>
      <c r="F391" t="s">
        <v>2521</v>
      </c>
      <c r="G391" t="s">
        <v>2522</v>
      </c>
      <c r="H391" t="s">
        <v>2523</v>
      </c>
      <c r="I391" t="s">
        <v>2524</v>
      </c>
    </row>
    <row r="392" spans="1:9" x14ac:dyDescent="0.25">
      <c r="A392" t="s">
        <v>2525</v>
      </c>
      <c r="B392" t="s">
        <v>2526</v>
      </c>
      <c r="C392" t="s">
        <v>80</v>
      </c>
      <c r="D392" t="s">
        <v>2527</v>
      </c>
      <c r="E392" t="s">
        <v>13</v>
      </c>
      <c r="F392" t="s">
        <v>2528</v>
      </c>
      <c r="G392" t="s">
        <v>2529</v>
      </c>
      <c r="H392" t="s">
        <v>2530</v>
      </c>
      <c r="I392" t="s">
        <v>2531</v>
      </c>
    </row>
    <row r="393" spans="1:9" x14ac:dyDescent="0.25">
      <c r="A393" t="s">
        <v>2532</v>
      </c>
      <c r="B393" t="s">
        <v>2533</v>
      </c>
      <c r="C393" t="s">
        <v>667</v>
      </c>
      <c r="D393" t="s">
        <v>576</v>
      </c>
      <c r="E393" t="s">
        <v>96</v>
      </c>
      <c r="F393" t="s">
        <v>2534</v>
      </c>
      <c r="G393" t="s">
        <v>2535</v>
      </c>
      <c r="H393" t="s">
        <v>2536</v>
      </c>
      <c r="I393" t="s">
        <v>2537</v>
      </c>
    </row>
    <row r="394" spans="1:9" x14ac:dyDescent="0.25">
      <c r="A394" t="s">
        <v>2538</v>
      </c>
      <c r="B394" t="s">
        <v>2539</v>
      </c>
      <c r="C394" t="s">
        <v>667</v>
      </c>
      <c r="D394" t="s">
        <v>516</v>
      </c>
      <c r="E394" t="s">
        <v>1712</v>
      </c>
      <c r="F394" t="s">
        <v>1705</v>
      </c>
      <c r="G394" t="s">
        <v>1011</v>
      </c>
      <c r="H394" t="s">
        <v>2540</v>
      </c>
      <c r="I394" t="s">
        <v>2541</v>
      </c>
    </row>
    <row r="395" spans="1:9" x14ac:dyDescent="0.25">
      <c r="A395" t="s">
        <v>2542</v>
      </c>
      <c r="B395" t="s">
        <v>2543</v>
      </c>
      <c r="C395" t="s">
        <v>614</v>
      </c>
      <c r="D395" t="s">
        <v>2378</v>
      </c>
      <c r="E395" t="s">
        <v>445</v>
      </c>
      <c r="F395" t="s">
        <v>2544</v>
      </c>
      <c r="G395" t="s">
        <v>2545</v>
      </c>
      <c r="H395" t="s">
        <v>2546</v>
      </c>
      <c r="I395" t="s">
        <v>1742</v>
      </c>
    </row>
    <row r="396" spans="1:9" x14ac:dyDescent="0.25">
      <c r="A396" t="s">
        <v>2547</v>
      </c>
      <c r="B396" t="s">
        <v>2548</v>
      </c>
      <c r="C396" t="s">
        <v>667</v>
      </c>
      <c r="D396" t="s">
        <v>1418</v>
      </c>
      <c r="E396" t="s">
        <v>1546</v>
      </c>
      <c r="F396" t="s">
        <v>2549</v>
      </c>
      <c r="G396" t="s">
        <v>2527</v>
      </c>
      <c r="H396" t="s">
        <v>2550</v>
      </c>
      <c r="I396" t="s">
        <v>2551</v>
      </c>
    </row>
    <row r="397" spans="1:9" x14ac:dyDescent="0.25">
      <c r="A397" t="s">
        <v>2552</v>
      </c>
      <c r="B397" t="s">
        <v>2553</v>
      </c>
      <c r="C397" t="s">
        <v>222</v>
      </c>
      <c r="D397" t="s">
        <v>2554</v>
      </c>
      <c r="E397" t="s">
        <v>13</v>
      </c>
      <c r="F397" t="s">
        <v>2555</v>
      </c>
      <c r="G397" t="s">
        <v>2556</v>
      </c>
      <c r="H397" t="s">
        <v>2557</v>
      </c>
      <c r="I397" t="s">
        <v>2558</v>
      </c>
    </row>
    <row r="398" spans="1:9" x14ac:dyDescent="0.25">
      <c r="A398" t="s">
        <v>2559</v>
      </c>
      <c r="B398" t="s">
        <v>2560</v>
      </c>
      <c r="C398" t="s">
        <v>123</v>
      </c>
      <c r="D398" t="s">
        <v>1646</v>
      </c>
      <c r="E398" t="s">
        <v>777</v>
      </c>
      <c r="F398" t="s">
        <v>642</v>
      </c>
      <c r="G398" t="s">
        <v>2561</v>
      </c>
      <c r="H398" t="s">
        <v>2562</v>
      </c>
      <c r="I398" t="s">
        <v>2563</v>
      </c>
    </row>
    <row r="399" spans="1:9" x14ac:dyDescent="0.25">
      <c r="A399" t="s">
        <v>2564</v>
      </c>
      <c r="B399" t="s">
        <v>2565</v>
      </c>
      <c r="C399" t="s">
        <v>222</v>
      </c>
      <c r="D399" t="s">
        <v>2566</v>
      </c>
      <c r="E399" t="s">
        <v>154</v>
      </c>
      <c r="F399" t="s">
        <v>2567</v>
      </c>
      <c r="G399" t="s">
        <v>2568</v>
      </c>
      <c r="H399" t="s">
        <v>2569</v>
      </c>
      <c r="I399" t="s">
        <v>2570</v>
      </c>
    </row>
    <row r="400" spans="1:9" x14ac:dyDescent="0.25">
      <c r="A400" t="s">
        <v>2571</v>
      </c>
      <c r="B400" t="s">
        <v>2572</v>
      </c>
      <c r="C400" t="s">
        <v>184</v>
      </c>
      <c r="D400" t="s">
        <v>2144</v>
      </c>
      <c r="E400" t="s">
        <v>13</v>
      </c>
      <c r="F400" t="s">
        <v>373</v>
      </c>
      <c r="G400" t="s">
        <v>2573</v>
      </c>
      <c r="H400" t="s">
        <v>2574</v>
      </c>
      <c r="I400" t="s">
        <v>2575</v>
      </c>
    </row>
    <row r="401" spans="1:9" x14ac:dyDescent="0.25">
      <c r="A401" t="s">
        <v>2576</v>
      </c>
      <c r="B401" t="s">
        <v>2577</v>
      </c>
      <c r="C401" t="s">
        <v>11</v>
      </c>
      <c r="D401" t="s">
        <v>1374</v>
      </c>
      <c r="E401" t="s">
        <v>13</v>
      </c>
      <c r="F401" t="s">
        <v>480</v>
      </c>
      <c r="G401" t="s">
        <v>1557</v>
      </c>
      <c r="H401" t="s">
        <v>2578</v>
      </c>
      <c r="I401" t="s">
        <v>2579</v>
      </c>
    </row>
    <row r="402" spans="1:9" x14ac:dyDescent="0.25">
      <c r="A402" t="s">
        <v>2580</v>
      </c>
      <c r="B402" t="s">
        <v>2581</v>
      </c>
      <c r="C402" t="s">
        <v>222</v>
      </c>
      <c r="D402" t="s">
        <v>2582</v>
      </c>
      <c r="E402" t="s">
        <v>13</v>
      </c>
      <c r="F402" t="s">
        <v>13</v>
      </c>
      <c r="G402" t="s">
        <v>13</v>
      </c>
      <c r="H402" t="s">
        <v>2583</v>
      </c>
      <c r="I402" t="s">
        <v>2584</v>
      </c>
    </row>
    <row r="403" spans="1:9" x14ac:dyDescent="0.25">
      <c r="A403" t="s">
        <v>2585</v>
      </c>
      <c r="B403" t="s">
        <v>2586</v>
      </c>
      <c r="C403" t="s">
        <v>2587</v>
      </c>
      <c r="D403" t="s">
        <v>2588</v>
      </c>
      <c r="E403" t="s">
        <v>2589</v>
      </c>
      <c r="F403" t="s">
        <v>2590</v>
      </c>
      <c r="G403" t="s">
        <v>2591</v>
      </c>
      <c r="H403" t="s">
        <v>2592</v>
      </c>
      <c r="I403" t="s">
        <v>1840</v>
      </c>
    </row>
    <row r="404" spans="1:9" x14ac:dyDescent="0.25">
      <c r="A404" t="s">
        <v>2593</v>
      </c>
      <c r="B404" t="s">
        <v>2594</v>
      </c>
      <c r="C404" t="s">
        <v>614</v>
      </c>
      <c r="D404" t="s">
        <v>2595</v>
      </c>
      <c r="E404" t="s">
        <v>154</v>
      </c>
      <c r="F404" t="s">
        <v>2596</v>
      </c>
      <c r="G404" t="s">
        <v>841</v>
      </c>
      <c r="H404" t="s">
        <v>2597</v>
      </c>
      <c r="I404" t="s">
        <v>2598</v>
      </c>
    </row>
    <row r="405" spans="1:9" x14ac:dyDescent="0.25">
      <c r="A405" t="s">
        <v>2599</v>
      </c>
      <c r="B405" t="s">
        <v>2600</v>
      </c>
      <c r="C405" t="s">
        <v>1009</v>
      </c>
      <c r="D405" t="s">
        <v>1903</v>
      </c>
      <c r="E405" t="s">
        <v>13</v>
      </c>
      <c r="F405" t="s">
        <v>1540</v>
      </c>
      <c r="G405" t="s">
        <v>938</v>
      </c>
      <c r="H405" t="s">
        <v>2601</v>
      </c>
      <c r="I405" t="s">
        <v>2602</v>
      </c>
    </row>
    <row r="406" spans="1:9" x14ac:dyDescent="0.25">
      <c r="A406" t="s">
        <v>2603</v>
      </c>
      <c r="B406" t="s">
        <v>2604</v>
      </c>
      <c r="C406" t="s">
        <v>2605</v>
      </c>
      <c r="D406" t="s">
        <v>2606</v>
      </c>
      <c r="E406" t="s">
        <v>13</v>
      </c>
      <c r="F406" t="s">
        <v>162</v>
      </c>
      <c r="G406" t="s">
        <v>2607</v>
      </c>
      <c r="H406" t="s">
        <v>2608</v>
      </c>
      <c r="I406" t="s">
        <v>2609</v>
      </c>
    </row>
    <row r="407" spans="1:9" x14ac:dyDescent="0.25">
      <c r="A407" t="s">
        <v>2610</v>
      </c>
      <c r="B407" t="s">
        <v>2611</v>
      </c>
      <c r="C407" t="s">
        <v>357</v>
      </c>
      <c r="D407" t="s">
        <v>2612</v>
      </c>
      <c r="E407" t="s">
        <v>2300</v>
      </c>
      <c r="F407" t="s">
        <v>2613</v>
      </c>
      <c r="G407" t="s">
        <v>2614</v>
      </c>
      <c r="H407" t="s">
        <v>2615</v>
      </c>
      <c r="I407" t="s">
        <v>2616</v>
      </c>
    </row>
    <row r="408" spans="1:9" x14ac:dyDescent="0.25">
      <c r="A408" t="s">
        <v>2617</v>
      </c>
      <c r="B408" t="s">
        <v>2618</v>
      </c>
      <c r="C408" t="s">
        <v>115</v>
      </c>
      <c r="D408" t="s">
        <v>2619</v>
      </c>
      <c r="E408" t="s">
        <v>359</v>
      </c>
      <c r="F408" t="s">
        <v>1173</v>
      </c>
      <c r="G408" t="s">
        <v>2620</v>
      </c>
      <c r="H408" t="s">
        <v>2621</v>
      </c>
      <c r="I408" t="s">
        <v>2622</v>
      </c>
    </row>
    <row r="409" spans="1:9" x14ac:dyDescent="0.25">
      <c r="A409" t="s">
        <v>2623</v>
      </c>
      <c r="B409" t="s">
        <v>2624</v>
      </c>
      <c r="C409" t="s">
        <v>58</v>
      </c>
      <c r="D409" t="s">
        <v>868</v>
      </c>
      <c r="E409" t="s">
        <v>13</v>
      </c>
      <c r="F409" t="s">
        <v>466</v>
      </c>
      <c r="G409" t="s">
        <v>723</v>
      </c>
      <c r="H409" t="s">
        <v>2625</v>
      </c>
      <c r="I409" t="s">
        <v>2626</v>
      </c>
    </row>
    <row r="410" spans="1:9" x14ac:dyDescent="0.25">
      <c r="A410" t="s">
        <v>2627</v>
      </c>
      <c r="B410" t="s">
        <v>2628</v>
      </c>
      <c r="C410" t="s">
        <v>251</v>
      </c>
      <c r="D410" t="s">
        <v>2629</v>
      </c>
      <c r="E410" t="s">
        <v>655</v>
      </c>
      <c r="F410" t="s">
        <v>1966</v>
      </c>
      <c r="G410" t="s">
        <v>2630</v>
      </c>
      <c r="H410" t="s">
        <v>2631</v>
      </c>
      <c r="I410" t="s">
        <v>2632</v>
      </c>
    </row>
    <row r="411" spans="1:9" x14ac:dyDescent="0.25">
      <c r="A411" t="s">
        <v>2633</v>
      </c>
      <c r="B411" t="s">
        <v>2634</v>
      </c>
      <c r="C411" t="s">
        <v>41</v>
      </c>
      <c r="D411" t="s">
        <v>1179</v>
      </c>
      <c r="E411" t="s">
        <v>946</v>
      </c>
      <c r="F411" t="s">
        <v>2635</v>
      </c>
      <c r="G411" t="s">
        <v>2636</v>
      </c>
      <c r="H411" t="s">
        <v>2637</v>
      </c>
      <c r="I411" t="s">
        <v>2638</v>
      </c>
    </row>
    <row r="412" spans="1:9" x14ac:dyDescent="0.25">
      <c r="A412" t="s">
        <v>2639</v>
      </c>
      <c r="B412" t="s">
        <v>2640</v>
      </c>
      <c r="C412" t="s">
        <v>11</v>
      </c>
      <c r="D412" t="s">
        <v>2641</v>
      </c>
      <c r="E412" t="s">
        <v>1712</v>
      </c>
      <c r="F412" t="s">
        <v>2642</v>
      </c>
      <c r="G412" t="s">
        <v>2643</v>
      </c>
      <c r="H412" t="s">
        <v>2644</v>
      </c>
      <c r="I412" t="s">
        <v>2645</v>
      </c>
    </row>
    <row r="413" spans="1:9" x14ac:dyDescent="0.25">
      <c r="A413" t="s">
        <v>2646</v>
      </c>
      <c r="B413" t="s">
        <v>2647</v>
      </c>
      <c r="C413" t="s">
        <v>11</v>
      </c>
      <c r="D413" t="s">
        <v>1791</v>
      </c>
      <c r="E413" t="s">
        <v>13</v>
      </c>
      <c r="F413" t="s">
        <v>912</v>
      </c>
      <c r="G413" t="s">
        <v>319</v>
      </c>
      <c r="H413" t="s">
        <v>2648</v>
      </c>
      <c r="I413" t="s">
        <v>2649</v>
      </c>
    </row>
    <row r="414" spans="1:9" x14ac:dyDescent="0.25">
      <c r="A414" t="s">
        <v>2650</v>
      </c>
      <c r="B414" t="s">
        <v>2651</v>
      </c>
      <c r="C414" t="s">
        <v>58</v>
      </c>
      <c r="D414" t="s">
        <v>1388</v>
      </c>
      <c r="E414" t="s">
        <v>13</v>
      </c>
      <c r="F414" t="s">
        <v>2652</v>
      </c>
      <c r="G414" t="s">
        <v>282</v>
      </c>
      <c r="H414" t="s">
        <v>2653</v>
      </c>
      <c r="I414" t="s">
        <v>2654</v>
      </c>
    </row>
    <row r="415" spans="1:9" x14ac:dyDescent="0.25">
      <c r="A415" t="s">
        <v>2655</v>
      </c>
      <c r="B415" t="s">
        <v>2656</v>
      </c>
      <c r="C415" t="s">
        <v>251</v>
      </c>
      <c r="D415" t="s">
        <v>1776</v>
      </c>
      <c r="E415" t="s">
        <v>473</v>
      </c>
      <c r="F415" t="s">
        <v>2657</v>
      </c>
      <c r="G415" t="s">
        <v>2658</v>
      </c>
      <c r="H415" t="s">
        <v>2659</v>
      </c>
      <c r="I415" t="s">
        <v>2660</v>
      </c>
    </row>
    <row r="416" spans="1:9" x14ac:dyDescent="0.25">
      <c r="A416" t="s">
        <v>2661</v>
      </c>
      <c r="B416" t="s">
        <v>2662</v>
      </c>
      <c r="C416" t="s">
        <v>11</v>
      </c>
      <c r="D416" t="s">
        <v>2663</v>
      </c>
      <c r="E416" t="s">
        <v>831</v>
      </c>
      <c r="F416" t="s">
        <v>2664</v>
      </c>
      <c r="G416" t="s">
        <v>2665</v>
      </c>
      <c r="H416" t="s">
        <v>2666</v>
      </c>
      <c r="I416" t="s">
        <v>2667</v>
      </c>
    </row>
    <row r="417" spans="1:9" x14ac:dyDescent="0.25">
      <c r="A417" t="s">
        <v>2668</v>
      </c>
      <c r="B417" t="s">
        <v>2669</v>
      </c>
      <c r="C417" t="s">
        <v>41</v>
      </c>
      <c r="D417" t="s">
        <v>473</v>
      </c>
      <c r="E417" t="s">
        <v>625</v>
      </c>
      <c r="F417" t="s">
        <v>66</v>
      </c>
      <c r="G417" t="s">
        <v>1426</v>
      </c>
      <c r="H417" t="s">
        <v>2670</v>
      </c>
      <c r="I417" t="s">
        <v>2671</v>
      </c>
    </row>
    <row r="418" spans="1:9" x14ac:dyDescent="0.25">
      <c r="A418" t="s">
        <v>2672</v>
      </c>
      <c r="B418" t="s">
        <v>2673</v>
      </c>
      <c r="C418" t="s">
        <v>115</v>
      </c>
      <c r="D418" t="s">
        <v>1551</v>
      </c>
      <c r="E418" t="s">
        <v>576</v>
      </c>
      <c r="F418" t="s">
        <v>2674</v>
      </c>
      <c r="G418" t="s">
        <v>2675</v>
      </c>
      <c r="H418" t="s">
        <v>2676</v>
      </c>
      <c r="I418" t="s">
        <v>2677</v>
      </c>
    </row>
    <row r="419" spans="1:9" x14ac:dyDescent="0.25">
      <c r="A419" t="s">
        <v>2678</v>
      </c>
      <c r="B419" t="s">
        <v>2679</v>
      </c>
      <c r="C419" t="s">
        <v>11</v>
      </c>
      <c r="D419" t="s">
        <v>1608</v>
      </c>
      <c r="E419" t="s">
        <v>13</v>
      </c>
      <c r="F419" t="s">
        <v>2680</v>
      </c>
      <c r="G419" t="s">
        <v>2681</v>
      </c>
      <c r="H419" t="s">
        <v>2682</v>
      </c>
      <c r="I419" t="s">
        <v>2683</v>
      </c>
    </row>
    <row r="420" spans="1:9" x14ac:dyDescent="0.25">
      <c r="A420" t="s">
        <v>2684</v>
      </c>
      <c r="B420" t="s">
        <v>2685</v>
      </c>
      <c r="C420" t="s">
        <v>11</v>
      </c>
      <c r="D420" t="s">
        <v>600</v>
      </c>
      <c r="E420" t="s">
        <v>13</v>
      </c>
      <c r="F420" t="s">
        <v>2686</v>
      </c>
      <c r="G420" t="s">
        <v>2687</v>
      </c>
      <c r="H420" t="s">
        <v>2688</v>
      </c>
      <c r="I420" t="s">
        <v>2689</v>
      </c>
    </row>
    <row r="421" spans="1:9" x14ac:dyDescent="0.25">
      <c r="A421" t="s">
        <v>2690</v>
      </c>
      <c r="B421" t="s">
        <v>2691</v>
      </c>
      <c r="C421" t="s">
        <v>11</v>
      </c>
      <c r="D421" t="s">
        <v>2692</v>
      </c>
      <c r="E421" t="s">
        <v>1712</v>
      </c>
      <c r="F421" t="s">
        <v>2693</v>
      </c>
      <c r="G421" t="s">
        <v>2694</v>
      </c>
      <c r="H421" t="s">
        <v>2695</v>
      </c>
      <c r="I421" t="s">
        <v>2696</v>
      </c>
    </row>
    <row r="422" spans="1:9" x14ac:dyDescent="0.25">
      <c r="A422" t="s">
        <v>2697</v>
      </c>
      <c r="B422" t="s">
        <v>2698</v>
      </c>
      <c r="C422" t="s">
        <v>11</v>
      </c>
      <c r="D422" t="s">
        <v>2264</v>
      </c>
      <c r="E422" t="s">
        <v>584</v>
      </c>
      <c r="F422" t="s">
        <v>2699</v>
      </c>
      <c r="G422" t="s">
        <v>2700</v>
      </c>
      <c r="H422" t="s">
        <v>2701</v>
      </c>
      <c r="I422" t="s">
        <v>2702</v>
      </c>
    </row>
    <row r="423" spans="1:9" x14ac:dyDescent="0.25">
      <c r="A423" t="s">
        <v>2703</v>
      </c>
      <c r="B423" t="s">
        <v>2704</v>
      </c>
      <c r="C423" t="s">
        <v>161</v>
      </c>
      <c r="D423" t="s">
        <v>633</v>
      </c>
      <c r="E423" t="s">
        <v>777</v>
      </c>
      <c r="F423" t="s">
        <v>2705</v>
      </c>
      <c r="G423" t="s">
        <v>2706</v>
      </c>
      <c r="H423" t="s">
        <v>2707</v>
      </c>
      <c r="I423" t="s">
        <v>2708</v>
      </c>
    </row>
    <row r="424" spans="1:9" x14ac:dyDescent="0.25">
      <c r="A424" t="s">
        <v>2709</v>
      </c>
      <c r="B424" t="s">
        <v>2710</v>
      </c>
      <c r="C424" t="s">
        <v>139</v>
      </c>
      <c r="D424" t="s">
        <v>2588</v>
      </c>
      <c r="E424" t="s">
        <v>402</v>
      </c>
      <c r="F424" t="s">
        <v>791</v>
      </c>
      <c r="G424" t="s">
        <v>2711</v>
      </c>
      <c r="H424" t="s">
        <v>2712</v>
      </c>
      <c r="I424" t="s">
        <v>2713</v>
      </c>
    </row>
    <row r="425" spans="1:9" x14ac:dyDescent="0.25">
      <c r="A425" t="s">
        <v>2714</v>
      </c>
      <c r="B425" t="s">
        <v>2715</v>
      </c>
      <c r="C425" t="s">
        <v>123</v>
      </c>
      <c r="D425" t="s">
        <v>2716</v>
      </c>
      <c r="E425" t="s">
        <v>445</v>
      </c>
      <c r="F425" t="s">
        <v>2717</v>
      </c>
      <c r="G425" t="s">
        <v>2718</v>
      </c>
      <c r="H425" t="s">
        <v>2719</v>
      </c>
      <c r="I425" t="s">
        <v>2720</v>
      </c>
    </row>
    <row r="426" spans="1:9" x14ac:dyDescent="0.25">
      <c r="A426" t="s">
        <v>2721</v>
      </c>
      <c r="B426" t="s">
        <v>2722</v>
      </c>
      <c r="C426" t="s">
        <v>251</v>
      </c>
      <c r="D426" t="s">
        <v>1273</v>
      </c>
      <c r="E426" t="s">
        <v>625</v>
      </c>
      <c r="F426" t="s">
        <v>2723</v>
      </c>
      <c r="G426" t="s">
        <v>465</v>
      </c>
      <c r="H426" t="s">
        <v>2724</v>
      </c>
      <c r="I426" t="s">
        <v>2725</v>
      </c>
    </row>
    <row r="427" spans="1:9" x14ac:dyDescent="0.25">
      <c r="A427" t="s">
        <v>2726</v>
      </c>
      <c r="B427" t="s">
        <v>2727</v>
      </c>
      <c r="C427" t="s">
        <v>161</v>
      </c>
      <c r="D427" t="s">
        <v>2728</v>
      </c>
      <c r="E427" t="s">
        <v>1712</v>
      </c>
      <c r="F427" t="s">
        <v>2729</v>
      </c>
      <c r="G427" t="s">
        <v>2730</v>
      </c>
      <c r="H427" t="s">
        <v>2731</v>
      </c>
      <c r="I427" t="s">
        <v>2732</v>
      </c>
    </row>
    <row r="428" spans="1:9" x14ac:dyDescent="0.25">
      <c r="A428" t="s">
        <v>2733</v>
      </c>
      <c r="B428" t="s">
        <v>2734</v>
      </c>
      <c r="C428" t="s">
        <v>2735</v>
      </c>
      <c r="D428" t="s">
        <v>1791</v>
      </c>
      <c r="E428" t="s">
        <v>96</v>
      </c>
      <c r="F428" t="s">
        <v>1705</v>
      </c>
      <c r="G428" t="s">
        <v>305</v>
      </c>
      <c r="H428" t="s">
        <v>2736</v>
      </c>
      <c r="I428" t="s">
        <v>2737</v>
      </c>
    </row>
    <row r="429" spans="1:9" x14ac:dyDescent="0.25">
      <c r="A429" t="s">
        <v>2738</v>
      </c>
      <c r="B429" t="s">
        <v>2739</v>
      </c>
      <c r="C429" t="s">
        <v>11</v>
      </c>
      <c r="D429" t="s">
        <v>1016</v>
      </c>
      <c r="E429" t="s">
        <v>13</v>
      </c>
      <c r="F429" t="s">
        <v>2740</v>
      </c>
      <c r="G429" t="s">
        <v>1488</v>
      </c>
      <c r="H429" t="s">
        <v>2741</v>
      </c>
      <c r="I429" t="s">
        <v>2742</v>
      </c>
    </row>
    <row r="430" spans="1:9" x14ac:dyDescent="0.25">
      <c r="A430" t="s">
        <v>2743</v>
      </c>
      <c r="B430" t="s">
        <v>2744</v>
      </c>
      <c r="C430" t="s">
        <v>115</v>
      </c>
      <c r="D430" t="s">
        <v>1651</v>
      </c>
      <c r="E430" t="s">
        <v>13</v>
      </c>
      <c r="F430" t="s">
        <v>311</v>
      </c>
      <c r="G430" t="s">
        <v>2745</v>
      </c>
      <c r="H430" t="s">
        <v>2746</v>
      </c>
      <c r="I430" t="s">
        <v>2747</v>
      </c>
    </row>
    <row r="431" spans="1:9" x14ac:dyDescent="0.25">
      <c r="A431" t="s">
        <v>2748</v>
      </c>
      <c r="B431" t="s">
        <v>2749</v>
      </c>
      <c r="C431" t="s">
        <v>614</v>
      </c>
      <c r="D431" t="s">
        <v>2750</v>
      </c>
      <c r="E431" t="s">
        <v>13</v>
      </c>
      <c r="F431" t="s">
        <v>2751</v>
      </c>
      <c r="G431" t="s">
        <v>2752</v>
      </c>
      <c r="H431" t="s">
        <v>2753</v>
      </c>
      <c r="I431" t="s">
        <v>2754</v>
      </c>
    </row>
    <row r="432" spans="1:9" x14ac:dyDescent="0.25">
      <c r="A432" t="s">
        <v>2755</v>
      </c>
      <c r="B432" t="s">
        <v>2756</v>
      </c>
      <c r="C432" t="s">
        <v>123</v>
      </c>
      <c r="D432" t="s">
        <v>1231</v>
      </c>
      <c r="E432" t="s">
        <v>95</v>
      </c>
      <c r="F432" t="s">
        <v>2757</v>
      </c>
      <c r="G432" t="s">
        <v>2758</v>
      </c>
      <c r="H432" t="s">
        <v>2759</v>
      </c>
      <c r="I432" t="s">
        <v>2760</v>
      </c>
    </row>
    <row r="433" spans="1:9" x14ac:dyDescent="0.25">
      <c r="A433" t="s">
        <v>2761</v>
      </c>
      <c r="B433" t="s">
        <v>2762</v>
      </c>
      <c r="C433" t="s">
        <v>115</v>
      </c>
      <c r="D433" t="s">
        <v>2763</v>
      </c>
      <c r="E433" t="s">
        <v>13</v>
      </c>
      <c r="F433" t="s">
        <v>261</v>
      </c>
      <c r="G433" t="s">
        <v>2764</v>
      </c>
      <c r="H433" t="s">
        <v>2765</v>
      </c>
      <c r="I433" t="s">
        <v>2766</v>
      </c>
    </row>
    <row r="434" spans="1:9" x14ac:dyDescent="0.25">
      <c r="A434" t="s">
        <v>2767</v>
      </c>
      <c r="B434" t="s">
        <v>2768</v>
      </c>
      <c r="C434" t="s">
        <v>1095</v>
      </c>
      <c r="D434" t="s">
        <v>2769</v>
      </c>
      <c r="E434" t="s">
        <v>854</v>
      </c>
      <c r="F434" t="s">
        <v>2770</v>
      </c>
      <c r="G434" t="s">
        <v>2771</v>
      </c>
      <c r="H434" t="s">
        <v>2772</v>
      </c>
      <c r="I434" t="s">
        <v>2773</v>
      </c>
    </row>
    <row r="435" spans="1:9" x14ac:dyDescent="0.25">
      <c r="A435" t="s">
        <v>2774</v>
      </c>
      <c r="B435" t="s">
        <v>2775</v>
      </c>
      <c r="C435" t="s">
        <v>11</v>
      </c>
      <c r="D435" t="s">
        <v>1090</v>
      </c>
      <c r="E435" t="s">
        <v>1256</v>
      </c>
      <c r="F435" t="s">
        <v>2776</v>
      </c>
      <c r="G435" t="s">
        <v>2777</v>
      </c>
      <c r="H435" t="s">
        <v>2778</v>
      </c>
      <c r="I435" t="s">
        <v>2779</v>
      </c>
    </row>
    <row r="436" spans="1:9" x14ac:dyDescent="0.25">
      <c r="A436" t="s">
        <v>2780</v>
      </c>
      <c r="B436" t="s">
        <v>2781</v>
      </c>
      <c r="C436" t="s">
        <v>161</v>
      </c>
      <c r="D436" t="s">
        <v>2782</v>
      </c>
      <c r="E436" t="s">
        <v>1551</v>
      </c>
      <c r="F436" t="s">
        <v>2783</v>
      </c>
      <c r="G436" t="s">
        <v>351</v>
      </c>
      <c r="H436" t="s">
        <v>2784</v>
      </c>
      <c r="I436" t="s">
        <v>2785</v>
      </c>
    </row>
    <row r="437" spans="1:9" x14ac:dyDescent="0.25">
      <c r="A437" t="s">
        <v>2786</v>
      </c>
      <c r="B437" t="s">
        <v>2787</v>
      </c>
      <c r="C437" t="s">
        <v>58</v>
      </c>
      <c r="D437" t="s">
        <v>2788</v>
      </c>
      <c r="E437" t="s">
        <v>13</v>
      </c>
      <c r="F437" t="s">
        <v>1903</v>
      </c>
      <c r="G437" t="s">
        <v>600</v>
      </c>
      <c r="H437" t="s">
        <v>2789</v>
      </c>
      <c r="I437" t="s">
        <v>2790</v>
      </c>
    </row>
    <row r="438" spans="1:9" x14ac:dyDescent="0.25">
      <c r="A438" t="s">
        <v>2791</v>
      </c>
      <c r="B438" t="s">
        <v>2792</v>
      </c>
      <c r="C438" t="s">
        <v>11</v>
      </c>
      <c r="D438" t="s">
        <v>1811</v>
      </c>
      <c r="E438" t="s">
        <v>640</v>
      </c>
      <c r="F438" t="s">
        <v>1854</v>
      </c>
      <c r="G438" t="s">
        <v>2793</v>
      </c>
      <c r="H438" t="s">
        <v>2794</v>
      </c>
      <c r="I438" t="s">
        <v>2795</v>
      </c>
    </row>
    <row r="439" spans="1:9" x14ac:dyDescent="0.25">
      <c r="A439" t="s">
        <v>2796</v>
      </c>
      <c r="B439" t="s">
        <v>2797</v>
      </c>
      <c r="C439" t="s">
        <v>58</v>
      </c>
      <c r="D439" t="s">
        <v>89</v>
      </c>
      <c r="E439" t="s">
        <v>13</v>
      </c>
      <c r="F439" t="s">
        <v>319</v>
      </c>
      <c r="G439" t="s">
        <v>709</v>
      </c>
      <c r="H439" t="s">
        <v>2798</v>
      </c>
      <c r="I439" t="s">
        <v>2799</v>
      </c>
    </row>
    <row r="440" spans="1:9" x14ac:dyDescent="0.25">
      <c r="A440" t="s">
        <v>2800</v>
      </c>
      <c r="B440" t="s">
        <v>2801</v>
      </c>
      <c r="C440" t="s">
        <v>115</v>
      </c>
      <c r="D440" t="s">
        <v>2802</v>
      </c>
      <c r="E440" t="s">
        <v>208</v>
      </c>
      <c r="F440" t="s">
        <v>1070</v>
      </c>
      <c r="G440" t="s">
        <v>2803</v>
      </c>
      <c r="H440" t="s">
        <v>2804</v>
      </c>
      <c r="I440" t="s">
        <v>2805</v>
      </c>
    </row>
    <row r="441" spans="1:9" x14ac:dyDescent="0.25">
      <c r="A441" t="s">
        <v>2806</v>
      </c>
      <c r="B441" t="s">
        <v>2807</v>
      </c>
      <c r="C441" t="s">
        <v>123</v>
      </c>
      <c r="D441" t="s">
        <v>2711</v>
      </c>
      <c r="E441" t="s">
        <v>895</v>
      </c>
      <c r="F441" t="s">
        <v>642</v>
      </c>
      <c r="G441" t="s">
        <v>2053</v>
      </c>
      <c r="H441" t="s">
        <v>2808</v>
      </c>
      <c r="I441" t="s">
        <v>2809</v>
      </c>
    </row>
    <row r="442" spans="1:9" x14ac:dyDescent="0.25">
      <c r="A442" t="s">
        <v>2810</v>
      </c>
      <c r="B442" t="s">
        <v>2811</v>
      </c>
      <c r="C442" t="s">
        <v>11</v>
      </c>
      <c r="D442" t="s">
        <v>116</v>
      </c>
      <c r="E442" t="s">
        <v>2100</v>
      </c>
      <c r="F442" t="s">
        <v>2812</v>
      </c>
      <c r="G442" t="s">
        <v>2813</v>
      </c>
      <c r="H442" t="s">
        <v>2814</v>
      </c>
      <c r="I442" t="s">
        <v>2815</v>
      </c>
    </row>
    <row r="443" spans="1:9" x14ac:dyDescent="0.25">
      <c r="A443" t="s">
        <v>2816</v>
      </c>
      <c r="B443" t="s">
        <v>2817</v>
      </c>
      <c r="C443" t="s">
        <v>147</v>
      </c>
      <c r="D443" t="s">
        <v>1954</v>
      </c>
      <c r="E443" t="s">
        <v>13</v>
      </c>
      <c r="F443" t="s">
        <v>1954</v>
      </c>
      <c r="G443" t="s">
        <v>2818</v>
      </c>
      <c r="H443" t="s">
        <v>2819</v>
      </c>
      <c r="I443" t="s">
        <v>2820</v>
      </c>
    </row>
    <row r="444" spans="1:9" x14ac:dyDescent="0.25">
      <c r="A444" t="s">
        <v>2821</v>
      </c>
      <c r="B444" t="s">
        <v>2822</v>
      </c>
      <c r="C444" t="s">
        <v>11</v>
      </c>
      <c r="D444" t="s">
        <v>51</v>
      </c>
      <c r="E444" t="s">
        <v>13</v>
      </c>
      <c r="F444" t="s">
        <v>282</v>
      </c>
      <c r="G444" t="s">
        <v>2823</v>
      </c>
      <c r="H444" t="s">
        <v>2824</v>
      </c>
      <c r="I444" t="s">
        <v>2825</v>
      </c>
    </row>
    <row r="445" spans="1:9" x14ac:dyDescent="0.25">
      <c r="A445" t="s">
        <v>2826</v>
      </c>
      <c r="B445" t="s">
        <v>2827</v>
      </c>
      <c r="C445" t="s">
        <v>1009</v>
      </c>
      <c r="D445" t="s">
        <v>1903</v>
      </c>
      <c r="E445" t="s">
        <v>675</v>
      </c>
      <c r="F445" t="s">
        <v>1437</v>
      </c>
      <c r="G445" t="s">
        <v>2204</v>
      </c>
      <c r="H445" t="s">
        <v>2828</v>
      </c>
      <c r="I445" t="s">
        <v>2829</v>
      </c>
    </row>
    <row r="446" spans="1:9" x14ac:dyDescent="0.25">
      <c r="A446" t="s">
        <v>2830</v>
      </c>
      <c r="B446" t="s">
        <v>2831</v>
      </c>
      <c r="C446" t="s">
        <v>11</v>
      </c>
      <c r="D446" t="s">
        <v>1765</v>
      </c>
      <c r="E446" t="s">
        <v>2101</v>
      </c>
      <c r="F446" t="s">
        <v>2832</v>
      </c>
      <c r="G446" t="s">
        <v>2833</v>
      </c>
      <c r="H446" t="s">
        <v>2834</v>
      </c>
      <c r="I446" t="s">
        <v>2835</v>
      </c>
    </row>
    <row r="447" spans="1:9" x14ac:dyDescent="0.25">
      <c r="A447" t="s">
        <v>2836</v>
      </c>
      <c r="B447" t="s">
        <v>2837</v>
      </c>
      <c r="C447" t="s">
        <v>623</v>
      </c>
      <c r="D447" t="s">
        <v>2838</v>
      </c>
      <c r="E447" t="s">
        <v>327</v>
      </c>
      <c r="F447" t="s">
        <v>2839</v>
      </c>
      <c r="G447" t="s">
        <v>2840</v>
      </c>
      <c r="H447" t="s">
        <v>2841</v>
      </c>
      <c r="I447" t="s">
        <v>2842</v>
      </c>
    </row>
    <row r="448" spans="1:9" x14ac:dyDescent="0.25">
      <c r="A448" t="s">
        <v>2843</v>
      </c>
      <c r="B448" t="s">
        <v>2844</v>
      </c>
      <c r="C448" t="s">
        <v>115</v>
      </c>
      <c r="D448" t="s">
        <v>132</v>
      </c>
      <c r="E448" t="s">
        <v>640</v>
      </c>
      <c r="F448" t="s">
        <v>2845</v>
      </c>
      <c r="G448" t="s">
        <v>2846</v>
      </c>
      <c r="H448" t="s">
        <v>2847</v>
      </c>
      <c r="I448" t="s">
        <v>2848</v>
      </c>
    </row>
    <row r="449" spans="1:9" x14ac:dyDescent="0.25">
      <c r="A449" t="s">
        <v>2849</v>
      </c>
      <c r="B449" t="s">
        <v>2850</v>
      </c>
      <c r="C449" t="s">
        <v>58</v>
      </c>
      <c r="D449" t="s">
        <v>2300</v>
      </c>
      <c r="E449" t="s">
        <v>13</v>
      </c>
      <c r="F449" t="s">
        <v>625</v>
      </c>
      <c r="G449" t="s">
        <v>668</v>
      </c>
      <c r="H449" t="s">
        <v>2851</v>
      </c>
      <c r="I449" t="s">
        <v>2852</v>
      </c>
    </row>
    <row r="450" spans="1:9" x14ac:dyDescent="0.25">
      <c r="A450" t="s">
        <v>2853</v>
      </c>
      <c r="B450" t="s">
        <v>2854</v>
      </c>
      <c r="C450" t="s">
        <v>41</v>
      </c>
      <c r="D450" t="s">
        <v>2855</v>
      </c>
      <c r="E450" t="s">
        <v>13</v>
      </c>
      <c r="F450" t="s">
        <v>2856</v>
      </c>
      <c r="G450" t="s">
        <v>758</v>
      </c>
      <c r="H450" t="s">
        <v>2857</v>
      </c>
      <c r="I450" t="s">
        <v>2858</v>
      </c>
    </row>
    <row r="451" spans="1:9" x14ac:dyDescent="0.25">
      <c r="A451" t="s">
        <v>2859</v>
      </c>
      <c r="B451" t="s">
        <v>2860</v>
      </c>
      <c r="C451" t="s">
        <v>614</v>
      </c>
      <c r="D451" t="s">
        <v>2861</v>
      </c>
      <c r="E451" t="s">
        <v>13</v>
      </c>
      <c r="F451" t="s">
        <v>2862</v>
      </c>
      <c r="G451" t="s">
        <v>2863</v>
      </c>
      <c r="H451" t="s">
        <v>2864</v>
      </c>
      <c r="I451" t="s">
        <v>2865</v>
      </c>
    </row>
    <row r="452" spans="1:9" x14ac:dyDescent="0.25">
      <c r="A452" t="s">
        <v>2866</v>
      </c>
      <c r="B452" t="s">
        <v>2867</v>
      </c>
      <c r="C452" t="s">
        <v>2868</v>
      </c>
      <c r="D452" t="s">
        <v>2869</v>
      </c>
      <c r="E452" t="s">
        <v>2588</v>
      </c>
      <c r="F452" t="s">
        <v>2870</v>
      </c>
      <c r="G452" t="s">
        <v>2871</v>
      </c>
      <c r="H452" t="s">
        <v>2872</v>
      </c>
      <c r="I452" t="s">
        <v>2873</v>
      </c>
    </row>
    <row r="453" spans="1:9" x14ac:dyDescent="0.25">
      <c r="A453" t="s">
        <v>2874</v>
      </c>
      <c r="B453" t="s">
        <v>2875</v>
      </c>
      <c r="C453" t="s">
        <v>11</v>
      </c>
      <c r="D453" t="s">
        <v>2876</v>
      </c>
      <c r="E453" t="s">
        <v>1634</v>
      </c>
      <c r="F453" t="s">
        <v>2877</v>
      </c>
      <c r="G453" t="s">
        <v>2878</v>
      </c>
      <c r="H453" t="s">
        <v>2879</v>
      </c>
      <c r="I453" t="s">
        <v>1002</v>
      </c>
    </row>
    <row r="454" spans="1:9" x14ac:dyDescent="0.25">
      <c r="A454" t="s">
        <v>2880</v>
      </c>
      <c r="B454" t="s">
        <v>2881</v>
      </c>
      <c r="C454" t="s">
        <v>11</v>
      </c>
      <c r="D454" t="s">
        <v>1088</v>
      </c>
      <c r="E454" t="s">
        <v>253</v>
      </c>
      <c r="F454" t="s">
        <v>2882</v>
      </c>
      <c r="G454" t="s">
        <v>2883</v>
      </c>
      <c r="H454" t="s">
        <v>2884</v>
      </c>
      <c r="I454" t="s">
        <v>2885</v>
      </c>
    </row>
    <row r="455" spans="1:9" x14ac:dyDescent="0.25">
      <c r="A455" t="s">
        <v>2886</v>
      </c>
      <c r="B455" t="s">
        <v>2887</v>
      </c>
      <c r="C455" t="s">
        <v>123</v>
      </c>
      <c r="D455" t="s">
        <v>2888</v>
      </c>
      <c r="E455" t="s">
        <v>2197</v>
      </c>
      <c r="F455" t="s">
        <v>2889</v>
      </c>
      <c r="G455" t="s">
        <v>2890</v>
      </c>
      <c r="H455" t="s">
        <v>2891</v>
      </c>
      <c r="I455" t="s">
        <v>2892</v>
      </c>
    </row>
    <row r="456" spans="1:9" x14ac:dyDescent="0.25">
      <c r="A456" t="s">
        <v>2893</v>
      </c>
      <c r="B456" t="s">
        <v>2894</v>
      </c>
      <c r="C456" t="s">
        <v>161</v>
      </c>
      <c r="D456" t="s">
        <v>1388</v>
      </c>
      <c r="E456" t="s">
        <v>675</v>
      </c>
      <c r="F456" t="s">
        <v>373</v>
      </c>
      <c r="G456" t="s">
        <v>342</v>
      </c>
      <c r="H456" t="s">
        <v>2895</v>
      </c>
      <c r="I456" t="s">
        <v>2896</v>
      </c>
    </row>
    <row r="457" spans="1:9" x14ac:dyDescent="0.25">
      <c r="A457" t="s">
        <v>2897</v>
      </c>
      <c r="B457" t="s">
        <v>2898</v>
      </c>
      <c r="C457" t="s">
        <v>1037</v>
      </c>
      <c r="D457" t="s">
        <v>96</v>
      </c>
      <c r="E457" t="s">
        <v>13</v>
      </c>
      <c r="F457" t="s">
        <v>2899</v>
      </c>
      <c r="G457" t="s">
        <v>2900</v>
      </c>
      <c r="H457" t="s">
        <v>2901</v>
      </c>
      <c r="I457" t="s">
        <v>2902</v>
      </c>
    </row>
    <row r="458" spans="1:9" x14ac:dyDescent="0.25">
      <c r="A458" t="s">
        <v>2903</v>
      </c>
      <c r="B458" t="s">
        <v>2904</v>
      </c>
      <c r="C458" t="s">
        <v>11</v>
      </c>
      <c r="D458" t="s">
        <v>1804</v>
      </c>
      <c r="E458" t="s">
        <v>640</v>
      </c>
      <c r="F458" t="s">
        <v>2905</v>
      </c>
      <c r="G458" t="s">
        <v>2906</v>
      </c>
      <c r="H458" t="s">
        <v>2907</v>
      </c>
      <c r="I458" t="s">
        <v>2908</v>
      </c>
    </row>
    <row r="459" spans="1:9" x14ac:dyDescent="0.25">
      <c r="A459" t="s">
        <v>2909</v>
      </c>
      <c r="B459" t="s">
        <v>2910</v>
      </c>
      <c r="C459" t="s">
        <v>115</v>
      </c>
      <c r="D459" t="s">
        <v>2911</v>
      </c>
      <c r="E459" t="s">
        <v>2912</v>
      </c>
      <c r="F459" t="s">
        <v>2913</v>
      </c>
      <c r="G459" t="s">
        <v>2914</v>
      </c>
      <c r="H459" t="s">
        <v>2915</v>
      </c>
      <c r="I459" t="s">
        <v>2916</v>
      </c>
    </row>
    <row r="460" spans="1:9" x14ac:dyDescent="0.25">
      <c r="A460" t="s">
        <v>2917</v>
      </c>
      <c r="B460" t="s">
        <v>2918</v>
      </c>
      <c r="C460" t="s">
        <v>1095</v>
      </c>
      <c r="D460" t="s">
        <v>2876</v>
      </c>
      <c r="E460" t="s">
        <v>1634</v>
      </c>
      <c r="F460" t="s">
        <v>2919</v>
      </c>
      <c r="G460" t="s">
        <v>1726</v>
      </c>
      <c r="H460" t="s">
        <v>2920</v>
      </c>
      <c r="I460" t="s">
        <v>2921</v>
      </c>
    </row>
    <row r="461" spans="1:9" x14ac:dyDescent="0.25">
      <c r="A461" t="s">
        <v>2922</v>
      </c>
      <c r="B461" t="s">
        <v>2923</v>
      </c>
      <c r="C461" t="s">
        <v>11</v>
      </c>
      <c r="D461" t="s">
        <v>2716</v>
      </c>
      <c r="E461" t="s">
        <v>13</v>
      </c>
      <c r="F461" t="s">
        <v>1634</v>
      </c>
      <c r="G461" t="s">
        <v>208</v>
      </c>
      <c r="H461" t="s">
        <v>2924</v>
      </c>
      <c r="I461" t="s">
        <v>2925</v>
      </c>
    </row>
    <row r="462" spans="1:9" x14ac:dyDescent="0.25">
      <c r="A462" t="s">
        <v>2926</v>
      </c>
      <c r="B462" t="s">
        <v>2927</v>
      </c>
      <c r="C462" t="s">
        <v>11</v>
      </c>
      <c r="D462" t="s">
        <v>2162</v>
      </c>
      <c r="E462" t="s">
        <v>13</v>
      </c>
      <c r="F462" t="s">
        <v>758</v>
      </c>
      <c r="G462" t="s">
        <v>1439</v>
      </c>
      <c r="H462" t="s">
        <v>2928</v>
      </c>
      <c r="I462" t="s">
        <v>2929</v>
      </c>
    </row>
    <row r="463" spans="1:9" x14ac:dyDescent="0.25">
      <c r="A463" t="s">
        <v>2930</v>
      </c>
      <c r="B463" t="s">
        <v>2931</v>
      </c>
      <c r="C463" t="s">
        <v>161</v>
      </c>
      <c r="D463" t="s">
        <v>179</v>
      </c>
      <c r="E463" t="s">
        <v>13</v>
      </c>
      <c r="F463" t="s">
        <v>633</v>
      </c>
      <c r="G463" t="s">
        <v>804</v>
      </c>
      <c r="H463" t="s">
        <v>2932</v>
      </c>
      <c r="I463" t="s">
        <v>2933</v>
      </c>
    </row>
    <row r="464" spans="1:9" x14ac:dyDescent="0.25">
      <c r="A464" t="s">
        <v>2934</v>
      </c>
      <c r="B464" t="s">
        <v>2935</v>
      </c>
      <c r="C464" t="s">
        <v>251</v>
      </c>
      <c r="D464" t="s">
        <v>2130</v>
      </c>
      <c r="E464" t="s">
        <v>868</v>
      </c>
      <c r="F464" t="s">
        <v>1981</v>
      </c>
      <c r="G464" t="s">
        <v>2936</v>
      </c>
      <c r="H464" t="s">
        <v>2937</v>
      </c>
      <c r="I464" t="s">
        <v>2938</v>
      </c>
    </row>
    <row r="465" spans="1:9" x14ac:dyDescent="0.25">
      <c r="A465" t="s">
        <v>2939</v>
      </c>
      <c r="B465" t="s">
        <v>2940</v>
      </c>
      <c r="C465" t="s">
        <v>41</v>
      </c>
      <c r="D465" t="s">
        <v>1836</v>
      </c>
      <c r="E465" t="s">
        <v>1088</v>
      </c>
      <c r="F465" t="s">
        <v>2941</v>
      </c>
      <c r="G465" t="s">
        <v>2942</v>
      </c>
      <c r="H465" t="s">
        <v>2943</v>
      </c>
      <c r="I465" t="s">
        <v>197</v>
      </c>
    </row>
    <row r="466" spans="1:9" x14ac:dyDescent="0.25">
      <c r="A466" t="s">
        <v>2944</v>
      </c>
      <c r="B466" t="s">
        <v>2945</v>
      </c>
      <c r="C466" t="s">
        <v>58</v>
      </c>
      <c r="D466" t="s">
        <v>2946</v>
      </c>
      <c r="E466" t="s">
        <v>13</v>
      </c>
      <c r="F466" t="s">
        <v>290</v>
      </c>
      <c r="G466" t="s">
        <v>503</v>
      </c>
      <c r="H466" t="s">
        <v>2947</v>
      </c>
      <c r="I466" t="s">
        <v>2948</v>
      </c>
    </row>
    <row r="467" spans="1:9" x14ac:dyDescent="0.25">
      <c r="A467" t="s">
        <v>2949</v>
      </c>
      <c r="B467" t="s">
        <v>2950</v>
      </c>
      <c r="C467" t="s">
        <v>115</v>
      </c>
      <c r="D467" t="s">
        <v>254</v>
      </c>
      <c r="E467" t="s">
        <v>1755</v>
      </c>
      <c r="F467" t="s">
        <v>2301</v>
      </c>
      <c r="G467" t="s">
        <v>2951</v>
      </c>
      <c r="H467" t="s">
        <v>2952</v>
      </c>
      <c r="I467" t="s">
        <v>2953</v>
      </c>
    </row>
    <row r="468" spans="1:9" x14ac:dyDescent="0.25">
      <c r="A468" t="s">
        <v>2954</v>
      </c>
      <c r="B468" t="s">
        <v>2955</v>
      </c>
      <c r="C468" t="s">
        <v>11</v>
      </c>
      <c r="D468" t="s">
        <v>2956</v>
      </c>
      <c r="E468" t="s">
        <v>1903</v>
      </c>
      <c r="F468" t="s">
        <v>2957</v>
      </c>
      <c r="G468" t="s">
        <v>2958</v>
      </c>
      <c r="H468" t="s">
        <v>2959</v>
      </c>
      <c r="I468" t="s">
        <v>2960</v>
      </c>
    </row>
    <row r="469" spans="1:9" x14ac:dyDescent="0.25">
      <c r="A469" t="s">
        <v>2961</v>
      </c>
      <c r="B469" t="s">
        <v>2962</v>
      </c>
      <c r="C469" t="s">
        <v>58</v>
      </c>
      <c r="D469" t="s">
        <v>253</v>
      </c>
      <c r="E469" t="s">
        <v>13</v>
      </c>
      <c r="F469" t="s">
        <v>709</v>
      </c>
      <c r="G469" t="s">
        <v>804</v>
      </c>
      <c r="H469" t="s">
        <v>2963</v>
      </c>
      <c r="I469" t="s">
        <v>2964</v>
      </c>
    </row>
    <row r="470" spans="1:9" x14ac:dyDescent="0.25">
      <c r="A470" t="s">
        <v>2965</v>
      </c>
      <c r="B470" t="s">
        <v>2966</v>
      </c>
      <c r="C470" t="s">
        <v>222</v>
      </c>
      <c r="D470" t="s">
        <v>1791</v>
      </c>
      <c r="E470" t="s">
        <v>823</v>
      </c>
      <c r="F470" t="s">
        <v>1557</v>
      </c>
      <c r="G470" t="s">
        <v>289</v>
      </c>
      <c r="H470" t="s">
        <v>2967</v>
      </c>
      <c r="I470" t="s">
        <v>2968</v>
      </c>
    </row>
    <row r="471" spans="1:9" x14ac:dyDescent="0.25">
      <c r="A471" t="s">
        <v>2969</v>
      </c>
      <c r="B471" t="s">
        <v>2970</v>
      </c>
      <c r="C471" t="s">
        <v>222</v>
      </c>
      <c r="D471" t="s">
        <v>2971</v>
      </c>
      <c r="E471" t="s">
        <v>1000</v>
      </c>
      <c r="F471" t="s">
        <v>2972</v>
      </c>
      <c r="G471" t="s">
        <v>2973</v>
      </c>
      <c r="H471" t="s">
        <v>2974</v>
      </c>
      <c r="I471" t="s">
        <v>2975</v>
      </c>
    </row>
    <row r="472" spans="1:9" x14ac:dyDescent="0.25">
      <c r="A472" t="s">
        <v>2976</v>
      </c>
      <c r="B472" t="s">
        <v>2977</v>
      </c>
      <c r="C472" t="s">
        <v>1192</v>
      </c>
      <c r="D472" t="s">
        <v>2978</v>
      </c>
      <c r="E472" t="s">
        <v>96</v>
      </c>
      <c r="F472" t="s">
        <v>2979</v>
      </c>
      <c r="G472" t="s">
        <v>2980</v>
      </c>
      <c r="H472" t="s">
        <v>2981</v>
      </c>
      <c r="I472" t="s">
        <v>2982</v>
      </c>
    </row>
    <row r="473" spans="1:9" x14ac:dyDescent="0.25">
      <c r="A473" t="s">
        <v>2983</v>
      </c>
      <c r="B473" t="s">
        <v>2984</v>
      </c>
      <c r="C473" t="s">
        <v>11</v>
      </c>
      <c r="D473" t="s">
        <v>854</v>
      </c>
      <c r="E473" t="s">
        <v>13</v>
      </c>
      <c r="F473" t="s">
        <v>2985</v>
      </c>
      <c r="G473" t="s">
        <v>2986</v>
      </c>
      <c r="H473" t="s">
        <v>2987</v>
      </c>
      <c r="I473" t="s">
        <v>2988</v>
      </c>
    </row>
    <row r="474" spans="1:9" x14ac:dyDescent="0.25">
      <c r="A474" t="s">
        <v>2989</v>
      </c>
      <c r="B474" t="s">
        <v>2990</v>
      </c>
      <c r="C474" t="s">
        <v>1095</v>
      </c>
      <c r="D474" t="s">
        <v>187</v>
      </c>
      <c r="E474" t="s">
        <v>1194</v>
      </c>
      <c r="F474" t="s">
        <v>2991</v>
      </c>
      <c r="G474" t="s">
        <v>2992</v>
      </c>
      <c r="H474" t="s">
        <v>2993</v>
      </c>
      <c r="I474" t="s">
        <v>2994</v>
      </c>
    </row>
    <row r="475" spans="1:9" x14ac:dyDescent="0.25">
      <c r="A475" t="s">
        <v>2995</v>
      </c>
      <c r="B475" t="s">
        <v>2996</v>
      </c>
      <c r="C475" t="s">
        <v>222</v>
      </c>
      <c r="D475" t="s">
        <v>153</v>
      </c>
      <c r="E475" t="s">
        <v>1088</v>
      </c>
      <c r="F475" t="s">
        <v>505</v>
      </c>
      <c r="G475" t="s">
        <v>2997</v>
      </c>
      <c r="H475" t="s">
        <v>2998</v>
      </c>
      <c r="I475" t="s">
        <v>2999</v>
      </c>
    </row>
    <row r="476" spans="1:9" x14ac:dyDescent="0.25">
      <c r="A476" t="s">
        <v>3000</v>
      </c>
      <c r="B476" t="s">
        <v>3001</v>
      </c>
      <c r="C476" t="s">
        <v>11</v>
      </c>
      <c r="D476" t="s">
        <v>2528</v>
      </c>
      <c r="E476" t="s">
        <v>480</v>
      </c>
      <c r="F476" t="s">
        <v>3002</v>
      </c>
      <c r="G476" t="s">
        <v>3003</v>
      </c>
      <c r="H476" t="s">
        <v>3004</v>
      </c>
      <c r="I476" t="s">
        <v>3005</v>
      </c>
    </row>
    <row r="477" spans="1:9" x14ac:dyDescent="0.25">
      <c r="A477" t="s">
        <v>3006</v>
      </c>
      <c r="B477" t="s">
        <v>3007</v>
      </c>
      <c r="C477" t="s">
        <v>11</v>
      </c>
      <c r="D477" t="s">
        <v>3008</v>
      </c>
      <c r="E477" t="s">
        <v>402</v>
      </c>
      <c r="F477" t="s">
        <v>3009</v>
      </c>
      <c r="G477" t="s">
        <v>3010</v>
      </c>
      <c r="H477" t="s">
        <v>3011</v>
      </c>
      <c r="I477" t="s">
        <v>3012</v>
      </c>
    </row>
    <row r="478" spans="1:9" x14ac:dyDescent="0.25">
      <c r="A478" t="s">
        <v>3013</v>
      </c>
      <c r="B478" t="s">
        <v>3014</v>
      </c>
      <c r="C478" t="s">
        <v>478</v>
      </c>
      <c r="D478" t="s">
        <v>625</v>
      </c>
      <c r="E478" t="s">
        <v>13</v>
      </c>
      <c r="F478" t="s">
        <v>661</v>
      </c>
      <c r="G478" t="s">
        <v>1142</v>
      </c>
      <c r="H478" t="s">
        <v>3015</v>
      </c>
      <c r="I478" t="s">
        <v>3016</v>
      </c>
    </row>
    <row r="479" spans="1:9" x14ac:dyDescent="0.25">
      <c r="A479" t="s">
        <v>3017</v>
      </c>
      <c r="B479" t="s">
        <v>3018</v>
      </c>
      <c r="C479" t="s">
        <v>11</v>
      </c>
      <c r="D479" t="s">
        <v>3019</v>
      </c>
      <c r="E479" t="s">
        <v>575</v>
      </c>
      <c r="F479" t="s">
        <v>3020</v>
      </c>
      <c r="G479" t="s">
        <v>3021</v>
      </c>
      <c r="H479" t="s">
        <v>3022</v>
      </c>
      <c r="I479" t="s">
        <v>3023</v>
      </c>
    </row>
    <row r="480" spans="1:9" x14ac:dyDescent="0.25">
      <c r="A480" t="s">
        <v>3024</v>
      </c>
      <c r="B480" t="s">
        <v>3025</v>
      </c>
      <c r="C480" t="s">
        <v>11</v>
      </c>
      <c r="D480" t="s">
        <v>479</v>
      </c>
      <c r="E480" t="s">
        <v>276</v>
      </c>
      <c r="F480" t="s">
        <v>3026</v>
      </c>
      <c r="G480" t="s">
        <v>3027</v>
      </c>
      <c r="H480" t="s">
        <v>3028</v>
      </c>
      <c r="I480" t="s">
        <v>3029</v>
      </c>
    </row>
    <row r="481" spans="1:9" x14ac:dyDescent="0.25">
      <c r="A481" t="s">
        <v>3030</v>
      </c>
      <c r="B481" t="s">
        <v>3031</v>
      </c>
      <c r="C481" t="s">
        <v>58</v>
      </c>
      <c r="D481" t="s">
        <v>1640</v>
      </c>
      <c r="E481" t="s">
        <v>13</v>
      </c>
      <c r="F481" t="s">
        <v>1634</v>
      </c>
      <c r="G481" t="s">
        <v>568</v>
      </c>
      <c r="H481" t="s">
        <v>3032</v>
      </c>
      <c r="I481" t="s">
        <v>3033</v>
      </c>
    </row>
    <row r="482" spans="1:9" x14ac:dyDescent="0.25">
      <c r="A482" t="s">
        <v>3034</v>
      </c>
      <c r="B482" t="s">
        <v>3035</v>
      </c>
      <c r="C482" t="s">
        <v>667</v>
      </c>
      <c r="D482" t="s">
        <v>1293</v>
      </c>
      <c r="E482" t="s">
        <v>350</v>
      </c>
      <c r="F482" t="s">
        <v>3036</v>
      </c>
      <c r="G482" t="s">
        <v>1960</v>
      </c>
      <c r="H482" t="s">
        <v>3037</v>
      </c>
      <c r="I482" t="s">
        <v>3038</v>
      </c>
    </row>
    <row r="483" spans="1:9" x14ac:dyDescent="0.25">
      <c r="A483" t="s">
        <v>3039</v>
      </c>
      <c r="B483" t="s">
        <v>3040</v>
      </c>
      <c r="C483" t="s">
        <v>11</v>
      </c>
      <c r="D483" t="s">
        <v>2588</v>
      </c>
      <c r="E483" t="s">
        <v>868</v>
      </c>
      <c r="F483" t="s">
        <v>51</v>
      </c>
      <c r="G483" t="s">
        <v>655</v>
      </c>
      <c r="H483" t="s">
        <v>3041</v>
      </c>
      <c r="I483" t="s">
        <v>3042</v>
      </c>
    </row>
    <row r="484" spans="1:9" x14ac:dyDescent="0.25">
      <c r="A484" t="s">
        <v>3043</v>
      </c>
      <c r="B484" t="s">
        <v>3044</v>
      </c>
      <c r="C484" t="s">
        <v>184</v>
      </c>
      <c r="D484" t="s">
        <v>3045</v>
      </c>
      <c r="E484" t="s">
        <v>13</v>
      </c>
      <c r="F484" t="s">
        <v>869</v>
      </c>
      <c r="G484" t="s">
        <v>3046</v>
      </c>
      <c r="H484" t="s">
        <v>3047</v>
      </c>
      <c r="I484" t="s">
        <v>3048</v>
      </c>
    </row>
    <row r="485" spans="1:9" x14ac:dyDescent="0.25">
      <c r="A485" t="s">
        <v>3049</v>
      </c>
      <c r="B485" t="s">
        <v>3050</v>
      </c>
      <c r="C485" t="s">
        <v>357</v>
      </c>
      <c r="D485" t="s">
        <v>2693</v>
      </c>
      <c r="E485" t="s">
        <v>568</v>
      </c>
      <c r="F485" t="s">
        <v>3051</v>
      </c>
      <c r="G485" t="s">
        <v>3052</v>
      </c>
      <c r="H485" t="s">
        <v>3053</v>
      </c>
      <c r="I485" t="s">
        <v>3054</v>
      </c>
    </row>
    <row r="486" spans="1:9" x14ac:dyDescent="0.25">
      <c r="A486" t="s">
        <v>3055</v>
      </c>
      <c r="B486" t="s">
        <v>3056</v>
      </c>
      <c r="C486" t="s">
        <v>3057</v>
      </c>
      <c r="D486" t="s">
        <v>2912</v>
      </c>
      <c r="E486" t="s">
        <v>13</v>
      </c>
      <c r="F486" t="s">
        <v>3058</v>
      </c>
      <c r="G486" t="s">
        <v>3059</v>
      </c>
      <c r="H486" t="s">
        <v>3060</v>
      </c>
      <c r="I486" t="s">
        <v>3061</v>
      </c>
    </row>
    <row r="487" spans="1:9" x14ac:dyDescent="0.25">
      <c r="A487" t="s">
        <v>3062</v>
      </c>
      <c r="B487" t="s">
        <v>3063</v>
      </c>
      <c r="C487" t="s">
        <v>58</v>
      </c>
      <c r="D487" t="s">
        <v>95</v>
      </c>
      <c r="E487" t="s">
        <v>13</v>
      </c>
      <c r="F487" t="s">
        <v>402</v>
      </c>
      <c r="G487" t="s">
        <v>640</v>
      </c>
      <c r="H487" t="s">
        <v>3064</v>
      </c>
      <c r="I487" t="s">
        <v>3065</v>
      </c>
    </row>
    <row r="488" spans="1:9" x14ac:dyDescent="0.25">
      <c r="A488" t="s">
        <v>3066</v>
      </c>
      <c r="B488" t="s">
        <v>3067</v>
      </c>
      <c r="C488" t="s">
        <v>161</v>
      </c>
      <c r="D488" t="s">
        <v>2214</v>
      </c>
      <c r="E488" t="s">
        <v>13</v>
      </c>
      <c r="F488" t="s">
        <v>3068</v>
      </c>
      <c r="G488" t="s">
        <v>3069</v>
      </c>
      <c r="H488" t="s">
        <v>3070</v>
      </c>
      <c r="I488" t="s">
        <v>3071</v>
      </c>
    </row>
    <row r="489" spans="1:9" x14ac:dyDescent="0.25">
      <c r="A489" t="s">
        <v>3072</v>
      </c>
      <c r="B489" t="s">
        <v>3073</v>
      </c>
      <c r="C489" t="s">
        <v>161</v>
      </c>
      <c r="D489" t="s">
        <v>3074</v>
      </c>
      <c r="E489" t="s">
        <v>202</v>
      </c>
      <c r="F489" t="s">
        <v>3075</v>
      </c>
      <c r="G489" t="s">
        <v>3076</v>
      </c>
      <c r="H489" t="s">
        <v>3077</v>
      </c>
      <c r="I489" t="s">
        <v>3078</v>
      </c>
    </row>
    <row r="490" spans="1:9" x14ac:dyDescent="0.25">
      <c r="A490" t="s">
        <v>3079</v>
      </c>
      <c r="B490" t="s">
        <v>3080</v>
      </c>
      <c r="C490" t="s">
        <v>41</v>
      </c>
      <c r="D490" t="s">
        <v>515</v>
      </c>
      <c r="E490" t="s">
        <v>208</v>
      </c>
      <c r="F490" t="s">
        <v>3081</v>
      </c>
      <c r="G490" t="s">
        <v>3082</v>
      </c>
      <c r="H490" t="s">
        <v>3083</v>
      </c>
      <c r="I490" t="s">
        <v>3084</v>
      </c>
    </row>
    <row r="491" spans="1:9" x14ac:dyDescent="0.25">
      <c r="A491" t="s">
        <v>3085</v>
      </c>
      <c r="B491" t="s">
        <v>3086</v>
      </c>
      <c r="C491" t="s">
        <v>147</v>
      </c>
      <c r="D491" t="s">
        <v>2115</v>
      </c>
      <c r="E491" t="s">
        <v>13</v>
      </c>
      <c r="F491" t="s">
        <v>1646</v>
      </c>
      <c r="G491" t="s">
        <v>2100</v>
      </c>
      <c r="H491" t="s">
        <v>3087</v>
      </c>
      <c r="I491" t="s">
        <v>3088</v>
      </c>
    </row>
    <row r="492" spans="1:9" x14ac:dyDescent="0.25">
      <c r="A492" t="s">
        <v>3089</v>
      </c>
      <c r="B492" t="s">
        <v>3090</v>
      </c>
      <c r="C492" t="s">
        <v>115</v>
      </c>
      <c r="D492" t="s">
        <v>3091</v>
      </c>
      <c r="E492" t="s">
        <v>350</v>
      </c>
      <c r="F492" t="s">
        <v>1948</v>
      </c>
      <c r="G492" t="s">
        <v>1948</v>
      </c>
      <c r="H492" t="s">
        <v>3092</v>
      </c>
      <c r="I492" t="s">
        <v>3093</v>
      </c>
    </row>
    <row r="493" spans="1:9" x14ac:dyDescent="0.25">
      <c r="A493" t="s">
        <v>3094</v>
      </c>
      <c r="B493" t="s">
        <v>3095</v>
      </c>
      <c r="C493" t="s">
        <v>667</v>
      </c>
      <c r="D493" t="s">
        <v>2588</v>
      </c>
      <c r="E493" t="s">
        <v>576</v>
      </c>
      <c r="F493" t="s">
        <v>626</v>
      </c>
      <c r="G493" t="s">
        <v>3096</v>
      </c>
      <c r="H493" t="s">
        <v>3097</v>
      </c>
      <c r="I493" t="s">
        <v>3098</v>
      </c>
    </row>
    <row r="494" spans="1:9" x14ac:dyDescent="0.25">
      <c r="A494" t="s">
        <v>3099</v>
      </c>
      <c r="B494" t="s">
        <v>3100</v>
      </c>
      <c r="C494" t="s">
        <v>80</v>
      </c>
      <c r="D494" t="s">
        <v>3101</v>
      </c>
      <c r="E494" t="s">
        <v>231</v>
      </c>
      <c r="F494" t="s">
        <v>3102</v>
      </c>
      <c r="G494" t="s">
        <v>3103</v>
      </c>
      <c r="H494" t="s">
        <v>3104</v>
      </c>
      <c r="I494" t="s">
        <v>3105</v>
      </c>
    </row>
    <row r="495" spans="1:9" x14ac:dyDescent="0.25">
      <c r="A495" t="s">
        <v>3106</v>
      </c>
      <c r="B495" t="s">
        <v>3107</v>
      </c>
      <c r="C495" t="s">
        <v>1095</v>
      </c>
      <c r="D495" t="s">
        <v>3108</v>
      </c>
      <c r="E495" t="s">
        <v>13</v>
      </c>
      <c r="F495" t="s">
        <v>3109</v>
      </c>
      <c r="G495" t="s">
        <v>3109</v>
      </c>
      <c r="H495" t="s">
        <v>3110</v>
      </c>
      <c r="I495" t="s">
        <v>3111</v>
      </c>
    </row>
    <row r="496" spans="1:9" x14ac:dyDescent="0.25">
      <c r="A496" t="s">
        <v>3112</v>
      </c>
      <c r="B496" t="s">
        <v>3113</v>
      </c>
      <c r="C496" t="s">
        <v>11</v>
      </c>
      <c r="D496" t="s">
        <v>3114</v>
      </c>
      <c r="E496" t="s">
        <v>1149</v>
      </c>
      <c r="F496" t="s">
        <v>3115</v>
      </c>
      <c r="G496" t="s">
        <v>3116</v>
      </c>
      <c r="H496" t="s">
        <v>3117</v>
      </c>
      <c r="I496" t="s">
        <v>3118</v>
      </c>
    </row>
    <row r="497" spans="1:9" x14ac:dyDescent="0.25">
      <c r="A497" t="s">
        <v>3119</v>
      </c>
      <c r="B497" t="s">
        <v>3120</v>
      </c>
      <c r="C497" t="s">
        <v>58</v>
      </c>
      <c r="D497" t="s">
        <v>3121</v>
      </c>
      <c r="E497" t="s">
        <v>13</v>
      </c>
      <c r="F497" t="s">
        <v>847</v>
      </c>
      <c r="G497" t="s">
        <v>1256</v>
      </c>
      <c r="H497" t="s">
        <v>3122</v>
      </c>
      <c r="I497" t="s">
        <v>3123</v>
      </c>
    </row>
    <row r="498" spans="1:9" x14ac:dyDescent="0.25">
      <c r="A498" t="s">
        <v>3124</v>
      </c>
      <c r="B498" t="s">
        <v>3125</v>
      </c>
      <c r="C498" t="s">
        <v>58</v>
      </c>
      <c r="D498" t="s">
        <v>373</v>
      </c>
      <c r="E498" t="s">
        <v>13</v>
      </c>
      <c r="F498" t="s">
        <v>424</v>
      </c>
      <c r="G498" t="s">
        <v>662</v>
      </c>
      <c r="H498" t="s">
        <v>3126</v>
      </c>
      <c r="I498" t="s">
        <v>3127</v>
      </c>
    </row>
    <row r="499" spans="1:9" x14ac:dyDescent="0.25">
      <c r="A499" t="s">
        <v>3128</v>
      </c>
      <c r="B499" t="s">
        <v>3129</v>
      </c>
      <c r="C499" t="s">
        <v>222</v>
      </c>
      <c r="D499" t="s">
        <v>3130</v>
      </c>
      <c r="E499" t="s">
        <v>1646</v>
      </c>
      <c r="F499" t="s">
        <v>3131</v>
      </c>
      <c r="G499" t="s">
        <v>3132</v>
      </c>
      <c r="H499" t="s">
        <v>3133</v>
      </c>
      <c r="I499" t="s">
        <v>3134</v>
      </c>
    </row>
    <row r="500" spans="1:9" x14ac:dyDescent="0.25">
      <c r="A500" t="s">
        <v>3135</v>
      </c>
      <c r="B500" t="s">
        <v>3136</v>
      </c>
      <c r="C500" t="s">
        <v>41</v>
      </c>
      <c r="D500" t="s">
        <v>3137</v>
      </c>
      <c r="E500" t="s">
        <v>13</v>
      </c>
      <c r="F500" t="s">
        <v>1119</v>
      </c>
      <c r="G500" t="s">
        <v>3138</v>
      </c>
      <c r="H500" t="s">
        <v>3139</v>
      </c>
      <c r="I500" t="s">
        <v>3140</v>
      </c>
    </row>
    <row r="501" spans="1:9" x14ac:dyDescent="0.25">
      <c r="A501" t="s">
        <v>3141</v>
      </c>
      <c r="B501" t="s">
        <v>3142</v>
      </c>
      <c r="C501" t="s">
        <v>147</v>
      </c>
      <c r="D501" t="s">
        <v>709</v>
      </c>
      <c r="E501" t="s">
        <v>868</v>
      </c>
      <c r="F501" t="s">
        <v>912</v>
      </c>
      <c r="G501" t="s">
        <v>655</v>
      </c>
      <c r="H501" t="s">
        <v>3143</v>
      </c>
      <c r="I501" t="s">
        <v>3144</v>
      </c>
    </row>
    <row r="502" spans="1:9" x14ac:dyDescent="0.25">
      <c r="A502" t="s">
        <v>3145</v>
      </c>
      <c r="B502" t="s">
        <v>3146</v>
      </c>
      <c r="C502" t="s">
        <v>11</v>
      </c>
      <c r="D502" t="s">
        <v>855</v>
      </c>
      <c r="E502" t="s">
        <v>13</v>
      </c>
      <c r="F502" t="s">
        <v>3147</v>
      </c>
      <c r="G502" t="s">
        <v>3148</v>
      </c>
      <c r="H502" t="s">
        <v>3149</v>
      </c>
      <c r="I502" t="s">
        <v>3150</v>
      </c>
    </row>
    <row r="503" spans="1:9" x14ac:dyDescent="0.25">
      <c r="A503" t="s">
        <v>3151</v>
      </c>
      <c r="B503" t="s">
        <v>3152</v>
      </c>
      <c r="C503" t="s">
        <v>11</v>
      </c>
      <c r="D503" t="s">
        <v>3153</v>
      </c>
      <c r="E503" t="s">
        <v>823</v>
      </c>
      <c r="F503" t="s">
        <v>3154</v>
      </c>
      <c r="G503" t="s">
        <v>3155</v>
      </c>
      <c r="H503" t="s">
        <v>3156</v>
      </c>
      <c r="I503" t="s">
        <v>3157</v>
      </c>
    </row>
    <row r="504" spans="1:9" x14ac:dyDescent="0.25">
      <c r="A504" t="s">
        <v>3158</v>
      </c>
      <c r="B504" t="s">
        <v>3159</v>
      </c>
      <c r="C504" t="s">
        <v>58</v>
      </c>
      <c r="D504" t="s">
        <v>616</v>
      </c>
      <c r="E504" t="s">
        <v>13</v>
      </c>
      <c r="F504" t="s">
        <v>1000</v>
      </c>
      <c r="G504" t="s">
        <v>3160</v>
      </c>
      <c r="H504" t="s">
        <v>3161</v>
      </c>
      <c r="I504" t="s">
        <v>3162</v>
      </c>
    </row>
    <row r="505" spans="1:9" x14ac:dyDescent="0.25">
      <c r="A505" t="s">
        <v>3163</v>
      </c>
      <c r="B505" t="s">
        <v>3164</v>
      </c>
      <c r="C505" t="s">
        <v>667</v>
      </c>
      <c r="D505" t="s">
        <v>1486</v>
      </c>
      <c r="E505" t="s">
        <v>445</v>
      </c>
      <c r="F505" t="s">
        <v>3165</v>
      </c>
      <c r="G505" t="s">
        <v>3166</v>
      </c>
      <c r="H505" t="s">
        <v>3167</v>
      </c>
      <c r="I505" t="s">
        <v>3168</v>
      </c>
    </row>
    <row r="506" spans="1:9" x14ac:dyDescent="0.25">
      <c r="A506" t="s">
        <v>3169</v>
      </c>
      <c r="B506" t="s">
        <v>3170</v>
      </c>
      <c r="C506" t="s">
        <v>222</v>
      </c>
      <c r="D506" t="s">
        <v>3171</v>
      </c>
      <c r="E506" t="s">
        <v>13</v>
      </c>
      <c r="F506" t="s">
        <v>3172</v>
      </c>
      <c r="G506" t="s">
        <v>3173</v>
      </c>
      <c r="H506" t="s">
        <v>3174</v>
      </c>
      <c r="I506" t="s">
        <v>3175</v>
      </c>
    </row>
    <row r="507" spans="1:9" x14ac:dyDescent="0.25">
      <c r="A507" t="s">
        <v>3176</v>
      </c>
      <c r="B507" t="s">
        <v>3177</v>
      </c>
      <c r="C507" t="s">
        <v>11</v>
      </c>
      <c r="D507" t="s">
        <v>831</v>
      </c>
      <c r="E507" t="s">
        <v>1551</v>
      </c>
      <c r="F507" t="s">
        <v>3178</v>
      </c>
      <c r="G507" t="s">
        <v>2061</v>
      </c>
      <c r="H507" t="s">
        <v>3179</v>
      </c>
      <c r="I507" t="s">
        <v>3180</v>
      </c>
    </row>
    <row r="508" spans="1:9" x14ac:dyDescent="0.25">
      <c r="A508" t="s">
        <v>3181</v>
      </c>
      <c r="B508" t="s">
        <v>3182</v>
      </c>
      <c r="C508" t="s">
        <v>11</v>
      </c>
      <c r="D508" t="s">
        <v>34</v>
      </c>
      <c r="E508" t="s">
        <v>912</v>
      </c>
      <c r="F508" t="s">
        <v>3183</v>
      </c>
      <c r="G508" t="s">
        <v>3184</v>
      </c>
      <c r="H508" t="s">
        <v>3185</v>
      </c>
      <c r="I508" t="s">
        <v>3186</v>
      </c>
    </row>
    <row r="509" spans="1:9" x14ac:dyDescent="0.25">
      <c r="A509" t="s">
        <v>3187</v>
      </c>
      <c r="B509" t="s">
        <v>3188</v>
      </c>
      <c r="C509" t="s">
        <v>80</v>
      </c>
      <c r="D509" t="s">
        <v>1739</v>
      </c>
      <c r="E509" t="s">
        <v>868</v>
      </c>
      <c r="F509" t="s">
        <v>373</v>
      </c>
      <c r="G509" t="s">
        <v>553</v>
      </c>
      <c r="H509" t="s">
        <v>3189</v>
      </c>
      <c r="I509" t="s">
        <v>3190</v>
      </c>
    </row>
    <row r="510" spans="1:9" x14ac:dyDescent="0.25">
      <c r="A510" t="s">
        <v>3191</v>
      </c>
      <c r="B510" t="s">
        <v>3192</v>
      </c>
      <c r="C510" t="s">
        <v>11</v>
      </c>
      <c r="D510" t="s">
        <v>3193</v>
      </c>
      <c r="E510" t="s">
        <v>13</v>
      </c>
      <c r="F510" t="s">
        <v>1069</v>
      </c>
      <c r="G510" t="s">
        <v>3194</v>
      </c>
      <c r="H510" t="s">
        <v>3195</v>
      </c>
      <c r="I510" t="s">
        <v>3196</v>
      </c>
    </row>
    <row r="511" spans="1:9" x14ac:dyDescent="0.25">
      <c r="A511" t="s">
        <v>3197</v>
      </c>
      <c r="B511" t="s">
        <v>3198</v>
      </c>
      <c r="C511" t="s">
        <v>19</v>
      </c>
      <c r="D511" t="s">
        <v>117</v>
      </c>
      <c r="E511" t="s">
        <v>424</v>
      </c>
      <c r="F511" t="s">
        <v>3199</v>
      </c>
      <c r="G511" t="s">
        <v>20</v>
      </c>
      <c r="H511" t="s">
        <v>3200</v>
      </c>
      <c r="I511" t="s">
        <v>3201</v>
      </c>
    </row>
    <row r="512" spans="1:9" x14ac:dyDescent="0.25">
      <c r="A512" t="s">
        <v>3202</v>
      </c>
      <c r="B512" t="s">
        <v>3203</v>
      </c>
      <c r="C512" t="s">
        <v>41</v>
      </c>
      <c r="D512" t="s">
        <v>3204</v>
      </c>
      <c r="E512" t="s">
        <v>253</v>
      </c>
      <c r="F512" t="s">
        <v>3205</v>
      </c>
      <c r="G512" t="s">
        <v>3206</v>
      </c>
      <c r="H512" t="s">
        <v>3207</v>
      </c>
      <c r="I512" t="s">
        <v>3208</v>
      </c>
    </row>
    <row r="513" spans="1:9" x14ac:dyDescent="0.25">
      <c r="A513" t="s">
        <v>3209</v>
      </c>
      <c r="B513" t="s">
        <v>3210</v>
      </c>
      <c r="C513" t="s">
        <v>11</v>
      </c>
      <c r="D513" t="s">
        <v>1374</v>
      </c>
      <c r="E513" t="s">
        <v>13</v>
      </c>
      <c r="F513" t="s">
        <v>3211</v>
      </c>
      <c r="G513" t="s">
        <v>3212</v>
      </c>
      <c r="H513" t="s">
        <v>3213</v>
      </c>
      <c r="I513" t="s">
        <v>3214</v>
      </c>
    </row>
    <row r="514" spans="1:9" x14ac:dyDescent="0.25">
      <c r="A514" t="s">
        <v>3215</v>
      </c>
      <c r="B514" t="s">
        <v>3216</v>
      </c>
      <c r="C514" t="s">
        <v>147</v>
      </c>
      <c r="D514" t="s">
        <v>616</v>
      </c>
      <c r="E514" t="s">
        <v>640</v>
      </c>
      <c r="F514" t="s">
        <v>13</v>
      </c>
      <c r="G514" t="s">
        <v>13</v>
      </c>
      <c r="H514" t="s">
        <v>3217</v>
      </c>
      <c r="I514" t="s">
        <v>3218</v>
      </c>
    </row>
    <row r="515" spans="1:9" x14ac:dyDescent="0.25">
      <c r="A515" t="s">
        <v>3219</v>
      </c>
      <c r="B515" t="s">
        <v>3220</v>
      </c>
      <c r="C515" t="s">
        <v>357</v>
      </c>
      <c r="D515" t="s">
        <v>1444</v>
      </c>
      <c r="E515" t="s">
        <v>13</v>
      </c>
      <c r="F515" t="s">
        <v>855</v>
      </c>
      <c r="G515" t="s">
        <v>34</v>
      </c>
      <c r="H515" t="s">
        <v>3221</v>
      </c>
      <c r="I515" t="s">
        <v>3222</v>
      </c>
    </row>
    <row r="516" spans="1:9" x14ac:dyDescent="0.25">
      <c r="A516" t="s">
        <v>3223</v>
      </c>
      <c r="B516" t="s">
        <v>3224</v>
      </c>
      <c r="C516" t="s">
        <v>161</v>
      </c>
      <c r="D516" t="s">
        <v>3225</v>
      </c>
      <c r="E516" t="s">
        <v>625</v>
      </c>
      <c r="F516" t="s">
        <v>3226</v>
      </c>
      <c r="G516" t="s">
        <v>3227</v>
      </c>
      <c r="H516" t="s">
        <v>3228</v>
      </c>
      <c r="I516" t="s">
        <v>3229</v>
      </c>
    </row>
    <row r="517" spans="1:9" x14ac:dyDescent="0.25">
      <c r="A517" t="s">
        <v>3230</v>
      </c>
      <c r="B517" t="s">
        <v>3231</v>
      </c>
      <c r="C517" t="s">
        <v>80</v>
      </c>
      <c r="D517" t="s">
        <v>869</v>
      </c>
      <c r="E517" t="s">
        <v>912</v>
      </c>
      <c r="F517" t="s">
        <v>109</v>
      </c>
      <c r="G517" t="s">
        <v>3232</v>
      </c>
      <c r="H517" t="s">
        <v>3233</v>
      </c>
      <c r="I517" t="s">
        <v>3234</v>
      </c>
    </row>
    <row r="518" spans="1:9" x14ac:dyDescent="0.25">
      <c r="A518" t="s">
        <v>3235</v>
      </c>
      <c r="B518" t="s">
        <v>3236</v>
      </c>
      <c r="C518" t="s">
        <v>222</v>
      </c>
      <c r="D518" t="s">
        <v>3237</v>
      </c>
      <c r="E518" t="s">
        <v>633</v>
      </c>
      <c r="F518" t="s">
        <v>3238</v>
      </c>
      <c r="G518" t="s">
        <v>3239</v>
      </c>
      <c r="H518" t="s">
        <v>3240</v>
      </c>
      <c r="I518" t="s">
        <v>664</v>
      </c>
    </row>
    <row r="519" spans="1:9" x14ac:dyDescent="0.25">
      <c r="A519" t="s">
        <v>3241</v>
      </c>
      <c r="B519" t="s">
        <v>3242</v>
      </c>
      <c r="C519" t="s">
        <v>11</v>
      </c>
      <c r="D519" t="s">
        <v>3243</v>
      </c>
      <c r="E519" t="s">
        <v>1137</v>
      </c>
      <c r="F519" t="s">
        <v>3244</v>
      </c>
      <c r="G519" t="s">
        <v>3245</v>
      </c>
      <c r="H519" t="s">
        <v>3246</v>
      </c>
      <c r="I519" t="s">
        <v>3247</v>
      </c>
    </row>
    <row r="520" spans="1:9" x14ac:dyDescent="0.25">
      <c r="A520" t="s">
        <v>3248</v>
      </c>
      <c r="B520" t="s">
        <v>3249</v>
      </c>
      <c r="C520" t="s">
        <v>667</v>
      </c>
      <c r="D520" t="s">
        <v>290</v>
      </c>
      <c r="E520" t="s">
        <v>13</v>
      </c>
      <c r="F520" t="s">
        <v>3165</v>
      </c>
      <c r="G520" t="s">
        <v>3250</v>
      </c>
      <c r="H520" t="s">
        <v>3251</v>
      </c>
      <c r="I520" t="s">
        <v>3252</v>
      </c>
    </row>
    <row r="521" spans="1:9" x14ac:dyDescent="0.25">
      <c r="A521" t="s">
        <v>3253</v>
      </c>
      <c r="B521" t="s">
        <v>3254</v>
      </c>
      <c r="C521" t="s">
        <v>11</v>
      </c>
      <c r="D521" t="s">
        <v>3255</v>
      </c>
      <c r="E521" t="s">
        <v>823</v>
      </c>
      <c r="F521" t="s">
        <v>2717</v>
      </c>
      <c r="G521" t="s">
        <v>3256</v>
      </c>
      <c r="H521" t="s">
        <v>3257</v>
      </c>
      <c r="I521" t="s">
        <v>3258</v>
      </c>
    </row>
    <row r="522" spans="1:9" x14ac:dyDescent="0.25">
      <c r="A522" t="s">
        <v>3259</v>
      </c>
      <c r="B522" t="s">
        <v>3260</v>
      </c>
      <c r="C522" t="s">
        <v>11</v>
      </c>
      <c r="D522" t="s">
        <v>3261</v>
      </c>
      <c r="E522" t="s">
        <v>13</v>
      </c>
      <c r="F522" t="s">
        <v>3262</v>
      </c>
      <c r="G522" t="s">
        <v>3263</v>
      </c>
      <c r="H522" t="s">
        <v>3264</v>
      </c>
      <c r="I522" t="s">
        <v>3265</v>
      </c>
    </row>
    <row r="523" spans="1:9" x14ac:dyDescent="0.25">
      <c r="A523" t="s">
        <v>3266</v>
      </c>
      <c r="B523" t="s">
        <v>3267</v>
      </c>
      <c r="C523" t="s">
        <v>161</v>
      </c>
      <c r="D523" t="s">
        <v>1640</v>
      </c>
      <c r="E523" t="s">
        <v>13</v>
      </c>
      <c r="F523" t="s">
        <v>584</v>
      </c>
      <c r="G523" t="s">
        <v>2306</v>
      </c>
      <c r="H523" t="s">
        <v>3268</v>
      </c>
      <c r="I523" t="s">
        <v>3269</v>
      </c>
    </row>
    <row r="524" spans="1:9" x14ac:dyDescent="0.25">
      <c r="A524" t="s">
        <v>3270</v>
      </c>
      <c r="B524" t="s">
        <v>3271</v>
      </c>
      <c r="C524" t="s">
        <v>3272</v>
      </c>
      <c r="D524" t="s">
        <v>524</v>
      </c>
      <c r="E524" t="s">
        <v>13</v>
      </c>
      <c r="F524" t="s">
        <v>148</v>
      </c>
      <c r="G524" t="s">
        <v>298</v>
      </c>
      <c r="H524" t="s">
        <v>3273</v>
      </c>
      <c r="I524" t="s">
        <v>3274</v>
      </c>
    </row>
    <row r="525" spans="1:9" x14ac:dyDescent="0.25">
      <c r="A525" t="s">
        <v>3275</v>
      </c>
      <c r="B525" t="s">
        <v>3276</v>
      </c>
      <c r="C525" t="s">
        <v>3057</v>
      </c>
      <c r="D525" t="s">
        <v>1117</v>
      </c>
      <c r="E525" t="s">
        <v>89</v>
      </c>
      <c r="F525" t="s">
        <v>3277</v>
      </c>
      <c r="G525" t="s">
        <v>3278</v>
      </c>
      <c r="H525" t="s">
        <v>3279</v>
      </c>
      <c r="I525" t="s">
        <v>3280</v>
      </c>
    </row>
    <row r="526" spans="1:9" x14ac:dyDescent="0.25">
      <c r="A526" t="s">
        <v>3281</v>
      </c>
      <c r="B526" t="s">
        <v>3282</v>
      </c>
      <c r="C526" t="s">
        <v>123</v>
      </c>
      <c r="D526" t="s">
        <v>3283</v>
      </c>
      <c r="E526" t="s">
        <v>1608</v>
      </c>
      <c r="F526" t="s">
        <v>3284</v>
      </c>
      <c r="G526" t="s">
        <v>3285</v>
      </c>
      <c r="H526" t="s">
        <v>3286</v>
      </c>
      <c r="I526" t="s">
        <v>3287</v>
      </c>
    </row>
    <row r="527" spans="1:9" x14ac:dyDescent="0.25">
      <c r="A527" t="s">
        <v>3288</v>
      </c>
      <c r="B527" t="s">
        <v>3289</v>
      </c>
      <c r="C527" t="s">
        <v>11</v>
      </c>
      <c r="D527" t="s">
        <v>186</v>
      </c>
      <c r="E527" t="s">
        <v>868</v>
      </c>
      <c r="F527" t="s">
        <v>3290</v>
      </c>
      <c r="G527" t="s">
        <v>2101</v>
      </c>
      <c r="H527" t="s">
        <v>3291</v>
      </c>
      <c r="I527" t="s">
        <v>3292</v>
      </c>
    </row>
    <row r="528" spans="1:9" x14ac:dyDescent="0.25">
      <c r="A528" t="s">
        <v>3293</v>
      </c>
      <c r="B528" t="s">
        <v>3294</v>
      </c>
      <c r="C528" t="s">
        <v>1095</v>
      </c>
      <c r="D528" t="s">
        <v>3295</v>
      </c>
      <c r="E528" t="s">
        <v>2377</v>
      </c>
      <c r="F528" t="s">
        <v>1855</v>
      </c>
      <c r="G528" t="s">
        <v>3296</v>
      </c>
      <c r="H528" t="s">
        <v>3297</v>
      </c>
      <c r="I528" t="s">
        <v>3298</v>
      </c>
    </row>
    <row r="529" spans="1:9" x14ac:dyDescent="0.25">
      <c r="A529" t="s">
        <v>3299</v>
      </c>
      <c r="B529" t="s">
        <v>3300</v>
      </c>
      <c r="C529" t="s">
        <v>161</v>
      </c>
      <c r="D529" t="s">
        <v>1000</v>
      </c>
      <c r="E529" t="s">
        <v>1608</v>
      </c>
      <c r="F529" t="s">
        <v>3301</v>
      </c>
      <c r="G529" t="s">
        <v>994</v>
      </c>
      <c r="H529" t="s">
        <v>3302</v>
      </c>
      <c r="I529" t="s">
        <v>3303</v>
      </c>
    </row>
    <row r="530" spans="1:9" x14ac:dyDescent="0.25">
      <c r="A530" t="s">
        <v>3304</v>
      </c>
      <c r="B530" t="s">
        <v>3305</v>
      </c>
      <c r="C530" t="s">
        <v>222</v>
      </c>
      <c r="D530" t="s">
        <v>1256</v>
      </c>
      <c r="E530" t="s">
        <v>13</v>
      </c>
      <c r="F530" t="s">
        <v>387</v>
      </c>
      <c r="G530" t="s">
        <v>3306</v>
      </c>
      <c r="H530" t="s">
        <v>3307</v>
      </c>
      <c r="I530" t="s">
        <v>3308</v>
      </c>
    </row>
    <row r="531" spans="1:9" x14ac:dyDescent="0.25">
      <c r="A531" t="s">
        <v>3309</v>
      </c>
      <c r="B531" t="s">
        <v>3310</v>
      </c>
      <c r="C531" t="s">
        <v>11</v>
      </c>
      <c r="D531" t="s">
        <v>3311</v>
      </c>
      <c r="E531" t="s">
        <v>868</v>
      </c>
      <c r="F531" t="s">
        <v>3312</v>
      </c>
      <c r="G531" t="s">
        <v>3313</v>
      </c>
      <c r="H531" t="s">
        <v>3314</v>
      </c>
      <c r="I531" t="s">
        <v>3315</v>
      </c>
    </row>
    <row r="532" spans="1:9" x14ac:dyDescent="0.25">
      <c r="A532" t="s">
        <v>3316</v>
      </c>
      <c r="B532" t="s">
        <v>3317</v>
      </c>
      <c r="C532" t="s">
        <v>11</v>
      </c>
      <c r="D532" t="s">
        <v>1327</v>
      </c>
      <c r="E532" t="s">
        <v>3318</v>
      </c>
      <c r="F532" t="s">
        <v>3319</v>
      </c>
      <c r="G532" t="s">
        <v>2443</v>
      </c>
      <c r="H532" t="s">
        <v>3320</v>
      </c>
      <c r="I532" t="s">
        <v>3321</v>
      </c>
    </row>
    <row r="533" spans="1:9" x14ac:dyDescent="0.25">
      <c r="A533" t="s">
        <v>3322</v>
      </c>
      <c r="B533" t="s">
        <v>3323</v>
      </c>
      <c r="C533" t="s">
        <v>11</v>
      </c>
      <c r="D533" t="s">
        <v>2776</v>
      </c>
      <c r="E533" t="s">
        <v>804</v>
      </c>
      <c r="F533" t="s">
        <v>3324</v>
      </c>
      <c r="G533" t="s">
        <v>3325</v>
      </c>
      <c r="H533" t="s">
        <v>3326</v>
      </c>
      <c r="I533" t="s">
        <v>3327</v>
      </c>
    </row>
    <row r="534" spans="1:9" x14ac:dyDescent="0.25">
      <c r="A534" t="s">
        <v>3328</v>
      </c>
      <c r="B534" t="s">
        <v>3329</v>
      </c>
      <c r="C534" t="s">
        <v>123</v>
      </c>
      <c r="D534" t="s">
        <v>3330</v>
      </c>
      <c r="E534" t="s">
        <v>1817</v>
      </c>
      <c r="F534" t="s">
        <v>3331</v>
      </c>
      <c r="G534" t="s">
        <v>3332</v>
      </c>
      <c r="H534" t="s">
        <v>3333</v>
      </c>
      <c r="I534" t="s">
        <v>3334</v>
      </c>
    </row>
    <row r="535" spans="1:9" x14ac:dyDescent="0.25">
      <c r="A535" t="s">
        <v>3335</v>
      </c>
      <c r="B535" t="s">
        <v>3336</v>
      </c>
      <c r="C535" t="s">
        <v>19</v>
      </c>
      <c r="D535" t="s">
        <v>1478</v>
      </c>
      <c r="E535" t="s">
        <v>253</v>
      </c>
      <c r="F535" t="s">
        <v>902</v>
      </c>
      <c r="G535" t="s">
        <v>2728</v>
      </c>
      <c r="H535" t="s">
        <v>3337</v>
      </c>
      <c r="I535" t="s">
        <v>3338</v>
      </c>
    </row>
    <row r="536" spans="1:9" x14ac:dyDescent="0.25">
      <c r="A536" t="s">
        <v>3339</v>
      </c>
      <c r="B536" t="s">
        <v>3340</v>
      </c>
      <c r="C536" t="s">
        <v>161</v>
      </c>
      <c r="D536" t="s">
        <v>1374</v>
      </c>
      <c r="E536" t="s">
        <v>13</v>
      </c>
      <c r="F536" t="s">
        <v>350</v>
      </c>
      <c r="G536" t="s">
        <v>946</v>
      </c>
      <c r="H536" t="s">
        <v>3341</v>
      </c>
      <c r="I536" t="s">
        <v>3342</v>
      </c>
    </row>
    <row r="537" spans="1:9" x14ac:dyDescent="0.25">
      <c r="A537" t="s">
        <v>3343</v>
      </c>
      <c r="B537" t="s">
        <v>3344</v>
      </c>
      <c r="C537" t="s">
        <v>161</v>
      </c>
      <c r="D537" t="s">
        <v>3345</v>
      </c>
      <c r="E537" t="s">
        <v>1374</v>
      </c>
      <c r="F537" t="s">
        <v>3346</v>
      </c>
      <c r="G537" t="s">
        <v>2271</v>
      </c>
      <c r="H537" t="s">
        <v>3347</v>
      </c>
      <c r="I537" t="s">
        <v>3348</v>
      </c>
    </row>
    <row r="538" spans="1:9" x14ac:dyDescent="0.25">
      <c r="A538" t="s">
        <v>3349</v>
      </c>
      <c r="B538" t="s">
        <v>3350</v>
      </c>
      <c r="C538" t="s">
        <v>1095</v>
      </c>
      <c r="D538" t="s">
        <v>896</v>
      </c>
      <c r="E538" t="s">
        <v>290</v>
      </c>
      <c r="F538" t="s">
        <v>880</v>
      </c>
      <c r="G538" t="s">
        <v>3351</v>
      </c>
      <c r="H538" t="s">
        <v>3352</v>
      </c>
      <c r="I538" t="s">
        <v>3353</v>
      </c>
    </row>
    <row r="539" spans="1:9" x14ac:dyDescent="0.25">
      <c r="A539" t="s">
        <v>3354</v>
      </c>
      <c r="B539" t="s">
        <v>3355</v>
      </c>
      <c r="C539" t="s">
        <v>357</v>
      </c>
      <c r="D539" t="s">
        <v>2665</v>
      </c>
      <c r="E539" t="s">
        <v>13</v>
      </c>
      <c r="F539" t="s">
        <v>3356</v>
      </c>
      <c r="G539" t="s">
        <v>3205</v>
      </c>
      <c r="H539" t="s">
        <v>3357</v>
      </c>
      <c r="I539" t="s">
        <v>3358</v>
      </c>
    </row>
    <row r="540" spans="1:9" x14ac:dyDescent="0.25">
      <c r="A540" t="s">
        <v>3359</v>
      </c>
      <c r="B540" t="s">
        <v>3360</v>
      </c>
      <c r="C540" t="s">
        <v>1095</v>
      </c>
      <c r="D540" t="s">
        <v>3361</v>
      </c>
      <c r="E540" t="s">
        <v>3362</v>
      </c>
      <c r="F540" t="s">
        <v>3363</v>
      </c>
      <c r="G540" t="s">
        <v>3364</v>
      </c>
      <c r="H540" t="s">
        <v>3365</v>
      </c>
      <c r="I540" t="s">
        <v>3366</v>
      </c>
    </row>
    <row r="541" spans="1:9" x14ac:dyDescent="0.25">
      <c r="A541" t="s">
        <v>3367</v>
      </c>
      <c r="B541" t="s">
        <v>3368</v>
      </c>
      <c r="C541" t="s">
        <v>58</v>
      </c>
      <c r="D541" t="s">
        <v>584</v>
      </c>
      <c r="E541" t="s">
        <v>13</v>
      </c>
      <c r="F541" t="s">
        <v>3369</v>
      </c>
      <c r="G541" t="s">
        <v>387</v>
      </c>
      <c r="H541" t="s">
        <v>3370</v>
      </c>
      <c r="I541" t="s">
        <v>3371</v>
      </c>
    </row>
    <row r="542" spans="1:9" x14ac:dyDescent="0.25">
      <c r="A542" t="s">
        <v>3372</v>
      </c>
      <c r="B542" t="s">
        <v>3373</v>
      </c>
      <c r="C542" t="s">
        <v>11</v>
      </c>
      <c r="D542" t="s">
        <v>380</v>
      </c>
      <c r="E542" t="s">
        <v>402</v>
      </c>
      <c r="F542" t="s">
        <v>2978</v>
      </c>
      <c r="G542" t="s">
        <v>2504</v>
      </c>
      <c r="H542" t="s">
        <v>3374</v>
      </c>
      <c r="I542" t="s">
        <v>3375</v>
      </c>
    </row>
    <row r="543" spans="1:9" x14ac:dyDescent="0.25">
      <c r="A543" t="s">
        <v>3376</v>
      </c>
      <c r="B543" t="s">
        <v>3377</v>
      </c>
      <c r="C543" t="s">
        <v>667</v>
      </c>
      <c r="D543" t="s">
        <v>1388</v>
      </c>
      <c r="E543" t="s">
        <v>96</v>
      </c>
      <c r="F543" t="s">
        <v>1458</v>
      </c>
      <c r="G543" t="s">
        <v>577</v>
      </c>
      <c r="H543" t="s">
        <v>3378</v>
      </c>
      <c r="I543" t="s">
        <v>3379</v>
      </c>
    </row>
    <row r="544" spans="1:9" x14ac:dyDescent="0.25">
      <c r="A544" t="s">
        <v>3380</v>
      </c>
      <c r="B544" t="s">
        <v>3381</v>
      </c>
      <c r="C544" t="s">
        <v>11</v>
      </c>
      <c r="D544" t="s">
        <v>2197</v>
      </c>
      <c r="E544" t="s">
        <v>1374</v>
      </c>
      <c r="F544" t="s">
        <v>3382</v>
      </c>
      <c r="G544" t="s">
        <v>1754</v>
      </c>
      <c r="H544" t="s">
        <v>3383</v>
      </c>
      <c r="I544" t="s">
        <v>3384</v>
      </c>
    </row>
    <row r="545" spans="1:9" x14ac:dyDescent="0.25">
      <c r="A545" t="s">
        <v>3385</v>
      </c>
      <c r="B545" t="s">
        <v>3386</v>
      </c>
      <c r="C545" t="s">
        <v>58</v>
      </c>
      <c r="D545" t="s">
        <v>3387</v>
      </c>
      <c r="E545" t="s">
        <v>1354</v>
      </c>
      <c r="F545" t="s">
        <v>13</v>
      </c>
      <c r="G545" t="s">
        <v>13</v>
      </c>
      <c r="H545" t="s">
        <v>3388</v>
      </c>
      <c r="I545" t="s">
        <v>3389</v>
      </c>
    </row>
    <row r="546" spans="1:9" x14ac:dyDescent="0.25">
      <c r="A546" t="s">
        <v>3390</v>
      </c>
      <c r="B546" t="s">
        <v>3391</v>
      </c>
      <c r="C546" t="s">
        <v>58</v>
      </c>
      <c r="D546" t="s">
        <v>276</v>
      </c>
      <c r="E546" t="s">
        <v>13</v>
      </c>
      <c r="F546" t="s">
        <v>625</v>
      </c>
      <c r="G546" t="s">
        <v>912</v>
      </c>
      <c r="H546" t="s">
        <v>3392</v>
      </c>
      <c r="I546" t="s">
        <v>3393</v>
      </c>
    </row>
    <row r="547" spans="1:9" x14ac:dyDescent="0.25">
      <c r="A547" t="s">
        <v>3394</v>
      </c>
      <c r="B547" t="s">
        <v>3395</v>
      </c>
      <c r="C547" t="s">
        <v>1037</v>
      </c>
      <c r="D547" t="s">
        <v>1124</v>
      </c>
      <c r="E547" t="s">
        <v>402</v>
      </c>
      <c r="F547" t="s">
        <v>999</v>
      </c>
      <c r="G547" t="s">
        <v>1102</v>
      </c>
      <c r="H547" t="s">
        <v>3396</v>
      </c>
      <c r="I547" t="s">
        <v>3397</v>
      </c>
    </row>
    <row r="548" spans="1:9" x14ac:dyDescent="0.25">
      <c r="A548" t="s">
        <v>3398</v>
      </c>
      <c r="B548" t="s">
        <v>3399</v>
      </c>
      <c r="C548" t="s">
        <v>222</v>
      </c>
      <c r="D548" t="s">
        <v>3400</v>
      </c>
      <c r="E548" t="s">
        <v>1546</v>
      </c>
      <c r="F548" t="s">
        <v>3401</v>
      </c>
      <c r="G548" t="s">
        <v>3402</v>
      </c>
      <c r="H548" t="s">
        <v>3403</v>
      </c>
      <c r="I548" t="s">
        <v>3404</v>
      </c>
    </row>
    <row r="549" spans="1:9" x14ac:dyDescent="0.25">
      <c r="A549" t="s">
        <v>3405</v>
      </c>
      <c r="B549" t="s">
        <v>3406</v>
      </c>
      <c r="C549" t="s">
        <v>501</v>
      </c>
      <c r="D549" t="s">
        <v>3407</v>
      </c>
      <c r="E549" t="s">
        <v>1137</v>
      </c>
      <c r="F549" t="s">
        <v>3408</v>
      </c>
      <c r="G549" t="s">
        <v>3409</v>
      </c>
      <c r="H549" t="s">
        <v>3410</v>
      </c>
      <c r="I549" t="s">
        <v>3411</v>
      </c>
    </row>
    <row r="550" spans="1:9" x14ac:dyDescent="0.25">
      <c r="A550" t="s">
        <v>3412</v>
      </c>
      <c r="B550" t="s">
        <v>3413</v>
      </c>
      <c r="C550" t="s">
        <v>123</v>
      </c>
      <c r="D550" t="s">
        <v>3414</v>
      </c>
      <c r="E550" t="s">
        <v>13</v>
      </c>
      <c r="F550" t="s">
        <v>3415</v>
      </c>
      <c r="G550" t="s">
        <v>3416</v>
      </c>
      <c r="H550" t="s">
        <v>3417</v>
      </c>
      <c r="I550" t="s">
        <v>3418</v>
      </c>
    </row>
    <row r="551" spans="1:9" x14ac:dyDescent="0.25">
      <c r="A551" t="s">
        <v>3419</v>
      </c>
      <c r="B551" t="s">
        <v>3420</v>
      </c>
      <c r="C551" t="s">
        <v>11</v>
      </c>
      <c r="D551" t="s">
        <v>1981</v>
      </c>
      <c r="E551" t="s">
        <v>13</v>
      </c>
      <c r="F551" t="s">
        <v>1500</v>
      </c>
      <c r="G551" t="s">
        <v>1500</v>
      </c>
      <c r="H551" t="s">
        <v>3421</v>
      </c>
      <c r="I551" t="s">
        <v>3422</v>
      </c>
    </row>
    <row r="552" spans="1:9" x14ac:dyDescent="0.25">
      <c r="A552" t="s">
        <v>3423</v>
      </c>
      <c r="B552" t="s">
        <v>3424</v>
      </c>
      <c r="C552" t="s">
        <v>222</v>
      </c>
      <c r="D552" t="s">
        <v>3425</v>
      </c>
      <c r="E552" t="s">
        <v>3426</v>
      </c>
      <c r="F552" t="s">
        <v>3427</v>
      </c>
      <c r="G552" t="s">
        <v>3428</v>
      </c>
      <c r="H552" t="s">
        <v>3429</v>
      </c>
      <c r="I552" t="s">
        <v>3430</v>
      </c>
    </row>
    <row r="553" spans="1:9" x14ac:dyDescent="0.25">
      <c r="A553" t="s">
        <v>3431</v>
      </c>
      <c r="B553" t="s">
        <v>3432</v>
      </c>
      <c r="C553" t="s">
        <v>1192</v>
      </c>
      <c r="D553" t="s">
        <v>1206</v>
      </c>
      <c r="E553" t="s">
        <v>868</v>
      </c>
      <c r="F553" t="s">
        <v>3433</v>
      </c>
      <c r="G553" t="s">
        <v>3434</v>
      </c>
      <c r="H553" t="s">
        <v>3435</v>
      </c>
      <c r="I553" t="s">
        <v>3436</v>
      </c>
    </row>
    <row r="554" spans="1:9" x14ac:dyDescent="0.25">
      <c r="A554" t="s">
        <v>3437</v>
      </c>
      <c r="B554" t="s">
        <v>3438</v>
      </c>
      <c r="C554" t="s">
        <v>11</v>
      </c>
      <c r="D554" t="s">
        <v>2198</v>
      </c>
      <c r="E554" t="s">
        <v>1142</v>
      </c>
      <c r="F554" t="s">
        <v>1432</v>
      </c>
      <c r="G554" t="s">
        <v>3439</v>
      </c>
      <c r="H554" t="s">
        <v>3440</v>
      </c>
      <c r="I554" t="s">
        <v>3441</v>
      </c>
    </row>
    <row r="555" spans="1:9" x14ac:dyDescent="0.25">
      <c r="A555" t="s">
        <v>3442</v>
      </c>
      <c r="B555" t="s">
        <v>3443</v>
      </c>
      <c r="C555" t="s">
        <v>222</v>
      </c>
      <c r="D555" t="s">
        <v>3318</v>
      </c>
      <c r="E555" t="s">
        <v>95</v>
      </c>
      <c r="F555" t="s">
        <v>758</v>
      </c>
      <c r="G555" t="s">
        <v>3444</v>
      </c>
      <c r="H555" t="s">
        <v>3445</v>
      </c>
      <c r="I555" t="s">
        <v>3446</v>
      </c>
    </row>
    <row r="556" spans="1:9" x14ac:dyDescent="0.25">
      <c r="A556" t="s">
        <v>3447</v>
      </c>
      <c r="B556" t="s">
        <v>3448</v>
      </c>
      <c r="C556" t="s">
        <v>11</v>
      </c>
      <c r="D556" t="s">
        <v>2432</v>
      </c>
      <c r="E556" t="s">
        <v>1651</v>
      </c>
      <c r="F556" t="s">
        <v>3449</v>
      </c>
      <c r="G556" t="s">
        <v>3450</v>
      </c>
      <c r="H556" t="s">
        <v>3451</v>
      </c>
      <c r="I556" t="s">
        <v>3452</v>
      </c>
    </row>
    <row r="557" spans="1:9" x14ac:dyDescent="0.25">
      <c r="A557" t="s">
        <v>3453</v>
      </c>
      <c r="B557" t="s">
        <v>3454</v>
      </c>
      <c r="C557" t="s">
        <v>222</v>
      </c>
      <c r="D557" t="s">
        <v>3455</v>
      </c>
      <c r="E557" t="s">
        <v>1755</v>
      </c>
      <c r="F557" t="s">
        <v>3456</v>
      </c>
      <c r="G557" t="s">
        <v>3457</v>
      </c>
      <c r="H557" t="s">
        <v>3458</v>
      </c>
      <c r="I557" t="s">
        <v>3459</v>
      </c>
    </row>
    <row r="558" spans="1:9" x14ac:dyDescent="0.25">
      <c r="A558" t="s">
        <v>3460</v>
      </c>
      <c r="B558" t="s">
        <v>3461</v>
      </c>
      <c r="C558" t="s">
        <v>11</v>
      </c>
      <c r="D558" t="s">
        <v>282</v>
      </c>
      <c r="E558" t="s">
        <v>13</v>
      </c>
      <c r="F558" t="s">
        <v>3462</v>
      </c>
      <c r="G558" t="s">
        <v>2869</v>
      </c>
      <c r="H558" t="s">
        <v>3463</v>
      </c>
      <c r="I558" t="s">
        <v>3464</v>
      </c>
    </row>
    <row r="559" spans="1:9" x14ac:dyDescent="0.25">
      <c r="A559" t="s">
        <v>3465</v>
      </c>
      <c r="B559" t="s">
        <v>3466</v>
      </c>
      <c r="C559" t="s">
        <v>58</v>
      </c>
      <c r="D559" t="s">
        <v>1596</v>
      </c>
      <c r="E559" t="s">
        <v>1551</v>
      </c>
      <c r="F559" t="s">
        <v>3467</v>
      </c>
      <c r="G559" t="s">
        <v>3468</v>
      </c>
      <c r="H559" t="s">
        <v>3469</v>
      </c>
      <c r="I559" t="s">
        <v>3470</v>
      </c>
    </row>
    <row r="560" spans="1:9" x14ac:dyDescent="0.25">
      <c r="A560" t="s">
        <v>3471</v>
      </c>
      <c r="B560" t="s">
        <v>3472</v>
      </c>
      <c r="C560" t="s">
        <v>41</v>
      </c>
      <c r="D560" t="s">
        <v>282</v>
      </c>
      <c r="E560" t="s">
        <v>1374</v>
      </c>
      <c r="F560" t="s">
        <v>3473</v>
      </c>
      <c r="G560" t="s">
        <v>3474</v>
      </c>
      <c r="H560" t="s">
        <v>3475</v>
      </c>
      <c r="I560" t="s">
        <v>3476</v>
      </c>
    </row>
    <row r="561" spans="1:9" x14ac:dyDescent="0.25">
      <c r="A561" t="s">
        <v>3477</v>
      </c>
      <c r="B561" t="s">
        <v>3478</v>
      </c>
      <c r="C561" t="s">
        <v>123</v>
      </c>
      <c r="D561" t="s">
        <v>3479</v>
      </c>
      <c r="E561" t="s">
        <v>88</v>
      </c>
      <c r="F561" t="s">
        <v>3480</v>
      </c>
      <c r="G561" t="s">
        <v>3481</v>
      </c>
      <c r="H561" t="s">
        <v>3482</v>
      </c>
      <c r="I561" t="s">
        <v>3483</v>
      </c>
    </row>
    <row r="562" spans="1:9" x14ac:dyDescent="0.25">
      <c r="A562" t="s">
        <v>3484</v>
      </c>
      <c r="B562" t="s">
        <v>3485</v>
      </c>
      <c r="C562" t="s">
        <v>41</v>
      </c>
      <c r="D562" t="s">
        <v>881</v>
      </c>
      <c r="E562" t="s">
        <v>13</v>
      </c>
      <c r="F562" t="s">
        <v>13</v>
      </c>
      <c r="G562" t="s">
        <v>13</v>
      </c>
      <c r="H562" t="s">
        <v>3486</v>
      </c>
      <c r="I562" t="s">
        <v>3487</v>
      </c>
    </row>
    <row r="563" spans="1:9" x14ac:dyDescent="0.25">
      <c r="A563" t="s">
        <v>3488</v>
      </c>
      <c r="B563" t="s">
        <v>3489</v>
      </c>
      <c r="C563" t="s">
        <v>11</v>
      </c>
      <c r="D563" t="s">
        <v>2876</v>
      </c>
      <c r="E563" t="s">
        <v>823</v>
      </c>
      <c r="F563" t="s">
        <v>3490</v>
      </c>
      <c r="G563" t="s">
        <v>3491</v>
      </c>
      <c r="H563" t="s">
        <v>3492</v>
      </c>
      <c r="I563" t="s">
        <v>3493</v>
      </c>
    </row>
    <row r="564" spans="1:9" x14ac:dyDescent="0.25">
      <c r="A564" t="s">
        <v>3494</v>
      </c>
      <c r="B564" t="s">
        <v>3495</v>
      </c>
      <c r="C564" t="s">
        <v>1867</v>
      </c>
      <c r="D564" t="s">
        <v>424</v>
      </c>
      <c r="E564" t="s">
        <v>96</v>
      </c>
      <c r="F564" t="s">
        <v>231</v>
      </c>
      <c r="G564" t="s">
        <v>305</v>
      </c>
      <c r="H564" t="s">
        <v>3496</v>
      </c>
      <c r="I564" t="s">
        <v>3497</v>
      </c>
    </row>
    <row r="565" spans="1:9" x14ac:dyDescent="0.25">
      <c r="A565" t="s">
        <v>3498</v>
      </c>
      <c r="B565" t="s">
        <v>3499</v>
      </c>
      <c r="C565" t="s">
        <v>11</v>
      </c>
      <c r="D565" t="s">
        <v>1354</v>
      </c>
      <c r="E565" t="s">
        <v>1608</v>
      </c>
      <c r="F565" t="s">
        <v>3426</v>
      </c>
      <c r="G565" t="s">
        <v>3500</v>
      </c>
      <c r="H565" t="s">
        <v>3501</v>
      </c>
      <c r="I565" t="s">
        <v>3502</v>
      </c>
    </row>
    <row r="566" spans="1:9" x14ac:dyDescent="0.25">
      <c r="A566" t="s">
        <v>3503</v>
      </c>
      <c r="B566" t="s">
        <v>3504</v>
      </c>
      <c r="C566" t="s">
        <v>11</v>
      </c>
      <c r="D566" t="s">
        <v>3505</v>
      </c>
      <c r="E566" t="s">
        <v>13</v>
      </c>
      <c r="F566" t="s">
        <v>1201</v>
      </c>
      <c r="G566" t="s">
        <v>553</v>
      </c>
      <c r="H566" t="s">
        <v>3506</v>
      </c>
      <c r="I566" t="s">
        <v>3507</v>
      </c>
    </row>
    <row r="567" spans="1:9" x14ac:dyDescent="0.25">
      <c r="A567" t="s">
        <v>3508</v>
      </c>
      <c r="B567" t="s">
        <v>3509</v>
      </c>
      <c r="C567" t="s">
        <v>19</v>
      </c>
      <c r="D567" t="s">
        <v>3510</v>
      </c>
      <c r="E567" t="s">
        <v>13</v>
      </c>
      <c r="F567" t="s">
        <v>267</v>
      </c>
      <c r="G567" t="s">
        <v>1438</v>
      </c>
      <c r="H567" t="s">
        <v>3511</v>
      </c>
      <c r="I567" t="s">
        <v>3512</v>
      </c>
    </row>
    <row r="568" spans="1:9" x14ac:dyDescent="0.25">
      <c r="A568" t="s">
        <v>3513</v>
      </c>
      <c r="B568" t="s">
        <v>3514</v>
      </c>
      <c r="C568" t="s">
        <v>115</v>
      </c>
      <c r="D568" t="s">
        <v>953</v>
      </c>
      <c r="E568" t="s">
        <v>13</v>
      </c>
      <c r="F568" t="s">
        <v>3515</v>
      </c>
      <c r="G568" t="s">
        <v>3516</v>
      </c>
      <c r="H568" t="s">
        <v>3517</v>
      </c>
      <c r="I568" t="s">
        <v>3518</v>
      </c>
    </row>
    <row r="569" spans="1:9" x14ac:dyDescent="0.25">
      <c r="A569" t="s">
        <v>3519</v>
      </c>
      <c r="B569" t="s">
        <v>3520</v>
      </c>
      <c r="C569" t="s">
        <v>58</v>
      </c>
      <c r="D569" t="s">
        <v>3521</v>
      </c>
      <c r="E569" t="s">
        <v>13</v>
      </c>
      <c r="F569" t="s">
        <v>1311</v>
      </c>
      <c r="G569" t="s">
        <v>404</v>
      </c>
      <c r="H569" t="s">
        <v>3522</v>
      </c>
      <c r="I569" t="s">
        <v>3523</v>
      </c>
    </row>
    <row r="570" spans="1:9" x14ac:dyDescent="0.25">
      <c r="A570" t="s">
        <v>3524</v>
      </c>
      <c r="B570" t="s">
        <v>3525</v>
      </c>
      <c r="C570" t="s">
        <v>11</v>
      </c>
      <c r="D570" t="s">
        <v>445</v>
      </c>
      <c r="E570" t="s">
        <v>13</v>
      </c>
      <c r="F570" t="s">
        <v>3526</v>
      </c>
      <c r="G570" t="s">
        <v>3527</v>
      </c>
      <c r="H570" t="s">
        <v>3528</v>
      </c>
      <c r="I570" t="s">
        <v>3529</v>
      </c>
    </row>
    <row r="571" spans="1:9" x14ac:dyDescent="0.25">
      <c r="A571" t="s">
        <v>3530</v>
      </c>
      <c r="B571" t="s">
        <v>3531</v>
      </c>
      <c r="C571" t="s">
        <v>1867</v>
      </c>
      <c r="D571" t="s">
        <v>847</v>
      </c>
      <c r="E571" t="s">
        <v>13</v>
      </c>
      <c r="F571" t="s">
        <v>875</v>
      </c>
      <c r="G571" t="s">
        <v>131</v>
      </c>
      <c r="H571" t="s">
        <v>3532</v>
      </c>
      <c r="I571" t="s">
        <v>3533</v>
      </c>
    </row>
    <row r="572" spans="1:9" x14ac:dyDescent="0.25">
      <c r="A572" t="s">
        <v>3534</v>
      </c>
      <c r="B572" t="s">
        <v>3535</v>
      </c>
      <c r="C572" t="s">
        <v>161</v>
      </c>
      <c r="D572" t="s">
        <v>382</v>
      </c>
      <c r="E572" t="s">
        <v>675</v>
      </c>
      <c r="F572" t="s">
        <v>3536</v>
      </c>
      <c r="G572" t="s">
        <v>3537</v>
      </c>
      <c r="H572" t="s">
        <v>3538</v>
      </c>
      <c r="I572" t="s">
        <v>3539</v>
      </c>
    </row>
    <row r="573" spans="1:9" x14ac:dyDescent="0.25">
      <c r="A573" t="s">
        <v>3540</v>
      </c>
      <c r="B573" t="s">
        <v>3541</v>
      </c>
      <c r="C573" t="s">
        <v>222</v>
      </c>
      <c r="D573" t="s">
        <v>2856</v>
      </c>
      <c r="E573" t="s">
        <v>298</v>
      </c>
      <c r="F573" t="s">
        <v>3542</v>
      </c>
      <c r="G573" t="s">
        <v>1052</v>
      </c>
      <c r="H573" t="s">
        <v>3543</v>
      </c>
      <c r="I573" t="s">
        <v>3544</v>
      </c>
    </row>
    <row r="574" spans="1:9" x14ac:dyDescent="0.25">
      <c r="A574" t="s">
        <v>3545</v>
      </c>
      <c r="B574" t="s">
        <v>3546</v>
      </c>
      <c r="C574" t="s">
        <v>115</v>
      </c>
      <c r="D574" t="s">
        <v>3547</v>
      </c>
      <c r="E574" t="s">
        <v>1551</v>
      </c>
      <c r="F574" t="s">
        <v>2174</v>
      </c>
      <c r="G574" t="s">
        <v>3548</v>
      </c>
      <c r="H574" t="s">
        <v>3549</v>
      </c>
      <c r="I574" t="s">
        <v>3550</v>
      </c>
    </row>
    <row r="575" spans="1:9" x14ac:dyDescent="0.25">
      <c r="A575" t="s">
        <v>3551</v>
      </c>
      <c r="B575" t="s">
        <v>3552</v>
      </c>
      <c r="C575" t="s">
        <v>251</v>
      </c>
      <c r="D575" t="s">
        <v>946</v>
      </c>
      <c r="E575" t="s">
        <v>1551</v>
      </c>
      <c r="F575" t="s">
        <v>202</v>
      </c>
      <c r="G575" t="s">
        <v>515</v>
      </c>
      <c r="H575" t="s">
        <v>3553</v>
      </c>
      <c r="I575" t="s">
        <v>3554</v>
      </c>
    </row>
    <row r="576" spans="1:9" x14ac:dyDescent="0.25">
      <c r="A576" t="s">
        <v>3555</v>
      </c>
      <c r="B576" t="s">
        <v>3556</v>
      </c>
      <c r="C576" t="s">
        <v>1009</v>
      </c>
      <c r="D576" t="s">
        <v>289</v>
      </c>
      <c r="E576" t="s">
        <v>668</v>
      </c>
      <c r="F576" t="s">
        <v>3557</v>
      </c>
      <c r="G576" t="s">
        <v>3558</v>
      </c>
      <c r="H576" t="s">
        <v>3559</v>
      </c>
      <c r="I576" t="s">
        <v>3560</v>
      </c>
    </row>
    <row r="577" spans="1:9" x14ac:dyDescent="0.25">
      <c r="A577" t="s">
        <v>3561</v>
      </c>
      <c r="B577" t="s">
        <v>3562</v>
      </c>
      <c r="C577" t="s">
        <v>161</v>
      </c>
      <c r="D577" t="s">
        <v>148</v>
      </c>
      <c r="E577" t="s">
        <v>13</v>
      </c>
      <c r="F577" t="s">
        <v>253</v>
      </c>
      <c r="G577" t="s">
        <v>253</v>
      </c>
      <c r="H577" t="s">
        <v>3563</v>
      </c>
      <c r="I577" t="s">
        <v>3564</v>
      </c>
    </row>
    <row r="578" spans="1:9" x14ac:dyDescent="0.25">
      <c r="A578" t="s">
        <v>3565</v>
      </c>
      <c r="B578" t="s">
        <v>3566</v>
      </c>
      <c r="C578" t="s">
        <v>184</v>
      </c>
      <c r="D578" t="s">
        <v>3536</v>
      </c>
      <c r="E578" t="s">
        <v>13</v>
      </c>
      <c r="F578" t="s">
        <v>3567</v>
      </c>
      <c r="G578" t="s">
        <v>3567</v>
      </c>
      <c r="H578" t="s">
        <v>3568</v>
      </c>
      <c r="I578" t="s">
        <v>3569</v>
      </c>
    </row>
    <row r="579" spans="1:9" x14ac:dyDescent="0.25">
      <c r="A579" t="s">
        <v>3570</v>
      </c>
      <c r="B579" t="s">
        <v>3571</v>
      </c>
      <c r="C579" t="s">
        <v>147</v>
      </c>
      <c r="D579" t="s">
        <v>640</v>
      </c>
      <c r="E579" t="s">
        <v>13</v>
      </c>
      <c r="F579" t="s">
        <v>1607</v>
      </c>
      <c r="G579" t="s">
        <v>952</v>
      </c>
      <c r="H579" t="s">
        <v>3572</v>
      </c>
      <c r="I579" t="s">
        <v>3573</v>
      </c>
    </row>
    <row r="580" spans="1:9" x14ac:dyDescent="0.25">
      <c r="A580" t="s">
        <v>3574</v>
      </c>
      <c r="B580" t="s">
        <v>3575</v>
      </c>
      <c r="C580" t="s">
        <v>161</v>
      </c>
      <c r="D580" t="s">
        <v>2856</v>
      </c>
      <c r="E580" t="s">
        <v>13</v>
      </c>
      <c r="F580" t="s">
        <v>3576</v>
      </c>
      <c r="G580" t="s">
        <v>3577</v>
      </c>
      <c r="H580" t="s">
        <v>3578</v>
      </c>
      <c r="I580" t="s">
        <v>3579</v>
      </c>
    </row>
    <row r="581" spans="1:9" x14ac:dyDescent="0.25">
      <c r="A581" t="s">
        <v>3580</v>
      </c>
      <c r="B581" t="s">
        <v>3581</v>
      </c>
      <c r="C581" t="s">
        <v>58</v>
      </c>
      <c r="D581" t="s">
        <v>3582</v>
      </c>
      <c r="E581" t="s">
        <v>868</v>
      </c>
      <c r="F581" t="s">
        <v>1999</v>
      </c>
      <c r="G581" t="s">
        <v>1999</v>
      </c>
      <c r="H581" t="s">
        <v>3583</v>
      </c>
      <c r="I581" t="s">
        <v>3584</v>
      </c>
    </row>
    <row r="582" spans="1:9" x14ac:dyDescent="0.25">
      <c r="A582" t="s">
        <v>3585</v>
      </c>
      <c r="B582" t="s">
        <v>3586</v>
      </c>
      <c r="C582" t="s">
        <v>11</v>
      </c>
      <c r="D582" t="s">
        <v>3587</v>
      </c>
      <c r="E582" t="s">
        <v>709</v>
      </c>
      <c r="F582" t="s">
        <v>3588</v>
      </c>
      <c r="G582" t="s">
        <v>3589</v>
      </c>
      <c r="H582" t="s">
        <v>3590</v>
      </c>
      <c r="I582" t="s">
        <v>3591</v>
      </c>
    </row>
    <row r="583" spans="1:9" x14ac:dyDescent="0.25">
      <c r="A583" t="s">
        <v>3592</v>
      </c>
      <c r="B583" t="s">
        <v>3593</v>
      </c>
      <c r="C583" t="s">
        <v>222</v>
      </c>
      <c r="D583" t="s">
        <v>3594</v>
      </c>
      <c r="E583" t="s">
        <v>633</v>
      </c>
      <c r="F583" t="s">
        <v>2823</v>
      </c>
      <c r="G583" t="s">
        <v>3595</v>
      </c>
      <c r="H583" t="s">
        <v>3596</v>
      </c>
      <c r="I583" t="s">
        <v>3597</v>
      </c>
    </row>
    <row r="584" spans="1:9" x14ac:dyDescent="0.25">
      <c r="A584" t="s">
        <v>3598</v>
      </c>
      <c r="B584" t="s">
        <v>3599</v>
      </c>
      <c r="C584" t="s">
        <v>11</v>
      </c>
      <c r="D584" t="s">
        <v>67</v>
      </c>
      <c r="E584" t="s">
        <v>95</v>
      </c>
      <c r="F584" t="s">
        <v>758</v>
      </c>
      <c r="G584" t="s">
        <v>453</v>
      </c>
      <c r="H584" t="s">
        <v>3600</v>
      </c>
      <c r="I584" t="s">
        <v>1813</v>
      </c>
    </row>
    <row r="585" spans="1:9" x14ac:dyDescent="0.25">
      <c r="A585" t="s">
        <v>3601</v>
      </c>
      <c r="B585" t="s">
        <v>3602</v>
      </c>
      <c r="C585" t="s">
        <v>11</v>
      </c>
      <c r="D585" t="s">
        <v>847</v>
      </c>
      <c r="E585" t="s">
        <v>185</v>
      </c>
      <c r="F585" t="s">
        <v>3603</v>
      </c>
      <c r="G585" t="s">
        <v>758</v>
      </c>
      <c r="H585" t="s">
        <v>3604</v>
      </c>
      <c r="I585" t="s">
        <v>3605</v>
      </c>
    </row>
    <row r="586" spans="1:9" x14ac:dyDescent="0.25">
      <c r="A586" t="s">
        <v>3606</v>
      </c>
      <c r="B586" t="s">
        <v>3607</v>
      </c>
      <c r="C586" t="s">
        <v>11</v>
      </c>
      <c r="D586" t="s">
        <v>3608</v>
      </c>
      <c r="E586" t="s">
        <v>1206</v>
      </c>
      <c r="F586" t="s">
        <v>3609</v>
      </c>
      <c r="G586" t="s">
        <v>3610</v>
      </c>
      <c r="H586" t="s">
        <v>3611</v>
      </c>
      <c r="I586" t="s">
        <v>3612</v>
      </c>
    </row>
    <row r="587" spans="1:9" x14ac:dyDescent="0.25">
      <c r="A587" t="s">
        <v>3613</v>
      </c>
      <c r="B587" t="s">
        <v>3614</v>
      </c>
      <c r="C587" t="s">
        <v>58</v>
      </c>
      <c r="D587" t="s">
        <v>2106</v>
      </c>
      <c r="E587" t="s">
        <v>3183</v>
      </c>
      <c r="F587" t="s">
        <v>3615</v>
      </c>
      <c r="G587" t="s">
        <v>3616</v>
      </c>
      <c r="H587" t="s">
        <v>3617</v>
      </c>
      <c r="I587" t="s">
        <v>3618</v>
      </c>
    </row>
    <row r="588" spans="1:9" x14ac:dyDescent="0.25">
      <c r="A588" t="s">
        <v>3619</v>
      </c>
      <c r="B588" t="s">
        <v>3620</v>
      </c>
      <c r="C588" t="s">
        <v>58</v>
      </c>
      <c r="D588" t="s">
        <v>1546</v>
      </c>
      <c r="E588" t="s">
        <v>13</v>
      </c>
      <c r="F588" t="s">
        <v>583</v>
      </c>
      <c r="G588" t="s">
        <v>583</v>
      </c>
      <c r="H588" t="s">
        <v>3621</v>
      </c>
      <c r="I588" t="s">
        <v>3622</v>
      </c>
    </row>
    <row r="589" spans="1:9" x14ac:dyDescent="0.25">
      <c r="A589" t="s">
        <v>3623</v>
      </c>
      <c r="B589" t="s">
        <v>3624</v>
      </c>
      <c r="C589" t="s">
        <v>478</v>
      </c>
      <c r="D589" t="s">
        <v>261</v>
      </c>
      <c r="E589" t="s">
        <v>1712</v>
      </c>
      <c r="F589" t="s">
        <v>3625</v>
      </c>
      <c r="G589" t="s">
        <v>2162</v>
      </c>
      <c r="H589" t="s">
        <v>3626</v>
      </c>
      <c r="I589" t="s">
        <v>3627</v>
      </c>
    </row>
    <row r="590" spans="1:9" x14ac:dyDescent="0.25">
      <c r="A590" t="s">
        <v>3628</v>
      </c>
      <c r="B590" t="s">
        <v>3629</v>
      </c>
      <c r="C590" t="s">
        <v>11</v>
      </c>
      <c r="D590" t="s">
        <v>3630</v>
      </c>
      <c r="E590" t="s">
        <v>96</v>
      </c>
      <c r="F590" t="s">
        <v>3631</v>
      </c>
      <c r="G590" t="s">
        <v>3632</v>
      </c>
      <c r="H590" t="s">
        <v>3633</v>
      </c>
      <c r="I590" t="s">
        <v>3634</v>
      </c>
    </row>
    <row r="591" spans="1:9" x14ac:dyDescent="0.25">
      <c r="A591" t="s">
        <v>3635</v>
      </c>
      <c r="B591" t="s">
        <v>3636</v>
      </c>
      <c r="C591" t="s">
        <v>11</v>
      </c>
      <c r="D591" t="s">
        <v>1938</v>
      </c>
      <c r="E591" t="s">
        <v>1293</v>
      </c>
      <c r="F591" t="s">
        <v>3637</v>
      </c>
      <c r="G591" t="s">
        <v>3638</v>
      </c>
      <c r="H591" t="s">
        <v>3639</v>
      </c>
      <c r="I591" t="s">
        <v>3640</v>
      </c>
    </row>
    <row r="592" spans="1:9" x14ac:dyDescent="0.25">
      <c r="A592" t="s">
        <v>3641</v>
      </c>
      <c r="B592" t="s">
        <v>3642</v>
      </c>
      <c r="C592" t="s">
        <v>123</v>
      </c>
      <c r="D592" t="s">
        <v>3643</v>
      </c>
      <c r="E592" t="s">
        <v>1790</v>
      </c>
      <c r="F592" t="s">
        <v>3558</v>
      </c>
      <c r="G592" t="s">
        <v>3068</v>
      </c>
      <c r="H592" t="s">
        <v>3644</v>
      </c>
      <c r="I592" t="s">
        <v>1448</v>
      </c>
    </row>
    <row r="593" spans="1:9" x14ac:dyDescent="0.25">
      <c r="A593" t="s">
        <v>3645</v>
      </c>
      <c r="B593" t="s">
        <v>3646</v>
      </c>
      <c r="C593" t="s">
        <v>115</v>
      </c>
      <c r="D593" t="s">
        <v>3647</v>
      </c>
      <c r="E593" t="s">
        <v>473</v>
      </c>
      <c r="F593" t="s">
        <v>3648</v>
      </c>
      <c r="G593" t="s">
        <v>3649</v>
      </c>
      <c r="H593" t="s">
        <v>3650</v>
      </c>
      <c r="I593" t="s">
        <v>3651</v>
      </c>
    </row>
    <row r="594" spans="1:9" x14ac:dyDescent="0.25">
      <c r="A594" t="s">
        <v>3652</v>
      </c>
      <c r="B594" t="s">
        <v>3653</v>
      </c>
      <c r="C594" t="s">
        <v>222</v>
      </c>
      <c r="D594" t="s">
        <v>3654</v>
      </c>
      <c r="E594" t="s">
        <v>3655</v>
      </c>
      <c r="F594" t="s">
        <v>3656</v>
      </c>
      <c r="G594" t="s">
        <v>3657</v>
      </c>
      <c r="H594" t="s">
        <v>3658</v>
      </c>
      <c r="I594" t="s">
        <v>588</v>
      </c>
    </row>
    <row r="595" spans="1:9" x14ac:dyDescent="0.25">
      <c r="A595" t="s">
        <v>3659</v>
      </c>
      <c r="B595" t="s">
        <v>3660</v>
      </c>
      <c r="C595" t="s">
        <v>58</v>
      </c>
      <c r="D595" t="s">
        <v>3661</v>
      </c>
      <c r="E595" t="s">
        <v>13</v>
      </c>
      <c r="F595" t="s">
        <v>1130</v>
      </c>
      <c r="G595" t="s">
        <v>804</v>
      </c>
      <c r="H595" t="s">
        <v>3662</v>
      </c>
      <c r="I595" t="s">
        <v>3663</v>
      </c>
    </row>
    <row r="596" spans="1:9" x14ac:dyDescent="0.25">
      <c r="A596" t="s">
        <v>3664</v>
      </c>
      <c r="B596" t="s">
        <v>3665</v>
      </c>
      <c r="C596" t="s">
        <v>357</v>
      </c>
      <c r="D596" t="s">
        <v>3666</v>
      </c>
      <c r="E596" t="s">
        <v>319</v>
      </c>
      <c r="F596" t="s">
        <v>3667</v>
      </c>
      <c r="G596" t="s">
        <v>3668</v>
      </c>
      <c r="H596" t="s">
        <v>3669</v>
      </c>
      <c r="I596" t="s">
        <v>3670</v>
      </c>
    </row>
    <row r="597" spans="1:9" x14ac:dyDescent="0.25">
      <c r="A597" t="s">
        <v>3671</v>
      </c>
      <c r="B597" t="s">
        <v>3672</v>
      </c>
      <c r="C597" t="s">
        <v>11</v>
      </c>
      <c r="D597" t="s">
        <v>503</v>
      </c>
      <c r="E597" t="s">
        <v>13</v>
      </c>
      <c r="F597" t="s">
        <v>3576</v>
      </c>
      <c r="G597" t="s">
        <v>3081</v>
      </c>
      <c r="H597" t="s">
        <v>3673</v>
      </c>
      <c r="I597" t="s">
        <v>3674</v>
      </c>
    </row>
    <row r="598" spans="1:9" x14ac:dyDescent="0.25">
      <c r="A598" t="s">
        <v>3675</v>
      </c>
      <c r="B598" t="s">
        <v>3676</v>
      </c>
      <c r="C598" t="s">
        <v>1556</v>
      </c>
      <c r="D598" t="s">
        <v>640</v>
      </c>
      <c r="E598" t="s">
        <v>13</v>
      </c>
      <c r="F598" t="s">
        <v>1551</v>
      </c>
      <c r="G598" t="s">
        <v>445</v>
      </c>
      <c r="H598" t="s">
        <v>3677</v>
      </c>
      <c r="I598" t="s">
        <v>3404</v>
      </c>
    </row>
    <row r="599" spans="1:9" x14ac:dyDescent="0.25">
      <c r="A599" t="s">
        <v>3678</v>
      </c>
      <c r="B599" t="s">
        <v>3679</v>
      </c>
      <c r="C599" t="s">
        <v>3680</v>
      </c>
      <c r="D599" t="s">
        <v>3681</v>
      </c>
      <c r="E599" t="s">
        <v>675</v>
      </c>
      <c r="F599" t="s">
        <v>3682</v>
      </c>
      <c r="G599" t="s">
        <v>3683</v>
      </c>
      <c r="H599" t="s">
        <v>3684</v>
      </c>
      <c r="I599" t="s">
        <v>3685</v>
      </c>
    </row>
    <row r="600" spans="1:9" x14ac:dyDescent="0.25">
      <c r="A600" t="s">
        <v>3686</v>
      </c>
      <c r="B600" t="s">
        <v>3687</v>
      </c>
      <c r="C600" t="s">
        <v>58</v>
      </c>
      <c r="D600" t="s">
        <v>3211</v>
      </c>
      <c r="E600" t="s">
        <v>13</v>
      </c>
      <c r="F600" t="s">
        <v>359</v>
      </c>
      <c r="G600" t="s">
        <v>290</v>
      </c>
      <c r="H600" t="s">
        <v>3688</v>
      </c>
      <c r="I600" t="s">
        <v>3689</v>
      </c>
    </row>
    <row r="601" spans="1:9" x14ac:dyDescent="0.25">
      <c r="A601" t="s">
        <v>3690</v>
      </c>
      <c r="B601" t="s">
        <v>3691</v>
      </c>
      <c r="C601" t="s">
        <v>1095</v>
      </c>
      <c r="D601" t="s">
        <v>2300</v>
      </c>
      <c r="E601" t="s">
        <v>668</v>
      </c>
      <c r="F601" t="s">
        <v>1245</v>
      </c>
      <c r="G601" t="s">
        <v>2845</v>
      </c>
      <c r="H601" t="s">
        <v>3692</v>
      </c>
      <c r="I601" t="s">
        <v>3693</v>
      </c>
    </row>
    <row r="602" spans="1:9" x14ac:dyDescent="0.25">
      <c r="A602" t="s">
        <v>3694</v>
      </c>
      <c r="B602" t="s">
        <v>3695</v>
      </c>
      <c r="C602" t="s">
        <v>58</v>
      </c>
      <c r="D602" t="s">
        <v>868</v>
      </c>
      <c r="E602" t="s">
        <v>13</v>
      </c>
      <c r="F602" t="s">
        <v>96</v>
      </c>
      <c r="G602" t="s">
        <v>298</v>
      </c>
      <c r="H602" t="s">
        <v>3696</v>
      </c>
      <c r="I602" t="s">
        <v>3697</v>
      </c>
    </row>
    <row r="603" spans="1:9" x14ac:dyDescent="0.25">
      <c r="A603" t="s">
        <v>3698</v>
      </c>
      <c r="B603" t="s">
        <v>3699</v>
      </c>
      <c r="C603" t="s">
        <v>58</v>
      </c>
      <c r="D603" t="s">
        <v>3700</v>
      </c>
      <c r="E603" t="s">
        <v>576</v>
      </c>
      <c r="F603" t="s">
        <v>3701</v>
      </c>
      <c r="G603" t="s">
        <v>3702</v>
      </c>
      <c r="H603" t="s">
        <v>3703</v>
      </c>
      <c r="I603" t="s">
        <v>3704</v>
      </c>
    </row>
    <row r="604" spans="1:9" x14ac:dyDescent="0.25">
      <c r="A604" t="s">
        <v>3705</v>
      </c>
      <c r="B604" t="s">
        <v>3706</v>
      </c>
      <c r="C604" t="s">
        <v>161</v>
      </c>
      <c r="D604" t="s">
        <v>3707</v>
      </c>
      <c r="E604" t="s">
        <v>13</v>
      </c>
      <c r="F604" t="s">
        <v>1206</v>
      </c>
      <c r="G604" t="s">
        <v>164</v>
      </c>
      <c r="H604" t="s">
        <v>3708</v>
      </c>
      <c r="I604" t="s">
        <v>3709</v>
      </c>
    </row>
    <row r="605" spans="1:9" x14ac:dyDescent="0.25">
      <c r="A605" t="s">
        <v>3710</v>
      </c>
      <c r="B605" t="s">
        <v>3711</v>
      </c>
      <c r="C605" t="s">
        <v>123</v>
      </c>
      <c r="D605" t="s">
        <v>445</v>
      </c>
      <c r="E605" t="s">
        <v>298</v>
      </c>
      <c r="F605" t="s">
        <v>1755</v>
      </c>
      <c r="G605" t="s">
        <v>252</v>
      </c>
      <c r="H605" t="s">
        <v>3712</v>
      </c>
      <c r="I605" t="s">
        <v>3713</v>
      </c>
    </row>
    <row r="606" spans="1:9" x14ac:dyDescent="0.25">
      <c r="A606" t="s">
        <v>3714</v>
      </c>
      <c r="B606" t="s">
        <v>3715</v>
      </c>
      <c r="C606" t="s">
        <v>11</v>
      </c>
      <c r="D606" t="s">
        <v>3716</v>
      </c>
      <c r="E606" t="s">
        <v>13</v>
      </c>
      <c r="F606" t="s">
        <v>3717</v>
      </c>
      <c r="G606" t="s">
        <v>3718</v>
      </c>
      <c r="H606" t="s">
        <v>3719</v>
      </c>
      <c r="I606" t="s">
        <v>3720</v>
      </c>
    </row>
    <row r="607" spans="1:9" x14ac:dyDescent="0.25">
      <c r="A607" t="s">
        <v>3721</v>
      </c>
      <c r="B607" t="s">
        <v>3722</v>
      </c>
      <c r="C607" t="s">
        <v>1831</v>
      </c>
      <c r="D607" t="s">
        <v>3467</v>
      </c>
      <c r="E607" t="s">
        <v>1201</v>
      </c>
      <c r="F607" t="s">
        <v>3723</v>
      </c>
      <c r="G607" t="s">
        <v>3724</v>
      </c>
      <c r="H607" t="s">
        <v>3725</v>
      </c>
      <c r="I607" t="s">
        <v>3726</v>
      </c>
    </row>
    <row r="608" spans="1:9" x14ac:dyDescent="0.25">
      <c r="A608" t="s">
        <v>3727</v>
      </c>
      <c r="B608" t="s">
        <v>3728</v>
      </c>
      <c r="C608" t="s">
        <v>11</v>
      </c>
      <c r="D608" t="s">
        <v>3232</v>
      </c>
      <c r="E608" t="s">
        <v>350</v>
      </c>
      <c r="F608" t="s">
        <v>3729</v>
      </c>
      <c r="G608" t="s">
        <v>3730</v>
      </c>
      <c r="H608" t="s">
        <v>3731</v>
      </c>
      <c r="I608" t="s">
        <v>3732</v>
      </c>
    </row>
    <row r="609" spans="1:9" x14ac:dyDescent="0.25">
      <c r="A609" t="s">
        <v>3733</v>
      </c>
      <c r="B609" t="s">
        <v>3734</v>
      </c>
      <c r="C609" t="s">
        <v>478</v>
      </c>
      <c r="D609" t="s">
        <v>2270</v>
      </c>
      <c r="E609" t="s">
        <v>89</v>
      </c>
      <c r="F609" t="s">
        <v>3735</v>
      </c>
      <c r="G609" t="s">
        <v>3736</v>
      </c>
      <c r="H609" t="s">
        <v>3737</v>
      </c>
      <c r="I609" t="s">
        <v>3738</v>
      </c>
    </row>
    <row r="610" spans="1:9" x14ac:dyDescent="0.25">
      <c r="A610" t="s">
        <v>3739</v>
      </c>
      <c r="B610" t="s">
        <v>3740</v>
      </c>
      <c r="C610" t="s">
        <v>3741</v>
      </c>
      <c r="D610" t="s">
        <v>3742</v>
      </c>
      <c r="E610" t="s">
        <v>13</v>
      </c>
      <c r="F610" t="s">
        <v>245</v>
      </c>
      <c r="G610" t="s">
        <v>479</v>
      </c>
      <c r="H610" t="s">
        <v>3743</v>
      </c>
      <c r="I610" t="s">
        <v>3744</v>
      </c>
    </row>
    <row r="611" spans="1:9" x14ac:dyDescent="0.25">
      <c r="A611" t="s">
        <v>3745</v>
      </c>
      <c r="B611" t="s">
        <v>3746</v>
      </c>
      <c r="C611" t="s">
        <v>11</v>
      </c>
      <c r="D611" t="s">
        <v>2723</v>
      </c>
      <c r="E611" t="s">
        <v>13</v>
      </c>
      <c r="F611" t="s">
        <v>253</v>
      </c>
      <c r="G611" t="s">
        <v>1374</v>
      </c>
      <c r="H611" t="s">
        <v>3747</v>
      </c>
      <c r="I611" t="s">
        <v>3748</v>
      </c>
    </row>
    <row r="612" spans="1:9" x14ac:dyDescent="0.25">
      <c r="A612" t="s">
        <v>3749</v>
      </c>
      <c r="B612" t="s">
        <v>3750</v>
      </c>
      <c r="C612" t="s">
        <v>147</v>
      </c>
      <c r="D612" t="s">
        <v>13</v>
      </c>
      <c r="E612" t="s">
        <v>473</v>
      </c>
      <c r="F612" t="s">
        <v>3751</v>
      </c>
      <c r="G612" t="s">
        <v>1162</v>
      </c>
      <c r="H612" t="s">
        <v>3752</v>
      </c>
      <c r="I612" t="s">
        <v>3753</v>
      </c>
    </row>
    <row r="613" spans="1:9" x14ac:dyDescent="0.25">
      <c r="A613" t="s">
        <v>3754</v>
      </c>
      <c r="B613" t="s">
        <v>3755</v>
      </c>
      <c r="C613" t="s">
        <v>161</v>
      </c>
      <c r="D613" t="s">
        <v>3756</v>
      </c>
      <c r="E613" t="s">
        <v>777</v>
      </c>
      <c r="F613" t="s">
        <v>3757</v>
      </c>
      <c r="G613" t="s">
        <v>870</v>
      </c>
      <c r="H613" t="s">
        <v>3758</v>
      </c>
      <c r="I613" t="s">
        <v>3759</v>
      </c>
    </row>
    <row r="614" spans="1:9" x14ac:dyDescent="0.25">
      <c r="A614" t="s">
        <v>3760</v>
      </c>
      <c r="B614" t="s">
        <v>3761</v>
      </c>
      <c r="C614" t="s">
        <v>11</v>
      </c>
      <c r="D614" t="s">
        <v>3762</v>
      </c>
      <c r="E614" t="s">
        <v>208</v>
      </c>
      <c r="F614" t="s">
        <v>3763</v>
      </c>
      <c r="G614" t="s">
        <v>3764</v>
      </c>
      <c r="H614" t="s">
        <v>3765</v>
      </c>
      <c r="I614" t="s">
        <v>3766</v>
      </c>
    </row>
    <row r="615" spans="1:9" x14ac:dyDescent="0.25">
      <c r="A615" t="s">
        <v>3767</v>
      </c>
      <c r="B615" t="s">
        <v>3768</v>
      </c>
      <c r="C615" t="s">
        <v>41</v>
      </c>
      <c r="D615" t="s">
        <v>2716</v>
      </c>
      <c r="E615" t="s">
        <v>568</v>
      </c>
      <c r="F615" t="s">
        <v>3769</v>
      </c>
      <c r="G615" t="s">
        <v>688</v>
      </c>
      <c r="H615" t="s">
        <v>3770</v>
      </c>
      <c r="I615" t="s">
        <v>3771</v>
      </c>
    </row>
    <row r="616" spans="1:9" x14ac:dyDescent="0.25">
      <c r="A616" t="s">
        <v>3772</v>
      </c>
      <c r="B616" t="s">
        <v>3773</v>
      </c>
      <c r="C616" t="s">
        <v>667</v>
      </c>
      <c r="D616" t="s">
        <v>709</v>
      </c>
      <c r="E616" t="s">
        <v>675</v>
      </c>
      <c r="F616" t="s">
        <v>777</v>
      </c>
      <c r="G616" t="s">
        <v>1755</v>
      </c>
      <c r="H616" t="s">
        <v>3774</v>
      </c>
      <c r="I616" t="s">
        <v>3775</v>
      </c>
    </row>
    <row r="617" spans="1:9" x14ac:dyDescent="0.25">
      <c r="A617" t="s">
        <v>3776</v>
      </c>
      <c r="B617" t="s">
        <v>3777</v>
      </c>
      <c r="C617" t="s">
        <v>115</v>
      </c>
      <c r="D617" t="s">
        <v>1811</v>
      </c>
      <c r="E617" t="s">
        <v>13</v>
      </c>
      <c r="F617" t="s">
        <v>3778</v>
      </c>
      <c r="G617" t="s">
        <v>3313</v>
      </c>
      <c r="H617" t="s">
        <v>3779</v>
      </c>
      <c r="I617" t="s">
        <v>2667</v>
      </c>
    </row>
    <row r="618" spans="1:9" x14ac:dyDescent="0.25">
      <c r="A618" t="s">
        <v>3780</v>
      </c>
      <c r="B618" t="s">
        <v>3781</v>
      </c>
      <c r="C618" t="s">
        <v>11</v>
      </c>
      <c r="D618" t="s">
        <v>2390</v>
      </c>
      <c r="E618" t="s">
        <v>616</v>
      </c>
      <c r="F618" t="s">
        <v>3782</v>
      </c>
      <c r="G618" t="s">
        <v>3783</v>
      </c>
      <c r="H618" t="s">
        <v>3784</v>
      </c>
      <c r="I618" t="s">
        <v>3785</v>
      </c>
    </row>
    <row r="619" spans="1:9" x14ac:dyDescent="0.25">
      <c r="A619" t="s">
        <v>3786</v>
      </c>
      <c r="B619" t="s">
        <v>3787</v>
      </c>
      <c r="C619" t="s">
        <v>614</v>
      </c>
      <c r="D619" t="s">
        <v>3788</v>
      </c>
      <c r="E619" t="s">
        <v>624</v>
      </c>
      <c r="F619" t="s">
        <v>3789</v>
      </c>
      <c r="G619" t="s">
        <v>3790</v>
      </c>
      <c r="H619" t="s">
        <v>3791</v>
      </c>
      <c r="I619" t="s">
        <v>3792</v>
      </c>
    </row>
    <row r="620" spans="1:9" x14ac:dyDescent="0.25">
      <c r="A620" t="s">
        <v>3793</v>
      </c>
      <c r="B620" t="s">
        <v>3794</v>
      </c>
      <c r="C620" t="s">
        <v>251</v>
      </c>
      <c r="D620" t="s">
        <v>1130</v>
      </c>
      <c r="E620" t="s">
        <v>148</v>
      </c>
      <c r="F620" t="s">
        <v>804</v>
      </c>
      <c r="G620" t="s">
        <v>186</v>
      </c>
      <c r="H620" t="s">
        <v>3795</v>
      </c>
      <c r="I620" t="s">
        <v>3796</v>
      </c>
    </row>
    <row r="621" spans="1:9" x14ac:dyDescent="0.25">
      <c r="A621" t="s">
        <v>3797</v>
      </c>
      <c r="B621" t="s">
        <v>3798</v>
      </c>
      <c r="C621" t="s">
        <v>614</v>
      </c>
      <c r="D621" t="s">
        <v>3500</v>
      </c>
      <c r="E621" t="s">
        <v>13</v>
      </c>
      <c r="F621" t="s">
        <v>13</v>
      </c>
      <c r="G621" t="s">
        <v>13</v>
      </c>
      <c r="H621" t="s">
        <v>3799</v>
      </c>
      <c r="I621" t="s">
        <v>3800</v>
      </c>
    </row>
    <row r="622" spans="1:9" x14ac:dyDescent="0.25">
      <c r="A622" t="s">
        <v>3801</v>
      </c>
      <c r="B622" t="s">
        <v>3802</v>
      </c>
      <c r="C622" t="s">
        <v>11</v>
      </c>
      <c r="D622" t="s">
        <v>1879</v>
      </c>
      <c r="E622" t="s">
        <v>13</v>
      </c>
      <c r="F622" t="s">
        <v>403</v>
      </c>
      <c r="G622" t="s">
        <v>2946</v>
      </c>
      <c r="H622" t="s">
        <v>3803</v>
      </c>
      <c r="I622" t="s">
        <v>3804</v>
      </c>
    </row>
    <row r="623" spans="1:9" x14ac:dyDescent="0.25">
      <c r="A623" t="s">
        <v>3805</v>
      </c>
      <c r="B623" t="s">
        <v>3806</v>
      </c>
      <c r="C623" t="s">
        <v>222</v>
      </c>
      <c r="D623" t="s">
        <v>2520</v>
      </c>
      <c r="E623" t="s">
        <v>230</v>
      </c>
      <c r="F623" t="s">
        <v>1208</v>
      </c>
      <c r="G623" t="s">
        <v>2139</v>
      </c>
      <c r="H623" t="s">
        <v>3807</v>
      </c>
      <c r="I623" t="s">
        <v>3808</v>
      </c>
    </row>
    <row r="624" spans="1:9" x14ac:dyDescent="0.25">
      <c r="A624" t="s">
        <v>3809</v>
      </c>
      <c r="B624" t="s">
        <v>3810</v>
      </c>
      <c r="C624" t="s">
        <v>11</v>
      </c>
      <c r="D624" t="s">
        <v>624</v>
      </c>
      <c r="E624" t="s">
        <v>640</v>
      </c>
      <c r="F624" t="s">
        <v>2504</v>
      </c>
      <c r="G624" t="s">
        <v>3811</v>
      </c>
      <c r="H624" t="s">
        <v>3812</v>
      </c>
      <c r="I624" t="s">
        <v>3813</v>
      </c>
    </row>
    <row r="625" spans="1:9" x14ac:dyDescent="0.25">
      <c r="A625" t="s">
        <v>3814</v>
      </c>
      <c r="B625" t="s">
        <v>3815</v>
      </c>
      <c r="C625" t="s">
        <v>614</v>
      </c>
      <c r="D625" t="s">
        <v>3816</v>
      </c>
      <c r="E625" t="s">
        <v>13</v>
      </c>
      <c r="F625" t="s">
        <v>193</v>
      </c>
      <c r="G625" t="s">
        <v>275</v>
      </c>
      <c r="H625" t="s">
        <v>3817</v>
      </c>
      <c r="I625" t="s">
        <v>3818</v>
      </c>
    </row>
    <row r="626" spans="1:9" x14ac:dyDescent="0.25">
      <c r="A626" t="s">
        <v>3819</v>
      </c>
      <c r="B626" t="s">
        <v>3820</v>
      </c>
      <c r="C626" t="s">
        <v>147</v>
      </c>
      <c r="D626" t="s">
        <v>3821</v>
      </c>
      <c r="E626" t="s">
        <v>90</v>
      </c>
      <c r="F626" t="s">
        <v>3822</v>
      </c>
      <c r="G626" t="s">
        <v>410</v>
      </c>
      <c r="H626" t="s">
        <v>3823</v>
      </c>
      <c r="I626" t="s">
        <v>3824</v>
      </c>
    </row>
    <row r="627" spans="1:9" x14ac:dyDescent="0.25">
      <c r="A627" t="s">
        <v>3825</v>
      </c>
      <c r="B627" t="s">
        <v>3826</v>
      </c>
      <c r="C627" t="s">
        <v>11</v>
      </c>
      <c r="D627" t="s">
        <v>74</v>
      </c>
      <c r="E627" t="s">
        <v>675</v>
      </c>
      <c r="F627" t="s">
        <v>3827</v>
      </c>
      <c r="G627" t="s">
        <v>3828</v>
      </c>
      <c r="H627" t="s">
        <v>3829</v>
      </c>
      <c r="I627" t="s">
        <v>3830</v>
      </c>
    </row>
    <row r="628" spans="1:9" x14ac:dyDescent="0.25">
      <c r="A628" t="s">
        <v>3831</v>
      </c>
      <c r="B628" t="s">
        <v>3832</v>
      </c>
      <c r="C628" t="s">
        <v>3833</v>
      </c>
      <c r="D628" t="s">
        <v>3834</v>
      </c>
      <c r="E628" t="s">
        <v>1791</v>
      </c>
      <c r="F628" t="s">
        <v>3835</v>
      </c>
      <c r="G628" t="s">
        <v>3836</v>
      </c>
      <c r="H628" t="s">
        <v>3837</v>
      </c>
      <c r="I628" t="s">
        <v>3838</v>
      </c>
    </row>
    <row r="629" spans="1:9" x14ac:dyDescent="0.25">
      <c r="A629" t="s">
        <v>3839</v>
      </c>
      <c r="B629" t="s">
        <v>3840</v>
      </c>
      <c r="C629" t="s">
        <v>147</v>
      </c>
      <c r="D629" t="s">
        <v>148</v>
      </c>
      <c r="E629" t="s">
        <v>13</v>
      </c>
      <c r="F629" t="s">
        <v>3261</v>
      </c>
      <c r="G629" t="s">
        <v>3841</v>
      </c>
      <c r="H629" t="s">
        <v>3842</v>
      </c>
      <c r="I629" t="s">
        <v>3843</v>
      </c>
    </row>
    <row r="630" spans="1:9" x14ac:dyDescent="0.25">
      <c r="A630" t="s">
        <v>3844</v>
      </c>
      <c r="B630" t="s">
        <v>3845</v>
      </c>
      <c r="C630" t="s">
        <v>41</v>
      </c>
      <c r="D630" t="s">
        <v>518</v>
      </c>
      <c r="E630" t="s">
        <v>1273</v>
      </c>
      <c r="F630" t="s">
        <v>3846</v>
      </c>
      <c r="G630" t="s">
        <v>3847</v>
      </c>
      <c r="H630" t="s">
        <v>3848</v>
      </c>
      <c r="I630" t="s">
        <v>3849</v>
      </c>
    </row>
    <row r="631" spans="1:9" x14ac:dyDescent="0.25">
      <c r="A631" t="s">
        <v>3850</v>
      </c>
      <c r="B631" t="s">
        <v>3851</v>
      </c>
      <c r="C631" t="s">
        <v>161</v>
      </c>
      <c r="D631" t="s">
        <v>3521</v>
      </c>
      <c r="E631" t="s">
        <v>1712</v>
      </c>
      <c r="F631" t="s">
        <v>3852</v>
      </c>
      <c r="G631" t="s">
        <v>2568</v>
      </c>
      <c r="H631" t="s">
        <v>3853</v>
      </c>
      <c r="I631" t="s">
        <v>3854</v>
      </c>
    </row>
    <row r="632" spans="1:9" x14ac:dyDescent="0.25">
      <c r="A632" t="s">
        <v>3855</v>
      </c>
      <c r="B632" t="s">
        <v>3856</v>
      </c>
      <c r="C632" t="s">
        <v>115</v>
      </c>
      <c r="D632" t="s">
        <v>3857</v>
      </c>
      <c r="E632" t="s">
        <v>96</v>
      </c>
      <c r="F632" t="s">
        <v>3858</v>
      </c>
      <c r="G632" t="s">
        <v>607</v>
      </c>
      <c r="H632" t="s">
        <v>3859</v>
      </c>
      <c r="I632" t="s">
        <v>3860</v>
      </c>
    </row>
    <row r="633" spans="1:9" x14ac:dyDescent="0.25">
      <c r="A633" t="s">
        <v>3861</v>
      </c>
      <c r="B633" t="s">
        <v>3862</v>
      </c>
      <c r="C633" t="s">
        <v>11</v>
      </c>
      <c r="D633" t="s">
        <v>661</v>
      </c>
      <c r="E633" t="s">
        <v>350</v>
      </c>
      <c r="F633" t="s">
        <v>3863</v>
      </c>
      <c r="G633" t="s">
        <v>1676</v>
      </c>
      <c r="H633" t="s">
        <v>3864</v>
      </c>
      <c r="I633" t="s">
        <v>3865</v>
      </c>
    </row>
    <row r="634" spans="1:9" x14ac:dyDescent="0.25">
      <c r="A634" t="s">
        <v>3866</v>
      </c>
      <c r="B634" t="s">
        <v>3867</v>
      </c>
      <c r="C634" t="s">
        <v>11</v>
      </c>
      <c r="D634" t="s">
        <v>515</v>
      </c>
      <c r="E634" t="s">
        <v>359</v>
      </c>
      <c r="F634" t="s">
        <v>3868</v>
      </c>
      <c r="G634" t="s">
        <v>3869</v>
      </c>
      <c r="H634" t="s">
        <v>3870</v>
      </c>
      <c r="I634" t="s">
        <v>3871</v>
      </c>
    </row>
    <row r="635" spans="1:9" x14ac:dyDescent="0.25">
      <c r="A635" t="s">
        <v>3872</v>
      </c>
      <c r="B635" t="s">
        <v>3873</v>
      </c>
      <c r="C635" t="s">
        <v>161</v>
      </c>
      <c r="D635" t="s">
        <v>3874</v>
      </c>
      <c r="E635" t="s">
        <v>13</v>
      </c>
      <c r="F635" t="s">
        <v>723</v>
      </c>
      <c r="G635" t="s">
        <v>90</v>
      </c>
      <c r="H635" t="s">
        <v>3875</v>
      </c>
      <c r="I635" t="s">
        <v>3876</v>
      </c>
    </row>
    <row r="636" spans="1:9" x14ac:dyDescent="0.25">
      <c r="A636" t="s">
        <v>3877</v>
      </c>
      <c r="B636" t="s">
        <v>3878</v>
      </c>
      <c r="C636" t="s">
        <v>80</v>
      </c>
      <c r="D636" t="s">
        <v>3879</v>
      </c>
      <c r="E636" t="s">
        <v>473</v>
      </c>
      <c r="F636" t="s">
        <v>3880</v>
      </c>
      <c r="G636" t="s">
        <v>1278</v>
      </c>
      <c r="H636" t="s">
        <v>3881</v>
      </c>
      <c r="I636" t="s">
        <v>3882</v>
      </c>
    </row>
    <row r="637" spans="1:9" x14ac:dyDescent="0.25">
      <c r="A637" t="s">
        <v>3883</v>
      </c>
      <c r="B637" t="s">
        <v>3884</v>
      </c>
      <c r="C637" t="s">
        <v>222</v>
      </c>
      <c r="D637" t="s">
        <v>3455</v>
      </c>
      <c r="E637" t="s">
        <v>1273</v>
      </c>
      <c r="F637" t="s">
        <v>3885</v>
      </c>
      <c r="G637" t="s">
        <v>3886</v>
      </c>
      <c r="H637" t="s">
        <v>3887</v>
      </c>
      <c r="I637" t="s">
        <v>3888</v>
      </c>
    </row>
    <row r="638" spans="1:9" x14ac:dyDescent="0.25">
      <c r="A638" t="s">
        <v>3889</v>
      </c>
      <c r="B638" t="s">
        <v>3890</v>
      </c>
      <c r="C638" t="s">
        <v>115</v>
      </c>
      <c r="D638" t="s">
        <v>1130</v>
      </c>
      <c r="E638" t="s">
        <v>1712</v>
      </c>
      <c r="F638" t="s">
        <v>3891</v>
      </c>
      <c r="G638" t="s">
        <v>3594</v>
      </c>
      <c r="H638" t="s">
        <v>3892</v>
      </c>
      <c r="I638" t="s">
        <v>3893</v>
      </c>
    </row>
    <row r="639" spans="1:9" x14ac:dyDescent="0.25">
      <c r="A639" t="s">
        <v>3894</v>
      </c>
      <c r="B639" t="s">
        <v>3895</v>
      </c>
      <c r="C639" t="s">
        <v>41</v>
      </c>
      <c r="D639" t="s">
        <v>855</v>
      </c>
      <c r="E639" t="s">
        <v>616</v>
      </c>
      <c r="F639" t="s">
        <v>3896</v>
      </c>
      <c r="G639" t="s">
        <v>3897</v>
      </c>
      <c r="H639" t="s">
        <v>3898</v>
      </c>
      <c r="I639" t="s">
        <v>3899</v>
      </c>
    </row>
    <row r="640" spans="1:9" x14ac:dyDescent="0.25">
      <c r="A640" t="s">
        <v>3900</v>
      </c>
      <c r="B640" t="s">
        <v>3901</v>
      </c>
      <c r="C640" t="s">
        <v>147</v>
      </c>
      <c r="D640" t="s">
        <v>2335</v>
      </c>
      <c r="E640" t="s">
        <v>583</v>
      </c>
      <c r="F640" t="s">
        <v>3902</v>
      </c>
      <c r="G640" t="s">
        <v>3903</v>
      </c>
      <c r="H640" t="s">
        <v>3904</v>
      </c>
      <c r="I640" t="s">
        <v>3905</v>
      </c>
    </row>
    <row r="641" spans="1:9" x14ac:dyDescent="0.25">
      <c r="A641" t="s">
        <v>3906</v>
      </c>
      <c r="B641" t="s">
        <v>3907</v>
      </c>
      <c r="C641" t="s">
        <v>11</v>
      </c>
      <c r="D641" t="s">
        <v>1817</v>
      </c>
      <c r="E641" t="s">
        <v>13</v>
      </c>
      <c r="F641" t="s">
        <v>616</v>
      </c>
      <c r="G641" t="s">
        <v>95</v>
      </c>
      <c r="H641" t="s">
        <v>3908</v>
      </c>
      <c r="I641" t="s">
        <v>3909</v>
      </c>
    </row>
    <row r="642" spans="1:9" x14ac:dyDescent="0.25">
      <c r="A642" t="s">
        <v>3910</v>
      </c>
      <c r="B642" t="s">
        <v>3911</v>
      </c>
      <c r="C642" t="s">
        <v>161</v>
      </c>
      <c r="D642" t="s">
        <v>524</v>
      </c>
      <c r="E642" t="s">
        <v>1712</v>
      </c>
      <c r="F642" t="s">
        <v>342</v>
      </c>
      <c r="G642" t="s">
        <v>237</v>
      </c>
      <c r="H642" t="s">
        <v>3912</v>
      </c>
      <c r="I642" t="s">
        <v>3913</v>
      </c>
    </row>
    <row r="643" spans="1:9" x14ac:dyDescent="0.25">
      <c r="A643" t="s">
        <v>3914</v>
      </c>
      <c r="B643" t="s">
        <v>3915</v>
      </c>
      <c r="C643" t="s">
        <v>147</v>
      </c>
      <c r="D643" t="s">
        <v>2573</v>
      </c>
      <c r="E643" t="s">
        <v>148</v>
      </c>
      <c r="F643" t="s">
        <v>3916</v>
      </c>
      <c r="G643" t="s">
        <v>3917</v>
      </c>
      <c r="H643" t="s">
        <v>3918</v>
      </c>
      <c r="I643" t="s">
        <v>3919</v>
      </c>
    </row>
    <row r="644" spans="1:9" x14ac:dyDescent="0.25">
      <c r="A644" t="s">
        <v>3920</v>
      </c>
      <c r="B644" t="s">
        <v>3921</v>
      </c>
      <c r="C644" t="s">
        <v>222</v>
      </c>
      <c r="D644" t="s">
        <v>3922</v>
      </c>
      <c r="E644" t="s">
        <v>298</v>
      </c>
      <c r="F644" t="s">
        <v>1016</v>
      </c>
      <c r="G644" t="s">
        <v>417</v>
      </c>
      <c r="H644" t="s">
        <v>3923</v>
      </c>
      <c r="I644" t="s">
        <v>3924</v>
      </c>
    </row>
    <row r="645" spans="1:9" x14ac:dyDescent="0.25">
      <c r="A645" t="s">
        <v>3925</v>
      </c>
      <c r="B645" t="s">
        <v>3926</v>
      </c>
      <c r="C645" t="s">
        <v>161</v>
      </c>
      <c r="D645" t="s">
        <v>3927</v>
      </c>
      <c r="E645" t="s">
        <v>148</v>
      </c>
      <c r="F645" t="s">
        <v>13</v>
      </c>
      <c r="G645" t="s">
        <v>13</v>
      </c>
      <c r="H645" t="s">
        <v>3928</v>
      </c>
      <c r="I645" t="s">
        <v>3929</v>
      </c>
    </row>
    <row r="646" spans="1:9" x14ac:dyDescent="0.25">
      <c r="A646" t="s">
        <v>3930</v>
      </c>
      <c r="B646" t="s">
        <v>3931</v>
      </c>
      <c r="C646" t="s">
        <v>58</v>
      </c>
      <c r="D646" t="s">
        <v>3932</v>
      </c>
      <c r="E646" t="s">
        <v>13</v>
      </c>
      <c r="F646" t="s">
        <v>275</v>
      </c>
      <c r="G646" t="s">
        <v>43</v>
      </c>
      <c r="H646" t="s">
        <v>3933</v>
      </c>
      <c r="I646" t="s">
        <v>3934</v>
      </c>
    </row>
    <row r="647" spans="1:9" x14ac:dyDescent="0.25">
      <c r="A647" t="s">
        <v>3935</v>
      </c>
      <c r="B647" t="s">
        <v>3936</v>
      </c>
      <c r="C647" t="s">
        <v>11</v>
      </c>
      <c r="D647" t="s">
        <v>1652</v>
      </c>
      <c r="E647" t="s">
        <v>208</v>
      </c>
      <c r="F647" t="s">
        <v>67</v>
      </c>
      <c r="G647" t="s">
        <v>1740</v>
      </c>
      <c r="H647" t="s">
        <v>3937</v>
      </c>
      <c r="I647" t="s">
        <v>3938</v>
      </c>
    </row>
    <row r="648" spans="1:9" x14ac:dyDescent="0.25">
      <c r="A648" t="s">
        <v>3939</v>
      </c>
      <c r="B648" t="s">
        <v>3940</v>
      </c>
      <c r="C648" t="s">
        <v>58</v>
      </c>
      <c r="D648" t="s">
        <v>911</v>
      </c>
      <c r="E648" t="s">
        <v>13</v>
      </c>
      <c r="F648" t="s">
        <v>275</v>
      </c>
      <c r="G648" t="s">
        <v>1791</v>
      </c>
      <c r="H648" t="s">
        <v>3941</v>
      </c>
      <c r="I648" t="s">
        <v>3942</v>
      </c>
    </row>
    <row r="649" spans="1:9" x14ac:dyDescent="0.25">
      <c r="A649" t="s">
        <v>3943</v>
      </c>
      <c r="B649" t="s">
        <v>3944</v>
      </c>
      <c r="C649" t="s">
        <v>11</v>
      </c>
      <c r="D649" t="s">
        <v>3945</v>
      </c>
      <c r="E649" t="s">
        <v>633</v>
      </c>
      <c r="F649" t="s">
        <v>3946</v>
      </c>
      <c r="G649" t="s">
        <v>1195</v>
      </c>
      <c r="H649" t="s">
        <v>3947</v>
      </c>
      <c r="I649" t="s">
        <v>3948</v>
      </c>
    </row>
    <row r="650" spans="1:9" x14ac:dyDescent="0.25">
      <c r="A650" t="s">
        <v>3949</v>
      </c>
      <c r="B650" t="s">
        <v>3950</v>
      </c>
      <c r="C650" t="s">
        <v>501</v>
      </c>
      <c r="D650" t="s">
        <v>3951</v>
      </c>
      <c r="E650" t="s">
        <v>854</v>
      </c>
      <c r="F650" t="s">
        <v>1973</v>
      </c>
      <c r="G650" t="s">
        <v>3952</v>
      </c>
      <c r="H650" t="s">
        <v>3953</v>
      </c>
      <c r="I650" t="s">
        <v>3954</v>
      </c>
    </row>
    <row r="651" spans="1:9" x14ac:dyDescent="0.25">
      <c r="A651" t="s">
        <v>3955</v>
      </c>
      <c r="B651" t="s">
        <v>3956</v>
      </c>
      <c r="C651" t="s">
        <v>11</v>
      </c>
      <c r="D651" t="s">
        <v>3505</v>
      </c>
      <c r="E651" t="s">
        <v>1388</v>
      </c>
      <c r="F651" t="s">
        <v>1641</v>
      </c>
      <c r="G651" t="s">
        <v>3301</v>
      </c>
      <c r="H651" t="s">
        <v>3957</v>
      </c>
      <c r="I651" t="s">
        <v>3958</v>
      </c>
    </row>
    <row r="652" spans="1:9" x14ac:dyDescent="0.25">
      <c r="A652" t="s">
        <v>3959</v>
      </c>
      <c r="B652" t="s">
        <v>3960</v>
      </c>
      <c r="C652" t="s">
        <v>11</v>
      </c>
      <c r="D652" t="s">
        <v>2573</v>
      </c>
      <c r="E652" t="s">
        <v>402</v>
      </c>
      <c r="F652" t="s">
        <v>3961</v>
      </c>
      <c r="G652" t="s">
        <v>2473</v>
      </c>
      <c r="H652" t="s">
        <v>3962</v>
      </c>
      <c r="I652" t="s">
        <v>3963</v>
      </c>
    </row>
    <row r="653" spans="1:9" x14ac:dyDescent="0.25">
      <c r="A653" t="s">
        <v>3964</v>
      </c>
      <c r="B653" t="s">
        <v>3965</v>
      </c>
      <c r="C653" t="s">
        <v>11</v>
      </c>
      <c r="D653" t="s">
        <v>1903</v>
      </c>
      <c r="E653" t="s">
        <v>13</v>
      </c>
      <c r="F653" t="s">
        <v>473</v>
      </c>
      <c r="G653" t="s">
        <v>1088</v>
      </c>
      <c r="H653" t="s">
        <v>3966</v>
      </c>
      <c r="I653" t="s">
        <v>3967</v>
      </c>
    </row>
    <row r="654" spans="1:9" x14ac:dyDescent="0.25">
      <c r="A654" t="s">
        <v>3968</v>
      </c>
      <c r="B654" t="s">
        <v>3969</v>
      </c>
      <c r="C654" t="s">
        <v>222</v>
      </c>
      <c r="D654" t="s">
        <v>3970</v>
      </c>
      <c r="E654" t="s">
        <v>777</v>
      </c>
      <c r="F654" t="s">
        <v>1103</v>
      </c>
      <c r="G654" t="s">
        <v>791</v>
      </c>
      <c r="H654" t="s">
        <v>3971</v>
      </c>
      <c r="I654" t="s">
        <v>3972</v>
      </c>
    </row>
    <row r="655" spans="1:9" x14ac:dyDescent="0.25">
      <c r="A655" t="s">
        <v>3973</v>
      </c>
      <c r="B655" t="s">
        <v>3974</v>
      </c>
      <c r="C655" t="s">
        <v>1009</v>
      </c>
      <c r="D655" t="s">
        <v>2589</v>
      </c>
      <c r="E655" t="s">
        <v>13</v>
      </c>
      <c r="F655" t="s">
        <v>3975</v>
      </c>
      <c r="G655" t="s">
        <v>642</v>
      </c>
      <c r="H655" t="s">
        <v>3976</v>
      </c>
      <c r="I655" t="s">
        <v>3977</v>
      </c>
    </row>
    <row r="656" spans="1:9" x14ac:dyDescent="0.25">
      <c r="A656" t="s">
        <v>3978</v>
      </c>
      <c r="B656" t="s">
        <v>3979</v>
      </c>
      <c r="C656" t="s">
        <v>41</v>
      </c>
      <c r="D656" t="s">
        <v>3980</v>
      </c>
      <c r="E656" t="s">
        <v>777</v>
      </c>
      <c r="F656" t="s">
        <v>3981</v>
      </c>
      <c r="G656" t="s">
        <v>3982</v>
      </c>
      <c r="H656" t="s">
        <v>3983</v>
      </c>
      <c r="I656" t="s">
        <v>3984</v>
      </c>
    </row>
    <row r="657" spans="1:9" x14ac:dyDescent="0.25">
      <c r="A657" t="s">
        <v>3985</v>
      </c>
      <c r="B657" t="s">
        <v>3986</v>
      </c>
      <c r="C657" t="s">
        <v>41</v>
      </c>
      <c r="D657" t="s">
        <v>3987</v>
      </c>
      <c r="E657" t="s">
        <v>3655</v>
      </c>
      <c r="F657" t="s">
        <v>3988</v>
      </c>
      <c r="G657" t="s">
        <v>2131</v>
      </c>
      <c r="H657" t="s">
        <v>3989</v>
      </c>
      <c r="I657" t="s">
        <v>3990</v>
      </c>
    </row>
    <row r="658" spans="1:9" x14ac:dyDescent="0.25">
      <c r="A658" t="s">
        <v>3991</v>
      </c>
      <c r="B658" t="s">
        <v>3992</v>
      </c>
      <c r="C658" t="s">
        <v>1095</v>
      </c>
      <c r="D658" t="s">
        <v>2335</v>
      </c>
      <c r="E658" t="s">
        <v>640</v>
      </c>
      <c r="F658" t="s">
        <v>2855</v>
      </c>
      <c r="G658" t="s">
        <v>3993</v>
      </c>
      <c r="H658" t="s">
        <v>3994</v>
      </c>
      <c r="I658" t="s">
        <v>3995</v>
      </c>
    </row>
    <row r="659" spans="1:9" x14ac:dyDescent="0.25">
      <c r="A659" t="s">
        <v>3996</v>
      </c>
      <c r="B659" t="s">
        <v>3997</v>
      </c>
      <c r="C659" t="s">
        <v>251</v>
      </c>
      <c r="D659" t="s">
        <v>445</v>
      </c>
      <c r="E659" t="s">
        <v>13</v>
      </c>
      <c r="F659" t="s">
        <v>1137</v>
      </c>
      <c r="G659" t="s">
        <v>1388</v>
      </c>
      <c r="H659" t="s">
        <v>3998</v>
      </c>
      <c r="I659" t="s">
        <v>3999</v>
      </c>
    </row>
    <row r="660" spans="1:9" x14ac:dyDescent="0.25">
      <c r="A660" t="s">
        <v>4000</v>
      </c>
      <c r="B660" t="s">
        <v>4001</v>
      </c>
      <c r="C660" t="s">
        <v>115</v>
      </c>
      <c r="D660" t="s">
        <v>624</v>
      </c>
      <c r="E660" t="s">
        <v>1368</v>
      </c>
      <c r="F660" t="s">
        <v>4002</v>
      </c>
      <c r="G660" t="s">
        <v>1096</v>
      </c>
      <c r="H660" t="s">
        <v>4003</v>
      </c>
      <c r="I660" t="s">
        <v>4004</v>
      </c>
    </row>
    <row r="661" spans="1:9" x14ac:dyDescent="0.25">
      <c r="A661" t="s">
        <v>4005</v>
      </c>
      <c r="B661" t="s">
        <v>4006</v>
      </c>
      <c r="C661" t="s">
        <v>501</v>
      </c>
      <c r="D661" t="s">
        <v>791</v>
      </c>
      <c r="E661" t="s">
        <v>946</v>
      </c>
      <c r="F661" t="s">
        <v>4007</v>
      </c>
      <c r="G661" t="s">
        <v>4008</v>
      </c>
      <c r="H661" t="s">
        <v>4009</v>
      </c>
      <c r="I661" t="s">
        <v>4010</v>
      </c>
    </row>
    <row r="662" spans="1:9" x14ac:dyDescent="0.25">
      <c r="A662" t="s">
        <v>4011</v>
      </c>
      <c r="B662" t="s">
        <v>4012</v>
      </c>
      <c r="C662" t="s">
        <v>58</v>
      </c>
      <c r="D662" t="s">
        <v>675</v>
      </c>
      <c r="E662" t="s">
        <v>13</v>
      </c>
      <c r="F662" t="s">
        <v>163</v>
      </c>
      <c r="G662" t="s">
        <v>1368</v>
      </c>
      <c r="H662" t="s">
        <v>4013</v>
      </c>
      <c r="I662" t="s">
        <v>4014</v>
      </c>
    </row>
    <row r="663" spans="1:9" x14ac:dyDescent="0.25">
      <c r="A663" t="s">
        <v>4015</v>
      </c>
      <c r="B663" t="s">
        <v>4016</v>
      </c>
      <c r="C663" t="s">
        <v>11</v>
      </c>
      <c r="D663" t="s">
        <v>327</v>
      </c>
      <c r="E663" t="s">
        <v>13</v>
      </c>
      <c r="F663" t="s">
        <v>4017</v>
      </c>
      <c r="G663" t="s">
        <v>4018</v>
      </c>
      <c r="H663" t="s">
        <v>4019</v>
      </c>
      <c r="I663" t="s">
        <v>4020</v>
      </c>
    </row>
    <row r="664" spans="1:9" x14ac:dyDescent="0.25">
      <c r="A664" t="s">
        <v>4021</v>
      </c>
      <c r="B664" t="s">
        <v>4022</v>
      </c>
      <c r="C664" t="s">
        <v>11</v>
      </c>
      <c r="D664" t="s">
        <v>290</v>
      </c>
      <c r="E664" t="s">
        <v>777</v>
      </c>
      <c r="F664" t="s">
        <v>110</v>
      </c>
      <c r="G664" t="s">
        <v>4023</v>
      </c>
      <c r="H664" t="s">
        <v>4024</v>
      </c>
      <c r="I664" t="s">
        <v>4025</v>
      </c>
    </row>
    <row r="665" spans="1:9" x14ac:dyDescent="0.25">
      <c r="A665" t="s">
        <v>4026</v>
      </c>
      <c r="B665" t="s">
        <v>4027</v>
      </c>
      <c r="C665" t="s">
        <v>11</v>
      </c>
      <c r="D665" t="s">
        <v>616</v>
      </c>
      <c r="E665" t="s">
        <v>445</v>
      </c>
      <c r="F665" t="s">
        <v>2486</v>
      </c>
      <c r="G665" t="s">
        <v>4028</v>
      </c>
      <c r="H665" t="s">
        <v>4029</v>
      </c>
      <c r="I665" t="s">
        <v>4030</v>
      </c>
    </row>
    <row r="666" spans="1:9" x14ac:dyDescent="0.25">
      <c r="A666" t="s">
        <v>4031</v>
      </c>
      <c r="B666" t="s">
        <v>4032</v>
      </c>
      <c r="C666" t="s">
        <v>222</v>
      </c>
      <c r="D666" t="s">
        <v>479</v>
      </c>
      <c r="E666" t="s">
        <v>1551</v>
      </c>
      <c r="F666" t="s">
        <v>4033</v>
      </c>
      <c r="G666" t="s">
        <v>4034</v>
      </c>
      <c r="H666" t="s">
        <v>4035</v>
      </c>
      <c r="I666" t="s">
        <v>4036</v>
      </c>
    </row>
    <row r="667" spans="1:9" x14ac:dyDescent="0.25">
      <c r="A667" t="s">
        <v>4037</v>
      </c>
      <c r="B667" t="s">
        <v>4038</v>
      </c>
      <c r="C667" t="s">
        <v>4039</v>
      </c>
      <c r="D667" t="s">
        <v>4040</v>
      </c>
      <c r="E667" t="s">
        <v>208</v>
      </c>
      <c r="F667" t="s">
        <v>4041</v>
      </c>
      <c r="G667" t="s">
        <v>2219</v>
      </c>
      <c r="H667" t="s">
        <v>4042</v>
      </c>
      <c r="I667" t="s">
        <v>4043</v>
      </c>
    </row>
    <row r="668" spans="1:9" x14ac:dyDescent="0.25">
      <c r="A668" t="s">
        <v>4044</v>
      </c>
      <c r="B668" t="s">
        <v>4045</v>
      </c>
      <c r="C668" t="s">
        <v>41</v>
      </c>
      <c r="D668" t="s">
        <v>4046</v>
      </c>
      <c r="E668" t="s">
        <v>1160</v>
      </c>
      <c r="F668" t="s">
        <v>4047</v>
      </c>
      <c r="G668" t="s">
        <v>210</v>
      </c>
      <c r="H668" t="s">
        <v>4048</v>
      </c>
      <c r="I668" t="s">
        <v>4049</v>
      </c>
    </row>
    <row r="669" spans="1:9" x14ac:dyDescent="0.25">
      <c r="A669" t="s">
        <v>4050</v>
      </c>
      <c r="B669" t="s">
        <v>4051</v>
      </c>
      <c r="C669" t="s">
        <v>161</v>
      </c>
      <c r="D669" t="s">
        <v>4052</v>
      </c>
      <c r="E669" t="s">
        <v>1088</v>
      </c>
      <c r="F669" t="s">
        <v>4053</v>
      </c>
      <c r="G669" t="s">
        <v>4054</v>
      </c>
      <c r="H669" t="s">
        <v>4055</v>
      </c>
      <c r="I669" t="s">
        <v>4056</v>
      </c>
    </row>
    <row r="670" spans="1:9" x14ac:dyDescent="0.25">
      <c r="A670" t="s">
        <v>4057</v>
      </c>
      <c r="B670" t="s">
        <v>4058</v>
      </c>
      <c r="C670" t="s">
        <v>11</v>
      </c>
      <c r="D670" t="s">
        <v>4059</v>
      </c>
      <c r="E670" t="s">
        <v>958</v>
      </c>
      <c r="F670" t="s">
        <v>4060</v>
      </c>
      <c r="G670" t="s">
        <v>4061</v>
      </c>
      <c r="H670" t="s">
        <v>4062</v>
      </c>
      <c r="I670" t="s">
        <v>4063</v>
      </c>
    </row>
    <row r="671" spans="1:9" x14ac:dyDescent="0.25">
      <c r="A671" t="s">
        <v>4064</v>
      </c>
      <c r="B671" t="s">
        <v>4065</v>
      </c>
      <c r="C671" t="s">
        <v>357</v>
      </c>
      <c r="D671" t="s">
        <v>4066</v>
      </c>
      <c r="E671" t="s">
        <v>359</v>
      </c>
      <c r="F671" t="s">
        <v>4067</v>
      </c>
      <c r="G671" t="s">
        <v>4068</v>
      </c>
      <c r="H671" t="s">
        <v>4069</v>
      </c>
      <c r="I671" t="s">
        <v>4070</v>
      </c>
    </row>
    <row r="672" spans="1:9" x14ac:dyDescent="0.25">
      <c r="A672" t="s">
        <v>4071</v>
      </c>
      <c r="B672" t="s">
        <v>4072</v>
      </c>
      <c r="C672" t="s">
        <v>251</v>
      </c>
      <c r="D672" t="s">
        <v>709</v>
      </c>
      <c r="E672" t="s">
        <v>640</v>
      </c>
      <c r="F672" t="s">
        <v>1124</v>
      </c>
      <c r="G672" t="s">
        <v>3160</v>
      </c>
      <c r="H672" t="s">
        <v>4073</v>
      </c>
      <c r="I672" t="s">
        <v>4074</v>
      </c>
    </row>
    <row r="673" spans="1:9" x14ac:dyDescent="0.25">
      <c r="A673" t="s">
        <v>4075</v>
      </c>
      <c r="B673" t="s">
        <v>4076</v>
      </c>
      <c r="C673" t="s">
        <v>58</v>
      </c>
      <c r="D673" t="s">
        <v>2306</v>
      </c>
      <c r="E673" t="s">
        <v>13</v>
      </c>
      <c r="F673" t="s">
        <v>503</v>
      </c>
      <c r="G673" t="s">
        <v>1206</v>
      </c>
      <c r="H673" t="s">
        <v>4077</v>
      </c>
      <c r="I673" t="s">
        <v>4078</v>
      </c>
    </row>
    <row r="674" spans="1:9" x14ac:dyDescent="0.25">
      <c r="A674" t="s">
        <v>4079</v>
      </c>
      <c r="B674" t="s">
        <v>4080</v>
      </c>
      <c r="C674" t="s">
        <v>161</v>
      </c>
      <c r="D674" t="s">
        <v>1142</v>
      </c>
      <c r="E674" t="s">
        <v>96</v>
      </c>
      <c r="F674" t="s">
        <v>3656</v>
      </c>
      <c r="G674" t="s">
        <v>4081</v>
      </c>
      <c r="H674" t="s">
        <v>4082</v>
      </c>
      <c r="I674" t="s">
        <v>4083</v>
      </c>
    </row>
    <row r="675" spans="1:9" x14ac:dyDescent="0.25">
      <c r="A675" t="s">
        <v>4084</v>
      </c>
      <c r="B675" t="s">
        <v>4085</v>
      </c>
      <c r="C675" t="s">
        <v>161</v>
      </c>
      <c r="D675" t="s">
        <v>4086</v>
      </c>
      <c r="E675" t="s">
        <v>616</v>
      </c>
      <c r="F675" t="s">
        <v>13</v>
      </c>
      <c r="G675" t="s">
        <v>13</v>
      </c>
      <c r="H675" t="s">
        <v>4087</v>
      </c>
      <c r="I675" t="s">
        <v>4088</v>
      </c>
    </row>
    <row r="676" spans="1:9" x14ac:dyDescent="0.25">
      <c r="A676" t="s">
        <v>4089</v>
      </c>
      <c r="B676" t="s">
        <v>4090</v>
      </c>
      <c r="C676" t="s">
        <v>11</v>
      </c>
      <c r="D676" t="s">
        <v>4091</v>
      </c>
      <c r="E676" t="s">
        <v>868</v>
      </c>
      <c r="F676" t="s">
        <v>2717</v>
      </c>
      <c r="G676" t="s">
        <v>4092</v>
      </c>
      <c r="H676" t="s">
        <v>4093</v>
      </c>
      <c r="I676" t="s">
        <v>4094</v>
      </c>
    </row>
    <row r="677" spans="1:9" x14ac:dyDescent="0.25">
      <c r="A677" t="s">
        <v>4095</v>
      </c>
      <c r="B677" t="s">
        <v>4096</v>
      </c>
      <c r="C677" t="s">
        <v>11</v>
      </c>
      <c r="D677" t="s">
        <v>439</v>
      </c>
      <c r="E677" t="s">
        <v>208</v>
      </c>
      <c r="F677" t="s">
        <v>4097</v>
      </c>
      <c r="G677" t="s">
        <v>4098</v>
      </c>
      <c r="H677" t="s">
        <v>4099</v>
      </c>
      <c r="I677" t="s">
        <v>4100</v>
      </c>
    </row>
    <row r="678" spans="1:9" x14ac:dyDescent="0.25">
      <c r="A678" t="s">
        <v>4101</v>
      </c>
      <c r="B678" t="s">
        <v>4102</v>
      </c>
      <c r="C678" t="s">
        <v>123</v>
      </c>
      <c r="D678" t="s">
        <v>4103</v>
      </c>
      <c r="E678" t="s">
        <v>3109</v>
      </c>
      <c r="F678" t="s">
        <v>4104</v>
      </c>
      <c r="G678" t="s">
        <v>4105</v>
      </c>
      <c r="H678" t="s">
        <v>4106</v>
      </c>
      <c r="I678" t="s">
        <v>4107</v>
      </c>
    </row>
    <row r="679" spans="1:9" x14ac:dyDescent="0.25">
      <c r="A679" t="s">
        <v>4108</v>
      </c>
      <c r="B679" t="s">
        <v>4109</v>
      </c>
      <c r="C679" t="s">
        <v>11</v>
      </c>
      <c r="D679" t="s">
        <v>4110</v>
      </c>
      <c r="E679" t="s">
        <v>13</v>
      </c>
      <c r="F679" t="s">
        <v>4111</v>
      </c>
      <c r="G679" t="s">
        <v>1181</v>
      </c>
      <c r="H679" t="s">
        <v>4112</v>
      </c>
      <c r="I679" t="s">
        <v>4113</v>
      </c>
    </row>
    <row r="680" spans="1:9" x14ac:dyDescent="0.25">
      <c r="A680" t="s">
        <v>4114</v>
      </c>
      <c r="B680" t="s">
        <v>4115</v>
      </c>
      <c r="C680" t="s">
        <v>11</v>
      </c>
      <c r="D680" t="s">
        <v>1029</v>
      </c>
      <c r="E680" t="s">
        <v>3362</v>
      </c>
      <c r="F680" t="s">
        <v>4116</v>
      </c>
      <c r="G680" t="s">
        <v>4117</v>
      </c>
      <c r="H680" t="s">
        <v>4118</v>
      </c>
      <c r="I680" t="s">
        <v>4119</v>
      </c>
    </row>
    <row r="681" spans="1:9" x14ac:dyDescent="0.25">
      <c r="A681" t="s">
        <v>4120</v>
      </c>
      <c r="B681" t="s">
        <v>4121</v>
      </c>
      <c r="C681" t="s">
        <v>1095</v>
      </c>
      <c r="D681" t="s">
        <v>4122</v>
      </c>
      <c r="E681" t="s">
        <v>1557</v>
      </c>
      <c r="F681" t="s">
        <v>4123</v>
      </c>
      <c r="G681" t="s">
        <v>4124</v>
      </c>
      <c r="H681" t="s">
        <v>4125</v>
      </c>
      <c r="I681" t="s">
        <v>4126</v>
      </c>
    </row>
    <row r="682" spans="1:9" x14ac:dyDescent="0.25">
      <c r="A682" t="s">
        <v>4127</v>
      </c>
      <c r="B682" t="s">
        <v>4128</v>
      </c>
      <c r="C682" t="s">
        <v>161</v>
      </c>
      <c r="D682" t="s">
        <v>466</v>
      </c>
      <c r="E682" t="s">
        <v>13</v>
      </c>
      <c r="F682" t="s">
        <v>164</v>
      </c>
      <c r="G682" t="s">
        <v>790</v>
      </c>
      <c r="H682" t="s">
        <v>4129</v>
      </c>
      <c r="I682" t="s">
        <v>4130</v>
      </c>
    </row>
    <row r="683" spans="1:9" x14ac:dyDescent="0.25">
      <c r="A683" t="s">
        <v>4131</v>
      </c>
      <c r="B683" t="s">
        <v>4132</v>
      </c>
      <c r="C683" t="s">
        <v>58</v>
      </c>
      <c r="D683" t="s">
        <v>1608</v>
      </c>
      <c r="E683" t="s">
        <v>13</v>
      </c>
      <c r="F683" t="s">
        <v>350</v>
      </c>
      <c r="G683" t="s">
        <v>253</v>
      </c>
      <c r="H683" t="s">
        <v>4133</v>
      </c>
      <c r="I683" t="s">
        <v>4134</v>
      </c>
    </row>
    <row r="684" spans="1:9" x14ac:dyDescent="0.25">
      <c r="A684" t="s">
        <v>4135</v>
      </c>
      <c r="B684" t="s">
        <v>4136</v>
      </c>
      <c r="C684" t="s">
        <v>11</v>
      </c>
      <c r="D684" t="s">
        <v>4137</v>
      </c>
      <c r="E684" t="s">
        <v>1137</v>
      </c>
      <c r="F684" t="s">
        <v>3262</v>
      </c>
      <c r="G684" t="s">
        <v>4138</v>
      </c>
      <c r="H684" t="s">
        <v>4139</v>
      </c>
      <c r="I684" t="s">
        <v>4140</v>
      </c>
    </row>
    <row r="685" spans="1:9" x14ac:dyDescent="0.25">
      <c r="A685" t="s">
        <v>4141</v>
      </c>
      <c r="B685" t="s">
        <v>4142</v>
      </c>
      <c r="C685" t="s">
        <v>11</v>
      </c>
      <c r="D685" t="s">
        <v>4143</v>
      </c>
      <c r="E685" t="s">
        <v>327</v>
      </c>
      <c r="F685" t="s">
        <v>4144</v>
      </c>
      <c r="G685" t="s">
        <v>4145</v>
      </c>
      <c r="H685" t="s">
        <v>4146</v>
      </c>
      <c r="I685" t="s">
        <v>4147</v>
      </c>
    </row>
    <row r="686" spans="1:9" x14ac:dyDescent="0.25">
      <c r="A686" t="s">
        <v>4148</v>
      </c>
      <c r="B686" t="s">
        <v>4149</v>
      </c>
      <c r="C686" t="s">
        <v>11</v>
      </c>
      <c r="D686" t="s">
        <v>625</v>
      </c>
      <c r="E686" t="s">
        <v>13</v>
      </c>
      <c r="F686" t="s">
        <v>13</v>
      </c>
      <c r="G686" t="s">
        <v>13</v>
      </c>
      <c r="H686" t="s">
        <v>4150</v>
      </c>
      <c r="I686" t="s">
        <v>4151</v>
      </c>
    </row>
    <row r="687" spans="1:9" x14ac:dyDescent="0.25">
      <c r="A687" t="s">
        <v>4152</v>
      </c>
      <c r="B687" t="s">
        <v>4153</v>
      </c>
      <c r="C687" t="s">
        <v>161</v>
      </c>
      <c r="D687" t="s">
        <v>148</v>
      </c>
      <c r="E687" t="s">
        <v>13</v>
      </c>
      <c r="F687" t="s">
        <v>359</v>
      </c>
      <c r="G687" t="s">
        <v>1903</v>
      </c>
      <c r="H687" t="s">
        <v>4154</v>
      </c>
      <c r="I687" t="s">
        <v>4155</v>
      </c>
    </row>
    <row r="688" spans="1:9" x14ac:dyDescent="0.25">
      <c r="A688" t="s">
        <v>4156</v>
      </c>
      <c r="B688" t="s">
        <v>4157</v>
      </c>
      <c r="C688" t="s">
        <v>11</v>
      </c>
      <c r="D688" t="s">
        <v>327</v>
      </c>
      <c r="E688" t="s">
        <v>625</v>
      </c>
      <c r="F688" t="s">
        <v>4158</v>
      </c>
      <c r="G688" t="s">
        <v>1595</v>
      </c>
      <c r="H688" t="s">
        <v>4159</v>
      </c>
      <c r="I688" t="s">
        <v>4160</v>
      </c>
    </row>
    <row r="689" spans="1:9" x14ac:dyDescent="0.25">
      <c r="A689" t="s">
        <v>4161</v>
      </c>
      <c r="B689" t="s">
        <v>4162</v>
      </c>
      <c r="C689" t="s">
        <v>19</v>
      </c>
      <c r="D689" t="s">
        <v>4163</v>
      </c>
      <c r="E689" t="s">
        <v>13</v>
      </c>
      <c r="F689" t="s">
        <v>4164</v>
      </c>
      <c r="G689" t="s">
        <v>4165</v>
      </c>
      <c r="H689" t="s">
        <v>4166</v>
      </c>
      <c r="I689" t="s">
        <v>4167</v>
      </c>
    </row>
    <row r="690" spans="1:9" x14ac:dyDescent="0.25">
      <c r="A690" t="s">
        <v>4168</v>
      </c>
      <c r="B690" t="s">
        <v>4169</v>
      </c>
      <c r="C690" t="s">
        <v>11</v>
      </c>
      <c r="D690" t="s">
        <v>2264</v>
      </c>
      <c r="E690" t="s">
        <v>1712</v>
      </c>
      <c r="F690" t="s">
        <v>2877</v>
      </c>
      <c r="G690" t="s">
        <v>4170</v>
      </c>
      <c r="H690" t="s">
        <v>4171</v>
      </c>
      <c r="I690" t="s">
        <v>4172</v>
      </c>
    </row>
    <row r="691" spans="1:9" x14ac:dyDescent="0.25">
      <c r="A691" t="s">
        <v>4173</v>
      </c>
      <c r="B691" t="s">
        <v>4174</v>
      </c>
      <c r="C691" t="s">
        <v>161</v>
      </c>
      <c r="D691" t="s">
        <v>882</v>
      </c>
      <c r="E691" t="s">
        <v>13</v>
      </c>
      <c r="F691" t="s">
        <v>1705</v>
      </c>
      <c r="G691" t="s">
        <v>433</v>
      </c>
      <c r="H691" t="s">
        <v>4175</v>
      </c>
      <c r="I691" t="s">
        <v>4176</v>
      </c>
    </row>
    <row r="692" spans="1:9" x14ac:dyDescent="0.25">
      <c r="A692" t="s">
        <v>4177</v>
      </c>
      <c r="B692" t="s">
        <v>4178</v>
      </c>
      <c r="C692" t="s">
        <v>58</v>
      </c>
      <c r="D692" t="s">
        <v>13</v>
      </c>
      <c r="E692" t="s">
        <v>13</v>
      </c>
      <c r="F692" t="s">
        <v>3325</v>
      </c>
      <c r="G692" t="s">
        <v>4179</v>
      </c>
      <c r="H692" t="s">
        <v>4180</v>
      </c>
      <c r="I692" t="s">
        <v>4181</v>
      </c>
    </row>
    <row r="693" spans="1:9" x14ac:dyDescent="0.25">
      <c r="A693" t="s">
        <v>4182</v>
      </c>
      <c r="B693" t="s">
        <v>4183</v>
      </c>
      <c r="C693" t="s">
        <v>11</v>
      </c>
      <c r="D693" t="s">
        <v>624</v>
      </c>
      <c r="E693" t="s">
        <v>13</v>
      </c>
      <c r="F693" t="s">
        <v>1546</v>
      </c>
      <c r="G693" t="s">
        <v>95</v>
      </c>
      <c r="H693" t="s">
        <v>4184</v>
      </c>
      <c r="I693" t="s">
        <v>4185</v>
      </c>
    </row>
    <row r="694" spans="1:9" x14ac:dyDescent="0.25">
      <c r="A694" t="s">
        <v>4186</v>
      </c>
      <c r="B694" t="s">
        <v>4187</v>
      </c>
      <c r="C694" t="s">
        <v>147</v>
      </c>
      <c r="D694" t="s">
        <v>275</v>
      </c>
      <c r="E694" t="s">
        <v>13</v>
      </c>
      <c r="F694" t="s">
        <v>625</v>
      </c>
      <c r="G694" t="s">
        <v>946</v>
      </c>
      <c r="H694" t="s">
        <v>4188</v>
      </c>
      <c r="I694" t="s">
        <v>4189</v>
      </c>
    </row>
    <row r="695" spans="1:9" x14ac:dyDescent="0.25">
      <c r="A695" t="s">
        <v>4190</v>
      </c>
      <c r="B695" t="s">
        <v>4191</v>
      </c>
      <c r="C695" t="s">
        <v>1192</v>
      </c>
      <c r="D695" t="s">
        <v>1136</v>
      </c>
      <c r="E695" t="s">
        <v>13</v>
      </c>
      <c r="F695" t="s">
        <v>1797</v>
      </c>
      <c r="G695" t="s">
        <v>267</v>
      </c>
      <c r="H695" t="s">
        <v>4192</v>
      </c>
      <c r="I695" t="s">
        <v>4193</v>
      </c>
    </row>
    <row r="696" spans="1:9" x14ac:dyDescent="0.25">
      <c r="A696" t="s">
        <v>4194</v>
      </c>
      <c r="B696" t="s">
        <v>4195</v>
      </c>
      <c r="C696" t="s">
        <v>11</v>
      </c>
      <c r="D696" t="s">
        <v>473</v>
      </c>
      <c r="E696" t="s">
        <v>13</v>
      </c>
      <c r="F696" t="s">
        <v>524</v>
      </c>
      <c r="G696" t="s">
        <v>882</v>
      </c>
      <c r="H696" t="s">
        <v>4196</v>
      </c>
      <c r="I696" t="s">
        <v>4197</v>
      </c>
    </row>
    <row r="697" spans="1:9" x14ac:dyDescent="0.25">
      <c r="A697" t="s">
        <v>4198</v>
      </c>
      <c r="B697" t="s">
        <v>4199</v>
      </c>
      <c r="C697" t="s">
        <v>11</v>
      </c>
      <c r="D697" t="s">
        <v>4200</v>
      </c>
      <c r="E697" t="s">
        <v>1999</v>
      </c>
      <c r="F697" t="s">
        <v>3491</v>
      </c>
      <c r="G697" t="s">
        <v>4201</v>
      </c>
      <c r="H697" t="s">
        <v>4202</v>
      </c>
      <c r="I697" t="s">
        <v>4203</v>
      </c>
    </row>
    <row r="698" spans="1:9" x14ac:dyDescent="0.25">
      <c r="A698" t="s">
        <v>4204</v>
      </c>
      <c r="B698" t="s">
        <v>4205</v>
      </c>
      <c r="C698" t="s">
        <v>1009</v>
      </c>
      <c r="D698" t="s">
        <v>1791</v>
      </c>
      <c r="E698" t="s">
        <v>95</v>
      </c>
      <c r="F698" t="s">
        <v>494</v>
      </c>
      <c r="G698" t="s">
        <v>2264</v>
      </c>
      <c r="H698" t="s">
        <v>4206</v>
      </c>
      <c r="I698" t="s">
        <v>4207</v>
      </c>
    </row>
    <row r="699" spans="1:9" x14ac:dyDescent="0.25">
      <c r="A699" t="s">
        <v>4208</v>
      </c>
      <c r="B699" t="s">
        <v>4209</v>
      </c>
      <c r="C699" t="s">
        <v>11</v>
      </c>
      <c r="D699" t="s">
        <v>290</v>
      </c>
      <c r="E699" t="s">
        <v>445</v>
      </c>
      <c r="F699" t="s">
        <v>736</v>
      </c>
      <c r="G699" t="s">
        <v>1010</v>
      </c>
      <c r="H699" t="s">
        <v>4210</v>
      </c>
      <c r="I699" t="s">
        <v>4211</v>
      </c>
    </row>
    <row r="700" spans="1:9" x14ac:dyDescent="0.25">
      <c r="A700" t="s">
        <v>4212</v>
      </c>
      <c r="B700" t="s">
        <v>4213</v>
      </c>
      <c r="C700" t="s">
        <v>41</v>
      </c>
      <c r="D700" t="s">
        <v>1981</v>
      </c>
      <c r="E700" t="s">
        <v>576</v>
      </c>
      <c r="F700" t="s">
        <v>2549</v>
      </c>
      <c r="G700" t="s">
        <v>4214</v>
      </c>
      <c r="H700" t="s">
        <v>4215</v>
      </c>
      <c r="I700" t="s">
        <v>4216</v>
      </c>
    </row>
    <row r="701" spans="1:9" x14ac:dyDescent="0.25">
      <c r="A701" t="s">
        <v>4217</v>
      </c>
      <c r="B701" t="s">
        <v>4218</v>
      </c>
      <c r="C701" t="s">
        <v>58</v>
      </c>
      <c r="D701" t="s">
        <v>327</v>
      </c>
      <c r="E701" t="s">
        <v>13</v>
      </c>
      <c r="F701" t="s">
        <v>298</v>
      </c>
      <c r="G701" t="s">
        <v>298</v>
      </c>
      <c r="H701" t="s">
        <v>4219</v>
      </c>
      <c r="I701" t="s">
        <v>4220</v>
      </c>
    </row>
    <row r="702" spans="1:9" x14ac:dyDescent="0.25">
      <c r="A702" t="s">
        <v>4221</v>
      </c>
      <c r="B702" t="s">
        <v>4222</v>
      </c>
      <c r="C702" t="s">
        <v>478</v>
      </c>
      <c r="D702" t="s">
        <v>4223</v>
      </c>
      <c r="E702" t="s">
        <v>640</v>
      </c>
      <c r="F702" t="s">
        <v>4224</v>
      </c>
      <c r="G702" t="s">
        <v>358</v>
      </c>
      <c r="H702" t="s">
        <v>4225</v>
      </c>
      <c r="I702" t="s">
        <v>4226</v>
      </c>
    </row>
    <row r="703" spans="1:9" x14ac:dyDescent="0.25">
      <c r="A703" t="s">
        <v>4227</v>
      </c>
      <c r="B703" t="s">
        <v>4228</v>
      </c>
      <c r="C703" t="s">
        <v>11</v>
      </c>
      <c r="D703" t="s">
        <v>3927</v>
      </c>
      <c r="E703" t="s">
        <v>816</v>
      </c>
      <c r="F703" t="s">
        <v>4229</v>
      </c>
      <c r="G703" t="s">
        <v>4230</v>
      </c>
      <c r="H703" t="s">
        <v>4231</v>
      </c>
      <c r="I703" t="s">
        <v>4232</v>
      </c>
    </row>
    <row r="704" spans="1:9" x14ac:dyDescent="0.25">
      <c r="A704" t="s">
        <v>4233</v>
      </c>
      <c r="B704" t="s">
        <v>4234</v>
      </c>
      <c r="C704" t="s">
        <v>11</v>
      </c>
      <c r="D704" t="s">
        <v>1546</v>
      </c>
      <c r="E704" t="s">
        <v>4235</v>
      </c>
      <c r="F704" t="s">
        <v>2398</v>
      </c>
      <c r="G704" t="s">
        <v>4236</v>
      </c>
      <c r="H704" t="s">
        <v>4237</v>
      </c>
      <c r="I704" t="s">
        <v>4238</v>
      </c>
    </row>
    <row r="705" spans="1:9" x14ac:dyDescent="0.25">
      <c r="A705" t="s">
        <v>4239</v>
      </c>
      <c r="B705" t="s">
        <v>4240</v>
      </c>
      <c r="C705" t="s">
        <v>58</v>
      </c>
      <c r="D705" t="s">
        <v>96</v>
      </c>
      <c r="E705" t="s">
        <v>13</v>
      </c>
      <c r="F705" t="s">
        <v>1137</v>
      </c>
      <c r="G705" t="s">
        <v>237</v>
      </c>
      <c r="H705" t="s">
        <v>4241</v>
      </c>
      <c r="I705" t="s">
        <v>4242</v>
      </c>
    </row>
    <row r="706" spans="1:9" x14ac:dyDescent="0.25">
      <c r="A706" t="s">
        <v>4243</v>
      </c>
      <c r="B706" t="s">
        <v>4244</v>
      </c>
      <c r="C706" t="s">
        <v>4245</v>
      </c>
      <c r="D706" t="s">
        <v>2351</v>
      </c>
      <c r="E706" t="s">
        <v>13</v>
      </c>
      <c r="F706" t="s">
        <v>4246</v>
      </c>
      <c r="G706" t="s">
        <v>4247</v>
      </c>
      <c r="H706" t="s">
        <v>4248</v>
      </c>
      <c r="I706" t="s">
        <v>4249</v>
      </c>
    </row>
    <row r="707" spans="1:9" x14ac:dyDescent="0.25">
      <c r="A707" t="s">
        <v>4250</v>
      </c>
      <c r="B707" t="s">
        <v>4251</v>
      </c>
      <c r="C707" t="s">
        <v>251</v>
      </c>
      <c r="D707" t="s">
        <v>3426</v>
      </c>
      <c r="E707" t="s">
        <v>1879</v>
      </c>
      <c r="F707" t="s">
        <v>4252</v>
      </c>
      <c r="G707" t="s">
        <v>4253</v>
      </c>
      <c r="H707" t="s">
        <v>4254</v>
      </c>
      <c r="I707" t="s">
        <v>4255</v>
      </c>
    </row>
    <row r="708" spans="1:9" x14ac:dyDescent="0.25">
      <c r="A708" t="s">
        <v>4256</v>
      </c>
      <c r="B708" t="s">
        <v>4257</v>
      </c>
      <c r="C708" t="s">
        <v>161</v>
      </c>
      <c r="D708" t="s">
        <v>148</v>
      </c>
      <c r="E708" t="s">
        <v>13</v>
      </c>
      <c r="F708" t="s">
        <v>1293</v>
      </c>
      <c r="G708" t="s">
        <v>3603</v>
      </c>
      <c r="H708" t="s">
        <v>4258</v>
      </c>
      <c r="I708" t="s">
        <v>4259</v>
      </c>
    </row>
    <row r="709" spans="1:9" x14ac:dyDescent="0.25">
      <c r="A709" t="s">
        <v>4260</v>
      </c>
      <c r="B709" t="s">
        <v>4261</v>
      </c>
      <c r="C709" t="s">
        <v>11</v>
      </c>
      <c r="D709" t="s">
        <v>1437</v>
      </c>
      <c r="E709" t="s">
        <v>584</v>
      </c>
      <c r="F709" t="s">
        <v>365</v>
      </c>
      <c r="G709" t="s">
        <v>2027</v>
      </c>
      <c r="H709" t="s">
        <v>4262</v>
      </c>
      <c r="I709" t="s">
        <v>4263</v>
      </c>
    </row>
    <row r="710" spans="1:9" x14ac:dyDescent="0.25">
      <c r="A710" t="s">
        <v>4264</v>
      </c>
      <c r="B710" t="s">
        <v>4265</v>
      </c>
      <c r="C710" t="s">
        <v>161</v>
      </c>
      <c r="D710" t="s">
        <v>2764</v>
      </c>
      <c r="E710" t="s">
        <v>208</v>
      </c>
      <c r="F710" t="s">
        <v>3324</v>
      </c>
      <c r="G710" t="s">
        <v>2253</v>
      </c>
      <c r="H710" t="s">
        <v>4266</v>
      </c>
      <c r="I710" t="s">
        <v>4267</v>
      </c>
    </row>
    <row r="711" spans="1:9" x14ac:dyDescent="0.25">
      <c r="A711" t="s">
        <v>4268</v>
      </c>
      <c r="B711" t="s">
        <v>4269</v>
      </c>
      <c r="C711" t="s">
        <v>11</v>
      </c>
      <c r="D711" t="s">
        <v>1540</v>
      </c>
      <c r="E711" t="s">
        <v>148</v>
      </c>
      <c r="F711" t="s">
        <v>2845</v>
      </c>
      <c r="G711" t="s">
        <v>4270</v>
      </c>
      <c r="H711" t="s">
        <v>4271</v>
      </c>
      <c r="I711" t="s">
        <v>4272</v>
      </c>
    </row>
    <row r="712" spans="1:9" x14ac:dyDescent="0.25">
      <c r="A712" t="s">
        <v>4273</v>
      </c>
      <c r="B712" t="s">
        <v>4274</v>
      </c>
      <c r="C712" t="s">
        <v>11</v>
      </c>
      <c r="D712" t="s">
        <v>524</v>
      </c>
      <c r="E712" t="s">
        <v>208</v>
      </c>
      <c r="F712" t="s">
        <v>1179</v>
      </c>
      <c r="G712" t="s">
        <v>4275</v>
      </c>
      <c r="H712" t="s">
        <v>4276</v>
      </c>
      <c r="I712" t="s">
        <v>4277</v>
      </c>
    </row>
    <row r="713" spans="1:9" x14ac:dyDescent="0.25">
      <c r="A713" t="s">
        <v>4278</v>
      </c>
      <c r="B713" t="s">
        <v>4279</v>
      </c>
      <c r="C713" t="s">
        <v>161</v>
      </c>
      <c r="D713" t="s">
        <v>4280</v>
      </c>
      <c r="E713" t="s">
        <v>350</v>
      </c>
      <c r="F713" t="s">
        <v>4281</v>
      </c>
      <c r="G713" t="s">
        <v>763</v>
      </c>
      <c r="H713" t="s">
        <v>4282</v>
      </c>
      <c r="I713" t="s">
        <v>4283</v>
      </c>
    </row>
    <row r="714" spans="1:9" x14ac:dyDescent="0.25">
      <c r="A714" t="s">
        <v>4284</v>
      </c>
      <c r="B714" t="s">
        <v>4285</v>
      </c>
      <c r="C714" t="s">
        <v>161</v>
      </c>
      <c r="D714" t="s">
        <v>350</v>
      </c>
      <c r="E714" t="s">
        <v>13</v>
      </c>
      <c r="F714" t="s">
        <v>13</v>
      </c>
      <c r="G714" t="s">
        <v>13</v>
      </c>
      <c r="H714" t="s">
        <v>4286</v>
      </c>
      <c r="I714" t="s">
        <v>4287</v>
      </c>
    </row>
    <row r="715" spans="1:9" x14ac:dyDescent="0.25">
      <c r="A715" t="s">
        <v>4288</v>
      </c>
      <c r="B715" t="s">
        <v>4289</v>
      </c>
      <c r="C715" t="s">
        <v>11</v>
      </c>
      <c r="D715" t="s">
        <v>2100</v>
      </c>
      <c r="E715" t="s">
        <v>911</v>
      </c>
      <c r="F715" t="s">
        <v>229</v>
      </c>
      <c r="G715" t="s">
        <v>4290</v>
      </c>
      <c r="H715" t="s">
        <v>4291</v>
      </c>
      <c r="I715" t="s">
        <v>4292</v>
      </c>
    </row>
    <row r="716" spans="1:9" x14ac:dyDescent="0.25">
      <c r="A716" t="s">
        <v>4293</v>
      </c>
      <c r="B716" t="s">
        <v>4294</v>
      </c>
      <c r="C716" t="s">
        <v>41</v>
      </c>
      <c r="D716" t="s">
        <v>4295</v>
      </c>
      <c r="E716" t="s">
        <v>3822</v>
      </c>
      <c r="F716" t="s">
        <v>1058</v>
      </c>
      <c r="G716" t="s">
        <v>4296</v>
      </c>
      <c r="H716" t="s">
        <v>4297</v>
      </c>
      <c r="I716" t="s">
        <v>4298</v>
      </c>
    </row>
    <row r="717" spans="1:9" x14ac:dyDescent="0.25">
      <c r="A717" t="s">
        <v>4299</v>
      </c>
      <c r="B717" t="s">
        <v>4300</v>
      </c>
      <c r="C717" t="s">
        <v>11</v>
      </c>
      <c r="D717" t="s">
        <v>117</v>
      </c>
      <c r="E717" t="s">
        <v>1557</v>
      </c>
      <c r="F717" t="s">
        <v>4301</v>
      </c>
      <c r="G717" t="s">
        <v>4302</v>
      </c>
      <c r="H717" t="s">
        <v>4303</v>
      </c>
      <c r="I717" t="s">
        <v>4304</v>
      </c>
    </row>
    <row r="718" spans="1:9" x14ac:dyDescent="0.25">
      <c r="A718" t="s">
        <v>4305</v>
      </c>
      <c r="B718" t="s">
        <v>4306</v>
      </c>
      <c r="C718" t="s">
        <v>58</v>
      </c>
      <c r="D718" t="s">
        <v>4307</v>
      </c>
      <c r="E718" t="s">
        <v>13</v>
      </c>
      <c r="F718" t="s">
        <v>1305</v>
      </c>
      <c r="G718" t="s">
        <v>641</v>
      </c>
      <c r="H718" t="s">
        <v>4308</v>
      </c>
      <c r="I718" t="s">
        <v>4309</v>
      </c>
    </row>
    <row r="719" spans="1:9" x14ac:dyDescent="0.25">
      <c r="A719" t="s">
        <v>4310</v>
      </c>
      <c r="B719" t="s">
        <v>4311</v>
      </c>
      <c r="C719" t="s">
        <v>11</v>
      </c>
      <c r="D719" t="s">
        <v>4312</v>
      </c>
      <c r="E719" t="s">
        <v>668</v>
      </c>
      <c r="F719" t="s">
        <v>4313</v>
      </c>
      <c r="G719" t="s">
        <v>4314</v>
      </c>
      <c r="H719" t="s">
        <v>4315</v>
      </c>
      <c r="I719" t="s">
        <v>4316</v>
      </c>
    </row>
    <row r="720" spans="1:9" x14ac:dyDescent="0.25">
      <c r="A720" t="s">
        <v>4317</v>
      </c>
      <c r="B720" t="s">
        <v>4318</v>
      </c>
      <c r="C720" t="s">
        <v>1009</v>
      </c>
      <c r="D720" t="s">
        <v>4319</v>
      </c>
      <c r="E720" t="s">
        <v>912</v>
      </c>
      <c r="F720" t="s">
        <v>985</v>
      </c>
      <c r="G720" t="s">
        <v>554</v>
      </c>
      <c r="H720" t="s">
        <v>4320</v>
      </c>
      <c r="I720" t="s">
        <v>4321</v>
      </c>
    </row>
    <row r="721" spans="1:9" x14ac:dyDescent="0.25">
      <c r="A721" t="s">
        <v>4322</v>
      </c>
      <c r="B721" t="s">
        <v>4323</v>
      </c>
      <c r="C721" t="s">
        <v>11</v>
      </c>
      <c r="D721" t="s">
        <v>1948</v>
      </c>
      <c r="E721" t="s">
        <v>319</v>
      </c>
      <c r="F721" t="s">
        <v>2556</v>
      </c>
      <c r="G721" t="s">
        <v>4324</v>
      </c>
      <c r="H721" t="s">
        <v>4325</v>
      </c>
      <c r="I721" t="s">
        <v>4326</v>
      </c>
    </row>
    <row r="722" spans="1:9" x14ac:dyDescent="0.25">
      <c r="A722" t="s">
        <v>4327</v>
      </c>
      <c r="B722" t="s">
        <v>4328</v>
      </c>
      <c r="C722" t="s">
        <v>11</v>
      </c>
      <c r="D722" t="s">
        <v>2711</v>
      </c>
      <c r="E722" t="s">
        <v>13</v>
      </c>
      <c r="F722" t="s">
        <v>4329</v>
      </c>
      <c r="G722" t="s">
        <v>4330</v>
      </c>
      <c r="H722" t="s">
        <v>4331</v>
      </c>
      <c r="I722" t="s">
        <v>4332</v>
      </c>
    </row>
    <row r="723" spans="1:9" x14ac:dyDescent="0.25">
      <c r="A723" t="s">
        <v>4333</v>
      </c>
      <c r="B723" t="s">
        <v>4334</v>
      </c>
      <c r="C723" t="s">
        <v>80</v>
      </c>
      <c r="D723" t="s">
        <v>132</v>
      </c>
      <c r="E723" t="s">
        <v>13</v>
      </c>
      <c r="F723" t="s">
        <v>1607</v>
      </c>
      <c r="G723" t="s">
        <v>51</v>
      </c>
      <c r="H723" t="s">
        <v>4335</v>
      </c>
      <c r="I723" t="s">
        <v>4336</v>
      </c>
    </row>
    <row r="724" spans="1:9" x14ac:dyDescent="0.25">
      <c r="A724" t="s">
        <v>4337</v>
      </c>
      <c r="B724" t="s">
        <v>4338</v>
      </c>
      <c r="C724" t="s">
        <v>11</v>
      </c>
      <c r="D724" t="s">
        <v>2306</v>
      </c>
      <c r="E724" t="s">
        <v>13</v>
      </c>
      <c r="F724" t="s">
        <v>4339</v>
      </c>
      <c r="G724" t="s">
        <v>4340</v>
      </c>
      <c r="H724" t="s">
        <v>4341</v>
      </c>
      <c r="I724" t="s">
        <v>398</v>
      </c>
    </row>
    <row r="725" spans="1:9" x14ac:dyDescent="0.25">
      <c r="A725" t="s">
        <v>4342</v>
      </c>
      <c r="B725" t="s">
        <v>4343</v>
      </c>
      <c r="C725" t="s">
        <v>667</v>
      </c>
      <c r="D725" t="s">
        <v>148</v>
      </c>
      <c r="E725" t="s">
        <v>13</v>
      </c>
      <c r="F725" t="s">
        <v>298</v>
      </c>
      <c r="G725" t="s">
        <v>503</v>
      </c>
      <c r="H725" t="s">
        <v>4344</v>
      </c>
      <c r="I725" t="s">
        <v>4345</v>
      </c>
    </row>
    <row r="726" spans="1:9" x14ac:dyDescent="0.25">
      <c r="A726" t="s">
        <v>4346</v>
      </c>
      <c r="B726" t="s">
        <v>4347</v>
      </c>
      <c r="C726" t="s">
        <v>11</v>
      </c>
      <c r="D726" t="s">
        <v>4348</v>
      </c>
      <c r="E726" t="s">
        <v>655</v>
      </c>
      <c r="F726" t="s">
        <v>4349</v>
      </c>
      <c r="G726" t="s">
        <v>4350</v>
      </c>
      <c r="H726" t="s">
        <v>4351</v>
      </c>
      <c r="I726" t="s">
        <v>2570</v>
      </c>
    </row>
    <row r="727" spans="1:9" x14ac:dyDescent="0.25">
      <c r="A727" t="s">
        <v>4352</v>
      </c>
      <c r="B727" t="s">
        <v>4353</v>
      </c>
      <c r="C727" t="s">
        <v>222</v>
      </c>
      <c r="D727" t="s">
        <v>4354</v>
      </c>
      <c r="E727" t="s">
        <v>13</v>
      </c>
      <c r="F727" t="s">
        <v>4355</v>
      </c>
      <c r="G727" t="s">
        <v>4356</v>
      </c>
      <c r="H727" t="s">
        <v>4357</v>
      </c>
      <c r="I727" t="s">
        <v>4358</v>
      </c>
    </row>
    <row r="728" spans="1:9" x14ac:dyDescent="0.25">
      <c r="A728" t="s">
        <v>4359</v>
      </c>
      <c r="B728" t="s">
        <v>4360</v>
      </c>
      <c r="C728" t="s">
        <v>184</v>
      </c>
      <c r="D728" t="s">
        <v>524</v>
      </c>
      <c r="E728" t="s">
        <v>13</v>
      </c>
      <c r="F728" t="s">
        <v>1194</v>
      </c>
      <c r="G728" t="s">
        <v>3045</v>
      </c>
      <c r="H728" t="s">
        <v>4361</v>
      </c>
      <c r="I728" t="s">
        <v>4362</v>
      </c>
    </row>
    <row r="729" spans="1:9" x14ac:dyDescent="0.25">
      <c r="A729" t="s">
        <v>4363</v>
      </c>
      <c r="B729" t="s">
        <v>4364</v>
      </c>
      <c r="C729" t="s">
        <v>58</v>
      </c>
      <c r="D729" t="s">
        <v>4365</v>
      </c>
      <c r="E729" t="s">
        <v>13</v>
      </c>
      <c r="F729" t="s">
        <v>1137</v>
      </c>
      <c r="G729" t="s">
        <v>1388</v>
      </c>
      <c r="H729" t="s">
        <v>4366</v>
      </c>
      <c r="I729" t="s">
        <v>4367</v>
      </c>
    </row>
    <row r="730" spans="1:9" x14ac:dyDescent="0.25">
      <c r="A730" t="s">
        <v>4368</v>
      </c>
      <c r="B730" t="s">
        <v>4369</v>
      </c>
      <c r="C730" t="s">
        <v>41</v>
      </c>
      <c r="D730" t="s">
        <v>2162</v>
      </c>
      <c r="E730" t="s">
        <v>1000</v>
      </c>
      <c r="F730" t="s">
        <v>4370</v>
      </c>
      <c r="G730" t="s">
        <v>4371</v>
      </c>
      <c r="H730" t="s">
        <v>4372</v>
      </c>
      <c r="I730" t="s">
        <v>4373</v>
      </c>
    </row>
    <row r="731" spans="1:9" x14ac:dyDescent="0.25">
      <c r="A731" t="s">
        <v>4374</v>
      </c>
      <c r="B731" t="s">
        <v>4375</v>
      </c>
      <c r="C731" t="s">
        <v>11</v>
      </c>
      <c r="D731" t="s">
        <v>1016</v>
      </c>
      <c r="E731" t="s">
        <v>402</v>
      </c>
      <c r="F731" t="s">
        <v>3700</v>
      </c>
      <c r="G731" t="s">
        <v>3657</v>
      </c>
      <c r="H731" t="s">
        <v>4376</v>
      </c>
      <c r="I731" t="s">
        <v>4377</v>
      </c>
    </row>
    <row r="732" spans="1:9" x14ac:dyDescent="0.25">
      <c r="A732" t="s">
        <v>4378</v>
      </c>
      <c r="B732" t="s">
        <v>4379</v>
      </c>
      <c r="C732" t="s">
        <v>1009</v>
      </c>
      <c r="D732" t="s">
        <v>4235</v>
      </c>
      <c r="E732" t="s">
        <v>13</v>
      </c>
      <c r="F732" t="s">
        <v>1011</v>
      </c>
      <c r="G732" t="s">
        <v>3433</v>
      </c>
      <c r="H732" t="s">
        <v>4380</v>
      </c>
      <c r="I732" t="s">
        <v>4381</v>
      </c>
    </row>
    <row r="733" spans="1:9" x14ac:dyDescent="0.25">
      <c r="A733" t="s">
        <v>4382</v>
      </c>
      <c r="B733" t="s">
        <v>4383</v>
      </c>
      <c r="C733" t="s">
        <v>251</v>
      </c>
      <c r="D733" t="s">
        <v>3184</v>
      </c>
      <c r="E733" t="s">
        <v>350</v>
      </c>
      <c r="F733" t="s">
        <v>4384</v>
      </c>
      <c r="G733" t="s">
        <v>4385</v>
      </c>
      <c r="H733" t="s">
        <v>4386</v>
      </c>
      <c r="I733" t="s">
        <v>4387</v>
      </c>
    </row>
    <row r="734" spans="1:9" x14ac:dyDescent="0.25">
      <c r="A734" t="s">
        <v>4388</v>
      </c>
      <c r="B734" t="s">
        <v>4389</v>
      </c>
      <c r="C734" t="s">
        <v>4390</v>
      </c>
      <c r="D734" t="s">
        <v>868</v>
      </c>
      <c r="E734" t="s">
        <v>13</v>
      </c>
      <c r="F734" t="s">
        <v>4391</v>
      </c>
      <c r="G734" t="s">
        <v>2106</v>
      </c>
      <c r="H734" t="s">
        <v>4392</v>
      </c>
      <c r="I734" t="s">
        <v>4393</v>
      </c>
    </row>
    <row r="735" spans="1:9" x14ac:dyDescent="0.25">
      <c r="A735" t="s">
        <v>4394</v>
      </c>
      <c r="B735" t="s">
        <v>4395</v>
      </c>
      <c r="C735" t="s">
        <v>115</v>
      </c>
      <c r="D735" t="s">
        <v>4396</v>
      </c>
      <c r="E735" t="s">
        <v>13</v>
      </c>
      <c r="F735" t="s">
        <v>13</v>
      </c>
      <c r="G735" t="s">
        <v>13</v>
      </c>
      <c r="H735" t="s">
        <v>4397</v>
      </c>
      <c r="I735" t="s">
        <v>4398</v>
      </c>
    </row>
    <row r="736" spans="1:9" x14ac:dyDescent="0.25">
      <c r="A736" t="s">
        <v>4399</v>
      </c>
      <c r="B736" t="s">
        <v>4400</v>
      </c>
      <c r="C736" t="s">
        <v>222</v>
      </c>
      <c r="D736" t="s">
        <v>4401</v>
      </c>
      <c r="E736" t="s">
        <v>624</v>
      </c>
      <c r="F736" t="s">
        <v>187</v>
      </c>
      <c r="G736" t="s">
        <v>2151</v>
      </c>
      <c r="H736" t="s">
        <v>4402</v>
      </c>
      <c r="I736" t="s">
        <v>4403</v>
      </c>
    </row>
    <row r="737" spans="1:9" x14ac:dyDescent="0.25">
      <c r="A737" t="s">
        <v>4404</v>
      </c>
      <c r="B737" t="s">
        <v>4405</v>
      </c>
      <c r="C737" t="s">
        <v>115</v>
      </c>
      <c r="D737" t="s">
        <v>298</v>
      </c>
      <c r="E737" t="s">
        <v>13</v>
      </c>
      <c r="F737" t="s">
        <v>1000</v>
      </c>
      <c r="G737" t="s">
        <v>855</v>
      </c>
      <c r="H737" t="s">
        <v>4406</v>
      </c>
      <c r="I737" t="s">
        <v>4407</v>
      </c>
    </row>
    <row r="738" spans="1:9" x14ac:dyDescent="0.25">
      <c r="A738" t="s">
        <v>4408</v>
      </c>
      <c r="B738" t="s">
        <v>4409</v>
      </c>
      <c r="C738" t="s">
        <v>123</v>
      </c>
      <c r="D738" t="s">
        <v>790</v>
      </c>
      <c r="E738" t="s">
        <v>640</v>
      </c>
      <c r="F738" t="s">
        <v>4410</v>
      </c>
      <c r="G738" t="s">
        <v>382</v>
      </c>
      <c r="H738" t="s">
        <v>4411</v>
      </c>
      <c r="I738" t="s">
        <v>4412</v>
      </c>
    </row>
    <row r="739" spans="1:9" x14ac:dyDescent="0.25">
      <c r="A739" t="s">
        <v>4413</v>
      </c>
      <c r="B739" t="s">
        <v>4414</v>
      </c>
      <c r="C739" t="s">
        <v>115</v>
      </c>
      <c r="D739" t="s">
        <v>4415</v>
      </c>
      <c r="E739" t="s">
        <v>1256</v>
      </c>
      <c r="F739" t="s">
        <v>13</v>
      </c>
      <c r="G739" t="s">
        <v>13</v>
      </c>
      <c r="H739" t="s">
        <v>4416</v>
      </c>
      <c r="I739" t="s">
        <v>4417</v>
      </c>
    </row>
    <row r="740" spans="1:9" x14ac:dyDescent="0.25">
      <c r="A740" t="s">
        <v>4418</v>
      </c>
      <c r="B740" t="s">
        <v>4419</v>
      </c>
      <c r="C740" t="s">
        <v>115</v>
      </c>
      <c r="D740" t="s">
        <v>381</v>
      </c>
      <c r="E740" t="s">
        <v>13</v>
      </c>
      <c r="F740" t="s">
        <v>4420</v>
      </c>
      <c r="G740" t="s">
        <v>4421</v>
      </c>
      <c r="H740" t="s">
        <v>4422</v>
      </c>
      <c r="I740" t="s">
        <v>4423</v>
      </c>
    </row>
    <row r="741" spans="1:9" x14ac:dyDescent="0.25">
      <c r="A741" t="s">
        <v>4424</v>
      </c>
      <c r="B741" t="s">
        <v>4425</v>
      </c>
      <c r="C741" t="s">
        <v>58</v>
      </c>
      <c r="D741" t="s">
        <v>855</v>
      </c>
      <c r="E741" t="s">
        <v>13</v>
      </c>
      <c r="F741" t="s">
        <v>1608</v>
      </c>
      <c r="G741" t="s">
        <v>584</v>
      </c>
      <c r="H741" t="s">
        <v>4426</v>
      </c>
      <c r="I741" t="s">
        <v>4427</v>
      </c>
    </row>
    <row r="742" spans="1:9" x14ac:dyDescent="0.25">
      <c r="A742" t="s">
        <v>4428</v>
      </c>
      <c r="B742" t="s">
        <v>4429</v>
      </c>
      <c r="C742" t="s">
        <v>11</v>
      </c>
      <c r="D742" t="s">
        <v>108</v>
      </c>
      <c r="E742" t="s">
        <v>466</v>
      </c>
      <c r="F742" t="s">
        <v>4430</v>
      </c>
      <c r="G742" t="s">
        <v>4052</v>
      </c>
      <c r="H742" t="s">
        <v>4431</v>
      </c>
      <c r="I742" t="s">
        <v>3389</v>
      </c>
    </row>
    <row r="743" spans="1:9" x14ac:dyDescent="0.25">
      <c r="A743" t="s">
        <v>4432</v>
      </c>
      <c r="B743" t="s">
        <v>4433</v>
      </c>
      <c r="C743" t="s">
        <v>11</v>
      </c>
      <c r="D743" t="s">
        <v>1608</v>
      </c>
      <c r="E743" t="s">
        <v>95</v>
      </c>
      <c r="F743" t="s">
        <v>4434</v>
      </c>
      <c r="G743" t="s">
        <v>1089</v>
      </c>
      <c r="H743" t="s">
        <v>4435</v>
      </c>
      <c r="I743" t="s">
        <v>4436</v>
      </c>
    </row>
    <row r="744" spans="1:9" x14ac:dyDescent="0.25">
      <c r="A744" t="s">
        <v>4437</v>
      </c>
      <c r="B744" t="s">
        <v>4438</v>
      </c>
      <c r="C744" t="s">
        <v>11</v>
      </c>
      <c r="D744" t="s">
        <v>4439</v>
      </c>
      <c r="E744" t="s">
        <v>1739</v>
      </c>
      <c r="F744" t="s">
        <v>4440</v>
      </c>
      <c r="G744" t="s">
        <v>4441</v>
      </c>
      <c r="H744" t="s">
        <v>4442</v>
      </c>
      <c r="I744" t="s">
        <v>4443</v>
      </c>
    </row>
    <row r="745" spans="1:9" x14ac:dyDescent="0.25">
      <c r="A745" t="s">
        <v>4444</v>
      </c>
      <c r="B745" t="s">
        <v>4445</v>
      </c>
      <c r="C745" t="s">
        <v>11</v>
      </c>
      <c r="D745" t="s">
        <v>261</v>
      </c>
      <c r="E745" t="s">
        <v>13</v>
      </c>
      <c r="F745" t="s">
        <v>825</v>
      </c>
      <c r="G745" t="s">
        <v>838</v>
      </c>
      <c r="H745" t="s">
        <v>4446</v>
      </c>
      <c r="I745" t="s">
        <v>2153</v>
      </c>
    </row>
    <row r="746" spans="1:9" x14ac:dyDescent="0.25">
      <c r="A746" t="s">
        <v>4447</v>
      </c>
      <c r="B746" t="s">
        <v>4448</v>
      </c>
      <c r="C746" t="s">
        <v>1095</v>
      </c>
      <c r="D746" t="s">
        <v>946</v>
      </c>
      <c r="E746" t="s">
        <v>13</v>
      </c>
      <c r="F746" t="s">
        <v>473</v>
      </c>
      <c r="G746" t="s">
        <v>473</v>
      </c>
      <c r="H746" t="s">
        <v>4449</v>
      </c>
      <c r="I746" t="s">
        <v>4450</v>
      </c>
    </row>
    <row r="747" spans="1:9" x14ac:dyDescent="0.25">
      <c r="A747" t="s">
        <v>4451</v>
      </c>
      <c r="B747" t="s">
        <v>4452</v>
      </c>
      <c r="C747" t="s">
        <v>161</v>
      </c>
      <c r="D747" t="s">
        <v>229</v>
      </c>
      <c r="E747" t="s">
        <v>96</v>
      </c>
      <c r="F747" t="s">
        <v>1726</v>
      </c>
      <c r="G747" t="s">
        <v>4124</v>
      </c>
      <c r="H747" t="s">
        <v>4453</v>
      </c>
      <c r="I747" t="s">
        <v>4454</v>
      </c>
    </row>
    <row r="748" spans="1:9" x14ac:dyDescent="0.25">
      <c r="A748" t="s">
        <v>4455</v>
      </c>
      <c r="B748" t="s">
        <v>4456</v>
      </c>
      <c r="C748" t="s">
        <v>11</v>
      </c>
      <c r="D748" t="s">
        <v>847</v>
      </c>
      <c r="E748" t="s">
        <v>13</v>
      </c>
      <c r="F748" t="s">
        <v>473</v>
      </c>
      <c r="G748" t="s">
        <v>473</v>
      </c>
      <c r="H748" t="s">
        <v>4457</v>
      </c>
      <c r="I748" t="s">
        <v>4458</v>
      </c>
    </row>
    <row r="749" spans="1:9" x14ac:dyDescent="0.25">
      <c r="A749" t="s">
        <v>4459</v>
      </c>
      <c r="B749" t="s">
        <v>4460</v>
      </c>
      <c r="C749" t="s">
        <v>11</v>
      </c>
      <c r="D749" t="s">
        <v>60</v>
      </c>
      <c r="E749" t="s">
        <v>424</v>
      </c>
      <c r="F749" t="s">
        <v>4461</v>
      </c>
      <c r="G749" t="s">
        <v>4462</v>
      </c>
      <c r="H749" t="s">
        <v>4463</v>
      </c>
      <c r="I749" t="s">
        <v>3012</v>
      </c>
    </row>
    <row r="750" spans="1:9" x14ac:dyDescent="0.25">
      <c r="A750" t="s">
        <v>4464</v>
      </c>
      <c r="B750" t="s">
        <v>4465</v>
      </c>
      <c r="C750" t="s">
        <v>11</v>
      </c>
      <c r="D750" t="s">
        <v>4466</v>
      </c>
      <c r="E750" t="s">
        <v>847</v>
      </c>
      <c r="F750" t="s">
        <v>4467</v>
      </c>
      <c r="G750" t="s">
        <v>4468</v>
      </c>
      <c r="H750" t="s">
        <v>4469</v>
      </c>
      <c r="I750" t="s">
        <v>4470</v>
      </c>
    </row>
    <row r="751" spans="1:9" x14ac:dyDescent="0.25">
      <c r="A751" t="s">
        <v>4471</v>
      </c>
      <c r="B751" t="s">
        <v>4472</v>
      </c>
      <c r="C751" t="s">
        <v>11</v>
      </c>
      <c r="D751" t="s">
        <v>282</v>
      </c>
      <c r="E751" t="s">
        <v>13</v>
      </c>
      <c r="F751" t="s">
        <v>4473</v>
      </c>
      <c r="G751" t="s">
        <v>2716</v>
      </c>
      <c r="H751" t="s">
        <v>4474</v>
      </c>
      <c r="I751" t="s">
        <v>4475</v>
      </c>
    </row>
    <row r="752" spans="1:9" x14ac:dyDescent="0.25">
      <c r="A752" t="s">
        <v>4476</v>
      </c>
      <c r="B752" t="s">
        <v>4477</v>
      </c>
      <c r="C752" t="s">
        <v>3833</v>
      </c>
      <c r="D752" t="s">
        <v>4478</v>
      </c>
      <c r="E752" t="s">
        <v>625</v>
      </c>
      <c r="F752" t="s">
        <v>4479</v>
      </c>
      <c r="G752" t="s">
        <v>4480</v>
      </c>
      <c r="H752" t="s">
        <v>4481</v>
      </c>
      <c r="I752" t="s">
        <v>4482</v>
      </c>
    </row>
    <row r="753" spans="1:9" x14ac:dyDescent="0.25">
      <c r="A753" t="s">
        <v>4483</v>
      </c>
      <c r="B753" t="s">
        <v>4484</v>
      </c>
      <c r="C753" t="s">
        <v>11</v>
      </c>
      <c r="D753" t="s">
        <v>831</v>
      </c>
      <c r="E753" t="s">
        <v>1374</v>
      </c>
      <c r="F753" t="s">
        <v>13</v>
      </c>
      <c r="G753" t="s">
        <v>13</v>
      </c>
      <c r="H753" t="s">
        <v>4485</v>
      </c>
      <c r="I753" t="s">
        <v>4486</v>
      </c>
    </row>
    <row r="754" spans="1:9" x14ac:dyDescent="0.25">
      <c r="A754" t="s">
        <v>4487</v>
      </c>
      <c r="B754" t="s">
        <v>4488</v>
      </c>
      <c r="C754" t="s">
        <v>251</v>
      </c>
      <c r="D754" t="s">
        <v>466</v>
      </c>
      <c r="E754" t="s">
        <v>823</v>
      </c>
      <c r="F754" t="s">
        <v>154</v>
      </c>
      <c r="G754" t="s">
        <v>4489</v>
      </c>
      <c r="H754" t="s">
        <v>4490</v>
      </c>
      <c r="I754" t="s">
        <v>4491</v>
      </c>
    </row>
    <row r="755" spans="1:9" x14ac:dyDescent="0.25">
      <c r="A755" t="s">
        <v>4492</v>
      </c>
      <c r="B755" t="s">
        <v>4493</v>
      </c>
      <c r="C755" t="s">
        <v>11</v>
      </c>
      <c r="D755" t="s">
        <v>3932</v>
      </c>
      <c r="E755" t="s">
        <v>13</v>
      </c>
      <c r="F755" t="s">
        <v>3212</v>
      </c>
      <c r="G755" t="s">
        <v>1381</v>
      </c>
      <c r="H755" t="s">
        <v>4494</v>
      </c>
      <c r="I755" t="s">
        <v>4495</v>
      </c>
    </row>
    <row r="756" spans="1:9" x14ac:dyDescent="0.25">
      <c r="A756" t="s">
        <v>4496</v>
      </c>
      <c r="B756" t="s">
        <v>4497</v>
      </c>
      <c r="C756" t="s">
        <v>667</v>
      </c>
      <c r="D756" t="s">
        <v>854</v>
      </c>
      <c r="E756" t="s">
        <v>13</v>
      </c>
      <c r="F756" t="s">
        <v>682</v>
      </c>
      <c r="G756" t="s">
        <v>4498</v>
      </c>
      <c r="H756" t="s">
        <v>4499</v>
      </c>
      <c r="I756" t="s">
        <v>4500</v>
      </c>
    </row>
    <row r="757" spans="1:9" x14ac:dyDescent="0.25">
      <c r="A757" t="s">
        <v>4501</v>
      </c>
      <c r="B757" t="s">
        <v>4502</v>
      </c>
      <c r="C757" t="s">
        <v>161</v>
      </c>
      <c r="D757" t="s">
        <v>3742</v>
      </c>
      <c r="E757" t="s">
        <v>675</v>
      </c>
      <c r="F757" t="s">
        <v>901</v>
      </c>
      <c r="G757" t="s">
        <v>275</v>
      </c>
      <c r="H757" t="s">
        <v>4503</v>
      </c>
      <c r="I757" t="s">
        <v>4504</v>
      </c>
    </row>
    <row r="758" spans="1:9" x14ac:dyDescent="0.25">
      <c r="A758" t="s">
        <v>4505</v>
      </c>
      <c r="B758" t="s">
        <v>4506</v>
      </c>
      <c r="C758" t="s">
        <v>115</v>
      </c>
      <c r="D758" t="s">
        <v>186</v>
      </c>
      <c r="E758" t="s">
        <v>163</v>
      </c>
      <c r="F758" t="s">
        <v>1881</v>
      </c>
      <c r="G758" t="s">
        <v>4507</v>
      </c>
      <c r="H758" t="s">
        <v>4508</v>
      </c>
      <c r="I758" t="s">
        <v>4509</v>
      </c>
    </row>
    <row r="759" spans="1:9" x14ac:dyDescent="0.25">
      <c r="A759" t="s">
        <v>4510</v>
      </c>
      <c r="B759" t="s">
        <v>4511</v>
      </c>
      <c r="C759" t="s">
        <v>58</v>
      </c>
      <c r="D759" t="s">
        <v>202</v>
      </c>
      <c r="E759" t="s">
        <v>13</v>
      </c>
      <c r="F759" t="s">
        <v>777</v>
      </c>
      <c r="G759" t="s">
        <v>777</v>
      </c>
      <c r="H759" t="s">
        <v>4512</v>
      </c>
      <c r="I759" t="s">
        <v>4513</v>
      </c>
    </row>
    <row r="760" spans="1:9" x14ac:dyDescent="0.25">
      <c r="A760" t="s">
        <v>4514</v>
      </c>
      <c r="B760" t="s">
        <v>4515</v>
      </c>
      <c r="C760" t="s">
        <v>161</v>
      </c>
      <c r="D760" t="s">
        <v>2652</v>
      </c>
      <c r="E760" t="s">
        <v>958</v>
      </c>
      <c r="F760" t="s">
        <v>2442</v>
      </c>
      <c r="G760" t="s">
        <v>4516</v>
      </c>
      <c r="H760" t="s">
        <v>4517</v>
      </c>
      <c r="I760" t="s">
        <v>4518</v>
      </c>
    </row>
    <row r="761" spans="1:9" x14ac:dyDescent="0.25">
      <c r="A761" t="s">
        <v>4519</v>
      </c>
      <c r="B761" t="s">
        <v>4520</v>
      </c>
      <c r="C761" t="s">
        <v>4245</v>
      </c>
      <c r="D761" t="s">
        <v>327</v>
      </c>
      <c r="E761" t="s">
        <v>473</v>
      </c>
      <c r="F761" t="s">
        <v>1404</v>
      </c>
      <c r="G761" t="s">
        <v>682</v>
      </c>
      <c r="H761" t="s">
        <v>4521</v>
      </c>
      <c r="I761" t="s">
        <v>4522</v>
      </c>
    </row>
    <row r="762" spans="1:9" x14ac:dyDescent="0.25">
      <c r="A762" t="s">
        <v>4523</v>
      </c>
      <c r="B762" t="s">
        <v>4524</v>
      </c>
      <c r="C762" t="s">
        <v>11</v>
      </c>
      <c r="D762" t="s">
        <v>576</v>
      </c>
      <c r="E762" t="s">
        <v>13</v>
      </c>
      <c r="F762" t="s">
        <v>350</v>
      </c>
      <c r="G762" t="s">
        <v>946</v>
      </c>
      <c r="H762" t="s">
        <v>4525</v>
      </c>
      <c r="I762" t="s">
        <v>4526</v>
      </c>
    </row>
    <row r="763" spans="1:9" x14ac:dyDescent="0.25">
      <c r="A763" t="s">
        <v>4527</v>
      </c>
      <c r="B763" t="s">
        <v>4528</v>
      </c>
      <c r="C763" t="s">
        <v>161</v>
      </c>
      <c r="D763" t="s">
        <v>13</v>
      </c>
      <c r="E763" t="s">
        <v>13</v>
      </c>
      <c r="F763" t="s">
        <v>1634</v>
      </c>
      <c r="G763" t="s">
        <v>1142</v>
      </c>
      <c r="H763" t="s">
        <v>4529</v>
      </c>
      <c r="I763" t="s">
        <v>4530</v>
      </c>
    </row>
    <row r="764" spans="1:9" x14ac:dyDescent="0.25">
      <c r="A764" t="s">
        <v>4531</v>
      </c>
      <c r="B764" t="s">
        <v>4532</v>
      </c>
      <c r="C764" t="s">
        <v>11</v>
      </c>
      <c r="D764" t="s">
        <v>4533</v>
      </c>
      <c r="E764" t="s">
        <v>723</v>
      </c>
      <c r="F764" t="s">
        <v>4052</v>
      </c>
      <c r="G764" t="s">
        <v>3108</v>
      </c>
      <c r="H764" t="s">
        <v>4534</v>
      </c>
      <c r="I764" t="s">
        <v>4535</v>
      </c>
    </row>
    <row r="765" spans="1:9" x14ac:dyDescent="0.25">
      <c r="A765" t="s">
        <v>4536</v>
      </c>
      <c r="B765" t="s">
        <v>4537</v>
      </c>
      <c r="C765" t="s">
        <v>161</v>
      </c>
      <c r="D765" t="s">
        <v>109</v>
      </c>
      <c r="E765" t="s">
        <v>1368</v>
      </c>
      <c r="F765" t="s">
        <v>3647</v>
      </c>
      <c r="G765" t="s">
        <v>4538</v>
      </c>
      <c r="H765" t="s">
        <v>4539</v>
      </c>
      <c r="I765" t="s">
        <v>4540</v>
      </c>
    </row>
    <row r="766" spans="1:9" x14ac:dyDescent="0.25">
      <c r="A766" t="s">
        <v>4541</v>
      </c>
      <c r="B766" t="s">
        <v>4542</v>
      </c>
      <c r="C766" t="s">
        <v>667</v>
      </c>
      <c r="D766" t="s">
        <v>553</v>
      </c>
      <c r="E766" t="s">
        <v>350</v>
      </c>
      <c r="F766" t="s">
        <v>2473</v>
      </c>
      <c r="G766" t="s">
        <v>1464</v>
      </c>
      <c r="H766" t="s">
        <v>4543</v>
      </c>
      <c r="I766" t="s">
        <v>4544</v>
      </c>
    </row>
    <row r="767" spans="1:9" x14ac:dyDescent="0.25">
      <c r="A767" t="s">
        <v>4545</v>
      </c>
      <c r="B767" t="s">
        <v>4546</v>
      </c>
      <c r="C767" t="s">
        <v>11</v>
      </c>
      <c r="D767" t="s">
        <v>1790</v>
      </c>
      <c r="E767" t="s">
        <v>13</v>
      </c>
      <c r="F767" t="s">
        <v>13</v>
      </c>
      <c r="G767" t="s">
        <v>13</v>
      </c>
      <c r="H767" t="s">
        <v>4547</v>
      </c>
      <c r="I767" t="s">
        <v>4548</v>
      </c>
    </row>
    <row r="768" spans="1:9" x14ac:dyDescent="0.25">
      <c r="A768" t="s">
        <v>4549</v>
      </c>
      <c r="B768" t="s">
        <v>4550</v>
      </c>
      <c r="C768" t="s">
        <v>11</v>
      </c>
      <c r="D768" t="s">
        <v>3059</v>
      </c>
      <c r="E768" t="s">
        <v>253</v>
      </c>
      <c r="F768" t="s">
        <v>3821</v>
      </c>
      <c r="G768" t="s">
        <v>2425</v>
      </c>
      <c r="H768" t="s">
        <v>4551</v>
      </c>
      <c r="I768" t="s">
        <v>4552</v>
      </c>
    </row>
    <row r="769" spans="1:9" x14ac:dyDescent="0.25">
      <c r="A769" t="s">
        <v>4553</v>
      </c>
      <c r="B769" t="s">
        <v>4554</v>
      </c>
      <c r="C769" t="s">
        <v>4245</v>
      </c>
      <c r="D769" t="s">
        <v>576</v>
      </c>
      <c r="E769" t="s">
        <v>1130</v>
      </c>
      <c r="F769" t="s">
        <v>4555</v>
      </c>
      <c r="G769" t="s">
        <v>4556</v>
      </c>
      <c r="H769" t="s">
        <v>4557</v>
      </c>
      <c r="I769" t="s">
        <v>4558</v>
      </c>
    </row>
    <row r="770" spans="1:9" x14ac:dyDescent="0.25">
      <c r="A770" t="s">
        <v>4559</v>
      </c>
      <c r="B770" t="s">
        <v>4560</v>
      </c>
      <c r="C770" t="s">
        <v>11</v>
      </c>
      <c r="D770" t="s">
        <v>1471</v>
      </c>
      <c r="E770" t="s">
        <v>1712</v>
      </c>
      <c r="F770" t="s">
        <v>4561</v>
      </c>
      <c r="G770" t="s">
        <v>4562</v>
      </c>
      <c r="H770" t="s">
        <v>4563</v>
      </c>
      <c r="I770" t="s">
        <v>4564</v>
      </c>
    </row>
    <row r="771" spans="1:9" x14ac:dyDescent="0.25">
      <c r="A771" t="s">
        <v>4565</v>
      </c>
      <c r="B771" t="s">
        <v>4566</v>
      </c>
      <c r="C771" t="s">
        <v>251</v>
      </c>
      <c r="D771" t="s">
        <v>1194</v>
      </c>
      <c r="E771" t="s">
        <v>868</v>
      </c>
      <c r="F771" t="s">
        <v>2235</v>
      </c>
      <c r="G771" t="s">
        <v>2912</v>
      </c>
      <c r="H771" t="s">
        <v>4567</v>
      </c>
      <c r="I771" t="s">
        <v>4568</v>
      </c>
    </row>
    <row r="772" spans="1:9" x14ac:dyDescent="0.25">
      <c r="A772" t="s">
        <v>4569</v>
      </c>
      <c r="B772" t="s">
        <v>4570</v>
      </c>
      <c r="C772" t="s">
        <v>58</v>
      </c>
      <c r="D772" t="s">
        <v>3184</v>
      </c>
      <c r="E772" t="s">
        <v>13</v>
      </c>
      <c r="F772" t="s">
        <v>290</v>
      </c>
      <c r="G772" t="s">
        <v>319</v>
      </c>
      <c r="H772" t="s">
        <v>4571</v>
      </c>
      <c r="I772" t="s">
        <v>4572</v>
      </c>
    </row>
    <row r="773" spans="1:9" x14ac:dyDescent="0.25">
      <c r="A773" t="s">
        <v>4573</v>
      </c>
      <c r="B773" t="s">
        <v>4574</v>
      </c>
      <c r="C773" t="s">
        <v>11</v>
      </c>
      <c r="D773" t="s">
        <v>207</v>
      </c>
      <c r="E773" t="s">
        <v>13</v>
      </c>
      <c r="F773" t="s">
        <v>260</v>
      </c>
      <c r="G773" t="s">
        <v>229</v>
      </c>
      <c r="H773" t="s">
        <v>4575</v>
      </c>
      <c r="I773" t="s">
        <v>4576</v>
      </c>
    </row>
    <row r="774" spans="1:9" x14ac:dyDescent="0.25">
      <c r="A774" t="s">
        <v>4577</v>
      </c>
      <c r="B774" t="s">
        <v>4578</v>
      </c>
      <c r="C774" t="s">
        <v>11</v>
      </c>
      <c r="D774" t="s">
        <v>4579</v>
      </c>
      <c r="E774" t="s">
        <v>13</v>
      </c>
      <c r="F774" t="s">
        <v>13</v>
      </c>
      <c r="G774" t="s">
        <v>13</v>
      </c>
      <c r="H774" t="s">
        <v>4580</v>
      </c>
      <c r="I774" t="s">
        <v>4581</v>
      </c>
    </row>
    <row r="775" spans="1:9" x14ac:dyDescent="0.25">
      <c r="A775" t="s">
        <v>4582</v>
      </c>
      <c r="B775" t="s">
        <v>4583</v>
      </c>
      <c r="C775" t="s">
        <v>41</v>
      </c>
      <c r="D775" t="s">
        <v>3656</v>
      </c>
      <c r="E775" t="s">
        <v>675</v>
      </c>
      <c r="F775" t="s">
        <v>2745</v>
      </c>
      <c r="G775" t="s">
        <v>4584</v>
      </c>
      <c r="H775" t="s">
        <v>4585</v>
      </c>
      <c r="I775" t="s">
        <v>4586</v>
      </c>
    </row>
    <row r="776" spans="1:9" x14ac:dyDescent="0.25">
      <c r="A776" t="s">
        <v>4587</v>
      </c>
      <c r="B776" t="s">
        <v>4588</v>
      </c>
      <c r="C776" t="s">
        <v>357</v>
      </c>
      <c r="D776" t="s">
        <v>959</v>
      </c>
      <c r="E776" t="s">
        <v>1194</v>
      </c>
      <c r="F776" t="s">
        <v>4589</v>
      </c>
      <c r="G776" t="s">
        <v>4590</v>
      </c>
      <c r="H776" t="s">
        <v>4591</v>
      </c>
      <c r="I776" t="s">
        <v>4592</v>
      </c>
    </row>
    <row r="777" spans="1:9" x14ac:dyDescent="0.25">
      <c r="A777" t="s">
        <v>4593</v>
      </c>
      <c r="B777" t="s">
        <v>4594</v>
      </c>
      <c r="C777" t="s">
        <v>80</v>
      </c>
      <c r="D777" t="s">
        <v>1804</v>
      </c>
      <c r="E777" t="s">
        <v>95</v>
      </c>
      <c r="F777" t="s">
        <v>4595</v>
      </c>
      <c r="G777" t="s">
        <v>4596</v>
      </c>
      <c r="H777" t="s">
        <v>4597</v>
      </c>
      <c r="I777" t="s">
        <v>4598</v>
      </c>
    </row>
    <row r="778" spans="1:9" x14ac:dyDescent="0.25">
      <c r="A778" t="s">
        <v>4599</v>
      </c>
      <c r="B778" t="s">
        <v>4600</v>
      </c>
      <c r="C778" t="s">
        <v>147</v>
      </c>
      <c r="D778" t="s">
        <v>1693</v>
      </c>
      <c r="E778" t="s">
        <v>13</v>
      </c>
      <c r="F778" t="s">
        <v>1526</v>
      </c>
      <c r="G778" t="s">
        <v>4601</v>
      </c>
      <c r="H778" t="s">
        <v>4602</v>
      </c>
      <c r="I778" t="s">
        <v>4603</v>
      </c>
    </row>
    <row r="779" spans="1:9" x14ac:dyDescent="0.25">
      <c r="A779" t="s">
        <v>4604</v>
      </c>
      <c r="B779" t="s">
        <v>4605</v>
      </c>
      <c r="C779" t="s">
        <v>4606</v>
      </c>
      <c r="D779" t="s">
        <v>4607</v>
      </c>
      <c r="E779" t="s">
        <v>373</v>
      </c>
      <c r="F779" t="s">
        <v>4608</v>
      </c>
      <c r="G779" t="s">
        <v>4609</v>
      </c>
      <c r="H779" t="s">
        <v>4610</v>
      </c>
      <c r="I779" t="s">
        <v>4611</v>
      </c>
    </row>
    <row r="780" spans="1:9" x14ac:dyDescent="0.25">
      <c r="A780" t="s">
        <v>4612</v>
      </c>
      <c r="B780" t="s">
        <v>4613</v>
      </c>
      <c r="C780" t="s">
        <v>41</v>
      </c>
      <c r="D780" t="s">
        <v>13</v>
      </c>
      <c r="E780" t="s">
        <v>13</v>
      </c>
      <c r="F780" t="s">
        <v>13</v>
      </c>
      <c r="G780" t="s">
        <v>13</v>
      </c>
      <c r="H780" t="s">
        <v>4614</v>
      </c>
      <c r="I780" t="s">
        <v>4615</v>
      </c>
    </row>
    <row r="781" spans="1:9" x14ac:dyDescent="0.25">
      <c r="A781" t="s">
        <v>4616</v>
      </c>
      <c r="B781" t="s">
        <v>4617</v>
      </c>
      <c r="C781" t="s">
        <v>667</v>
      </c>
      <c r="D781" t="s">
        <v>298</v>
      </c>
      <c r="E781" t="s">
        <v>208</v>
      </c>
      <c r="F781" t="s">
        <v>4618</v>
      </c>
      <c r="G781" t="s">
        <v>1526</v>
      </c>
      <c r="H781" t="s">
        <v>4619</v>
      </c>
      <c r="I781" t="s">
        <v>3564</v>
      </c>
    </row>
    <row r="782" spans="1:9" x14ac:dyDescent="0.25">
      <c r="A782" t="s">
        <v>4620</v>
      </c>
      <c r="B782" t="s">
        <v>4621</v>
      </c>
      <c r="C782" t="s">
        <v>161</v>
      </c>
      <c r="D782" t="s">
        <v>4622</v>
      </c>
      <c r="E782" t="s">
        <v>402</v>
      </c>
      <c r="F782" t="s">
        <v>4623</v>
      </c>
      <c r="G782" t="s">
        <v>4624</v>
      </c>
      <c r="H782" t="s">
        <v>4625</v>
      </c>
      <c r="I782" t="s">
        <v>4626</v>
      </c>
    </row>
    <row r="783" spans="1:9" x14ac:dyDescent="0.25">
      <c r="A783" t="s">
        <v>4627</v>
      </c>
      <c r="B783" t="s">
        <v>4628</v>
      </c>
      <c r="C783" t="s">
        <v>58</v>
      </c>
      <c r="D783" t="s">
        <v>202</v>
      </c>
      <c r="E783" t="s">
        <v>13</v>
      </c>
      <c r="F783" t="s">
        <v>1551</v>
      </c>
      <c r="G783" t="s">
        <v>185</v>
      </c>
      <c r="H783" t="s">
        <v>4629</v>
      </c>
      <c r="I783" t="s">
        <v>4630</v>
      </c>
    </row>
    <row r="784" spans="1:9" x14ac:dyDescent="0.25">
      <c r="A784" t="s">
        <v>4631</v>
      </c>
      <c r="B784" t="s">
        <v>4632</v>
      </c>
      <c r="C784" t="s">
        <v>11</v>
      </c>
      <c r="D784" t="s">
        <v>445</v>
      </c>
      <c r="E784" t="s">
        <v>640</v>
      </c>
      <c r="F784" t="s">
        <v>2397</v>
      </c>
      <c r="G784" t="s">
        <v>4633</v>
      </c>
      <c r="H784" t="s">
        <v>4634</v>
      </c>
      <c r="I784" t="s">
        <v>4635</v>
      </c>
    </row>
    <row r="785" spans="1:9" x14ac:dyDescent="0.25">
      <c r="A785" t="s">
        <v>4636</v>
      </c>
      <c r="B785" t="s">
        <v>4637</v>
      </c>
      <c r="C785" t="s">
        <v>11</v>
      </c>
      <c r="D785" t="s">
        <v>985</v>
      </c>
      <c r="E785" t="s">
        <v>290</v>
      </c>
      <c r="F785" t="s">
        <v>4638</v>
      </c>
      <c r="G785" t="s">
        <v>4639</v>
      </c>
      <c r="H785" t="s">
        <v>4640</v>
      </c>
      <c r="I785" t="s">
        <v>4641</v>
      </c>
    </row>
    <row r="786" spans="1:9" x14ac:dyDescent="0.25">
      <c r="A786" t="s">
        <v>4642</v>
      </c>
      <c r="B786" t="s">
        <v>4643</v>
      </c>
      <c r="C786" t="s">
        <v>58</v>
      </c>
      <c r="D786" t="s">
        <v>402</v>
      </c>
      <c r="E786" t="s">
        <v>13</v>
      </c>
      <c r="F786" t="s">
        <v>1551</v>
      </c>
      <c r="G786" t="s">
        <v>847</v>
      </c>
      <c r="H786" t="s">
        <v>4644</v>
      </c>
      <c r="I786" t="s">
        <v>4645</v>
      </c>
    </row>
    <row r="787" spans="1:9" x14ac:dyDescent="0.25">
      <c r="A787" t="s">
        <v>4646</v>
      </c>
      <c r="B787" t="s">
        <v>4647</v>
      </c>
      <c r="C787" t="s">
        <v>58</v>
      </c>
      <c r="D787" t="s">
        <v>208</v>
      </c>
      <c r="E787" t="s">
        <v>13</v>
      </c>
      <c r="F787" t="s">
        <v>952</v>
      </c>
      <c r="G787" t="s">
        <v>230</v>
      </c>
      <c r="H787" t="s">
        <v>4648</v>
      </c>
      <c r="I787" t="s">
        <v>4649</v>
      </c>
    </row>
    <row r="788" spans="1:9" x14ac:dyDescent="0.25">
      <c r="A788" t="s">
        <v>4650</v>
      </c>
      <c r="B788" t="s">
        <v>4651</v>
      </c>
      <c r="C788" t="s">
        <v>58</v>
      </c>
      <c r="D788" t="s">
        <v>1306</v>
      </c>
      <c r="E788" t="s">
        <v>13</v>
      </c>
      <c r="F788" t="s">
        <v>633</v>
      </c>
      <c r="G788" t="s">
        <v>359</v>
      </c>
      <c r="H788" t="s">
        <v>4652</v>
      </c>
      <c r="I788" t="s">
        <v>4653</v>
      </c>
    </row>
    <row r="789" spans="1:9" x14ac:dyDescent="0.25">
      <c r="A789" t="s">
        <v>4654</v>
      </c>
      <c r="B789" t="s">
        <v>4655</v>
      </c>
      <c r="C789" t="s">
        <v>251</v>
      </c>
      <c r="D789" t="s">
        <v>67</v>
      </c>
      <c r="E789" t="s">
        <v>402</v>
      </c>
      <c r="F789" t="s">
        <v>2027</v>
      </c>
      <c r="G789" t="s">
        <v>3351</v>
      </c>
      <c r="H789" t="s">
        <v>4656</v>
      </c>
      <c r="I789" t="s">
        <v>4657</v>
      </c>
    </row>
    <row r="790" spans="1:9" x14ac:dyDescent="0.25">
      <c r="A790" t="s">
        <v>4658</v>
      </c>
      <c r="B790" t="s">
        <v>4659</v>
      </c>
      <c r="C790" t="s">
        <v>222</v>
      </c>
      <c r="D790" t="s">
        <v>624</v>
      </c>
      <c r="E790" t="s">
        <v>1551</v>
      </c>
      <c r="F790" t="s">
        <v>394</v>
      </c>
      <c r="G790" t="s">
        <v>4410</v>
      </c>
      <c r="H790" t="s">
        <v>4660</v>
      </c>
      <c r="I790" t="s">
        <v>4661</v>
      </c>
    </row>
    <row r="791" spans="1:9" x14ac:dyDescent="0.25">
      <c r="A791" t="s">
        <v>4662</v>
      </c>
      <c r="B791" t="s">
        <v>4663</v>
      </c>
      <c r="C791" t="s">
        <v>11</v>
      </c>
      <c r="D791" t="s">
        <v>215</v>
      </c>
      <c r="E791" t="s">
        <v>709</v>
      </c>
      <c r="F791" t="s">
        <v>4664</v>
      </c>
      <c r="G791" t="s">
        <v>1068</v>
      </c>
      <c r="H791" t="s">
        <v>4665</v>
      </c>
      <c r="I791" t="s">
        <v>4666</v>
      </c>
    </row>
    <row r="792" spans="1:9" x14ac:dyDescent="0.25">
      <c r="A792" t="s">
        <v>4667</v>
      </c>
      <c r="B792" t="s">
        <v>4668</v>
      </c>
      <c r="C792" t="s">
        <v>115</v>
      </c>
      <c r="D792" t="s">
        <v>4669</v>
      </c>
      <c r="E792" t="s">
        <v>95</v>
      </c>
      <c r="F792" t="s">
        <v>3021</v>
      </c>
      <c r="G792" t="s">
        <v>4670</v>
      </c>
      <c r="H792" t="s">
        <v>4671</v>
      </c>
      <c r="I792" t="s">
        <v>4672</v>
      </c>
    </row>
    <row r="793" spans="1:9" x14ac:dyDescent="0.25">
      <c r="A793" t="s">
        <v>4673</v>
      </c>
      <c r="B793" t="s">
        <v>4674</v>
      </c>
      <c r="C793" t="s">
        <v>552</v>
      </c>
      <c r="D793" t="s">
        <v>1256</v>
      </c>
      <c r="E793" t="s">
        <v>13</v>
      </c>
      <c r="F793" t="s">
        <v>1811</v>
      </c>
      <c r="G793" t="s">
        <v>804</v>
      </c>
      <c r="H793" t="s">
        <v>4675</v>
      </c>
      <c r="I793" t="s">
        <v>4676</v>
      </c>
    </row>
    <row r="794" spans="1:9" x14ac:dyDescent="0.25">
      <c r="A794" t="s">
        <v>4677</v>
      </c>
      <c r="B794" t="s">
        <v>4678</v>
      </c>
      <c r="C794" t="s">
        <v>41</v>
      </c>
      <c r="D794" t="s">
        <v>96</v>
      </c>
      <c r="E794" t="s">
        <v>13</v>
      </c>
      <c r="F794" t="s">
        <v>4679</v>
      </c>
      <c r="G794" t="s">
        <v>4680</v>
      </c>
      <c r="H794" t="s">
        <v>4681</v>
      </c>
      <c r="I794" t="s">
        <v>4682</v>
      </c>
    </row>
    <row r="795" spans="1:9" x14ac:dyDescent="0.25">
      <c r="A795" t="s">
        <v>4683</v>
      </c>
      <c r="B795" t="s">
        <v>4684</v>
      </c>
      <c r="C795" t="s">
        <v>58</v>
      </c>
      <c r="D795" t="s">
        <v>896</v>
      </c>
      <c r="E795" t="s">
        <v>13</v>
      </c>
      <c r="F795" t="s">
        <v>253</v>
      </c>
      <c r="G795" t="s">
        <v>466</v>
      </c>
      <c r="H795" t="s">
        <v>4685</v>
      </c>
      <c r="I795" t="s">
        <v>4686</v>
      </c>
    </row>
    <row r="796" spans="1:9" x14ac:dyDescent="0.25">
      <c r="A796" t="s">
        <v>4687</v>
      </c>
      <c r="B796" t="s">
        <v>4688</v>
      </c>
      <c r="C796" t="s">
        <v>58</v>
      </c>
      <c r="D796" t="s">
        <v>524</v>
      </c>
      <c r="E796" t="s">
        <v>13</v>
      </c>
      <c r="F796" t="s">
        <v>208</v>
      </c>
      <c r="G796" t="s">
        <v>709</v>
      </c>
      <c r="H796" t="s">
        <v>4689</v>
      </c>
      <c r="I796" t="s">
        <v>4690</v>
      </c>
    </row>
    <row r="797" spans="1:9" x14ac:dyDescent="0.25">
      <c r="A797" t="s">
        <v>4691</v>
      </c>
      <c r="B797" t="s">
        <v>4692</v>
      </c>
      <c r="C797" t="s">
        <v>11</v>
      </c>
      <c r="D797" t="s">
        <v>946</v>
      </c>
      <c r="E797" t="s">
        <v>13</v>
      </c>
      <c r="F797" t="s">
        <v>4693</v>
      </c>
      <c r="G797" t="s">
        <v>1017</v>
      </c>
      <c r="H797" t="s">
        <v>4694</v>
      </c>
      <c r="I797" t="s">
        <v>4695</v>
      </c>
    </row>
    <row r="798" spans="1:9" x14ac:dyDescent="0.25">
      <c r="A798" t="s">
        <v>4696</v>
      </c>
      <c r="B798" t="s">
        <v>4697</v>
      </c>
      <c r="C798" t="s">
        <v>11</v>
      </c>
      <c r="D798" t="s">
        <v>3382</v>
      </c>
      <c r="E798" t="s">
        <v>13</v>
      </c>
      <c r="F798" t="s">
        <v>4698</v>
      </c>
      <c r="G798" t="s">
        <v>4699</v>
      </c>
      <c r="H798" t="s">
        <v>4700</v>
      </c>
      <c r="I798" t="s">
        <v>4701</v>
      </c>
    </row>
    <row r="799" spans="1:9" x14ac:dyDescent="0.25">
      <c r="A799" t="s">
        <v>4702</v>
      </c>
      <c r="B799" t="s">
        <v>4703</v>
      </c>
      <c r="C799" t="s">
        <v>251</v>
      </c>
      <c r="D799" t="s">
        <v>4704</v>
      </c>
      <c r="E799" t="s">
        <v>576</v>
      </c>
      <c r="F799" t="s">
        <v>648</v>
      </c>
      <c r="G799" t="s">
        <v>237</v>
      </c>
      <c r="H799" t="s">
        <v>4705</v>
      </c>
      <c r="I799" t="s">
        <v>4706</v>
      </c>
    </row>
    <row r="800" spans="1:9" x14ac:dyDescent="0.25">
      <c r="A800" t="s">
        <v>4707</v>
      </c>
      <c r="B800" t="s">
        <v>4708</v>
      </c>
      <c r="C800" t="s">
        <v>58</v>
      </c>
      <c r="D800" t="s">
        <v>298</v>
      </c>
      <c r="E800" t="s">
        <v>13</v>
      </c>
      <c r="F800" t="s">
        <v>402</v>
      </c>
      <c r="G800" t="s">
        <v>350</v>
      </c>
      <c r="H800" t="s">
        <v>4709</v>
      </c>
      <c r="I800" t="s">
        <v>4710</v>
      </c>
    </row>
    <row r="801" spans="1:9" x14ac:dyDescent="0.25">
      <c r="A801" t="s">
        <v>4711</v>
      </c>
      <c r="B801" t="s">
        <v>4712</v>
      </c>
      <c r="C801" t="s">
        <v>58</v>
      </c>
      <c r="D801" t="s">
        <v>1388</v>
      </c>
      <c r="E801" t="s">
        <v>13</v>
      </c>
      <c r="F801" t="s">
        <v>350</v>
      </c>
      <c r="G801" t="s">
        <v>1634</v>
      </c>
      <c r="H801" t="s">
        <v>4713</v>
      </c>
      <c r="I801" t="s">
        <v>4714</v>
      </c>
    </row>
    <row r="802" spans="1:9" x14ac:dyDescent="0.25">
      <c r="A802" t="s">
        <v>4715</v>
      </c>
      <c r="B802" t="s">
        <v>4716</v>
      </c>
      <c r="C802" t="s">
        <v>11</v>
      </c>
      <c r="D802" t="s">
        <v>2095</v>
      </c>
      <c r="E802" t="s">
        <v>327</v>
      </c>
      <c r="F802" t="s">
        <v>4717</v>
      </c>
      <c r="G802" t="s">
        <v>1960</v>
      </c>
      <c r="H802" t="s">
        <v>4718</v>
      </c>
      <c r="I802" t="s">
        <v>4719</v>
      </c>
    </row>
    <row r="803" spans="1:9" x14ac:dyDescent="0.25">
      <c r="A803" t="s">
        <v>4720</v>
      </c>
      <c r="B803" t="s">
        <v>4721</v>
      </c>
      <c r="C803" t="s">
        <v>58</v>
      </c>
      <c r="D803" t="s">
        <v>709</v>
      </c>
      <c r="E803" t="s">
        <v>13</v>
      </c>
      <c r="F803" t="s">
        <v>723</v>
      </c>
      <c r="G803" t="s">
        <v>524</v>
      </c>
      <c r="H803" t="s">
        <v>4722</v>
      </c>
      <c r="I803" t="s">
        <v>4723</v>
      </c>
    </row>
    <row r="804" spans="1:9" x14ac:dyDescent="0.25">
      <c r="A804" t="s">
        <v>4724</v>
      </c>
      <c r="B804" t="s">
        <v>4725</v>
      </c>
      <c r="C804" t="s">
        <v>115</v>
      </c>
      <c r="D804" t="s">
        <v>13</v>
      </c>
      <c r="E804" t="s">
        <v>13</v>
      </c>
      <c r="F804" t="s">
        <v>1755</v>
      </c>
      <c r="G804" t="s">
        <v>289</v>
      </c>
      <c r="H804" t="s">
        <v>4726</v>
      </c>
      <c r="I804" t="s">
        <v>4727</v>
      </c>
    </row>
    <row r="805" spans="1:9" x14ac:dyDescent="0.25">
      <c r="A805" t="s">
        <v>4728</v>
      </c>
      <c r="B805" t="s">
        <v>4729</v>
      </c>
      <c r="C805" t="s">
        <v>19</v>
      </c>
      <c r="D805" t="s">
        <v>4730</v>
      </c>
      <c r="E805" t="s">
        <v>13</v>
      </c>
      <c r="F805" t="s">
        <v>655</v>
      </c>
      <c r="G805" t="s">
        <v>230</v>
      </c>
      <c r="H805" t="s">
        <v>4731</v>
      </c>
      <c r="I805" t="s">
        <v>4732</v>
      </c>
    </row>
    <row r="806" spans="1:9" x14ac:dyDescent="0.25">
      <c r="A806" t="s">
        <v>4733</v>
      </c>
      <c r="B806" t="s">
        <v>4734</v>
      </c>
      <c r="C806" t="s">
        <v>222</v>
      </c>
      <c r="D806" t="s">
        <v>230</v>
      </c>
      <c r="E806" t="s">
        <v>912</v>
      </c>
      <c r="F806" t="s">
        <v>1471</v>
      </c>
      <c r="G806" t="s">
        <v>3655</v>
      </c>
      <c r="H806" t="s">
        <v>4735</v>
      </c>
      <c r="I806" t="s">
        <v>4736</v>
      </c>
    </row>
    <row r="807" spans="1:9" x14ac:dyDescent="0.25">
      <c r="A807" t="s">
        <v>4737</v>
      </c>
      <c r="B807" t="s">
        <v>4738</v>
      </c>
      <c r="C807" t="s">
        <v>11</v>
      </c>
      <c r="D807" t="s">
        <v>4739</v>
      </c>
      <c r="E807" t="s">
        <v>1879</v>
      </c>
      <c r="F807" t="s">
        <v>3588</v>
      </c>
      <c r="G807" t="s">
        <v>4740</v>
      </c>
      <c r="H807" t="s">
        <v>4741</v>
      </c>
      <c r="I807" t="s">
        <v>4742</v>
      </c>
    </row>
    <row r="808" spans="1:9" x14ac:dyDescent="0.25">
      <c r="A808" t="s">
        <v>4743</v>
      </c>
      <c r="B808" t="s">
        <v>4744</v>
      </c>
      <c r="C808" t="s">
        <v>123</v>
      </c>
      <c r="D808" t="s">
        <v>290</v>
      </c>
      <c r="E808" t="s">
        <v>163</v>
      </c>
      <c r="F808" t="s">
        <v>4745</v>
      </c>
      <c r="G808" t="s">
        <v>4746</v>
      </c>
      <c r="H808" t="s">
        <v>4747</v>
      </c>
      <c r="I808" t="s">
        <v>4748</v>
      </c>
    </row>
    <row r="809" spans="1:9" x14ac:dyDescent="0.25">
      <c r="A809" t="s">
        <v>4749</v>
      </c>
      <c r="B809" t="s">
        <v>4750</v>
      </c>
      <c r="C809" t="s">
        <v>1037</v>
      </c>
      <c r="D809" t="s">
        <v>305</v>
      </c>
      <c r="E809" t="s">
        <v>13</v>
      </c>
      <c r="F809" t="s">
        <v>444</v>
      </c>
      <c r="G809" t="s">
        <v>4751</v>
      </c>
      <c r="H809" t="s">
        <v>4752</v>
      </c>
      <c r="I809" t="s">
        <v>4753</v>
      </c>
    </row>
    <row r="810" spans="1:9" x14ac:dyDescent="0.25">
      <c r="A810" t="s">
        <v>4754</v>
      </c>
      <c r="B810" t="s">
        <v>4755</v>
      </c>
      <c r="C810" t="s">
        <v>115</v>
      </c>
      <c r="D810" t="s">
        <v>208</v>
      </c>
      <c r="E810" t="s">
        <v>662</v>
      </c>
      <c r="F810" t="s">
        <v>840</v>
      </c>
      <c r="G810" t="s">
        <v>4756</v>
      </c>
      <c r="H810" t="s">
        <v>4757</v>
      </c>
      <c r="I810" t="s">
        <v>4758</v>
      </c>
    </row>
    <row r="811" spans="1:9" x14ac:dyDescent="0.25">
      <c r="A811" t="s">
        <v>4759</v>
      </c>
      <c r="B811" t="s">
        <v>4760</v>
      </c>
      <c r="C811" t="s">
        <v>478</v>
      </c>
      <c r="D811" t="s">
        <v>575</v>
      </c>
      <c r="E811" t="s">
        <v>163</v>
      </c>
      <c r="F811" t="s">
        <v>2169</v>
      </c>
      <c r="G811" t="s">
        <v>4761</v>
      </c>
      <c r="H811" t="s">
        <v>4762</v>
      </c>
      <c r="I811" t="s">
        <v>4763</v>
      </c>
    </row>
    <row r="812" spans="1:9" x14ac:dyDescent="0.25">
      <c r="A812" t="s">
        <v>4764</v>
      </c>
      <c r="B812" t="s">
        <v>4765</v>
      </c>
      <c r="C812" t="s">
        <v>58</v>
      </c>
      <c r="D812" t="s">
        <v>946</v>
      </c>
      <c r="E812" t="s">
        <v>625</v>
      </c>
      <c r="F812" t="s">
        <v>4766</v>
      </c>
      <c r="G812" t="s">
        <v>4767</v>
      </c>
      <c r="H812" t="s">
        <v>4768</v>
      </c>
      <c r="I812" t="s">
        <v>4769</v>
      </c>
    </row>
    <row r="813" spans="1:9" x14ac:dyDescent="0.25">
      <c r="A813" t="s">
        <v>4770</v>
      </c>
      <c r="B813" t="s">
        <v>4771</v>
      </c>
      <c r="C813" t="s">
        <v>123</v>
      </c>
      <c r="D813" t="s">
        <v>3526</v>
      </c>
      <c r="E813" t="s">
        <v>208</v>
      </c>
      <c r="F813" t="s">
        <v>1410</v>
      </c>
      <c r="G813" t="s">
        <v>3184</v>
      </c>
      <c r="H813" t="s">
        <v>4772</v>
      </c>
      <c r="I813" t="s">
        <v>4773</v>
      </c>
    </row>
    <row r="814" spans="1:9" x14ac:dyDescent="0.25">
      <c r="A814" t="s">
        <v>4774</v>
      </c>
      <c r="B814" t="s">
        <v>4775</v>
      </c>
      <c r="C814" t="s">
        <v>11</v>
      </c>
      <c r="D814" t="s">
        <v>170</v>
      </c>
      <c r="E814" t="s">
        <v>2588</v>
      </c>
      <c r="F814" t="s">
        <v>2846</v>
      </c>
      <c r="G814" t="s">
        <v>4776</v>
      </c>
      <c r="H814" t="s">
        <v>4777</v>
      </c>
      <c r="I814" t="s">
        <v>4778</v>
      </c>
    </row>
    <row r="815" spans="1:9" x14ac:dyDescent="0.25">
      <c r="A815" t="s">
        <v>4779</v>
      </c>
      <c r="B815" t="s">
        <v>4780</v>
      </c>
      <c r="C815" t="s">
        <v>41</v>
      </c>
      <c r="D815" t="s">
        <v>4781</v>
      </c>
      <c r="E815" t="s">
        <v>13</v>
      </c>
      <c r="F815" t="s">
        <v>3637</v>
      </c>
      <c r="G815" t="s">
        <v>4782</v>
      </c>
      <c r="H815" t="s">
        <v>4783</v>
      </c>
      <c r="I815" t="s">
        <v>4784</v>
      </c>
    </row>
    <row r="816" spans="1:9" x14ac:dyDescent="0.25">
      <c r="A816" t="s">
        <v>4785</v>
      </c>
      <c r="B816" t="s">
        <v>4786</v>
      </c>
      <c r="C816" t="s">
        <v>41</v>
      </c>
      <c r="D816" t="s">
        <v>880</v>
      </c>
      <c r="E816" t="s">
        <v>350</v>
      </c>
      <c r="F816" t="s">
        <v>3587</v>
      </c>
      <c r="G816" t="s">
        <v>1016</v>
      </c>
      <c r="H816" t="s">
        <v>4787</v>
      </c>
      <c r="I816" t="s">
        <v>4788</v>
      </c>
    </row>
    <row r="817" spans="1:9" x14ac:dyDescent="0.25">
      <c r="A817" t="s">
        <v>4789</v>
      </c>
      <c r="B817" t="s">
        <v>4790</v>
      </c>
      <c r="C817" t="s">
        <v>58</v>
      </c>
      <c r="D817" t="s">
        <v>178</v>
      </c>
      <c r="E817" t="s">
        <v>13</v>
      </c>
      <c r="F817" t="s">
        <v>118</v>
      </c>
      <c r="G817" t="s">
        <v>4791</v>
      </c>
      <c r="H817" t="s">
        <v>4792</v>
      </c>
      <c r="I817" t="s">
        <v>1289</v>
      </c>
    </row>
    <row r="818" spans="1:9" x14ac:dyDescent="0.25">
      <c r="A818" t="s">
        <v>4793</v>
      </c>
      <c r="B818" t="s">
        <v>4794</v>
      </c>
      <c r="C818" t="s">
        <v>11</v>
      </c>
      <c r="D818" t="s">
        <v>2335</v>
      </c>
      <c r="E818" t="s">
        <v>661</v>
      </c>
      <c r="F818" t="s">
        <v>4795</v>
      </c>
      <c r="G818" t="s">
        <v>4796</v>
      </c>
      <c r="H818" t="s">
        <v>4797</v>
      </c>
      <c r="I818" t="s">
        <v>4798</v>
      </c>
    </row>
    <row r="819" spans="1:9" x14ac:dyDescent="0.25">
      <c r="A819" t="s">
        <v>4799</v>
      </c>
      <c r="B819" t="s">
        <v>4800</v>
      </c>
      <c r="C819" t="s">
        <v>1037</v>
      </c>
      <c r="D819" t="s">
        <v>1634</v>
      </c>
      <c r="E819" t="s">
        <v>13</v>
      </c>
      <c r="F819" t="s">
        <v>1136</v>
      </c>
      <c r="G819" t="s">
        <v>4633</v>
      </c>
      <c r="H819" t="s">
        <v>4801</v>
      </c>
      <c r="I819" t="s">
        <v>4802</v>
      </c>
    </row>
    <row r="820" spans="1:9" x14ac:dyDescent="0.25">
      <c r="A820" t="s">
        <v>4803</v>
      </c>
      <c r="B820" t="s">
        <v>4804</v>
      </c>
      <c r="C820" t="s">
        <v>115</v>
      </c>
      <c r="D820" t="s">
        <v>777</v>
      </c>
      <c r="E820" t="s">
        <v>13</v>
      </c>
      <c r="F820" t="s">
        <v>3655</v>
      </c>
      <c r="G820" t="s">
        <v>4805</v>
      </c>
      <c r="H820" t="s">
        <v>4806</v>
      </c>
      <c r="I820" t="s">
        <v>4807</v>
      </c>
    </row>
    <row r="821" spans="1:9" x14ac:dyDescent="0.25">
      <c r="A821" t="s">
        <v>4808</v>
      </c>
      <c r="B821" t="s">
        <v>4809</v>
      </c>
      <c r="C821" t="s">
        <v>11</v>
      </c>
      <c r="D821" t="s">
        <v>1607</v>
      </c>
      <c r="E821" t="s">
        <v>185</v>
      </c>
      <c r="F821" t="s">
        <v>2234</v>
      </c>
      <c r="G821" t="s">
        <v>977</v>
      </c>
      <c r="H821" t="s">
        <v>4810</v>
      </c>
      <c r="I821" t="s">
        <v>4811</v>
      </c>
    </row>
    <row r="822" spans="1:9" x14ac:dyDescent="0.25">
      <c r="A822" t="s">
        <v>4812</v>
      </c>
      <c r="B822" t="s">
        <v>4813</v>
      </c>
      <c r="C822" t="s">
        <v>58</v>
      </c>
      <c r="D822" t="s">
        <v>660</v>
      </c>
      <c r="E822" t="s">
        <v>13</v>
      </c>
      <c r="F822" t="s">
        <v>1546</v>
      </c>
      <c r="G822" t="s">
        <v>1634</v>
      </c>
      <c r="H822" t="s">
        <v>4814</v>
      </c>
      <c r="I822" t="s">
        <v>4815</v>
      </c>
    </row>
    <row r="823" spans="1:9" x14ac:dyDescent="0.25">
      <c r="A823" t="s">
        <v>4816</v>
      </c>
      <c r="B823" t="s">
        <v>4817</v>
      </c>
      <c r="C823" t="s">
        <v>357</v>
      </c>
      <c r="D823" t="s">
        <v>4818</v>
      </c>
      <c r="E823" t="s">
        <v>3932</v>
      </c>
      <c r="F823" t="s">
        <v>4819</v>
      </c>
      <c r="G823" t="s">
        <v>4820</v>
      </c>
      <c r="H823" t="s">
        <v>4821</v>
      </c>
      <c r="I823" t="s">
        <v>4822</v>
      </c>
    </row>
    <row r="824" spans="1:9" x14ac:dyDescent="0.25">
      <c r="A824" t="s">
        <v>4823</v>
      </c>
      <c r="B824" t="s">
        <v>4824</v>
      </c>
      <c r="C824" t="s">
        <v>161</v>
      </c>
      <c r="D824" t="s">
        <v>34</v>
      </c>
      <c r="E824" t="s">
        <v>777</v>
      </c>
      <c r="F824" t="s">
        <v>2869</v>
      </c>
      <c r="G824" t="s">
        <v>4825</v>
      </c>
      <c r="H824" t="s">
        <v>4826</v>
      </c>
      <c r="I824" t="s">
        <v>4827</v>
      </c>
    </row>
    <row r="825" spans="1:9" x14ac:dyDescent="0.25">
      <c r="A825" t="s">
        <v>4828</v>
      </c>
      <c r="B825" t="s">
        <v>4829</v>
      </c>
      <c r="C825" t="s">
        <v>11</v>
      </c>
      <c r="D825" t="s">
        <v>1955</v>
      </c>
      <c r="E825" t="s">
        <v>804</v>
      </c>
      <c r="F825" t="s">
        <v>4830</v>
      </c>
      <c r="G825" t="s">
        <v>4831</v>
      </c>
      <c r="H825" t="s">
        <v>4832</v>
      </c>
      <c r="I825" t="s">
        <v>4833</v>
      </c>
    </row>
    <row r="826" spans="1:9" x14ac:dyDescent="0.25">
      <c r="A826" t="s">
        <v>4834</v>
      </c>
      <c r="B826" t="s">
        <v>4835</v>
      </c>
      <c r="C826" t="s">
        <v>41</v>
      </c>
      <c r="D826" t="s">
        <v>3045</v>
      </c>
      <c r="E826" t="s">
        <v>1551</v>
      </c>
      <c r="F826" t="s">
        <v>4836</v>
      </c>
      <c r="G826" t="s">
        <v>4837</v>
      </c>
      <c r="H826" t="s">
        <v>4838</v>
      </c>
      <c r="I826" t="s">
        <v>4839</v>
      </c>
    </row>
    <row r="827" spans="1:9" x14ac:dyDescent="0.25">
      <c r="A827" t="s">
        <v>4840</v>
      </c>
      <c r="B827" t="s">
        <v>4841</v>
      </c>
      <c r="C827" t="s">
        <v>3057</v>
      </c>
      <c r="D827" t="s">
        <v>4842</v>
      </c>
      <c r="E827" t="s">
        <v>946</v>
      </c>
      <c r="F827" t="s">
        <v>2535</v>
      </c>
      <c r="G827" t="s">
        <v>4843</v>
      </c>
      <c r="H827" t="s">
        <v>4844</v>
      </c>
      <c r="I827" t="s">
        <v>3713</v>
      </c>
    </row>
    <row r="828" spans="1:9" x14ac:dyDescent="0.25">
      <c r="A828" t="s">
        <v>4845</v>
      </c>
      <c r="B828" t="s">
        <v>4846</v>
      </c>
      <c r="C828" t="s">
        <v>58</v>
      </c>
      <c r="D828" t="s">
        <v>1142</v>
      </c>
      <c r="E828" t="s">
        <v>13</v>
      </c>
      <c r="F828" t="s">
        <v>1130</v>
      </c>
      <c r="G828" t="s">
        <v>854</v>
      </c>
      <c r="H828" t="s">
        <v>4847</v>
      </c>
      <c r="I828" t="s">
        <v>4848</v>
      </c>
    </row>
    <row r="829" spans="1:9" x14ac:dyDescent="0.25">
      <c r="A829" t="s">
        <v>4849</v>
      </c>
      <c r="B829" t="s">
        <v>4850</v>
      </c>
      <c r="C829" t="s">
        <v>11</v>
      </c>
      <c r="D829" t="s">
        <v>424</v>
      </c>
      <c r="E829" t="s">
        <v>600</v>
      </c>
      <c r="F829" t="s">
        <v>4851</v>
      </c>
      <c r="G829" t="s">
        <v>1966</v>
      </c>
      <c r="H829" t="s">
        <v>4852</v>
      </c>
      <c r="I829" t="s">
        <v>4853</v>
      </c>
    </row>
    <row r="830" spans="1:9" x14ac:dyDescent="0.25">
      <c r="A830" t="s">
        <v>4854</v>
      </c>
      <c r="B830" t="s">
        <v>4855</v>
      </c>
      <c r="C830" t="s">
        <v>667</v>
      </c>
      <c r="D830" t="s">
        <v>4856</v>
      </c>
      <c r="E830" t="s">
        <v>600</v>
      </c>
      <c r="F830" t="s">
        <v>2635</v>
      </c>
      <c r="G830" t="s">
        <v>2942</v>
      </c>
      <c r="H830" t="s">
        <v>4857</v>
      </c>
      <c r="I830" t="s">
        <v>4858</v>
      </c>
    </row>
    <row r="831" spans="1:9" x14ac:dyDescent="0.25">
      <c r="A831" t="s">
        <v>4859</v>
      </c>
      <c r="B831" t="s">
        <v>4860</v>
      </c>
      <c r="C831" t="s">
        <v>161</v>
      </c>
      <c r="D831" t="s">
        <v>576</v>
      </c>
      <c r="E831" t="s">
        <v>868</v>
      </c>
      <c r="F831" t="s">
        <v>148</v>
      </c>
      <c r="G831" t="s">
        <v>148</v>
      </c>
      <c r="H831" t="s">
        <v>4861</v>
      </c>
      <c r="I831" t="s">
        <v>4862</v>
      </c>
    </row>
    <row r="832" spans="1:9" x14ac:dyDescent="0.25">
      <c r="A832" t="s">
        <v>4863</v>
      </c>
      <c r="B832" t="s">
        <v>4864</v>
      </c>
      <c r="C832" t="s">
        <v>161</v>
      </c>
      <c r="D832" t="s">
        <v>4865</v>
      </c>
      <c r="E832" t="s">
        <v>466</v>
      </c>
      <c r="F832" t="s">
        <v>4866</v>
      </c>
      <c r="G832" t="s">
        <v>4867</v>
      </c>
      <c r="H832" t="s">
        <v>4868</v>
      </c>
      <c r="I832" t="s">
        <v>1864</v>
      </c>
    </row>
    <row r="833" spans="1:9" x14ac:dyDescent="0.25">
      <c r="A833" t="s">
        <v>4869</v>
      </c>
      <c r="B833" t="s">
        <v>4870</v>
      </c>
      <c r="C833" t="s">
        <v>80</v>
      </c>
      <c r="D833" t="s">
        <v>350</v>
      </c>
      <c r="E833" t="s">
        <v>13</v>
      </c>
      <c r="F833" t="s">
        <v>576</v>
      </c>
      <c r="G833" t="s">
        <v>576</v>
      </c>
      <c r="H833" t="s">
        <v>4871</v>
      </c>
      <c r="I833" t="s">
        <v>4872</v>
      </c>
    </row>
    <row r="834" spans="1:9" x14ac:dyDescent="0.25">
      <c r="A834" t="s">
        <v>4873</v>
      </c>
      <c r="B834" t="s">
        <v>4874</v>
      </c>
      <c r="C834" t="s">
        <v>222</v>
      </c>
      <c r="D834" t="s">
        <v>4875</v>
      </c>
      <c r="E834" t="s">
        <v>576</v>
      </c>
      <c r="F834" t="s">
        <v>577</v>
      </c>
      <c r="G834" t="s">
        <v>4876</v>
      </c>
      <c r="H834" t="s">
        <v>4877</v>
      </c>
      <c r="I834" t="s">
        <v>1828</v>
      </c>
    </row>
    <row r="835" spans="1:9" x14ac:dyDescent="0.25">
      <c r="A835" t="s">
        <v>4878</v>
      </c>
      <c r="B835" t="s">
        <v>4879</v>
      </c>
      <c r="C835" t="s">
        <v>11</v>
      </c>
      <c r="D835" t="s">
        <v>193</v>
      </c>
      <c r="E835" t="s">
        <v>847</v>
      </c>
      <c r="F835" t="s">
        <v>215</v>
      </c>
      <c r="G835" t="s">
        <v>2716</v>
      </c>
      <c r="H835" t="s">
        <v>4880</v>
      </c>
      <c r="I835" t="s">
        <v>4881</v>
      </c>
    </row>
    <row r="836" spans="1:9" x14ac:dyDescent="0.25">
      <c r="A836" t="s">
        <v>4882</v>
      </c>
      <c r="B836" t="s">
        <v>4883</v>
      </c>
      <c r="C836" t="s">
        <v>58</v>
      </c>
      <c r="D836" t="s">
        <v>1776</v>
      </c>
      <c r="E836" t="s">
        <v>13</v>
      </c>
      <c r="F836" t="s">
        <v>1206</v>
      </c>
      <c r="G836" t="s">
        <v>502</v>
      </c>
      <c r="H836" t="s">
        <v>4884</v>
      </c>
      <c r="I836" t="s">
        <v>4885</v>
      </c>
    </row>
    <row r="837" spans="1:9" x14ac:dyDescent="0.25">
      <c r="A837" t="s">
        <v>4886</v>
      </c>
      <c r="B837" t="s">
        <v>4887</v>
      </c>
      <c r="C837" t="s">
        <v>1192</v>
      </c>
      <c r="D837" t="s">
        <v>43</v>
      </c>
      <c r="E837" t="s">
        <v>1206</v>
      </c>
      <c r="F837" t="s">
        <v>4888</v>
      </c>
      <c r="G837" t="s">
        <v>4889</v>
      </c>
      <c r="H837" t="s">
        <v>4890</v>
      </c>
      <c r="I837" t="s">
        <v>4891</v>
      </c>
    </row>
    <row r="838" spans="1:9" x14ac:dyDescent="0.25">
      <c r="A838" t="s">
        <v>4892</v>
      </c>
      <c r="B838" t="s">
        <v>4893</v>
      </c>
      <c r="C838" t="s">
        <v>11</v>
      </c>
      <c r="D838" t="s">
        <v>1272</v>
      </c>
      <c r="E838" t="s">
        <v>524</v>
      </c>
      <c r="F838" t="s">
        <v>3667</v>
      </c>
      <c r="G838" t="s">
        <v>4894</v>
      </c>
      <c r="H838" t="s">
        <v>4895</v>
      </c>
      <c r="I838" t="s">
        <v>4896</v>
      </c>
    </row>
    <row r="839" spans="1:9" x14ac:dyDescent="0.25">
      <c r="A839" t="s">
        <v>4897</v>
      </c>
      <c r="B839" t="s">
        <v>4898</v>
      </c>
      <c r="C839" t="s">
        <v>222</v>
      </c>
      <c r="D839" t="s">
        <v>1817</v>
      </c>
      <c r="E839" t="s">
        <v>911</v>
      </c>
      <c r="F839" t="s">
        <v>2079</v>
      </c>
      <c r="G839" t="s">
        <v>2270</v>
      </c>
      <c r="H839" t="s">
        <v>4899</v>
      </c>
      <c r="I839" t="s">
        <v>4900</v>
      </c>
    </row>
    <row r="840" spans="1:9" x14ac:dyDescent="0.25">
      <c r="A840" t="s">
        <v>4901</v>
      </c>
      <c r="B840" t="s">
        <v>4902</v>
      </c>
      <c r="C840" t="s">
        <v>19</v>
      </c>
      <c r="D840" t="s">
        <v>3547</v>
      </c>
      <c r="E840" t="s">
        <v>13</v>
      </c>
      <c r="F840" t="s">
        <v>3382</v>
      </c>
      <c r="G840" t="s">
        <v>3654</v>
      </c>
      <c r="H840" t="s">
        <v>4903</v>
      </c>
      <c r="I840" t="s">
        <v>4904</v>
      </c>
    </row>
    <row r="841" spans="1:9" x14ac:dyDescent="0.25">
      <c r="A841" t="s">
        <v>4905</v>
      </c>
      <c r="B841" t="s">
        <v>4906</v>
      </c>
      <c r="C841" t="s">
        <v>11</v>
      </c>
      <c r="D841" t="s">
        <v>576</v>
      </c>
      <c r="E841" t="s">
        <v>13</v>
      </c>
      <c r="F841" t="s">
        <v>473</v>
      </c>
      <c r="G841" t="s">
        <v>290</v>
      </c>
      <c r="H841" t="s">
        <v>4907</v>
      </c>
      <c r="I841" t="s">
        <v>4908</v>
      </c>
    </row>
    <row r="842" spans="1:9" x14ac:dyDescent="0.25">
      <c r="A842" t="s">
        <v>4909</v>
      </c>
      <c r="B842" t="s">
        <v>4910</v>
      </c>
      <c r="C842" t="s">
        <v>11</v>
      </c>
      <c r="D842" t="s">
        <v>1903</v>
      </c>
      <c r="E842" t="s">
        <v>298</v>
      </c>
      <c r="F842" t="s">
        <v>2264</v>
      </c>
      <c r="G842" t="s">
        <v>4911</v>
      </c>
      <c r="H842" t="s">
        <v>4912</v>
      </c>
      <c r="I842" t="s">
        <v>4913</v>
      </c>
    </row>
    <row r="843" spans="1:9" x14ac:dyDescent="0.25">
      <c r="A843" t="s">
        <v>4914</v>
      </c>
      <c r="B843" t="s">
        <v>4915</v>
      </c>
      <c r="C843" t="s">
        <v>11</v>
      </c>
      <c r="D843" t="s">
        <v>2090</v>
      </c>
      <c r="E843" t="s">
        <v>13</v>
      </c>
      <c r="F843" t="s">
        <v>2818</v>
      </c>
      <c r="G843" t="s">
        <v>4916</v>
      </c>
      <c r="H843" t="s">
        <v>4917</v>
      </c>
      <c r="I843" t="s">
        <v>4918</v>
      </c>
    </row>
    <row r="844" spans="1:9" x14ac:dyDescent="0.25">
      <c r="A844" t="s">
        <v>4919</v>
      </c>
      <c r="B844" t="s">
        <v>4920</v>
      </c>
      <c r="C844" t="s">
        <v>11</v>
      </c>
      <c r="D844" t="s">
        <v>576</v>
      </c>
      <c r="E844" t="s">
        <v>445</v>
      </c>
      <c r="F844" t="s">
        <v>1651</v>
      </c>
      <c r="G844" t="s">
        <v>1525</v>
      </c>
      <c r="H844" t="s">
        <v>4921</v>
      </c>
      <c r="I844" t="s">
        <v>4147</v>
      </c>
    </row>
    <row r="845" spans="1:9" x14ac:dyDescent="0.25">
      <c r="A845" t="s">
        <v>4922</v>
      </c>
      <c r="B845" t="s">
        <v>4923</v>
      </c>
      <c r="C845" t="s">
        <v>123</v>
      </c>
      <c r="D845" t="s">
        <v>4924</v>
      </c>
      <c r="E845" t="s">
        <v>96</v>
      </c>
      <c r="F845" t="s">
        <v>4925</v>
      </c>
      <c r="G845" t="s">
        <v>4926</v>
      </c>
      <c r="H845" t="s">
        <v>4927</v>
      </c>
      <c r="I845" t="s">
        <v>4928</v>
      </c>
    </row>
    <row r="846" spans="1:9" x14ac:dyDescent="0.25">
      <c r="A846" t="s">
        <v>4929</v>
      </c>
      <c r="B846" t="s">
        <v>4930</v>
      </c>
      <c r="C846" t="s">
        <v>11</v>
      </c>
      <c r="D846" t="s">
        <v>95</v>
      </c>
      <c r="E846" t="s">
        <v>13</v>
      </c>
      <c r="F846" t="s">
        <v>847</v>
      </c>
      <c r="G846" t="s">
        <v>4365</v>
      </c>
      <c r="H846" t="s">
        <v>4931</v>
      </c>
      <c r="I846" t="s">
        <v>4932</v>
      </c>
    </row>
    <row r="847" spans="1:9" x14ac:dyDescent="0.25">
      <c r="A847" t="s">
        <v>4933</v>
      </c>
      <c r="B847" t="s">
        <v>4934</v>
      </c>
      <c r="C847" t="s">
        <v>123</v>
      </c>
      <c r="D847" t="s">
        <v>4935</v>
      </c>
      <c r="E847" t="s">
        <v>1194</v>
      </c>
      <c r="F847" t="s">
        <v>4936</v>
      </c>
      <c r="G847" t="s">
        <v>4937</v>
      </c>
      <c r="H847" t="s">
        <v>4938</v>
      </c>
      <c r="I847" t="s">
        <v>1490</v>
      </c>
    </row>
    <row r="848" spans="1:9" x14ac:dyDescent="0.25">
      <c r="A848" t="s">
        <v>4939</v>
      </c>
      <c r="B848" t="s">
        <v>4940</v>
      </c>
      <c r="C848" t="s">
        <v>11</v>
      </c>
      <c r="D848" t="s">
        <v>1136</v>
      </c>
      <c r="E848" t="s">
        <v>148</v>
      </c>
      <c r="F848" t="s">
        <v>276</v>
      </c>
      <c r="G848" t="s">
        <v>2032</v>
      </c>
      <c r="H848" t="s">
        <v>4941</v>
      </c>
      <c r="I848" t="s">
        <v>4942</v>
      </c>
    </row>
    <row r="849" spans="1:9" x14ac:dyDescent="0.25">
      <c r="A849" t="s">
        <v>4943</v>
      </c>
      <c r="B849" t="s">
        <v>4944</v>
      </c>
      <c r="C849" t="s">
        <v>58</v>
      </c>
      <c r="D849" t="s">
        <v>1608</v>
      </c>
      <c r="E849" t="s">
        <v>13</v>
      </c>
      <c r="F849" t="s">
        <v>163</v>
      </c>
      <c r="G849" t="s">
        <v>1088</v>
      </c>
      <c r="H849" t="s">
        <v>4945</v>
      </c>
      <c r="I849" t="s">
        <v>4946</v>
      </c>
    </row>
    <row r="850" spans="1:9" x14ac:dyDescent="0.25">
      <c r="A850" t="s">
        <v>4947</v>
      </c>
      <c r="B850" t="s">
        <v>4948</v>
      </c>
      <c r="C850" t="s">
        <v>161</v>
      </c>
      <c r="D850" t="s">
        <v>3318</v>
      </c>
      <c r="E850" t="s">
        <v>675</v>
      </c>
      <c r="F850" t="s">
        <v>4949</v>
      </c>
      <c r="G850" t="s">
        <v>1881</v>
      </c>
      <c r="H850" t="s">
        <v>4950</v>
      </c>
      <c r="I850" t="s">
        <v>4951</v>
      </c>
    </row>
    <row r="851" spans="1:9" x14ac:dyDescent="0.25">
      <c r="A851" t="s">
        <v>4952</v>
      </c>
      <c r="B851" t="s">
        <v>4953</v>
      </c>
      <c r="C851" t="s">
        <v>41</v>
      </c>
      <c r="D851" t="s">
        <v>2706</v>
      </c>
      <c r="E851" t="s">
        <v>847</v>
      </c>
      <c r="F851" t="s">
        <v>1595</v>
      </c>
      <c r="G851" t="s">
        <v>2664</v>
      </c>
      <c r="H851" t="s">
        <v>4954</v>
      </c>
      <c r="I851" t="s">
        <v>4955</v>
      </c>
    </row>
    <row r="852" spans="1:9" x14ac:dyDescent="0.25">
      <c r="A852" t="s">
        <v>4956</v>
      </c>
      <c r="B852" t="s">
        <v>4957</v>
      </c>
      <c r="C852" t="s">
        <v>115</v>
      </c>
      <c r="D852" t="s">
        <v>1160</v>
      </c>
      <c r="E852" t="s">
        <v>13</v>
      </c>
      <c r="F852" t="s">
        <v>466</v>
      </c>
      <c r="G852" t="s">
        <v>1194</v>
      </c>
      <c r="H852" t="s">
        <v>4958</v>
      </c>
      <c r="I852" t="s">
        <v>4959</v>
      </c>
    </row>
    <row r="853" spans="1:9" x14ac:dyDescent="0.25">
      <c r="A853" t="s">
        <v>4960</v>
      </c>
      <c r="B853" t="s">
        <v>4961</v>
      </c>
      <c r="C853" t="s">
        <v>161</v>
      </c>
      <c r="D853" t="s">
        <v>365</v>
      </c>
      <c r="E853" t="s">
        <v>13</v>
      </c>
      <c r="F853" t="s">
        <v>847</v>
      </c>
      <c r="G853" t="s">
        <v>668</v>
      </c>
      <c r="H853" t="s">
        <v>4962</v>
      </c>
      <c r="I853" t="s">
        <v>3389</v>
      </c>
    </row>
    <row r="854" spans="1:9" x14ac:dyDescent="0.25">
      <c r="A854" t="s">
        <v>4963</v>
      </c>
      <c r="B854" t="s">
        <v>4964</v>
      </c>
      <c r="C854" t="s">
        <v>123</v>
      </c>
      <c r="D854" t="s">
        <v>2325</v>
      </c>
      <c r="E854" t="s">
        <v>661</v>
      </c>
      <c r="F854" t="s">
        <v>4965</v>
      </c>
      <c r="G854" t="s">
        <v>4966</v>
      </c>
      <c r="H854" t="s">
        <v>4967</v>
      </c>
      <c r="I854" t="s">
        <v>4968</v>
      </c>
    </row>
    <row r="855" spans="1:9" x14ac:dyDescent="0.25">
      <c r="A855" t="s">
        <v>4969</v>
      </c>
      <c r="B855" t="s">
        <v>4970</v>
      </c>
      <c r="C855" t="s">
        <v>11</v>
      </c>
      <c r="D855" t="s">
        <v>4971</v>
      </c>
      <c r="E855" t="s">
        <v>215</v>
      </c>
      <c r="F855" t="s">
        <v>4972</v>
      </c>
      <c r="G855" t="s">
        <v>4973</v>
      </c>
      <c r="H855" t="s">
        <v>4974</v>
      </c>
      <c r="I855" t="s">
        <v>1896</v>
      </c>
    </row>
    <row r="856" spans="1:9" x14ac:dyDescent="0.25">
      <c r="A856" t="s">
        <v>4975</v>
      </c>
      <c r="B856" t="s">
        <v>4976</v>
      </c>
      <c r="C856" t="s">
        <v>501</v>
      </c>
      <c r="D856" t="s">
        <v>847</v>
      </c>
      <c r="E856" t="s">
        <v>13</v>
      </c>
      <c r="F856" t="s">
        <v>1374</v>
      </c>
      <c r="G856" t="s">
        <v>359</v>
      </c>
      <c r="H856" t="s">
        <v>4977</v>
      </c>
      <c r="I856" t="s">
        <v>4978</v>
      </c>
    </row>
    <row r="857" spans="1:9" x14ac:dyDescent="0.25">
      <c r="A857" t="s">
        <v>4979</v>
      </c>
      <c r="B857" t="s">
        <v>4980</v>
      </c>
      <c r="C857" t="s">
        <v>123</v>
      </c>
      <c r="D857" t="s">
        <v>4981</v>
      </c>
      <c r="E857" t="s">
        <v>253</v>
      </c>
      <c r="F857" t="s">
        <v>4982</v>
      </c>
      <c r="G857" t="s">
        <v>4983</v>
      </c>
      <c r="H857" t="s">
        <v>4984</v>
      </c>
      <c r="I857" t="s">
        <v>1126</v>
      </c>
    </row>
    <row r="858" spans="1:9" x14ac:dyDescent="0.25">
      <c r="A858" t="s">
        <v>4985</v>
      </c>
      <c r="B858" t="s">
        <v>4986</v>
      </c>
      <c r="C858" t="s">
        <v>184</v>
      </c>
      <c r="D858" t="s">
        <v>1640</v>
      </c>
      <c r="E858" t="s">
        <v>13</v>
      </c>
      <c r="F858" t="s">
        <v>661</v>
      </c>
      <c r="G858" t="s">
        <v>1293</v>
      </c>
      <c r="H858" t="s">
        <v>4987</v>
      </c>
      <c r="I858" t="s">
        <v>4988</v>
      </c>
    </row>
    <row r="859" spans="1:9" x14ac:dyDescent="0.25">
      <c r="A859" t="s">
        <v>4989</v>
      </c>
      <c r="B859" t="s">
        <v>4990</v>
      </c>
      <c r="C859" t="s">
        <v>11</v>
      </c>
      <c r="D859" t="s">
        <v>524</v>
      </c>
      <c r="E859" t="s">
        <v>13</v>
      </c>
      <c r="F859" t="s">
        <v>895</v>
      </c>
      <c r="G859" t="s">
        <v>2573</v>
      </c>
      <c r="H859" t="s">
        <v>4991</v>
      </c>
      <c r="I859" t="s">
        <v>4992</v>
      </c>
    </row>
    <row r="860" spans="1:9" x14ac:dyDescent="0.25">
      <c r="A860" t="s">
        <v>4993</v>
      </c>
      <c r="B860" t="s">
        <v>4994</v>
      </c>
      <c r="C860" t="s">
        <v>184</v>
      </c>
      <c r="D860" t="s">
        <v>675</v>
      </c>
      <c r="E860" t="s">
        <v>13</v>
      </c>
      <c r="F860" t="s">
        <v>576</v>
      </c>
      <c r="G860" t="s">
        <v>350</v>
      </c>
      <c r="H860" t="s">
        <v>4995</v>
      </c>
      <c r="I860" t="s">
        <v>4996</v>
      </c>
    </row>
    <row r="861" spans="1:9" x14ac:dyDescent="0.25">
      <c r="A861" t="s">
        <v>4997</v>
      </c>
      <c r="B861" t="s">
        <v>4998</v>
      </c>
      <c r="C861" t="s">
        <v>11</v>
      </c>
      <c r="D861" t="s">
        <v>4704</v>
      </c>
      <c r="E861" t="s">
        <v>13</v>
      </c>
      <c r="F861" t="s">
        <v>4999</v>
      </c>
      <c r="G861" t="s">
        <v>5000</v>
      </c>
      <c r="H861" t="s">
        <v>5001</v>
      </c>
      <c r="I861" t="s">
        <v>5002</v>
      </c>
    </row>
    <row r="862" spans="1:9" x14ac:dyDescent="0.25">
      <c r="A862" t="s">
        <v>5003</v>
      </c>
      <c r="B862" t="s">
        <v>5004</v>
      </c>
      <c r="C862" t="s">
        <v>222</v>
      </c>
      <c r="D862" t="s">
        <v>5005</v>
      </c>
      <c r="E862" t="s">
        <v>5006</v>
      </c>
      <c r="F862" t="s">
        <v>5007</v>
      </c>
      <c r="G862" t="s">
        <v>5008</v>
      </c>
      <c r="H862" t="s">
        <v>5009</v>
      </c>
      <c r="I862" t="s">
        <v>5010</v>
      </c>
    </row>
    <row r="863" spans="1:9" x14ac:dyDescent="0.25">
      <c r="A863" t="s">
        <v>5011</v>
      </c>
      <c r="B863" t="s">
        <v>5012</v>
      </c>
      <c r="C863" t="s">
        <v>11</v>
      </c>
      <c r="D863" t="s">
        <v>2397</v>
      </c>
      <c r="E863" t="s">
        <v>1256</v>
      </c>
      <c r="F863" t="s">
        <v>3510</v>
      </c>
      <c r="G863" t="s">
        <v>5013</v>
      </c>
      <c r="H863" t="s">
        <v>5014</v>
      </c>
      <c r="I863" t="s">
        <v>5015</v>
      </c>
    </row>
    <row r="864" spans="1:9" x14ac:dyDescent="0.25">
      <c r="A864" t="s">
        <v>5016</v>
      </c>
      <c r="B864" t="s">
        <v>5017</v>
      </c>
      <c r="C864" t="s">
        <v>11</v>
      </c>
      <c r="D864" t="s">
        <v>5018</v>
      </c>
      <c r="E864" t="s">
        <v>13</v>
      </c>
      <c r="F864" t="s">
        <v>132</v>
      </c>
      <c r="G864" t="s">
        <v>2204</v>
      </c>
      <c r="H864" t="s">
        <v>5019</v>
      </c>
      <c r="I864" t="s">
        <v>3298</v>
      </c>
    </row>
    <row r="865" spans="1:9" x14ac:dyDescent="0.25">
      <c r="A865" t="s">
        <v>5020</v>
      </c>
      <c r="B865" t="s">
        <v>5021</v>
      </c>
      <c r="C865" t="s">
        <v>1192</v>
      </c>
      <c r="D865" t="s">
        <v>5022</v>
      </c>
      <c r="E865" t="s">
        <v>516</v>
      </c>
      <c r="F865" t="s">
        <v>5023</v>
      </c>
      <c r="G865" t="s">
        <v>5024</v>
      </c>
      <c r="H865" t="s">
        <v>5025</v>
      </c>
      <c r="I865" t="s">
        <v>5026</v>
      </c>
    </row>
    <row r="866" spans="1:9" x14ac:dyDescent="0.25">
      <c r="A866" t="s">
        <v>5027</v>
      </c>
      <c r="B866" t="s">
        <v>5028</v>
      </c>
      <c r="C866" t="s">
        <v>11</v>
      </c>
      <c r="D866" t="s">
        <v>5029</v>
      </c>
      <c r="E866" t="s">
        <v>1557</v>
      </c>
      <c r="F866" t="s">
        <v>5030</v>
      </c>
      <c r="G866" t="s">
        <v>2351</v>
      </c>
      <c r="H866" t="s">
        <v>5031</v>
      </c>
      <c r="I866" t="s">
        <v>5032</v>
      </c>
    </row>
    <row r="867" spans="1:9" x14ac:dyDescent="0.25">
      <c r="A867" t="s">
        <v>5033</v>
      </c>
      <c r="B867" t="s">
        <v>5034</v>
      </c>
      <c r="C867" t="s">
        <v>11</v>
      </c>
      <c r="D867" t="s">
        <v>1076</v>
      </c>
      <c r="E867" t="s">
        <v>616</v>
      </c>
      <c r="F867" t="s">
        <v>5035</v>
      </c>
      <c r="G867" t="s">
        <v>382</v>
      </c>
      <c r="H867" t="s">
        <v>5036</v>
      </c>
      <c r="I867" t="s">
        <v>5037</v>
      </c>
    </row>
    <row r="868" spans="1:9" x14ac:dyDescent="0.25">
      <c r="A868" t="s">
        <v>5038</v>
      </c>
      <c r="B868" t="s">
        <v>5039</v>
      </c>
      <c r="C868" t="s">
        <v>1095</v>
      </c>
      <c r="D868" t="s">
        <v>275</v>
      </c>
      <c r="E868" t="s">
        <v>868</v>
      </c>
      <c r="F868" t="s">
        <v>5040</v>
      </c>
      <c r="G868" t="s">
        <v>3822</v>
      </c>
      <c r="H868" t="s">
        <v>5041</v>
      </c>
      <c r="I868" t="s">
        <v>5042</v>
      </c>
    </row>
    <row r="869" spans="1:9" x14ac:dyDescent="0.25">
      <c r="A869" t="s">
        <v>5043</v>
      </c>
      <c r="B869" t="s">
        <v>5044</v>
      </c>
      <c r="C869" t="s">
        <v>11</v>
      </c>
      <c r="D869" t="s">
        <v>4680</v>
      </c>
      <c r="E869" t="s">
        <v>1546</v>
      </c>
      <c r="F869" t="s">
        <v>5045</v>
      </c>
      <c r="G869" t="s">
        <v>5046</v>
      </c>
      <c r="H869" t="s">
        <v>5047</v>
      </c>
      <c r="I869" t="s">
        <v>5048</v>
      </c>
    </row>
    <row r="870" spans="1:9" x14ac:dyDescent="0.25">
      <c r="A870" t="s">
        <v>5049</v>
      </c>
      <c r="B870" t="s">
        <v>5050</v>
      </c>
      <c r="C870" t="s">
        <v>11</v>
      </c>
      <c r="D870" t="s">
        <v>5051</v>
      </c>
      <c r="E870" t="s">
        <v>3521</v>
      </c>
      <c r="F870" t="s">
        <v>5052</v>
      </c>
      <c r="G870" t="s">
        <v>5053</v>
      </c>
      <c r="H870" t="s">
        <v>5054</v>
      </c>
      <c r="I870" t="s">
        <v>5055</v>
      </c>
    </row>
    <row r="871" spans="1:9" x14ac:dyDescent="0.25">
      <c r="A871" t="s">
        <v>5056</v>
      </c>
      <c r="B871" t="s">
        <v>5057</v>
      </c>
      <c r="C871" t="s">
        <v>222</v>
      </c>
      <c r="D871" t="s">
        <v>359</v>
      </c>
      <c r="E871" t="s">
        <v>847</v>
      </c>
      <c r="F871" t="s">
        <v>3980</v>
      </c>
      <c r="G871" t="s">
        <v>5058</v>
      </c>
      <c r="H871" t="s">
        <v>5059</v>
      </c>
      <c r="I871" t="s">
        <v>5060</v>
      </c>
    </row>
    <row r="872" spans="1:9" x14ac:dyDescent="0.25">
      <c r="A872" t="s">
        <v>5061</v>
      </c>
      <c r="B872" t="s">
        <v>5062</v>
      </c>
      <c r="C872" t="s">
        <v>11</v>
      </c>
      <c r="D872" t="s">
        <v>1088</v>
      </c>
      <c r="E872" t="s">
        <v>777</v>
      </c>
      <c r="F872" t="s">
        <v>5063</v>
      </c>
      <c r="G872" t="s">
        <v>5064</v>
      </c>
      <c r="H872" t="s">
        <v>5065</v>
      </c>
      <c r="I872" t="s">
        <v>5066</v>
      </c>
    </row>
    <row r="873" spans="1:9" x14ac:dyDescent="0.25">
      <c r="A873" t="s">
        <v>5067</v>
      </c>
      <c r="B873" t="s">
        <v>5068</v>
      </c>
      <c r="C873" t="s">
        <v>161</v>
      </c>
      <c r="D873" t="s">
        <v>555</v>
      </c>
      <c r="E873" t="s">
        <v>13</v>
      </c>
      <c r="F873" t="s">
        <v>1652</v>
      </c>
      <c r="G873" t="s">
        <v>342</v>
      </c>
      <c r="H873" t="s">
        <v>5069</v>
      </c>
      <c r="I873" t="s">
        <v>5070</v>
      </c>
    </row>
    <row r="874" spans="1:9" x14ac:dyDescent="0.25">
      <c r="A874" t="s">
        <v>5071</v>
      </c>
      <c r="B874" t="s">
        <v>5072</v>
      </c>
      <c r="C874" t="s">
        <v>11</v>
      </c>
      <c r="D874" t="s">
        <v>660</v>
      </c>
      <c r="E874" t="s">
        <v>208</v>
      </c>
      <c r="F874" t="s">
        <v>2234</v>
      </c>
      <c r="G874" t="s">
        <v>5073</v>
      </c>
      <c r="H874" t="s">
        <v>5074</v>
      </c>
      <c r="I874" t="s">
        <v>5075</v>
      </c>
    </row>
    <row r="875" spans="1:9" x14ac:dyDescent="0.25">
      <c r="A875" t="s">
        <v>5076</v>
      </c>
      <c r="B875" t="s">
        <v>5077</v>
      </c>
      <c r="C875" t="s">
        <v>161</v>
      </c>
      <c r="D875" t="s">
        <v>5078</v>
      </c>
      <c r="E875" t="s">
        <v>95</v>
      </c>
      <c r="F875" t="s">
        <v>2706</v>
      </c>
      <c r="G875" t="s">
        <v>1581</v>
      </c>
      <c r="H875" t="s">
        <v>5079</v>
      </c>
      <c r="I875" t="s">
        <v>5080</v>
      </c>
    </row>
    <row r="876" spans="1:9" x14ac:dyDescent="0.25">
      <c r="A876" t="s">
        <v>5081</v>
      </c>
      <c r="B876" t="s">
        <v>5082</v>
      </c>
      <c r="C876" t="s">
        <v>161</v>
      </c>
      <c r="D876" t="s">
        <v>289</v>
      </c>
      <c r="E876" t="s">
        <v>1755</v>
      </c>
      <c r="F876" t="s">
        <v>2504</v>
      </c>
      <c r="G876" t="s">
        <v>2233</v>
      </c>
      <c r="H876" t="s">
        <v>5083</v>
      </c>
      <c r="I876" t="s">
        <v>5084</v>
      </c>
    </row>
    <row r="877" spans="1:9" x14ac:dyDescent="0.25">
      <c r="A877" t="s">
        <v>5085</v>
      </c>
      <c r="B877" t="s">
        <v>5086</v>
      </c>
      <c r="C877" t="s">
        <v>1095</v>
      </c>
      <c r="D877" t="s">
        <v>911</v>
      </c>
      <c r="E877" t="s">
        <v>13</v>
      </c>
      <c r="F877" t="s">
        <v>896</v>
      </c>
      <c r="G877" t="s">
        <v>1444</v>
      </c>
      <c r="H877" t="s">
        <v>5087</v>
      </c>
      <c r="I877" t="s">
        <v>5088</v>
      </c>
    </row>
    <row r="878" spans="1:9" x14ac:dyDescent="0.25">
      <c r="A878" t="s">
        <v>5089</v>
      </c>
      <c r="B878" t="s">
        <v>5090</v>
      </c>
      <c r="C878" t="s">
        <v>357</v>
      </c>
      <c r="D878" t="s">
        <v>13</v>
      </c>
      <c r="E878" t="s">
        <v>13</v>
      </c>
      <c r="F878" t="s">
        <v>13</v>
      </c>
      <c r="G878" t="s">
        <v>13</v>
      </c>
      <c r="H878" t="s">
        <v>5091</v>
      </c>
      <c r="I878" t="s">
        <v>5092</v>
      </c>
    </row>
    <row r="879" spans="1:9" x14ac:dyDescent="0.25">
      <c r="A879" t="s">
        <v>5093</v>
      </c>
      <c r="B879" t="s">
        <v>5094</v>
      </c>
      <c r="C879" t="s">
        <v>501</v>
      </c>
      <c r="D879" t="s">
        <v>3045</v>
      </c>
      <c r="E879" t="s">
        <v>868</v>
      </c>
      <c r="F879" t="s">
        <v>5095</v>
      </c>
      <c r="G879" t="s">
        <v>2174</v>
      </c>
      <c r="H879" t="s">
        <v>5096</v>
      </c>
      <c r="I879" t="s">
        <v>5097</v>
      </c>
    </row>
    <row r="880" spans="1:9" x14ac:dyDescent="0.25">
      <c r="A880" t="s">
        <v>5098</v>
      </c>
      <c r="B880" t="s">
        <v>5099</v>
      </c>
      <c r="C880" t="s">
        <v>1095</v>
      </c>
      <c r="D880" t="s">
        <v>5100</v>
      </c>
      <c r="E880" t="s">
        <v>600</v>
      </c>
      <c r="F880" t="s">
        <v>5101</v>
      </c>
      <c r="G880" t="s">
        <v>3468</v>
      </c>
      <c r="H880" t="s">
        <v>5102</v>
      </c>
      <c r="I880" t="s">
        <v>5103</v>
      </c>
    </row>
    <row r="881" spans="1:9" x14ac:dyDescent="0.25">
      <c r="A881" t="s">
        <v>5104</v>
      </c>
      <c r="B881" t="s">
        <v>5105</v>
      </c>
      <c r="C881" t="s">
        <v>115</v>
      </c>
      <c r="D881" t="s">
        <v>847</v>
      </c>
      <c r="E881" t="s">
        <v>616</v>
      </c>
      <c r="F881" t="s">
        <v>13</v>
      </c>
      <c r="G881" t="s">
        <v>13</v>
      </c>
      <c r="H881" t="s">
        <v>5106</v>
      </c>
      <c r="I881" t="s">
        <v>3234</v>
      </c>
    </row>
    <row r="882" spans="1:9" x14ac:dyDescent="0.25">
      <c r="A882" t="s">
        <v>5107</v>
      </c>
      <c r="B882" t="s">
        <v>5108</v>
      </c>
      <c r="C882" t="s">
        <v>80</v>
      </c>
      <c r="D882" t="s">
        <v>2855</v>
      </c>
      <c r="E882" t="s">
        <v>445</v>
      </c>
      <c r="F882" t="s">
        <v>2876</v>
      </c>
      <c r="G882" t="s">
        <v>2520</v>
      </c>
      <c r="H882" t="s">
        <v>5109</v>
      </c>
      <c r="I882" t="s">
        <v>5110</v>
      </c>
    </row>
    <row r="883" spans="1:9" x14ac:dyDescent="0.25">
      <c r="A883" t="s">
        <v>5111</v>
      </c>
      <c r="B883" t="s">
        <v>5112</v>
      </c>
      <c r="C883" t="s">
        <v>11</v>
      </c>
      <c r="D883" t="s">
        <v>5113</v>
      </c>
      <c r="E883" t="s">
        <v>5114</v>
      </c>
      <c r="F883" t="s">
        <v>5115</v>
      </c>
      <c r="G883" t="s">
        <v>5116</v>
      </c>
      <c r="H883" t="s">
        <v>5117</v>
      </c>
      <c r="I883" t="s">
        <v>5118</v>
      </c>
    </row>
    <row r="884" spans="1:9" x14ac:dyDescent="0.25">
      <c r="A884" t="s">
        <v>5119</v>
      </c>
      <c r="B884" t="s">
        <v>5120</v>
      </c>
      <c r="C884" t="s">
        <v>147</v>
      </c>
      <c r="D884" t="s">
        <v>777</v>
      </c>
      <c r="E884" t="s">
        <v>13</v>
      </c>
      <c r="F884" t="s">
        <v>13</v>
      </c>
      <c r="G884" t="s">
        <v>13</v>
      </c>
      <c r="H884" t="s">
        <v>5121</v>
      </c>
      <c r="I884" t="s">
        <v>5122</v>
      </c>
    </row>
    <row r="885" spans="1:9" x14ac:dyDescent="0.25">
      <c r="A885" t="s">
        <v>5123</v>
      </c>
      <c r="B885" t="s">
        <v>5124</v>
      </c>
      <c r="C885" t="s">
        <v>58</v>
      </c>
      <c r="D885" t="s">
        <v>3521</v>
      </c>
      <c r="E885" t="s">
        <v>13</v>
      </c>
      <c r="F885" t="s">
        <v>709</v>
      </c>
      <c r="G885" t="s">
        <v>3362</v>
      </c>
      <c r="H885" t="s">
        <v>5125</v>
      </c>
      <c r="I885" t="s">
        <v>5126</v>
      </c>
    </row>
    <row r="886" spans="1:9" x14ac:dyDescent="0.25">
      <c r="A886" t="s">
        <v>5127</v>
      </c>
      <c r="B886" t="s">
        <v>5128</v>
      </c>
      <c r="C886" t="s">
        <v>184</v>
      </c>
      <c r="D886" t="s">
        <v>583</v>
      </c>
      <c r="E886" t="s">
        <v>13</v>
      </c>
      <c r="F886" t="s">
        <v>298</v>
      </c>
      <c r="G886" t="s">
        <v>625</v>
      </c>
      <c r="H886" t="s">
        <v>5129</v>
      </c>
      <c r="I886" t="s">
        <v>5130</v>
      </c>
    </row>
    <row r="887" spans="1:9" x14ac:dyDescent="0.25">
      <c r="A887" t="s">
        <v>5131</v>
      </c>
      <c r="B887" t="s">
        <v>5132</v>
      </c>
      <c r="C887" t="s">
        <v>222</v>
      </c>
      <c r="D887" t="s">
        <v>1930</v>
      </c>
      <c r="E887" t="s">
        <v>1551</v>
      </c>
      <c r="F887" t="s">
        <v>3263</v>
      </c>
      <c r="G887" t="s">
        <v>5133</v>
      </c>
      <c r="H887" t="s">
        <v>5134</v>
      </c>
      <c r="I887" t="s">
        <v>4367</v>
      </c>
    </row>
    <row r="888" spans="1:9" x14ac:dyDescent="0.25">
      <c r="A888" t="s">
        <v>5135</v>
      </c>
      <c r="B888" t="s">
        <v>5136</v>
      </c>
      <c r="C888" t="s">
        <v>11</v>
      </c>
      <c r="D888" t="s">
        <v>902</v>
      </c>
      <c r="E888" t="s">
        <v>1646</v>
      </c>
      <c r="F888" t="s">
        <v>5137</v>
      </c>
      <c r="G888" t="s">
        <v>5138</v>
      </c>
      <c r="H888" t="s">
        <v>5139</v>
      </c>
      <c r="I888" t="s">
        <v>5140</v>
      </c>
    </row>
    <row r="889" spans="1:9" x14ac:dyDescent="0.25">
      <c r="A889" t="s">
        <v>5141</v>
      </c>
      <c r="B889" t="s">
        <v>5142</v>
      </c>
      <c r="C889" t="s">
        <v>11</v>
      </c>
      <c r="D889" t="s">
        <v>3975</v>
      </c>
      <c r="E889" t="s">
        <v>661</v>
      </c>
      <c r="F889" t="s">
        <v>5143</v>
      </c>
      <c r="G889" t="s">
        <v>5144</v>
      </c>
      <c r="H889" t="s">
        <v>5145</v>
      </c>
      <c r="I889" t="s">
        <v>5146</v>
      </c>
    </row>
    <row r="890" spans="1:9" x14ac:dyDescent="0.25">
      <c r="A890" t="s">
        <v>5147</v>
      </c>
      <c r="B890" t="s">
        <v>5148</v>
      </c>
      <c r="C890" t="s">
        <v>58</v>
      </c>
      <c r="D890" t="s">
        <v>1136</v>
      </c>
      <c r="E890" t="s">
        <v>13</v>
      </c>
      <c r="F890" t="s">
        <v>186</v>
      </c>
      <c r="G890" t="s">
        <v>901</v>
      </c>
      <c r="H890" t="s">
        <v>5149</v>
      </c>
      <c r="I890" t="s">
        <v>5150</v>
      </c>
    </row>
    <row r="891" spans="1:9" x14ac:dyDescent="0.25">
      <c r="A891" t="s">
        <v>5151</v>
      </c>
      <c r="B891" t="s">
        <v>5152</v>
      </c>
      <c r="C891" t="s">
        <v>3272</v>
      </c>
      <c r="D891" t="s">
        <v>185</v>
      </c>
      <c r="E891" t="s">
        <v>13</v>
      </c>
      <c r="F891" t="s">
        <v>148</v>
      </c>
      <c r="G891" t="s">
        <v>1368</v>
      </c>
      <c r="H891" t="s">
        <v>5153</v>
      </c>
      <c r="I891" t="s">
        <v>5154</v>
      </c>
    </row>
    <row r="892" spans="1:9" x14ac:dyDescent="0.25">
      <c r="A892" t="s">
        <v>5155</v>
      </c>
      <c r="B892" t="s">
        <v>5156</v>
      </c>
      <c r="C892" t="s">
        <v>1192</v>
      </c>
      <c r="D892" t="s">
        <v>576</v>
      </c>
      <c r="E892" t="s">
        <v>616</v>
      </c>
      <c r="F892" t="s">
        <v>1533</v>
      </c>
      <c r="G892" t="s">
        <v>5157</v>
      </c>
      <c r="H892" t="s">
        <v>5158</v>
      </c>
      <c r="I892" t="s">
        <v>5159</v>
      </c>
    </row>
    <row r="893" spans="1:9" x14ac:dyDescent="0.25">
      <c r="A893" t="s">
        <v>5160</v>
      </c>
      <c r="B893" t="s">
        <v>5161</v>
      </c>
      <c r="C893" t="s">
        <v>1192</v>
      </c>
      <c r="D893" t="s">
        <v>568</v>
      </c>
      <c r="E893" t="s">
        <v>13</v>
      </c>
      <c r="F893" t="s">
        <v>4319</v>
      </c>
      <c r="G893" t="s">
        <v>5162</v>
      </c>
      <c r="H893" t="s">
        <v>5163</v>
      </c>
      <c r="I893" t="s">
        <v>5164</v>
      </c>
    </row>
    <row r="894" spans="1:9" x14ac:dyDescent="0.25">
      <c r="A894" t="s">
        <v>5165</v>
      </c>
      <c r="B894" t="s">
        <v>5166</v>
      </c>
      <c r="C894" t="s">
        <v>11</v>
      </c>
      <c r="D894" t="s">
        <v>3362</v>
      </c>
      <c r="E894" t="s">
        <v>13</v>
      </c>
      <c r="F894" t="s">
        <v>661</v>
      </c>
      <c r="G894" t="s">
        <v>3521</v>
      </c>
      <c r="H894" t="s">
        <v>5167</v>
      </c>
      <c r="I894" t="s">
        <v>5168</v>
      </c>
    </row>
    <row r="895" spans="1:9" x14ac:dyDescent="0.25">
      <c r="A895" t="s">
        <v>5169</v>
      </c>
      <c r="B895" t="s">
        <v>5170</v>
      </c>
      <c r="C895" t="s">
        <v>115</v>
      </c>
      <c r="D895" t="s">
        <v>298</v>
      </c>
      <c r="E895" t="s">
        <v>616</v>
      </c>
      <c r="F895" t="s">
        <v>5171</v>
      </c>
      <c r="G895" t="s">
        <v>5172</v>
      </c>
      <c r="H895" t="s">
        <v>5173</v>
      </c>
      <c r="I895" t="s">
        <v>5174</v>
      </c>
    </row>
    <row r="896" spans="1:9" x14ac:dyDescent="0.25">
      <c r="A896" t="s">
        <v>5175</v>
      </c>
      <c r="B896" t="s">
        <v>5176</v>
      </c>
      <c r="C896" t="s">
        <v>123</v>
      </c>
      <c r="D896" t="s">
        <v>5177</v>
      </c>
      <c r="E896" t="s">
        <v>13</v>
      </c>
      <c r="F896" t="s">
        <v>5178</v>
      </c>
      <c r="G896" t="s">
        <v>5179</v>
      </c>
      <c r="H896" t="s">
        <v>5180</v>
      </c>
      <c r="I896" t="s">
        <v>5181</v>
      </c>
    </row>
    <row r="897" spans="1:9" x14ac:dyDescent="0.25">
      <c r="A897" t="s">
        <v>5182</v>
      </c>
      <c r="B897" t="s">
        <v>5183</v>
      </c>
      <c r="C897" t="s">
        <v>11</v>
      </c>
      <c r="D897" t="s">
        <v>5184</v>
      </c>
      <c r="E897" t="s">
        <v>946</v>
      </c>
      <c r="F897" t="s">
        <v>674</v>
      </c>
      <c r="G897" t="s">
        <v>4236</v>
      </c>
      <c r="H897" t="s">
        <v>5185</v>
      </c>
      <c r="I897" t="s">
        <v>5186</v>
      </c>
    </row>
    <row r="898" spans="1:9" x14ac:dyDescent="0.25">
      <c r="A898" t="s">
        <v>5187</v>
      </c>
      <c r="B898" t="s">
        <v>5188</v>
      </c>
      <c r="C898" t="s">
        <v>115</v>
      </c>
      <c r="D898" t="s">
        <v>1790</v>
      </c>
      <c r="E898" t="s">
        <v>1607</v>
      </c>
      <c r="F898" t="s">
        <v>5189</v>
      </c>
      <c r="G898" t="s">
        <v>921</v>
      </c>
      <c r="H898" t="s">
        <v>5190</v>
      </c>
      <c r="I898" t="s">
        <v>549</v>
      </c>
    </row>
    <row r="899" spans="1:9" x14ac:dyDescent="0.25">
      <c r="A899" t="s">
        <v>5191</v>
      </c>
      <c r="B899" t="s">
        <v>5192</v>
      </c>
      <c r="C899" t="s">
        <v>41</v>
      </c>
      <c r="D899" t="s">
        <v>5193</v>
      </c>
      <c r="E899" t="s">
        <v>1712</v>
      </c>
      <c r="F899" t="s">
        <v>4746</v>
      </c>
      <c r="G899" t="s">
        <v>1479</v>
      </c>
      <c r="H899" t="s">
        <v>5194</v>
      </c>
      <c r="I899" t="s">
        <v>5195</v>
      </c>
    </row>
    <row r="900" spans="1:9" x14ac:dyDescent="0.25">
      <c r="A900" t="s">
        <v>5196</v>
      </c>
      <c r="B900" t="s">
        <v>5197</v>
      </c>
      <c r="C900" t="s">
        <v>1037</v>
      </c>
      <c r="D900" t="s">
        <v>2728</v>
      </c>
      <c r="E900" t="s">
        <v>640</v>
      </c>
      <c r="F900" t="s">
        <v>5198</v>
      </c>
      <c r="G900" t="s">
        <v>5199</v>
      </c>
      <c r="H900" t="s">
        <v>5200</v>
      </c>
      <c r="I900" t="s">
        <v>5201</v>
      </c>
    </row>
    <row r="901" spans="1:9" x14ac:dyDescent="0.25">
      <c r="A901" t="s">
        <v>5202</v>
      </c>
      <c r="B901" t="s">
        <v>5203</v>
      </c>
      <c r="C901" t="s">
        <v>11</v>
      </c>
      <c r="D901" t="s">
        <v>298</v>
      </c>
      <c r="E901" t="s">
        <v>13</v>
      </c>
      <c r="F901" t="s">
        <v>432</v>
      </c>
      <c r="G901" t="s">
        <v>2876</v>
      </c>
      <c r="H901" t="s">
        <v>5204</v>
      </c>
      <c r="I901" t="s">
        <v>5205</v>
      </c>
    </row>
    <row r="902" spans="1:9" x14ac:dyDescent="0.25">
      <c r="A902" t="s">
        <v>5206</v>
      </c>
      <c r="B902" t="s">
        <v>5207</v>
      </c>
      <c r="C902" t="s">
        <v>123</v>
      </c>
      <c r="D902" t="s">
        <v>5208</v>
      </c>
      <c r="E902" t="s">
        <v>868</v>
      </c>
      <c r="F902" t="s">
        <v>5209</v>
      </c>
      <c r="G902" t="s">
        <v>5210</v>
      </c>
      <c r="H902" t="s">
        <v>5211</v>
      </c>
      <c r="I902" t="s">
        <v>679</v>
      </c>
    </row>
    <row r="903" spans="1:9" x14ac:dyDescent="0.25">
      <c r="A903" t="s">
        <v>5212</v>
      </c>
      <c r="B903" t="s">
        <v>5213</v>
      </c>
      <c r="C903" t="s">
        <v>357</v>
      </c>
      <c r="D903" t="s">
        <v>5214</v>
      </c>
      <c r="E903" t="s">
        <v>1607</v>
      </c>
      <c r="F903" t="s">
        <v>5215</v>
      </c>
      <c r="G903" t="s">
        <v>5216</v>
      </c>
      <c r="H903" t="s">
        <v>5217</v>
      </c>
      <c r="I903" t="s">
        <v>5218</v>
      </c>
    </row>
    <row r="904" spans="1:9" x14ac:dyDescent="0.25">
      <c r="A904" t="s">
        <v>5219</v>
      </c>
      <c r="B904" t="s">
        <v>5220</v>
      </c>
      <c r="C904" t="s">
        <v>11</v>
      </c>
      <c r="D904" t="s">
        <v>1000</v>
      </c>
      <c r="E904" t="s">
        <v>576</v>
      </c>
      <c r="F904" t="s">
        <v>5221</v>
      </c>
      <c r="G904" t="s">
        <v>992</v>
      </c>
      <c r="H904" t="s">
        <v>5222</v>
      </c>
      <c r="I904" t="s">
        <v>5223</v>
      </c>
    </row>
    <row r="905" spans="1:9" x14ac:dyDescent="0.25">
      <c r="A905" t="s">
        <v>5224</v>
      </c>
      <c r="B905" t="s">
        <v>5225</v>
      </c>
      <c r="C905" t="s">
        <v>2735</v>
      </c>
      <c r="D905" t="s">
        <v>5226</v>
      </c>
      <c r="E905" t="s">
        <v>473</v>
      </c>
      <c r="F905" t="s">
        <v>5227</v>
      </c>
      <c r="G905" t="s">
        <v>2074</v>
      </c>
      <c r="H905" t="s">
        <v>5228</v>
      </c>
      <c r="I905" t="s">
        <v>5229</v>
      </c>
    </row>
    <row r="906" spans="1:9" x14ac:dyDescent="0.25">
      <c r="A906" t="s">
        <v>5230</v>
      </c>
      <c r="B906" t="s">
        <v>5231</v>
      </c>
      <c r="C906" t="s">
        <v>58</v>
      </c>
      <c r="D906" t="s">
        <v>319</v>
      </c>
      <c r="E906" t="s">
        <v>13</v>
      </c>
      <c r="F906" t="s">
        <v>1546</v>
      </c>
      <c r="G906" t="s">
        <v>3045</v>
      </c>
      <c r="H906" t="s">
        <v>5232</v>
      </c>
      <c r="I906" t="s">
        <v>5233</v>
      </c>
    </row>
    <row r="907" spans="1:9" x14ac:dyDescent="0.25">
      <c r="A907" t="s">
        <v>5234</v>
      </c>
      <c r="B907" t="s">
        <v>5235</v>
      </c>
      <c r="C907" t="s">
        <v>1192</v>
      </c>
      <c r="D907" t="s">
        <v>154</v>
      </c>
      <c r="E907" t="s">
        <v>402</v>
      </c>
      <c r="F907" t="s">
        <v>824</v>
      </c>
      <c r="G907" t="s">
        <v>5236</v>
      </c>
      <c r="H907" t="s">
        <v>5237</v>
      </c>
      <c r="I907" t="s">
        <v>5238</v>
      </c>
    </row>
    <row r="908" spans="1:9" x14ac:dyDescent="0.25">
      <c r="A908" t="s">
        <v>5239</v>
      </c>
      <c r="B908" t="s">
        <v>5240</v>
      </c>
      <c r="C908" t="s">
        <v>123</v>
      </c>
      <c r="D908" t="s">
        <v>896</v>
      </c>
      <c r="E908" t="s">
        <v>576</v>
      </c>
      <c r="F908" t="s">
        <v>178</v>
      </c>
      <c r="G908" t="s">
        <v>2856</v>
      </c>
      <c r="H908" t="s">
        <v>5241</v>
      </c>
      <c r="I908" t="s">
        <v>5242</v>
      </c>
    </row>
    <row r="909" spans="1:9" x14ac:dyDescent="0.25">
      <c r="A909" t="s">
        <v>5243</v>
      </c>
      <c r="B909" t="s">
        <v>5244</v>
      </c>
      <c r="C909" t="s">
        <v>161</v>
      </c>
      <c r="D909" t="s">
        <v>1903</v>
      </c>
      <c r="E909" t="s">
        <v>13</v>
      </c>
      <c r="F909" t="s">
        <v>373</v>
      </c>
      <c r="G909" t="s">
        <v>816</v>
      </c>
      <c r="H909" t="s">
        <v>5245</v>
      </c>
      <c r="I909" t="s">
        <v>5246</v>
      </c>
    </row>
    <row r="910" spans="1:9" x14ac:dyDescent="0.25">
      <c r="A910" t="s">
        <v>5247</v>
      </c>
      <c r="B910" t="s">
        <v>5248</v>
      </c>
      <c r="C910" t="s">
        <v>11</v>
      </c>
      <c r="D910" t="s">
        <v>5249</v>
      </c>
      <c r="E910" t="s">
        <v>13</v>
      </c>
      <c r="F910" t="s">
        <v>5250</v>
      </c>
      <c r="G910" t="s">
        <v>5251</v>
      </c>
      <c r="H910" t="s">
        <v>5252</v>
      </c>
      <c r="I910" t="s">
        <v>5253</v>
      </c>
    </row>
    <row r="911" spans="1:9" x14ac:dyDescent="0.25">
      <c r="A911" t="s">
        <v>5254</v>
      </c>
      <c r="B911" t="s">
        <v>5255</v>
      </c>
      <c r="C911" t="s">
        <v>11</v>
      </c>
      <c r="D911" t="s">
        <v>5256</v>
      </c>
      <c r="E911" t="s">
        <v>2234</v>
      </c>
      <c r="F911" t="s">
        <v>5257</v>
      </c>
      <c r="G911" t="s">
        <v>5258</v>
      </c>
      <c r="H911" t="s">
        <v>5259</v>
      </c>
      <c r="I911" t="s">
        <v>5260</v>
      </c>
    </row>
    <row r="912" spans="1:9" x14ac:dyDescent="0.25">
      <c r="A912" t="s">
        <v>5261</v>
      </c>
      <c r="B912" t="s">
        <v>5262</v>
      </c>
      <c r="C912" t="s">
        <v>1037</v>
      </c>
      <c r="D912" t="s">
        <v>5263</v>
      </c>
      <c r="E912" t="s">
        <v>445</v>
      </c>
      <c r="F912" t="s">
        <v>5264</v>
      </c>
      <c r="G912" t="s">
        <v>5265</v>
      </c>
      <c r="H912" t="s">
        <v>5266</v>
      </c>
      <c r="I912" t="s">
        <v>5267</v>
      </c>
    </row>
    <row r="913" spans="1:9" x14ac:dyDescent="0.25">
      <c r="A913" t="s">
        <v>5268</v>
      </c>
      <c r="B913" t="s">
        <v>5269</v>
      </c>
      <c r="C913" t="s">
        <v>58</v>
      </c>
      <c r="D913" t="s">
        <v>1790</v>
      </c>
      <c r="E913" t="s">
        <v>13</v>
      </c>
      <c r="F913" t="s">
        <v>319</v>
      </c>
      <c r="G913" t="s">
        <v>202</v>
      </c>
      <c r="H913" t="s">
        <v>5270</v>
      </c>
      <c r="I913" t="s">
        <v>5271</v>
      </c>
    </row>
    <row r="914" spans="1:9" x14ac:dyDescent="0.25">
      <c r="A914" t="s">
        <v>5272</v>
      </c>
      <c r="B914" t="s">
        <v>5273</v>
      </c>
      <c r="C914" t="s">
        <v>41</v>
      </c>
      <c r="D914" t="s">
        <v>5274</v>
      </c>
      <c r="E914" t="s">
        <v>1130</v>
      </c>
      <c r="F914" t="s">
        <v>5275</v>
      </c>
      <c r="G914" t="s">
        <v>5276</v>
      </c>
      <c r="H914" t="s">
        <v>5277</v>
      </c>
      <c r="I914" t="s">
        <v>5278</v>
      </c>
    </row>
    <row r="915" spans="1:9" x14ac:dyDescent="0.25">
      <c r="A915" t="s">
        <v>5279</v>
      </c>
      <c r="B915" t="s">
        <v>5280</v>
      </c>
      <c r="C915" t="s">
        <v>222</v>
      </c>
      <c r="D915" t="s">
        <v>1706</v>
      </c>
      <c r="E915" t="s">
        <v>616</v>
      </c>
      <c r="F915" t="s">
        <v>5281</v>
      </c>
      <c r="G915" t="s">
        <v>5282</v>
      </c>
      <c r="H915" t="s">
        <v>5283</v>
      </c>
      <c r="I915" t="s">
        <v>5284</v>
      </c>
    </row>
    <row r="916" spans="1:9" x14ac:dyDescent="0.25">
      <c r="A916" t="s">
        <v>5285</v>
      </c>
      <c r="B916" t="s">
        <v>5286</v>
      </c>
      <c r="C916" t="s">
        <v>58</v>
      </c>
      <c r="D916" t="s">
        <v>208</v>
      </c>
      <c r="E916" t="s">
        <v>13</v>
      </c>
      <c r="F916" t="s">
        <v>403</v>
      </c>
      <c r="G916" t="s">
        <v>1179</v>
      </c>
      <c r="H916" t="s">
        <v>5287</v>
      </c>
      <c r="I916" t="s">
        <v>5288</v>
      </c>
    </row>
    <row r="917" spans="1:9" x14ac:dyDescent="0.25">
      <c r="A917" t="s">
        <v>5289</v>
      </c>
      <c r="B917" t="s">
        <v>5290</v>
      </c>
      <c r="C917" t="s">
        <v>222</v>
      </c>
      <c r="D917" t="s">
        <v>3500</v>
      </c>
      <c r="E917" t="s">
        <v>350</v>
      </c>
      <c r="F917" t="s">
        <v>1217</v>
      </c>
      <c r="G917" t="s">
        <v>4876</v>
      </c>
      <c r="H917" t="s">
        <v>5291</v>
      </c>
      <c r="I917" t="s">
        <v>5292</v>
      </c>
    </row>
    <row r="918" spans="1:9" x14ac:dyDescent="0.25">
      <c r="A918" t="s">
        <v>5293</v>
      </c>
      <c r="B918" t="s">
        <v>5294</v>
      </c>
      <c r="C918" t="s">
        <v>115</v>
      </c>
      <c r="D918" t="s">
        <v>1298</v>
      </c>
      <c r="E918" t="s">
        <v>96</v>
      </c>
      <c r="F918" t="s">
        <v>5295</v>
      </c>
      <c r="G918" t="s">
        <v>2788</v>
      </c>
      <c r="H918" t="s">
        <v>5296</v>
      </c>
      <c r="I918" t="s">
        <v>5297</v>
      </c>
    </row>
    <row r="919" spans="1:9" x14ac:dyDescent="0.25">
      <c r="A919" t="s">
        <v>5298</v>
      </c>
      <c r="B919" t="s">
        <v>5299</v>
      </c>
      <c r="C919" t="s">
        <v>147</v>
      </c>
      <c r="D919" t="s">
        <v>953</v>
      </c>
      <c r="E919" t="s">
        <v>13</v>
      </c>
      <c r="F919" t="s">
        <v>5300</v>
      </c>
      <c r="G919" t="s">
        <v>3657</v>
      </c>
      <c r="H919" t="s">
        <v>5301</v>
      </c>
      <c r="I919" t="s">
        <v>5302</v>
      </c>
    </row>
    <row r="920" spans="1:9" x14ac:dyDescent="0.25">
      <c r="A920" t="s">
        <v>5303</v>
      </c>
      <c r="B920" t="s">
        <v>5304</v>
      </c>
      <c r="C920" t="s">
        <v>115</v>
      </c>
      <c r="D920" t="s">
        <v>185</v>
      </c>
      <c r="E920" t="s">
        <v>13</v>
      </c>
      <c r="F920" t="s">
        <v>473</v>
      </c>
      <c r="G920" t="s">
        <v>1368</v>
      </c>
      <c r="H920" t="s">
        <v>5305</v>
      </c>
      <c r="I920" t="s">
        <v>4387</v>
      </c>
    </row>
    <row r="921" spans="1:9" x14ac:dyDescent="0.25">
      <c r="A921" t="s">
        <v>5306</v>
      </c>
      <c r="B921" t="s">
        <v>5307</v>
      </c>
      <c r="C921" t="s">
        <v>184</v>
      </c>
      <c r="D921" t="s">
        <v>583</v>
      </c>
      <c r="E921" t="s">
        <v>13</v>
      </c>
      <c r="F921" t="s">
        <v>1739</v>
      </c>
      <c r="G921" t="s">
        <v>1791</v>
      </c>
      <c r="H921" t="s">
        <v>5308</v>
      </c>
      <c r="I921" t="s">
        <v>5309</v>
      </c>
    </row>
    <row r="922" spans="1:9" x14ac:dyDescent="0.25">
      <c r="A922" t="s">
        <v>5310</v>
      </c>
      <c r="B922" t="s">
        <v>5311</v>
      </c>
      <c r="C922" t="s">
        <v>11</v>
      </c>
      <c r="D922" t="s">
        <v>584</v>
      </c>
      <c r="E922" t="s">
        <v>402</v>
      </c>
      <c r="F922" t="s">
        <v>816</v>
      </c>
      <c r="G922" t="s">
        <v>3160</v>
      </c>
      <c r="H922" t="s">
        <v>5312</v>
      </c>
      <c r="I922" t="s">
        <v>5313</v>
      </c>
    </row>
    <row r="923" spans="1:9" x14ac:dyDescent="0.25">
      <c r="A923" t="s">
        <v>5314</v>
      </c>
      <c r="B923" t="s">
        <v>5315</v>
      </c>
      <c r="C923" t="s">
        <v>80</v>
      </c>
      <c r="D923" t="s">
        <v>1640</v>
      </c>
      <c r="E923" t="s">
        <v>616</v>
      </c>
      <c r="F923" t="s">
        <v>3330</v>
      </c>
      <c r="G923" t="s">
        <v>5316</v>
      </c>
      <c r="H923" t="s">
        <v>5317</v>
      </c>
      <c r="I923" t="s">
        <v>5318</v>
      </c>
    </row>
    <row r="924" spans="1:9" x14ac:dyDescent="0.25">
      <c r="A924" t="s">
        <v>5319</v>
      </c>
      <c r="B924" t="s">
        <v>5320</v>
      </c>
      <c r="C924" t="s">
        <v>58</v>
      </c>
      <c r="D924" t="s">
        <v>777</v>
      </c>
      <c r="E924" t="s">
        <v>868</v>
      </c>
      <c r="F924" t="s">
        <v>625</v>
      </c>
      <c r="G924" t="s">
        <v>625</v>
      </c>
      <c r="H924" t="s">
        <v>5321</v>
      </c>
      <c r="I924" t="s">
        <v>5322</v>
      </c>
    </row>
    <row r="925" spans="1:9" x14ac:dyDescent="0.25">
      <c r="A925" t="s">
        <v>5323</v>
      </c>
      <c r="B925" t="s">
        <v>5324</v>
      </c>
      <c r="C925" t="s">
        <v>58</v>
      </c>
      <c r="D925" t="s">
        <v>675</v>
      </c>
      <c r="E925" t="s">
        <v>13</v>
      </c>
      <c r="F925" t="s">
        <v>1160</v>
      </c>
      <c r="G925" t="s">
        <v>445</v>
      </c>
      <c r="H925" t="s">
        <v>5325</v>
      </c>
      <c r="I925" t="s">
        <v>5326</v>
      </c>
    </row>
    <row r="926" spans="1:9" x14ac:dyDescent="0.25">
      <c r="A926" t="s">
        <v>5327</v>
      </c>
      <c r="B926" t="s">
        <v>5328</v>
      </c>
      <c r="C926" t="s">
        <v>11</v>
      </c>
      <c r="D926" t="s">
        <v>675</v>
      </c>
      <c r="E926" t="s">
        <v>13</v>
      </c>
      <c r="F926" t="s">
        <v>118</v>
      </c>
      <c r="G926" t="s">
        <v>5329</v>
      </c>
      <c r="H926" t="s">
        <v>5330</v>
      </c>
      <c r="I926" t="s">
        <v>5331</v>
      </c>
    </row>
    <row r="927" spans="1:9" x14ac:dyDescent="0.25">
      <c r="A927" t="s">
        <v>5332</v>
      </c>
      <c r="B927" t="s">
        <v>5333</v>
      </c>
      <c r="C927" t="s">
        <v>1867</v>
      </c>
      <c r="D927" t="s">
        <v>1194</v>
      </c>
      <c r="E927" t="s">
        <v>402</v>
      </c>
      <c r="F927" t="s">
        <v>1738</v>
      </c>
      <c r="G927" t="s">
        <v>5035</v>
      </c>
      <c r="H927" t="s">
        <v>5334</v>
      </c>
      <c r="I927" t="s">
        <v>5335</v>
      </c>
    </row>
    <row r="928" spans="1:9" x14ac:dyDescent="0.25">
      <c r="A928" t="s">
        <v>5336</v>
      </c>
      <c r="B928" t="s">
        <v>5337</v>
      </c>
      <c r="C928" t="s">
        <v>222</v>
      </c>
      <c r="D928" t="s">
        <v>2845</v>
      </c>
      <c r="E928" t="s">
        <v>185</v>
      </c>
      <c r="F928" t="s">
        <v>5338</v>
      </c>
      <c r="G928" t="s">
        <v>806</v>
      </c>
      <c r="H928" t="s">
        <v>5339</v>
      </c>
      <c r="I928" t="s">
        <v>5340</v>
      </c>
    </row>
    <row r="929" spans="1:9" x14ac:dyDescent="0.25">
      <c r="A929" t="s">
        <v>5341</v>
      </c>
      <c r="B929" t="s">
        <v>5342</v>
      </c>
      <c r="C929" t="s">
        <v>1192</v>
      </c>
      <c r="D929" t="s">
        <v>89</v>
      </c>
      <c r="E929" t="s">
        <v>912</v>
      </c>
      <c r="F929" t="s">
        <v>5343</v>
      </c>
      <c r="G929" t="s">
        <v>5344</v>
      </c>
      <c r="H929" t="s">
        <v>5345</v>
      </c>
      <c r="I929" t="s">
        <v>5346</v>
      </c>
    </row>
    <row r="930" spans="1:9" x14ac:dyDescent="0.25">
      <c r="A930" t="s">
        <v>5347</v>
      </c>
      <c r="B930" t="s">
        <v>5348</v>
      </c>
      <c r="C930" t="s">
        <v>11</v>
      </c>
      <c r="D930" t="s">
        <v>5349</v>
      </c>
      <c r="E930" t="s">
        <v>185</v>
      </c>
      <c r="F930" t="s">
        <v>1527</v>
      </c>
      <c r="G930" t="s">
        <v>3345</v>
      </c>
      <c r="H930" t="s">
        <v>5350</v>
      </c>
      <c r="I930" t="s">
        <v>3012</v>
      </c>
    </row>
    <row r="931" spans="1:9" x14ac:dyDescent="0.25">
      <c r="A931" t="s">
        <v>5351</v>
      </c>
      <c r="B931" t="s">
        <v>5352</v>
      </c>
      <c r="C931" t="s">
        <v>667</v>
      </c>
      <c r="D931" t="s">
        <v>2340</v>
      </c>
      <c r="E931" t="s">
        <v>13</v>
      </c>
      <c r="F931" t="s">
        <v>5353</v>
      </c>
      <c r="G931" t="s">
        <v>5354</v>
      </c>
      <c r="H931" t="s">
        <v>5355</v>
      </c>
      <c r="I931" t="s">
        <v>5356</v>
      </c>
    </row>
    <row r="932" spans="1:9" x14ac:dyDescent="0.25">
      <c r="A932" t="s">
        <v>5357</v>
      </c>
      <c r="B932" t="s">
        <v>5358</v>
      </c>
      <c r="C932" t="s">
        <v>251</v>
      </c>
      <c r="D932" t="s">
        <v>709</v>
      </c>
      <c r="E932" t="s">
        <v>13</v>
      </c>
      <c r="F932" t="s">
        <v>148</v>
      </c>
      <c r="G932" t="s">
        <v>1256</v>
      </c>
      <c r="H932" t="s">
        <v>5359</v>
      </c>
      <c r="I932" t="s">
        <v>5360</v>
      </c>
    </row>
    <row r="933" spans="1:9" x14ac:dyDescent="0.25">
      <c r="A933" t="s">
        <v>5361</v>
      </c>
      <c r="B933" t="s">
        <v>5362</v>
      </c>
      <c r="C933" t="s">
        <v>123</v>
      </c>
      <c r="D933" t="s">
        <v>2693</v>
      </c>
      <c r="E933" t="s">
        <v>3655</v>
      </c>
      <c r="F933" t="s">
        <v>3027</v>
      </c>
      <c r="G933" t="s">
        <v>1664</v>
      </c>
      <c r="H933" t="s">
        <v>5363</v>
      </c>
      <c r="I933" t="s">
        <v>5364</v>
      </c>
    </row>
    <row r="934" spans="1:9" x14ac:dyDescent="0.25">
      <c r="A934" t="s">
        <v>5365</v>
      </c>
      <c r="B934" t="s">
        <v>5366</v>
      </c>
      <c r="C934" t="s">
        <v>161</v>
      </c>
      <c r="D934" t="s">
        <v>2607</v>
      </c>
      <c r="E934" t="s">
        <v>96</v>
      </c>
      <c r="F934" t="s">
        <v>1311</v>
      </c>
      <c r="G934" t="s">
        <v>3505</v>
      </c>
      <c r="H934" t="s">
        <v>5367</v>
      </c>
      <c r="I934" t="s">
        <v>5368</v>
      </c>
    </row>
    <row r="935" spans="1:9" x14ac:dyDescent="0.25">
      <c r="A935" t="s">
        <v>5369</v>
      </c>
      <c r="B935" t="s">
        <v>5370</v>
      </c>
      <c r="C935" t="s">
        <v>1095</v>
      </c>
      <c r="D935" t="s">
        <v>5371</v>
      </c>
      <c r="E935" t="s">
        <v>275</v>
      </c>
      <c r="F935" t="s">
        <v>5372</v>
      </c>
      <c r="G935" t="s">
        <v>5373</v>
      </c>
      <c r="H935" t="s">
        <v>5374</v>
      </c>
      <c r="I935" t="s">
        <v>5375</v>
      </c>
    </row>
    <row r="936" spans="1:9" x14ac:dyDescent="0.25">
      <c r="A936" t="s">
        <v>5376</v>
      </c>
      <c r="B936" t="s">
        <v>5377</v>
      </c>
      <c r="C936" t="s">
        <v>11</v>
      </c>
      <c r="D936" t="s">
        <v>5030</v>
      </c>
      <c r="E936" t="s">
        <v>96</v>
      </c>
      <c r="F936" t="s">
        <v>5378</v>
      </c>
      <c r="G936" t="s">
        <v>1263</v>
      </c>
      <c r="H936" t="s">
        <v>5379</v>
      </c>
      <c r="I936" t="s">
        <v>5380</v>
      </c>
    </row>
    <row r="937" spans="1:9" x14ac:dyDescent="0.25">
      <c r="A937" t="s">
        <v>5381</v>
      </c>
      <c r="B937" t="s">
        <v>5382</v>
      </c>
      <c r="C937" t="s">
        <v>115</v>
      </c>
      <c r="D937" t="s">
        <v>868</v>
      </c>
      <c r="E937" t="s">
        <v>13</v>
      </c>
      <c r="F937" t="s">
        <v>1634</v>
      </c>
      <c r="G937" t="s">
        <v>946</v>
      </c>
      <c r="H937" t="s">
        <v>5383</v>
      </c>
      <c r="I937" t="s">
        <v>5384</v>
      </c>
    </row>
    <row r="938" spans="1:9" x14ac:dyDescent="0.25">
      <c r="A938" t="s">
        <v>5385</v>
      </c>
      <c r="B938" t="s">
        <v>5386</v>
      </c>
      <c r="C938" t="s">
        <v>147</v>
      </c>
      <c r="D938" t="s">
        <v>5387</v>
      </c>
      <c r="E938" t="s">
        <v>1608</v>
      </c>
      <c r="F938" t="s">
        <v>5388</v>
      </c>
      <c r="G938" t="s">
        <v>5389</v>
      </c>
      <c r="H938" t="s">
        <v>5390</v>
      </c>
      <c r="I938" t="s">
        <v>5391</v>
      </c>
    </row>
    <row r="939" spans="1:9" x14ac:dyDescent="0.25">
      <c r="A939" t="s">
        <v>5392</v>
      </c>
      <c r="B939" t="s">
        <v>5393</v>
      </c>
      <c r="C939" t="s">
        <v>58</v>
      </c>
      <c r="D939" t="s">
        <v>3045</v>
      </c>
      <c r="E939" t="s">
        <v>13</v>
      </c>
      <c r="F939" t="s">
        <v>217</v>
      </c>
      <c r="G939" t="s">
        <v>2936</v>
      </c>
      <c r="H939" t="s">
        <v>5394</v>
      </c>
      <c r="I939" t="s">
        <v>5395</v>
      </c>
    </row>
    <row r="940" spans="1:9" x14ac:dyDescent="0.25">
      <c r="A940" t="s">
        <v>5396</v>
      </c>
      <c r="B940" t="s">
        <v>5397</v>
      </c>
      <c r="C940" t="s">
        <v>1192</v>
      </c>
      <c r="D940" t="s">
        <v>230</v>
      </c>
      <c r="E940" t="s">
        <v>13</v>
      </c>
      <c r="F940" t="s">
        <v>5398</v>
      </c>
      <c r="G940" t="s">
        <v>2716</v>
      </c>
      <c r="H940" t="s">
        <v>5399</v>
      </c>
      <c r="I940" t="s">
        <v>5400</v>
      </c>
    </row>
    <row r="941" spans="1:9" x14ac:dyDescent="0.25">
      <c r="A941" t="s">
        <v>5401</v>
      </c>
      <c r="B941" t="s">
        <v>5402</v>
      </c>
      <c r="C941" t="s">
        <v>478</v>
      </c>
      <c r="D941" t="s">
        <v>1154</v>
      </c>
      <c r="E941" t="s">
        <v>13</v>
      </c>
      <c r="F941" t="s">
        <v>855</v>
      </c>
      <c r="G941" t="s">
        <v>567</v>
      </c>
      <c r="H941" t="s">
        <v>5403</v>
      </c>
      <c r="I941" t="s">
        <v>5404</v>
      </c>
    </row>
    <row r="942" spans="1:9" x14ac:dyDescent="0.25">
      <c r="A942" t="s">
        <v>5405</v>
      </c>
      <c r="B942" t="s">
        <v>5406</v>
      </c>
      <c r="C942" t="s">
        <v>80</v>
      </c>
      <c r="D942" t="s">
        <v>5407</v>
      </c>
      <c r="E942" t="s">
        <v>1652</v>
      </c>
      <c r="F942" t="s">
        <v>5408</v>
      </c>
      <c r="G942" t="s">
        <v>5409</v>
      </c>
      <c r="H942" t="s">
        <v>5410</v>
      </c>
      <c r="I942" t="s">
        <v>5411</v>
      </c>
    </row>
    <row r="943" spans="1:9" x14ac:dyDescent="0.25">
      <c r="A943" t="s">
        <v>5412</v>
      </c>
      <c r="B943" t="s">
        <v>5413</v>
      </c>
      <c r="C943" t="s">
        <v>1037</v>
      </c>
      <c r="D943" t="s">
        <v>215</v>
      </c>
      <c r="E943" t="s">
        <v>13</v>
      </c>
      <c r="F943" t="s">
        <v>5414</v>
      </c>
      <c r="G943" t="s">
        <v>5415</v>
      </c>
      <c r="H943" t="s">
        <v>5416</v>
      </c>
      <c r="I943" t="s">
        <v>5417</v>
      </c>
    </row>
    <row r="944" spans="1:9" x14ac:dyDescent="0.25">
      <c r="A944" t="s">
        <v>5418</v>
      </c>
      <c r="B944" t="s">
        <v>5419</v>
      </c>
      <c r="C944" t="s">
        <v>123</v>
      </c>
      <c r="D944" t="s">
        <v>5420</v>
      </c>
      <c r="E944" t="s">
        <v>34</v>
      </c>
      <c r="F944" t="s">
        <v>5421</v>
      </c>
      <c r="G944" t="s">
        <v>5422</v>
      </c>
      <c r="H944" t="s">
        <v>5423</v>
      </c>
      <c r="I944" t="s">
        <v>5424</v>
      </c>
    </row>
    <row r="945" spans="1:9" x14ac:dyDescent="0.25">
      <c r="A945" t="s">
        <v>5425</v>
      </c>
      <c r="B945" t="s">
        <v>5426</v>
      </c>
      <c r="C945" t="s">
        <v>58</v>
      </c>
      <c r="D945" t="s">
        <v>4410</v>
      </c>
      <c r="E945" t="s">
        <v>1712</v>
      </c>
      <c r="F945" t="s">
        <v>3576</v>
      </c>
      <c r="G945" t="s">
        <v>2095</v>
      </c>
      <c r="H945" t="s">
        <v>5427</v>
      </c>
      <c r="I945" t="s">
        <v>5428</v>
      </c>
    </row>
    <row r="946" spans="1:9" x14ac:dyDescent="0.25">
      <c r="A946" t="s">
        <v>5429</v>
      </c>
      <c r="B946" t="s">
        <v>5430</v>
      </c>
      <c r="C946" t="s">
        <v>161</v>
      </c>
      <c r="D946" t="s">
        <v>2986</v>
      </c>
      <c r="E946" t="s">
        <v>3045</v>
      </c>
      <c r="F946" t="s">
        <v>2846</v>
      </c>
      <c r="G946" t="s">
        <v>5431</v>
      </c>
      <c r="H946" t="s">
        <v>5432</v>
      </c>
      <c r="I946" t="s">
        <v>5433</v>
      </c>
    </row>
    <row r="947" spans="1:9" x14ac:dyDescent="0.25">
      <c r="A947" t="s">
        <v>5434</v>
      </c>
      <c r="B947" t="s">
        <v>5435</v>
      </c>
      <c r="C947" t="s">
        <v>11</v>
      </c>
      <c r="D947" t="s">
        <v>576</v>
      </c>
      <c r="E947" t="s">
        <v>13</v>
      </c>
      <c r="F947" t="s">
        <v>912</v>
      </c>
      <c r="G947" t="s">
        <v>2100</v>
      </c>
      <c r="H947" t="s">
        <v>5436</v>
      </c>
      <c r="I947" t="s">
        <v>5437</v>
      </c>
    </row>
    <row r="948" spans="1:9" x14ac:dyDescent="0.25">
      <c r="A948" t="s">
        <v>5438</v>
      </c>
      <c r="B948" t="s">
        <v>5439</v>
      </c>
      <c r="C948" t="s">
        <v>41</v>
      </c>
      <c r="D948" t="s">
        <v>1206</v>
      </c>
      <c r="E948" t="s">
        <v>13</v>
      </c>
      <c r="F948" t="s">
        <v>359</v>
      </c>
      <c r="G948" t="s">
        <v>584</v>
      </c>
      <c r="H948" t="s">
        <v>5440</v>
      </c>
      <c r="I948" t="s">
        <v>5441</v>
      </c>
    </row>
    <row r="949" spans="1:9" x14ac:dyDescent="0.25">
      <c r="A949" t="s">
        <v>5442</v>
      </c>
      <c r="B949" t="s">
        <v>5443</v>
      </c>
      <c r="C949" t="s">
        <v>123</v>
      </c>
      <c r="D949" t="s">
        <v>1194</v>
      </c>
      <c r="E949" t="s">
        <v>616</v>
      </c>
      <c r="F949" t="s">
        <v>1137</v>
      </c>
      <c r="G949" t="s">
        <v>660</v>
      </c>
      <c r="H949" t="s">
        <v>5444</v>
      </c>
      <c r="I949" t="s">
        <v>5445</v>
      </c>
    </row>
    <row r="950" spans="1:9" x14ac:dyDescent="0.25">
      <c r="A950" t="s">
        <v>5446</v>
      </c>
      <c r="B950" t="s">
        <v>5447</v>
      </c>
      <c r="C950" t="s">
        <v>161</v>
      </c>
      <c r="D950" t="s">
        <v>5448</v>
      </c>
      <c r="E950" t="s">
        <v>13</v>
      </c>
      <c r="F950" t="s">
        <v>5449</v>
      </c>
      <c r="G950" t="s">
        <v>5450</v>
      </c>
      <c r="H950" t="s">
        <v>5451</v>
      </c>
      <c r="I950" t="s">
        <v>5452</v>
      </c>
    </row>
    <row r="951" spans="1:9" x14ac:dyDescent="0.25">
      <c r="A951" t="s">
        <v>5453</v>
      </c>
      <c r="B951" t="s">
        <v>5454</v>
      </c>
      <c r="C951" t="s">
        <v>11</v>
      </c>
      <c r="D951" t="s">
        <v>445</v>
      </c>
      <c r="E951" t="s">
        <v>13</v>
      </c>
      <c r="F951" t="s">
        <v>640</v>
      </c>
      <c r="G951" t="s">
        <v>3045</v>
      </c>
      <c r="H951" t="s">
        <v>5455</v>
      </c>
      <c r="I951" t="s">
        <v>5292</v>
      </c>
    </row>
    <row r="952" spans="1:9" x14ac:dyDescent="0.25">
      <c r="A952" t="s">
        <v>5456</v>
      </c>
      <c r="B952" t="s">
        <v>5457</v>
      </c>
      <c r="C952" t="s">
        <v>115</v>
      </c>
      <c r="D952" t="s">
        <v>466</v>
      </c>
      <c r="E952" t="s">
        <v>868</v>
      </c>
      <c r="F952" t="s">
        <v>5458</v>
      </c>
      <c r="G952" t="s">
        <v>5459</v>
      </c>
      <c r="H952" t="s">
        <v>5460</v>
      </c>
      <c r="I952" t="s">
        <v>5461</v>
      </c>
    </row>
    <row r="953" spans="1:9" x14ac:dyDescent="0.25">
      <c r="A953" t="s">
        <v>5462</v>
      </c>
      <c r="B953" t="s">
        <v>5463</v>
      </c>
      <c r="C953" t="s">
        <v>501</v>
      </c>
      <c r="D953" t="s">
        <v>5464</v>
      </c>
      <c r="E953" t="s">
        <v>576</v>
      </c>
      <c r="F953" t="s">
        <v>3479</v>
      </c>
      <c r="G953" t="s">
        <v>5465</v>
      </c>
      <c r="H953" t="s">
        <v>5466</v>
      </c>
      <c r="I953" t="s">
        <v>5467</v>
      </c>
    </row>
    <row r="954" spans="1:9" x14ac:dyDescent="0.25">
      <c r="A954" t="s">
        <v>5468</v>
      </c>
      <c r="B954" t="s">
        <v>5469</v>
      </c>
      <c r="C954" t="s">
        <v>5470</v>
      </c>
      <c r="D954" t="s">
        <v>3980</v>
      </c>
      <c r="E954" t="s">
        <v>163</v>
      </c>
      <c r="F954" t="s">
        <v>1311</v>
      </c>
      <c r="G954" t="s">
        <v>4704</v>
      </c>
      <c r="H954" t="s">
        <v>5471</v>
      </c>
      <c r="I954" t="s">
        <v>5472</v>
      </c>
    </row>
    <row r="955" spans="1:9" x14ac:dyDescent="0.25">
      <c r="A955" t="s">
        <v>5473</v>
      </c>
      <c r="B955" t="s">
        <v>5474</v>
      </c>
      <c r="C955" t="s">
        <v>115</v>
      </c>
      <c r="D955" t="s">
        <v>2484</v>
      </c>
      <c r="E955" t="s">
        <v>1374</v>
      </c>
      <c r="F955" t="s">
        <v>5475</v>
      </c>
      <c r="G955" t="s">
        <v>2286</v>
      </c>
      <c r="H955" t="s">
        <v>5476</v>
      </c>
      <c r="I955" t="s">
        <v>5477</v>
      </c>
    </row>
    <row r="956" spans="1:9" x14ac:dyDescent="0.25">
      <c r="A956" t="s">
        <v>5478</v>
      </c>
      <c r="B956" t="s">
        <v>5479</v>
      </c>
      <c r="C956" t="s">
        <v>11</v>
      </c>
      <c r="D956" t="s">
        <v>584</v>
      </c>
      <c r="E956" t="s">
        <v>34</v>
      </c>
      <c r="F956" t="s">
        <v>4836</v>
      </c>
      <c r="G956" t="s">
        <v>3657</v>
      </c>
      <c r="H956" t="s">
        <v>5480</v>
      </c>
      <c r="I956" t="s">
        <v>5481</v>
      </c>
    </row>
    <row r="957" spans="1:9" x14ac:dyDescent="0.25">
      <c r="A957" t="s">
        <v>5482</v>
      </c>
      <c r="B957" t="s">
        <v>5483</v>
      </c>
      <c r="C957" t="s">
        <v>80</v>
      </c>
      <c r="D957" t="s">
        <v>298</v>
      </c>
      <c r="E957" t="s">
        <v>13</v>
      </c>
      <c r="F957" t="s">
        <v>254</v>
      </c>
      <c r="G957" t="s">
        <v>1843</v>
      </c>
      <c r="H957" t="s">
        <v>5484</v>
      </c>
      <c r="I957" t="s">
        <v>5485</v>
      </c>
    </row>
    <row r="958" spans="1:9" x14ac:dyDescent="0.25">
      <c r="A958" t="s">
        <v>5486</v>
      </c>
      <c r="B958" t="s">
        <v>5487</v>
      </c>
      <c r="C958" t="s">
        <v>11</v>
      </c>
      <c r="D958" t="s">
        <v>1817</v>
      </c>
      <c r="E958" t="s">
        <v>186</v>
      </c>
      <c r="F958" t="s">
        <v>4837</v>
      </c>
      <c r="G958" t="s">
        <v>3331</v>
      </c>
      <c r="H958" t="s">
        <v>5488</v>
      </c>
      <c r="I958" t="s">
        <v>5489</v>
      </c>
    </row>
    <row r="959" spans="1:9" x14ac:dyDescent="0.25">
      <c r="A959" t="s">
        <v>5490</v>
      </c>
      <c r="B959" t="s">
        <v>5491</v>
      </c>
      <c r="C959" t="s">
        <v>41</v>
      </c>
      <c r="D959" t="s">
        <v>1273</v>
      </c>
      <c r="E959" t="s">
        <v>912</v>
      </c>
      <c r="F959" t="s">
        <v>3762</v>
      </c>
      <c r="G959" t="s">
        <v>5492</v>
      </c>
      <c r="H959" t="s">
        <v>5493</v>
      </c>
      <c r="I959" t="s">
        <v>5494</v>
      </c>
    </row>
    <row r="960" spans="1:9" x14ac:dyDescent="0.25">
      <c r="A960" t="s">
        <v>5495</v>
      </c>
      <c r="B960" t="s">
        <v>5496</v>
      </c>
      <c r="C960" t="s">
        <v>11</v>
      </c>
      <c r="D960" t="s">
        <v>186</v>
      </c>
      <c r="E960" t="s">
        <v>13</v>
      </c>
      <c r="F960" t="s">
        <v>237</v>
      </c>
      <c r="G960" t="s">
        <v>1705</v>
      </c>
      <c r="H960" t="s">
        <v>5497</v>
      </c>
      <c r="I960" t="s">
        <v>5498</v>
      </c>
    </row>
    <row r="961" spans="1:9" x14ac:dyDescent="0.25">
      <c r="A961" t="s">
        <v>5499</v>
      </c>
      <c r="B961" t="s">
        <v>5500</v>
      </c>
      <c r="C961" t="s">
        <v>123</v>
      </c>
      <c r="D961" t="s">
        <v>5501</v>
      </c>
      <c r="E961" t="s">
        <v>480</v>
      </c>
      <c r="F961" t="s">
        <v>4280</v>
      </c>
      <c r="G961" t="s">
        <v>116</v>
      </c>
      <c r="H961" t="s">
        <v>5502</v>
      </c>
      <c r="I961" t="s">
        <v>5503</v>
      </c>
    </row>
    <row r="962" spans="1:9" x14ac:dyDescent="0.25">
      <c r="A962" t="s">
        <v>5504</v>
      </c>
      <c r="B962" t="s">
        <v>5505</v>
      </c>
      <c r="C962" t="s">
        <v>11</v>
      </c>
      <c r="D962" t="s">
        <v>445</v>
      </c>
      <c r="E962" t="s">
        <v>13</v>
      </c>
      <c r="F962" t="s">
        <v>1160</v>
      </c>
      <c r="G962" t="s">
        <v>148</v>
      </c>
      <c r="H962" t="s">
        <v>5506</v>
      </c>
      <c r="I962" t="s">
        <v>5507</v>
      </c>
    </row>
    <row r="963" spans="1:9" x14ac:dyDescent="0.25">
      <c r="A963" t="s">
        <v>5508</v>
      </c>
      <c r="B963" t="s">
        <v>5509</v>
      </c>
      <c r="C963" t="s">
        <v>11</v>
      </c>
      <c r="D963" t="s">
        <v>5510</v>
      </c>
      <c r="E963" t="s">
        <v>3362</v>
      </c>
      <c r="F963" t="s">
        <v>5511</v>
      </c>
      <c r="G963" t="s">
        <v>1343</v>
      </c>
      <c r="H963" t="s">
        <v>5512</v>
      </c>
      <c r="I963" t="s">
        <v>5513</v>
      </c>
    </row>
    <row r="964" spans="1:9" x14ac:dyDescent="0.25">
      <c r="A964" t="s">
        <v>5514</v>
      </c>
      <c r="B964" t="s">
        <v>5515</v>
      </c>
      <c r="C964" t="s">
        <v>11</v>
      </c>
      <c r="D964" t="s">
        <v>633</v>
      </c>
      <c r="E964" t="s">
        <v>445</v>
      </c>
      <c r="F964" t="s">
        <v>791</v>
      </c>
      <c r="G964" t="s">
        <v>2235</v>
      </c>
      <c r="H964" t="s">
        <v>5516</v>
      </c>
      <c r="I964" t="s">
        <v>5517</v>
      </c>
    </row>
    <row r="965" spans="1:9" x14ac:dyDescent="0.25">
      <c r="A965" t="s">
        <v>5518</v>
      </c>
      <c r="B965" t="s">
        <v>5519</v>
      </c>
      <c r="C965" t="s">
        <v>11</v>
      </c>
      <c r="D965" t="s">
        <v>373</v>
      </c>
      <c r="E965" t="s">
        <v>823</v>
      </c>
      <c r="F965" t="s">
        <v>881</v>
      </c>
      <c r="G965" t="s">
        <v>3932</v>
      </c>
      <c r="H965" t="s">
        <v>5520</v>
      </c>
      <c r="I965" t="s">
        <v>5521</v>
      </c>
    </row>
    <row r="966" spans="1:9" x14ac:dyDescent="0.25">
      <c r="A966" t="s">
        <v>5522</v>
      </c>
      <c r="B966" t="s">
        <v>5523</v>
      </c>
      <c r="C966" t="s">
        <v>161</v>
      </c>
      <c r="D966" t="s">
        <v>201</v>
      </c>
      <c r="E966" t="s">
        <v>868</v>
      </c>
      <c r="F966" t="s">
        <v>253</v>
      </c>
      <c r="G966" t="s">
        <v>568</v>
      </c>
      <c r="H966" t="s">
        <v>5524</v>
      </c>
      <c r="I966" t="s">
        <v>5525</v>
      </c>
    </row>
    <row r="967" spans="1:9" x14ac:dyDescent="0.25">
      <c r="A967" t="s">
        <v>5526</v>
      </c>
      <c r="B967" t="s">
        <v>5527</v>
      </c>
      <c r="C967" t="s">
        <v>11</v>
      </c>
      <c r="D967" t="s">
        <v>5528</v>
      </c>
      <c r="E967" t="s">
        <v>675</v>
      </c>
      <c r="F967" t="s">
        <v>5529</v>
      </c>
      <c r="G967" t="s">
        <v>5530</v>
      </c>
      <c r="H967" t="s">
        <v>5531</v>
      </c>
      <c r="I967" t="s">
        <v>793</v>
      </c>
    </row>
    <row r="968" spans="1:9" x14ac:dyDescent="0.25">
      <c r="A968" t="s">
        <v>5532</v>
      </c>
      <c r="B968" t="s">
        <v>5533</v>
      </c>
      <c r="C968" t="s">
        <v>115</v>
      </c>
      <c r="D968" t="s">
        <v>777</v>
      </c>
      <c r="E968" t="s">
        <v>13</v>
      </c>
      <c r="F968" t="s">
        <v>5534</v>
      </c>
      <c r="G968" t="s">
        <v>2467</v>
      </c>
      <c r="H968" t="s">
        <v>5535</v>
      </c>
      <c r="I968" t="s">
        <v>5536</v>
      </c>
    </row>
    <row r="969" spans="1:9" x14ac:dyDescent="0.25">
      <c r="A969" t="s">
        <v>5537</v>
      </c>
      <c r="B969" t="s">
        <v>5538</v>
      </c>
      <c r="C969" t="s">
        <v>161</v>
      </c>
      <c r="D969" t="s">
        <v>466</v>
      </c>
      <c r="E969" t="s">
        <v>675</v>
      </c>
      <c r="F969" t="s">
        <v>3382</v>
      </c>
      <c r="G969" t="s">
        <v>3667</v>
      </c>
      <c r="H969" t="s">
        <v>5539</v>
      </c>
      <c r="I969" t="s">
        <v>5540</v>
      </c>
    </row>
    <row r="970" spans="1:9" x14ac:dyDescent="0.25">
      <c r="A970" t="s">
        <v>5541</v>
      </c>
      <c r="B970" t="s">
        <v>5542</v>
      </c>
      <c r="C970" t="s">
        <v>614</v>
      </c>
      <c r="D970" t="s">
        <v>1293</v>
      </c>
      <c r="E970" t="s">
        <v>777</v>
      </c>
      <c r="F970" t="s">
        <v>5543</v>
      </c>
      <c r="G970" t="s">
        <v>5544</v>
      </c>
      <c r="H970" t="s">
        <v>5545</v>
      </c>
      <c r="I970" t="s">
        <v>5546</v>
      </c>
    </row>
    <row r="971" spans="1:9" x14ac:dyDescent="0.25">
      <c r="A971" t="s">
        <v>5547</v>
      </c>
      <c r="B971" t="s">
        <v>5548</v>
      </c>
      <c r="C971" t="s">
        <v>357</v>
      </c>
      <c r="D971" t="s">
        <v>5549</v>
      </c>
      <c r="E971" t="s">
        <v>3763</v>
      </c>
      <c r="F971" t="s">
        <v>5550</v>
      </c>
      <c r="G971" t="s">
        <v>5551</v>
      </c>
      <c r="H971" t="s">
        <v>5552</v>
      </c>
      <c r="I971" t="s">
        <v>5553</v>
      </c>
    </row>
    <row r="972" spans="1:9" x14ac:dyDescent="0.25">
      <c r="A972" t="s">
        <v>5554</v>
      </c>
      <c r="B972" t="s">
        <v>5555</v>
      </c>
      <c r="C972" t="s">
        <v>123</v>
      </c>
      <c r="D972" t="s">
        <v>632</v>
      </c>
      <c r="E972" t="s">
        <v>1651</v>
      </c>
      <c r="F972" t="s">
        <v>5556</v>
      </c>
      <c r="G972" t="s">
        <v>4555</v>
      </c>
      <c r="H972" t="s">
        <v>5557</v>
      </c>
      <c r="I972" t="s">
        <v>5558</v>
      </c>
    </row>
    <row r="973" spans="1:9" x14ac:dyDescent="0.25">
      <c r="A973" t="s">
        <v>5559</v>
      </c>
      <c r="B973" t="s">
        <v>5560</v>
      </c>
      <c r="C973" t="s">
        <v>58</v>
      </c>
      <c r="D973" t="s">
        <v>912</v>
      </c>
      <c r="E973" t="s">
        <v>13</v>
      </c>
      <c r="F973" t="s">
        <v>13</v>
      </c>
      <c r="G973" t="s">
        <v>13</v>
      </c>
      <c r="H973" t="s">
        <v>5561</v>
      </c>
      <c r="I973" t="s">
        <v>3493</v>
      </c>
    </row>
    <row r="974" spans="1:9" x14ac:dyDescent="0.25">
      <c r="A974" t="s">
        <v>5562</v>
      </c>
      <c r="B974" t="s">
        <v>5563</v>
      </c>
      <c r="C974" t="s">
        <v>11</v>
      </c>
      <c r="D974" t="s">
        <v>2123</v>
      </c>
      <c r="E974" t="s">
        <v>13</v>
      </c>
      <c r="F974" t="s">
        <v>2233</v>
      </c>
      <c r="G974" t="s">
        <v>5564</v>
      </c>
      <c r="H974" t="s">
        <v>5565</v>
      </c>
      <c r="I974" t="s">
        <v>5566</v>
      </c>
    </row>
    <row r="975" spans="1:9" x14ac:dyDescent="0.25">
      <c r="A975" t="s">
        <v>5567</v>
      </c>
      <c r="B975" t="s">
        <v>5568</v>
      </c>
      <c r="C975" t="s">
        <v>58</v>
      </c>
      <c r="D975" t="s">
        <v>96</v>
      </c>
      <c r="E975" t="s">
        <v>13</v>
      </c>
      <c r="F975" t="s">
        <v>13</v>
      </c>
      <c r="G975" t="s">
        <v>13</v>
      </c>
      <c r="H975" t="s">
        <v>5569</v>
      </c>
      <c r="I975" t="s">
        <v>2401</v>
      </c>
    </row>
    <row r="976" spans="1:9" x14ac:dyDescent="0.25">
      <c r="A976" t="s">
        <v>5570</v>
      </c>
      <c r="B976" t="s">
        <v>5571</v>
      </c>
      <c r="C976" t="s">
        <v>80</v>
      </c>
      <c r="D976" t="s">
        <v>1817</v>
      </c>
      <c r="E976" t="s">
        <v>466</v>
      </c>
      <c r="F976" t="s">
        <v>98</v>
      </c>
      <c r="G976" t="s">
        <v>5572</v>
      </c>
      <c r="H976" t="s">
        <v>5573</v>
      </c>
      <c r="I976" t="s">
        <v>5574</v>
      </c>
    </row>
    <row r="977" spans="1:9" x14ac:dyDescent="0.25">
      <c r="A977" t="s">
        <v>5575</v>
      </c>
      <c r="B977" t="s">
        <v>5576</v>
      </c>
      <c r="C977" t="s">
        <v>123</v>
      </c>
      <c r="D977" t="s">
        <v>2378</v>
      </c>
      <c r="E977" t="s">
        <v>1546</v>
      </c>
      <c r="F977" t="s">
        <v>5577</v>
      </c>
      <c r="G977" t="s">
        <v>5578</v>
      </c>
      <c r="H977" t="s">
        <v>5579</v>
      </c>
      <c r="I977" t="s">
        <v>5580</v>
      </c>
    </row>
    <row r="978" spans="1:9" x14ac:dyDescent="0.25">
      <c r="A978" t="s">
        <v>5581</v>
      </c>
      <c r="B978" t="s">
        <v>5582</v>
      </c>
      <c r="C978" t="s">
        <v>115</v>
      </c>
      <c r="D978" t="s">
        <v>1088</v>
      </c>
      <c r="E978" t="s">
        <v>466</v>
      </c>
      <c r="F978" t="s">
        <v>5583</v>
      </c>
      <c r="G978" t="s">
        <v>2521</v>
      </c>
      <c r="H978" t="s">
        <v>5584</v>
      </c>
      <c r="I978" t="s">
        <v>5585</v>
      </c>
    </row>
    <row r="979" spans="1:9" x14ac:dyDescent="0.25">
      <c r="A979" t="s">
        <v>5586</v>
      </c>
      <c r="B979" t="s">
        <v>5587</v>
      </c>
      <c r="C979" t="s">
        <v>115</v>
      </c>
      <c r="D979" t="s">
        <v>244</v>
      </c>
      <c r="E979" t="s">
        <v>13</v>
      </c>
      <c r="F979" t="s">
        <v>5588</v>
      </c>
      <c r="G979" t="s">
        <v>5589</v>
      </c>
      <c r="H979" t="s">
        <v>5590</v>
      </c>
      <c r="I979" t="s">
        <v>5591</v>
      </c>
    </row>
    <row r="980" spans="1:9" x14ac:dyDescent="0.25">
      <c r="A980" t="s">
        <v>5592</v>
      </c>
      <c r="B980" t="s">
        <v>5593</v>
      </c>
      <c r="C980" t="s">
        <v>115</v>
      </c>
      <c r="D980" t="s">
        <v>5594</v>
      </c>
      <c r="E980" t="s">
        <v>13</v>
      </c>
      <c r="F980" t="s">
        <v>5595</v>
      </c>
      <c r="G980" t="s">
        <v>5596</v>
      </c>
      <c r="H980" t="s">
        <v>5597</v>
      </c>
      <c r="I980" t="s">
        <v>5598</v>
      </c>
    </row>
    <row r="981" spans="1:9" x14ac:dyDescent="0.25">
      <c r="A981" t="s">
        <v>5599</v>
      </c>
      <c r="B981" t="s">
        <v>5600</v>
      </c>
      <c r="C981" t="s">
        <v>115</v>
      </c>
      <c r="D981" t="s">
        <v>298</v>
      </c>
      <c r="E981" t="s">
        <v>13</v>
      </c>
      <c r="F981" t="s">
        <v>13</v>
      </c>
      <c r="G981" t="s">
        <v>13</v>
      </c>
      <c r="H981" t="s">
        <v>5601</v>
      </c>
      <c r="I981" t="s">
        <v>5602</v>
      </c>
    </row>
    <row r="982" spans="1:9" x14ac:dyDescent="0.25">
      <c r="A982" t="s">
        <v>5603</v>
      </c>
      <c r="B982" t="s">
        <v>5604</v>
      </c>
      <c r="C982" t="s">
        <v>2735</v>
      </c>
      <c r="D982" t="s">
        <v>855</v>
      </c>
      <c r="E982" t="s">
        <v>5605</v>
      </c>
      <c r="F982" t="s">
        <v>13</v>
      </c>
      <c r="G982" t="s">
        <v>13</v>
      </c>
      <c r="H982" t="s">
        <v>5606</v>
      </c>
      <c r="I982" t="s">
        <v>5607</v>
      </c>
    </row>
    <row r="983" spans="1:9" x14ac:dyDescent="0.25">
      <c r="A983" t="s">
        <v>5608</v>
      </c>
      <c r="B983" t="s">
        <v>5609</v>
      </c>
      <c r="C983" t="s">
        <v>357</v>
      </c>
      <c r="D983" t="s">
        <v>201</v>
      </c>
      <c r="E983" t="s">
        <v>1903</v>
      </c>
      <c r="F983" t="s">
        <v>1525</v>
      </c>
      <c r="G983" t="s">
        <v>4122</v>
      </c>
      <c r="H983" t="s">
        <v>5610</v>
      </c>
      <c r="I983" t="s">
        <v>5611</v>
      </c>
    </row>
    <row r="984" spans="1:9" x14ac:dyDescent="0.25">
      <c r="A984" t="s">
        <v>5612</v>
      </c>
      <c r="B984" t="s">
        <v>5613</v>
      </c>
      <c r="C984" t="s">
        <v>251</v>
      </c>
      <c r="D984" t="s">
        <v>2485</v>
      </c>
      <c r="E984" t="s">
        <v>13</v>
      </c>
      <c r="F984" t="s">
        <v>854</v>
      </c>
      <c r="G984" t="s">
        <v>231</v>
      </c>
      <c r="H984" t="s">
        <v>5614</v>
      </c>
      <c r="I984" t="s">
        <v>5615</v>
      </c>
    </row>
    <row r="985" spans="1:9" x14ac:dyDescent="0.25">
      <c r="A985" t="s">
        <v>5616</v>
      </c>
      <c r="B985" t="s">
        <v>5617</v>
      </c>
      <c r="C985" t="s">
        <v>115</v>
      </c>
      <c r="D985" t="s">
        <v>2270</v>
      </c>
      <c r="E985" t="s">
        <v>253</v>
      </c>
      <c r="F985" t="s">
        <v>2131</v>
      </c>
      <c r="G985" t="s">
        <v>3783</v>
      </c>
      <c r="H985" t="s">
        <v>5618</v>
      </c>
      <c r="I985" t="s">
        <v>5619</v>
      </c>
    </row>
    <row r="986" spans="1:9" x14ac:dyDescent="0.25">
      <c r="A986" t="s">
        <v>5620</v>
      </c>
      <c r="B986" t="s">
        <v>5621</v>
      </c>
      <c r="C986" t="s">
        <v>115</v>
      </c>
      <c r="D986" t="s">
        <v>881</v>
      </c>
      <c r="E986" t="s">
        <v>13</v>
      </c>
      <c r="F986" t="s">
        <v>5221</v>
      </c>
      <c r="G986" t="s">
        <v>5282</v>
      </c>
      <c r="H986" t="s">
        <v>5622</v>
      </c>
      <c r="I986" t="s">
        <v>5623</v>
      </c>
    </row>
    <row r="987" spans="1:9" x14ac:dyDescent="0.25">
      <c r="A987" t="s">
        <v>5624</v>
      </c>
      <c r="B987" t="s">
        <v>5625</v>
      </c>
      <c r="C987" t="s">
        <v>41</v>
      </c>
      <c r="D987" t="s">
        <v>2856</v>
      </c>
      <c r="E987" t="s">
        <v>163</v>
      </c>
      <c r="F987" t="s">
        <v>3702</v>
      </c>
      <c r="G987" t="s">
        <v>5626</v>
      </c>
      <c r="H987" t="s">
        <v>5627</v>
      </c>
      <c r="I987" t="s">
        <v>5628</v>
      </c>
    </row>
    <row r="988" spans="1:9" x14ac:dyDescent="0.25">
      <c r="A988" t="s">
        <v>5629</v>
      </c>
      <c r="B988" t="s">
        <v>5630</v>
      </c>
      <c r="C988" t="s">
        <v>161</v>
      </c>
      <c r="D988" t="s">
        <v>791</v>
      </c>
      <c r="E988" t="s">
        <v>13</v>
      </c>
      <c r="F988" t="s">
        <v>5631</v>
      </c>
      <c r="G988" t="s">
        <v>5133</v>
      </c>
      <c r="H988" t="s">
        <v>5632</v>
      </c>
      <c r="I988" t="s">
        <v>5633</v>
      </c>
    </row>
    <row r="989" spans="1:9" x14ac:dyDescent="0.25">
      <c r="A989" t="s">
        <v>5634</v>
      </c>
      <c r="B989" t="s">
        <v>5635</v>
      </c>
      <c r="C989" t="s">
        <v>11</v>
      </c>
      <c r="D989" t="s">
        <v>516</v>
      </c>
      <c r="E989" t="s">
        <v>868</v>
      </c>
      <c r="F989" t="s">
        <v>953</v>
      </c>
      <c r="G989" t="s">
        <v>5636</v>
      </c>
      <c r="H989" t="s">
        <v>5637</v>
      </c>
      <c r="I989" t="s">
        <v>5638</v>
      </c>
    </row>
    <row r="990" spans="1:9" x14ac:dyDescent="0.25">
      <c r="A990" t="s">
        <v>5639</v>
      </c>
      <c r="B990" t="s">
        <v>5640</v>
      </c>
      <c r="C990" t="s">
        <v>11</v>
      </c>
      <c r="D990" t="s">
        <v>583</v>
      </c>
      <c r="E990" t="s">
        <v>13</v>
      </c>
      <c r="F990" t="s">
        <v>479</v>
      </c>
      <c r="G990" t="s">
        <v>1090</v>
      </c>
      <c r="H990" t="s">
        <v>5641</v>
      </c>
      <c r="I990" t="s">
        <v>5642</v>
      </c>
    </row>
    <row r="991" spans="1:9" x14ac:dyDescent="0.25">
      <c r="A991" t="s">
        <v>5643</v>
      </c>
      <c r="B991" t="s">
        <v>5644</v>
      </c>
      <c r="C991" t="s">
        <v>11</v>
      </c>
      <c r="D991" t="s">
        <v>554</v>
      </c>
      <c r="E991" t="s">
        <v>1551</v>
      </c>
      <c r="F991" t="s">
        <v>4911</v>
      </c>
      <c r="G991" t="s">
        <v>5645</v>
      </c>
      <c r="H991" t="s">
        <v>5646</v>
      </c>
      <c r="I991" t="s">
        <v>5647</v>
      </c>
    </row>
    <row r="992" spans="1:9" x14ac:dyDescent="0.25">
      <c r="A992" t="s">
        <v>5648</v>
      </c>
      <c r="B992" t="s">
        <v>5649</v>
      </c>
      <c r="C992" t="s">
        <v>4245</v>
      </c>
      <c r="D992" t="s">
        <v>682</v>
      </c>
      <c r="E992" t="s">
        <v>13</v>
      </c>
      <c r="F992" t="s">
        <v>5650</v>
      </c>
      <c r="G992" t="s">
        <v>5651</v>
      </c>
      <c r="H992" t="s">
        <v>5652</v>
      </c>
      <c r="I992" t="s">
        <v>5653</v>
      </c>
    </row>
    <row r="993" spans="1:9" x14ac:dyDescent="0.25">
      <c r="A993" t="s">
        <v>5654</v>
      </c>
      <c r="B993" t="s">
        <v>5655</v>
      </c>
      <c r="C993" t="s">
        <v>222</v>
      </c>
      <c r="D993" t="s">
        <v>4033</v>
      </c>
      <c r="E993" t="s">
        <v>912</v>
      </c>
      <c r="F993" t="s">
        <v>5656</v>
      </c>
      <c r="G993" t="s">
        <v>1342</v>
      </c>
      <c r="H993" t="s">
        <v>5657</v>
      </c>
      <c r="I993" t="s">
        <v>5658</v>
      </c>
    </row>
    <row r="994" spans="1:9" x14ac:dyDescent="0.25">
      <c r="A994" t="s">
        <v>5659</v>
      </c>
      <c r="B994" t="s">
        <v>5660</v>
      </c>
      <c r="C994" t="s">
        <v>58</v>
      </c>
      <c r="D994" t="s">
        <v>1776</v>
      </c>
      <c r="E994" t="s">
        <v>13</v>
      </c>
      <c r="F994" t="s">
        <v>424</v>
      </c>
      <c r="G994" t="s">
        <v>655</v>
      </c>
      <c r="H994" t="s">
        <v>5661</v>
      </c>
      <c r="I994" t="s">
        <v>5662</v>
      </c>
    </row>
    <row r="995" spans="1:9" x14ac:dyDescent="0.25">
      <c r="A995" t="s">
        <v>5663</v>
      </c>
      <c r="B995" t="s">
        <v>5664</v>
      </c>
      <c r="C995" t="s">
        <v>222</v>
      </c>
      <c r="D995" t="s">
        <v>5665</v>
      </c>
      <c r="E995" t="s">
        <v>661</v>
      </c>
      <c r="F995" t="s">
        <v>4201</v>
      </c>
      <c r="G995" t="s">
        <v>2941</v>
      </c>
      <c r="H995" t="s">
        <v>5666</v>
      </c>
      <c r="I995" t="s">
        <v>5667</v>
      </c>
    </row>
    <row r="996" spans="1:9" x14ac:dyDescent="0.25">
      <c r="A996" t="s">
        <v>5668</v>
      </c>
      <c r="B996" t="s">
        <v>5669</v>
      </c>
      <c r="C996" t="s">
        <v>251</v>
      </c>
      <c r="D996" t="s">
        <v>208</v>
      </c>
      <c r="E996" t="s">
        <v>13</v>
      </c>
      <c r="F996" t="s">
        <v>1471</v>
      </c>
      <c r="G996" t="s">
        <v>575</v>
      </c>
      <c r="H996" t="s">
        <v>5670</v>
      </c>
      <c r="I996" t="s">
        <v>1668</v>
      </c>
    </row>
    <row r="997" spans="1:9" x14ac:dyDescent="0.25">
      <c r="A997" t="s">
        <v>5671</v>
      </c>
      <c r="B997" t="s">
        <v>5672</v>
      </c>
      <c r="C997" t="s">
        <v>357</v>
      </c>
      <c r="D997" t="s">
        <v>276</v>
      </c>
      <c r="E997" t="s">
        <v>946</v>
      </c>
      <c r="F997" t="s">
        <v>3647</v>
      </c>
      <c r="G997" t="s">
        <v>1029</v>
      </c>
      <c r="H997" t="s">
        <v>5673</v>
      </c>
      <c r="I997" t="s">
        <v>5674</v>
      </c>
    </row>
    <row r="998" spans="1:9" x14ac:dyDescent="0.25">
      <c r="A998" t="s">
        <v>5675</v>
      </c>
      <c r="B998" t="s">
        <v>5676</v>
      </c>
      <c r="C998" t="s">
        <v>11</v>
      </c>
      <c r="D998" t="s">
        <v>1194</v>
      </c>
      <c r="E998" t="s">
        <v>13</v>
      </c>
      <c r="F998" t="s">
        <v>1791</v>
      </c>
      <c r="G998" t="s">
        <v>2312</v>
      </c>
      <c r="H998" t="s">
        <v>5677</v>
      </c>
      <c r="I998" t="s">
        <v>5678</v>
      </c>
    </row>
    <row r="999" spans="1:9" x14ac:dyDescent="0.25">
      <c r="A999" t="s">
        <v>5679</v>
      </c>
      <c r="B999" t="s">
        <v>5680</v>
      </c>
      <c r="C999" t="s">
        <v>1831</v>
      </c>
      <c r="D999" t="s">
        <v>5681</v>
      </c>
      <c r="E999" t="s">
        <v>804</v>
      </c>
      <c r="F999" t="s">
        <v>13</v>
      </c>
      <c r="G999" t="s">
        <v>13</v>
      </c>
      <c r="H999" t="s">
        <v>5682</v>
      </c>
      <c r="I999" t="s">
        <v>5683</v>
      </c>
    </row>
    <row r="1000" spans="1:9" x14ac:dyDescent="0.25">
      <c r="A1000" t="s">
        <v>5684</v>
      </c>
      <c r="B1000" t="s">
        <v>5685</v>
      </c>
      <c r="C1000" t="s">
        <v>11</v>
      </c>
      <c r="D1000" t="s">
        <v>5686</v>
      </c>
      <c r="E1000" t="s">
        <v>1755</v>
      </c>
      <c r="F1000" t="s">
        <v>5687</v>
      </c>
      <c r="G1000" t="s">
        <v>5688</v>
      </c>
      <c r="H1000" t="s">
        <v>5689</v>
      </c>
      <c r="I1000" t="s">
        <v>5690</v>
      </c>
    </row>
    <row r="1001" spans="1:9" x14ac:dyDescent="0.25">
      <c r="A1001" t="s">
        <v>5691</v>
      </c>
      <c r="B1001" t="s">
        <v>5692</v>
      </c>
      <c r="C1001" t="s">
        <v>11</v>
      </c>
      <c r="D1001" t="s">
        <v>847</v>
      </c>
      <c r="E1001" t="s">
        <v>946</v>
      </c>
      <c r="F1001" t="s">
        <v>201</v>
      </c>
      <c r="G1001" t="s">
        <v>1017</v>
      </c>
      <c r="H1001" t="s">
        <v>5693</v>
      </c>
      <c r="I1001" t="s">
        <v>5694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7579-5BE0-409C-B26C-C2695C0378D0}">
  <dimension ref="A1:S1012"/>
  <sheetViews>
    <sheetView tabSelected="1" topLeftCell="A16" workbookViewId="0">
      <selection activeCell="C30" sqref="C30"/>
    </sheetView>
  </sheetViews>
  <sheetFormatPr defaultRowHeight="15" x14ac:dyDescent="0.25"/>
  <cols>
    <col min="1" max="1" width="14.42578125" customWidth="1"/>
    <col min="2" max="2" width="19.85546875" customWidth="1"/>
    <col min="3" max="3" width="23.42578125" customWidth="1"/>
    <col min="4" max="4" width="19.7109375" customWidth="1"/>
    <col min="10" max="10" width="9.140625" customWidth="1"/>
    <col min="11" max="11" width="11.140625" customWidth="1"/>
    <col min="12" max="12" width="20" customWidth="1"/>
    <col min="13" max="13" width="14.42578125" customWidth="1"/>
    <col min="14" max="14" width="15.140625" customWidth="1"/>
    <col min="15" max="15" width="14.85546875" customWidth="1"/>
    <col min="16" max="16" width="14.7109375" customWidth="1"/>
    <col min="17" max="17" width="18.42578125" customWidth="1"/>
    <col min="18" max="18" width="10.7109375" bestFit="1" customWidth="1"/>
  </cols>
  <sheetData>
    <row r="1" spans="1:19" x14ac:dyDescent="0.25">
      <c r="A1" t="str">
        <f>CLEAN(Repositorios!C2)</f>
        <v>JavaScript</v>
      </c>
      <c r="B1" s="1" t="s">
        <v>5695</v>
      </c>
      <c r="C1" s="1" t="s">
        <v>5696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</row>
    <row r="2" spans="1:19" x14ac:dyDescent="0.25">
      <c r="A2" t="str">
        <f>CLEAN(Repositorios!C3)</f>
        <v>Rust</v>
      </c>
      <c r="B2" s="2" t="s">
        <v>5697</v>
      </c>
      <c r="C2" s="2">
        <f>COUNTIF('Análise do Dados'!A1:A1000,B2)</f>
        <v>303</v>
      </c>
      <c r="L2" s="2">
        <f>VALUE(CLEAN(Repositorios!D30))</f>
        <v>0</v>
      </c>
      <c r="M2" s="2">
        <f>VALUE(CLEAN(Repositorios!E2))</f>
        <v>0</v>
      </c>
      <c r="N2" s="2">
        <f>VALUE(CLEAN(Repositorios!F3))</f>
        <v>0</v>
      </c>
      <c r="O2" s="2">
        <f>VALUE(CLEAN(Repositorios!G3))</f>
        <v>0</v>
      </c>
      <c r="P2" s="6">
        <f>DATEVALUE(CLEAN(MID(Repositorios!H943,1,11)))</f>
        <v>39517</v>
      </c>
      <c r="Q2" s="8">
        <f>DATEVALUE(CLEAN(MID(Repositorios!I587,1,11)))</f>
        <v>43890</v>
      </c>
      <c r="R2" s="9">
        <f>2020-YEAR(P2)</f>
        <v>12</v>
      </c>
      <c r="S2" s="9">
        <f>_xlfn.DAYS("04/03/2020",Q2)</f>
        <v>4</v>
      </c>
    </row>
    <row r="3" spans="1:19" x14ac:dyDescent="0.25">
      <c r="A3" t="str">
        <f>CLEAN(Repositorios!C4)</f>
        <v>JavaScript</v>
      </c>
      <c r="B3" s="2" t="s">
        <v>5698</v>
      </c>
      <c r="C3" s="2">
        <f>COUNTIF('Análise do Dados'!A1:A1000,B3)</f>
        <v>22</v>
      </c>
      <c r="L3" s="2">
        <f>VALUE(CLEAN(Repositorios!D188))</f>
        <v>0</v>
      </c>
      <c r="M3" s="2">
        <f>VALUE(CLEAN(Repositorios!E3))</f>
        <v>0</v>
      </c>
      <c r="N3" s="2">
        <f>VALUE(CLEAN(Repositorios!F14))</f>
        <v>0</v>
      </c>
      <c r="O3" s="2">
        <f>VALUE(CLEAN(Repositorios!G14))</f>
        <v>0</v>
      </c>
      <c r="P3" s="6">
        <f>DATEVALUE(CLEAN(MID(Repositorios!H83,1,11)))</f>
        <v>39549</v>
      </c>
      <c r="Q3" s="8">
        <f>DATEVALUE(CLEAN(MID(Repositorios!I721,1,11)))</f>
        <v>43891</v>
      </c>
      <c r="R3" s="9">
        <f t="shared" ref="R3:R66" si="0">2020-YEAR(P3)</f>
        <v>12</v>
      </c>
      <c r="S3" s="9">
        <f t="shared" ref="S3:S66" si="1">_xlfn.DAYS("04/03/2020",Q3)</f>
        <v>3</v>
      </c>
    </row>
    <row r="4" spans="1:19" x14ac:dyDescent="0.25">
      <c r="A4" t="str">
        <f>CLEAN(Repositorios!C5)</f>
        <v>JavaScript</v>
      </c>
      <c r="B4" s="2" t="s">
        <v>5699</v>
      </c>
      <c r="C4" s="2">
        <f>COUNTIF('Análise do Dados'!A1:A1000,B4)</f>
        <v>25</v>
      </c>
      <c r="L4" s="2">
        <f>VALUE(CLEAN(Repositorios!D308))</f>
        <v>0</v>
      </c>
      <c r="M4" s="2">
        <f>VALUE(CLEAN(Repositorios!E8))</f>
        <v>0</v>
      </c>
      <c r="N4" s="2">
        <f>VALUE(CLEAN(Repositorios!F20))</f>
        <v>0</v>
      </c>
      <c r="O4" s="2">
        <f>VALUE(CLEAN(Repositorios!G20))</f>
        <v>0</v>
      </c>
      <c r="P4" s="6">
        <f>DATEVALUE(CLEAN(MID(Repositorios!H714,1,11)))</f>
        <v>39617</v>
      </c>
      <c r="Q4" s="8">
        <f>DATEVALUE(CLEAN(MID(Repositorios!I905,1,11)))</f>
        <v>43891</v>
      </c>
      <c r="R4" s="9">
        <f t="shared" si="0"/>
        <v>12</v>
      </c>
      <c r="S4" s="9">
        <f t="shared" si="1"/>
        <v>3</v>
      </c>
    </row>
    <row r="5" spans="1:19" x14ac:dyDescent="0.25">
      <c r="A5" t="str">
        <f>CLEAN(Repositorios!C6)</f>
        <v>C++</v>
      </c>
      <c r="B5" s="2" t="s">
        <v>5700</v>
      </c>
      <c r="C5" s="2">
        <f>COUNTIF('Análise do Dados'!A1:A1000,B5)</f>
        <v>0</v>
      </c>
      <c r="L5" s="2">
        <f>VALUE(CLEAN(Repositorios!D328))</f>
        <v>0</v>
      </c>
      <c r="M5" s="2">
        <f>VALUE(CLEAN(Repositorios!E9))</f>
        <v>0</v>
      </c>
      <c r="N5" s="2">
        <f>VALUE(CLEAN(Repositorios!F48))</f>
        <v>0</v>
      </c>
      <c r="O5" s="2">
        <f>VALUE(CLEAN(Repositorios!G48))</f>
        <v>0</v>
      </c>
      <c r="P5" s="6">
        <f>DATEVALUE(CLEAN(MID(Repositorios!H179,1,11)))</f>
        <v>39652</v>
      </c>
      <c r="Q5" s="8">
        <f>DATEVALUE(CLEAN(MID(Repositorios!I372,1,11)))</f>
        <v>43892</v>
      </c>
      <c r="R5" s="9">
        <f t="shared" si="0"/>
        <v>12</v>
      </c>
      <c r="S5" s="9">
        <f t="shared" si="1"/>
        <v>2</v>
      </c>
    </row>
    <row r="6" spans="1:19" x14ac:dyDescent="0.25">
      <c r="A6" t="str">
        <f>CLEAN(Repositorios!C7)</f>
        <v>JavaScript</v>
      </c>
      <c r="B6" s="2" t="s">
        <v>5701</v>
      </c>
      <c r="C6" s="2">
        <f>COUNTIF('Análise do Dados'!A1:A1000,B6)</f>
        <v>70</v>
      </c>
      <c r="L6" s="2">
        <f>VALUE(CLEAN(Repositorios!D356))</f>
        <v>0</v>
      </c>
      <c r="M6" s="2">
        <f>VALUE(CLEAN(Repositorios!E10))</f>
        <v>0</v>
      </c>
      <c r="N6" s="2">
        <f>VALUE(CLEAN(Repositorios!F62))</f>
        <v>0</v>
      </c>
      <c r="O6" s="2">
        <f>VALUE(CLEAN(Repositorios!G62))</f>
        <v>0</v>
      </c>
      <c r="P6" s="6">
        <f>DATEVALUE(CLEAN(MID(Repositorios!H112,1,11)))</f>
        <v>39741</v>
      </c>
      <c r="Q6" s="8">
        <f>DATEVALUE(CLEAN(MID(Repositorios!I434,1,11)))</f>
        <v>43892</v>
      </c>
      <c r="R6" s="9">
        <f t="shared" si="0"/>
        <v>12</v>
      </c>
      <c r="S6" s="9">
        <f t="shared" si="1"/>
        <v>2</v>
      </c>
    </row>
    <row r="7" spans="1:19" x14ac:dyDescent="0.25">
      <c r="A7" t="str">
        <f>CLEAN(Repositorios!C8)</f>
        <v>null</v>
      </c>
      <c r="B7" s="2" t="s">
        <v>5702</v>
      </c>
      <c r="C7" s="2">
        <f>COUNTIF('Análise do Dados'!A1:A1000,B7)</f>
        <v>0</v>
      </c>
      <c r="L7" s="2">
        <f>VALUE(CLEAN(Repositorios!D612))</f>
        <v>0</v>
      </c>
      <c r="M7" s="2">
        <f>VALUE(CLEAN(Repositorios!E11))</f>
        <v>0</v>
      </c>
      <c r="N7" s="2">
        <f>VALUE(CLEAN(Repositorios!F69))</f>
        <v>0</v>
      </c>
      <c r="O7" s="2">
        <f>VALUE(CLEAN(Repositorios!G69))</f>
        <v>0</v>
      </c>
      <c r="P7" s="6">
        <f>DATEVALUE(CLEAN(MID(Repositorios!H764,1,11)))</f>
        <v>39784</v>
      </c>
      <c r="Q7" s="8">
        <f>DATEVALUE(CLEAN(MID(Repositorios!I435,1,11)))</f>
        <v>43892</v>
      </c>
      <c r="R7" s="9">
        <f t="shared" si="0"/>
        <v>12</v>
      </c>
      <c r="S7" s="9">
        <f t="shared" si="1"/>
        <v>2</v>
      </c>
    </row>
    <row r="8" spans="1:19" x14ac:dyDescent="0.25">
      <c r="A8" t="str">
        <f>CLEAN(Repositorios!C9)</f>
        <v>null</v>
      </c>
      <c r="B8" s="2" t="s">
        <v>5703</v>
      </c>
      <c r="C8" s="2">
        <f>COUNTIF('Análise do Dados'!A1:A1000,B8)</f>
        <v>94</v>
      </c>
      <c r="L8" s="2">
        <f>VALUE(CLEAN(Repositorios!D692))</f>
        <v>0</v>
      </c>
      <c r="M8" s="2">
        <f>VALUE(CLEAN(Repositorios!E12))</f>
        <v>0</v>
      </c>
      <c r="N8" s="2">
        <f>VALUE(CLEAN(Repositorios!F111))</f>
        <v>0</v>
      </c>
      <c r="O8" s="2">
        <f>VALUE(CLEAN(Repositorios!G111))</f>
        <v>0</v>
      </c>
      <c r="P8" s="6">
        <f>DATEVALUE(CLEAN(MID(Repositorios!H562,1,11)))</f>
        <v>39828</v>
      </c>
      <c r="Q8" s="8">
        <f>DATEVALUE(CLEAN(MID(Repositorios!I536,1,11)))</f>
        <v>43892</v>
      </c>
      <c r="R8" s="9">
        <f t="shared" si="0"/>
        <v>11</v>
      </c>
      <c r="S8" s="9">
        <f t="shared" si="1"/>
        <v>2</v>
      </c>
    </row>
    <row r="9" spans="1:19" x14ac:dyDescent="0.25">
      <c r="A9" t="str">
        <f>CLEAN(Repositorios!C10)</f>
        <v>null</v>
      </c>
      <c r="B9" s="2" t="s">
        <v>5704</v>
      </c>
      <c r="C9" s="2">
        <f>COUNTIF('Análise do Dados'!A1:A1000,B9)</f>
        <v>8</v>
      </c>
      <c r="L9" s="2">
        <f>VALUE(CLEAN(Repositorios!D763))</f>
        <v>0</v>
      </c>
      <c r="M9" s="2">
        <f>VALUE(CLEAN(Repositorios!E14))</f>
        <v>0</v>
      </c>
      <c r="N9" s="2">
        <f>VALUE(CLEAN(Repositorios!F127))</f>
        <v>0</v>
      </c>
      <c r="O9" s="2">
        <f>VALUE(CLEAN(Repositorios!G127))</f>
        <v>0</v>
      </c>
      <c r="P9" s="6">
        <f>DATEVALUE(CLEAN(MID(Repositorios!H105,1,11)))</f>
        <v>39893</v>
      </c>
      <c r="Q9" s="8">
        <f>DATEVALUE(CLEAN(MID(Repositorios!I571,1,11)))</f>
        <v>43892</v>
      </c>
      <c r="R9" s="9">
        <f t="shared" si="0"/>
        <v>11</v>
      </c>
      <c r="S9" s="9">
        <f t="shared" si="1"/>
        <v>2</v>
      </c>
    </row>
    <row r="10" spans="1:19" x14ac:dyDescent="0.25">
      <c r="A10" t="str">
        <f>CLEAN(Repositorios!C11)</f>
        <v>Shell</v>
      </c>
      <c r="B10" s="2" t="s">
        <v>5705</v>
      </c>
      <c r="C10" s="2">
        <f>COUNTIF('Análise do Dados'!A1:A1000,B10)</f>
        <v>19</v>
      </c>
      <c r="L10" s="2">
        <f>VALUE(CLEAN(Repositorios!D780))</f>
        <v>0</v>
      </c>
      <c r="M10" s="2">
        <f>VALUE(CLEAN(Repositorios!E15))</f>
        <v>0</v>
      </c>
      <c r="N10" s="2">
        <f>VALUE(CLEAN(Repositorios!F141))</f>
        <v>0</v>
      </c>
      <c r="O10" s="2">
        <f>VALUE(CLEAN(Repositorios!G141))</f>
        <v>0</v>
      </c>
      <c r="P10" s="6">
        <f>DATEVALUE(CLEAN(MID(Repositorios!H56,1,11)))</f>
        <v>39906</v>
      </c>
      <c r="Q10" s="8">
        <f>DATEVALUE(CLEAN(MID(Repositorios!I791,1,11)))</f>
        <v>43892</v>
      </c>
      <c r="R10" s="9">
        <f t="shared" si="0"/>
        <v>11</v>
      </c>
      <c r="S10" s="9">
        <f t="shared" si="1"/>
        <v>2</v>
      </c>
    </row>
    <row r="11" spans="1:19" x14ac:dyDescent="0.25">
      <c r="A11" t="str">
        <f>CLEAN(Repositorios!C12)</f>
        <v>null</v>
      </c>
      <c r="B11" s="2" t="s">
        <v>5706</v>
      </c>
      <c r="C11" s="2">
        <f>COUNTIF('Análise do Dados'!A1:A1000,B11)</f>
        <v>45</v>
      </c>
      <c r="L11" s="2">
        <f>VALUE(CLEAN(Repositorios!D804))</f>
        <v>0</v>
      </c>
      <c r="M11" s="2">
        <f>VALUE(CLEAN(Repositorios!E16))</f>
        <v>0</v>
      </c>
      <c r="N11" s="2">
        <f>VALUE(CLEAN(Repositorios!F167))</f>
        <v>0</v>
      </c>
      <c r="O11" s="2">
        <f>VALUE(CLEAN(Repositorios!G167))</f>
        <v>0</v>
      </c>
      <c r="P11" s="6">
        <f>DATEVALUE(CLEAN(MID(Repositorios!H782,1,11)))</f>
        <v>39927</v>
      </c>
      <c r="Q11" s="8">
        <f>DATEVALUE(CLEAN(MID(Repositorios!I868,1,11)))</f>
        <v>43892</v>
      </c>
      <c r="R11" s="9">
        <f t="shared" si="0"/>
        <v>11</v>
      </c>
      <c r="S11" s="9">
        <f t="shared" si="1"/>
        <v>2</v>
      </c>
    </row>
    <row r="12" spans="1:19" x14ac:dyDescent="0.25">
      <c r="A12" t="str">
        <f>CLEAN(Repositorios!C13)</f>
        <v>null</v>
      </c>
      <c r="B12" s="2" t="s">
        <v>5707</v>
      </c>
      <c r="C12" s="2">
        <f>COUNTIF('Análise do Dados'!A1:A1000,B12)</f>
        <v>23</v>
      </c>
      <c r="L12" s="2">
        <f>VALUE(CLEAN(Repositorios!D878))</f>
        <v>0</v>
      </c>
      <c r="M12" s="2">
        <f>VALUE(CLEAN(Repositorios!E19))</f>
        <v>0</v>
      </c>
      <c r="N12" s="2">
        <f>VALUE(CLEAN(Repositorios!F173))</f>
        <v>0</v>
      </c>
      <c r="O12" s="2">
        <f>VALUE(CLEAN(Repositorios!G173))</f>
        <v>0</v>
      </c>
      <c r="P12" s="6">
        <f>DATEVALUE(CLEAN(MID(Repositorios!H230,1,11)))</f>
        <v>39953</v>
      </c>
      <c r="Q12" s="8">
        <f>DATEVALUE(CLEAN(MID(Repositorios!I890,1,11)))</f>
        <v>43892</v>
      </c>
      <c r="R12" s="9">
        <f t="shared" si="0"/>
        <v>11</v>
      </c>
      <c r="S12" s="9">
        <f t="shared" si="1"/>
        <v>2</v>
      </c>
    </row>
    <row r="13" spans="1:19" x14ac:dyDescent="0.25">
      <c r="A13" t="str">
        <f>CLEAN(Repositorios!C14)</f>
        <v>null</v>
      </c>
      <c r="B13" s="2" t="s">
        <v>5708</v>
      </c>
      <c r="C13" s="2">
        <f>COUNTIF('Análise do Dados'!A1:A1000,B13)</f>
        <v>48</v>
      </c>
      <c r="L13" s="2">
        <f>VALUE(CLEAN(Repositorios!D119))</f>
        <v>1</v>
      </c>
      <c r="M13" s="2">
        <f>VALUE(CLEAN(Repositorios!E20))</f>
        <v>0</v>
      </c>
      <c r="N13" s="2">
        <f>VALUE(CLEAN(Repositorios!F179))</f>
        <v>0</v>
      </c>
      <c r="O13" s="2">
        <f>VALUE(CLEAN(Repositorios!G179))</f>
        <v>0</v>
      </c>
      <c r="P13" s="6">
        <f>DATEVALUE(CLEAN(MID(Repositorios!H147,1,11)))</f>
        <v>39960</v>
      </c>
      <c r="Q13" s="8">
        <f>DATEVALUE(CLEAN(MID(Repositorios!I901,1,11)))</f>
        <v>43892</v>
      </c>
      <c r="R13" s="9">
        <f t="shared" si="0"/>
        <v>11</v>
      </c>
      <c r="S13" s="9">
        <f t="shared" si="1"/>
        <v>2</v>
      </c>
    </row>
    <row r="14" spans="1:19" x14ac:dyDescent="0.25">
      <c r="A14" t="str">
        <f>CLEAN(Repositorios!C15)</f>
        <v>JavaScript</v>
      </c>
      <c r="B14" s="2" t="s">
        <v>5709</v>
      </c>
      <c r="C14" s="2">
        <f>COUNTIF('Análise do Dados'!A1:A1000,B14)</f>
        <v>17</v>
      </c>
      <c r="L14" s="2">
        <f>VALUE(CLEAN(Repositorios!D361))</f>
        <v>1</v>
      </c>
      <c r="M14" s="2">
        <f>VALUE(CLEAN(Repositorios!E22))</f>
        <v>0</v>
      </c>
      <c r="N14" s="2">
        <f>VALUE(CLEAN(Repositorios!F183))</f>
        <v>0</v>
      </c>
      <c r="O14" s="2">
        <f>VALUE(CLEAN(Repositorios!G183))</f>
        <v>0</v>
      </c>
      <c r="P14" s="6">
        <f>DATEVALUE(CLEAN(MID(Repositorios!H695,1,11)))</f>
        <v>39964</v>
      </c>
      <c r="Q14" s="8">
        <f>DATEVALUE(CLEAN(MID(Repositorios!I39,1,11)))</f>
        <v>43893</v>
      </c>
      <c r="R14" s="9">
        <f t="shared" si="0"/>
        <v>11</v>
      </c>
      <c r="S14" s="9">
        <f t="shared" si="1"/>
        <v>1</v>
      </c>
    </row>
    <row r="15" spans="1:19" x14ac:dyDescent="0.25">
      <c r="A15" t="str">
        <f>CLEAN(Repositorios!C16)</f>
        <v>Java</v>
      </c>
      <c r="B15" s="2" t="s">
        <v>5710</v>
      </c>
      <c r="C15" s="2">
        <f>COUNTIF('Análise do Dados'!A1:A1000,B15)</f>
        <v>23</v>
      </c>
      <c r="L15" s="2">
        <f>VALUE(CLEAN(Repositorios!D409))</f>
        <v>1</v>
      </c>
      <c r="M15" s="2">
        <f>VALUE(CLEAN(Repositorios!E24))</f>
        <v>0</v>
      </c>
      <c r="N15" s="2">
        <f>VALUE(CLEAN(Repositorios!F186))</f>
        <v>0</v>
      </c>
      <c r="O15" s="2">
        <f>VALUE(CLEAN(Repositorios!G186))</f>
        <v>0</v>
      </c>
      <c r="P15" s="6">
        <f>DATEVALUE(CLEAN(MID(Repositorios!H70,1,11)))</f>
        <v>39990</v>
      </c>
      <c r="Q15" s="8">
        <f>DATEVALUE(CLEAN(MID(Repositorios!I67,1,11)))</f>
        <v>43893</v>
      </c>
      <c r="R15" s="9">
        <f t="shared" si="0"/>
        <v>11</v>
      </c>
      <c r="S15" s="9">
        <f t="shared" si="1"/>
        <v>1</v>
      </c>
    </row>
    <row r="16" spans="1:19" x14ac:dyDescent="0.25">
      <c r="A16" t="str">
        <f>CLEAN(Repositorios!C17)</f>
        <v>TypeScript</v>
      </c>
      <c r="B16" s="2" t="s">
        <v>5711</v>
      </c>
      <c r="C16" s="2">
        <f>COUNTIF('Análise do Dados'!A1:A1000,B16)</f>
        <v>2</v>
      </c>
      <c r="L16" s="2">
        <f>VALUE(CLEAN(Repositorios!D602))</f>
        <v>1</v>
      </c>
      <c r="M16" s="2">
        <f>VALUE(CLEAN(Repositorios!E25))</f>
        <v>0</v>
      </c>
      <c r="N16" s="2">
        <f>VALUE(CLEAN(Repositorios!F191))</f>
        <v>0</v>
      </c>
      <c r="O16" s="2">
        <f>VALUE(CLEAN(Repositorios!G191))</f>
        <v>0</v>
      </c>
      <c r="P16" s="6">
        <f>DATEVALUE(CLEAN(MID(Repositorios!H11,1,11)))</f>
        <v>40053</v>
      </c>
      <c r="Q16" s="8">
        <f>DATEVALUE(CLEAN(MID(Repositorios!I83,1,11)))</f>
        <v>43893</v>
      </c>
      <c r="R16" s="9">
        <f t="shared" si="0"/>
        <v>11</v>
      </c>
      <c r="S16" s="9">
        <f t="shared" si="1"/>
        <v>1</v>
      </c>
    </row>
    <row r="17" spans="1:19" x14ac:dyDescent="0.25">
      <c r="A17" t="str">
        <f>CLEAN(Repositorios!C18)</f>
        <v>JavaScript</v>
      </c>
      <c r="B17" s="2" t="s">
        <v>5712</v>
      </c>
      <c r="C17" s="2">
        <f>COUNTIF('Análise do Dados'!A1:A1000,B17)</f>
        <v>59</v>
      </c>
      <c r="L17" s="2">
        <f>VALUE(CLEAN(Repositorios!D734))</f>
        <v>1</v>
      </c>
      <c r="M17" s="2">
        <f>VALUE(CLEAN(Repositorios!E27))</f>
        <v>0</v>
      </c>
      <c r="N17" s="2">
        <f>VALUE(CLEAN(Repositorios!F193))</f>
        <v>0</v>
      </c>
      <c r="O17" s="2">
        <f>VALUE(CLEAN(Repositorios!G193))</f>
        <v>0</v>
      </c>
      <c r="P17" s="6">
        <f>DATEVALUE(CLEAN(MID(Repositorios!H488,1,11)))</f>
        <v>40065</v>
      </c>
      <c r="Q17" s="8">
        <f>DATEVALUE(CLEAN(MID(Repositorios!I92,1,11)))</f>
        <v>43893</v>
      </c>
      <c r="R17" s="9">
        <f t="shared" si="0"/>
        <v>11</v>
      </c>
      <c r="S17" s="9">
        <f t="shared" si="1"/>
        <v>1</v>
      </c>
    </row>
    <row r="18" spans="1:19" x14ac:dyDescent="0.25">
      <c r="A18" t="str">
        <f>CLEAN(Repositorios!C19)</f>
        <v>Dart</v>
      </c>
      <c r="B18" s="2" t="s">
        <v>5713</v>
      </c>
      <c r="C18" s="2">
        <f>COUNTIF('Análise do Dados'!A1:A1000,B18)</f>
        <v>12</v>
      </c>
      <c r="L18" s="2">
        <f>VALUE(CLEAN(Repositorios!D937))</f>
        <v>1</v>
      </c>
      <c r="M18" s="2">
        <f>VALUE(CLEAN(Repositorios!E29))</f>
        <v>0</v>
      </c>
      <c r="N18" s="2">
        <f>VALUE(CLEAN(Repositorios!F204))</f>
        <v>0</v>
      </c>
      <c r="O18" s="2">
        <f>VALUE(CLEAN(Repositorios!G204))</f>
        <v>0</v>
      </c>
      <c r="P18" s="6">
        <f>DATEVALUE(CLEAN(MID(Repositorios!H395,1,11)))</f>
        <v>40072</v>
      </c>
      <c r="Q18" s="8">
        <f>DATEVALUE(CLEAN(MID(Repositorios!I93,1,11)))</f>
        <v>43893</v>
      </c>
      <c r="R18" s="9">
        <f t="shared" si="0"/>
        <v>11</v>
      </c>
      <c r="S18" s="9">
        <f t="shared" si="1"/>
        <v>1</v>
      </c>
    </row>
    <row r="19" spans="1:19" x14ac:dyDescent="0.25">
      <c r="A19" t="str">
        <f>CLEAN(Repositorios!C20)</f>
        <v>C</v>
      </c>
      <c r="B19" s="2" t="s">
        <v>5714</v>
      </c>
      <c r="C19" s="2">
        <f>COUNTIF('Análise do Dados'!A1:A1000,B19)</f>
        <v>0</v>
      </c>
      <c r="L19" s="2">
        <f>VALUE(CLEAN(Repositorios!D179))</f>
        <v>2</v>
      </c>
      <c r="M19" s="2">
        <f>VALUE(CLEAN(Repositorios!E30))</f>
        <v>0</v>
      </c>
      <c r="N19" s="2">
        <f>VALUE(CLEAN(Repositorios!F227))</f>
        <v>0</v>
      </c>
      <c r="O19" s="2">
        <f>VALUE(CLEAN(Repositorios!G227))</f>
        <v>0</v>
      </c>
      <c r="P19" s="6">
        <f>DATEVALUE(CLEAN(MID(Repositorios!H992,1,11)))</f>
        <v>40076</v>
      </c>
      <c r="Q19" s="8">
        <f>DATEVALUE(CLEAN(MID(Repositorios!I97,1,11)))</f>
        <v>43893</v>
      </c>
      <c r="R19" s="9">
        <f t="shared" si="0"/>
        <v>11</v>
      </c>
      <c r="S19" s="9">
        <f t="shared" si="1"/>
        <v>1</v>
      </c>
    </row>
    <row r="20" spans="1:19" x14ac:dyDescent="0.25">
      <c r="A20" t="str">
        <f>CLEAN(Repositorios!C21)</f>
        <v>JavaScript</v>
      </c>
      <c r="B20" s="2" t="s">
        <v>5715</v>
      </c>
      <c r="C20" s="2">
        <f>COUNTIF('Análise do Dados'!A1:A1000,B20)</f>
        <v>0</v>
      </c>
      <c r="L20" s="2">
        <f>VALUE(CLEAN(Repositorios!D379))</f>
        <v>2</v>
      </c>
      <c r="M20" s="2">
        <f>VALUE(CLEAN(Repositorios!E31))</f>
        <v>0</v>
      </c>
      <c r="N20" s="2">
        <f>VALUE(CLEAN(Repositorios!F247))</f>
        <v>0</v>
      </c>
      <c r="O20" s="2">
        <f>VALUE(CLEAN(Repositorios!G247))</f>
        <v>0</v>
      </c>
      <c r="P20" s="6">
        <f>DATEVALUE(CLEAN(MID(Repositorios!H340,1,11)))</f>
        <v>40077</v>
      </c>
      <c r="Q20" s="8">
        <f>DATEVALUE(CLEAN(MID(Repositorios!I113,1,11)))</f>
        <v>43893</v>
      </c>
      <c r="R20" s="9">
        <f t="shared" si="0"/>
        <v>11</v>
      </c>
      <c r="S20" s="9">
        <f t="shared" si="1"/>
        <v>1</v>
      </c>
    </row>
    <row r="21" spans="1:19" x14ac:dyDescent="0.25">
      <c r="A21" t="str">
        <f>CLEAN(Repositorios!C22)</f>
        <v>Python</v>
      </c>
      <c r="B21" s="2" t="s">
        <v>5716</v>
      </c>
      <c r="C21" s="2">
        <f>COUNTIF('Análise do Dados'!A1:A1000,B21)</f>
        <v>0</v>
      </c>
      <c r="L21" s="2">
        <f>VALUE(CLEAN(Repositorios!D662))</f>
        <v>2</v>
      </c>
      <c r="M21" s="2">
        <f>VALUE(CLEAN(Repositorios!E33))</f>
        <v>0</v>
      </c>
      <c r="N21" s="2">
        <f>VALUE(CLEAN(Repositorios!F259))</f>
        <v>0</v>
      </c>
      <c r="O21" s="2">
        <f>VALUE(CLEAN(Repositorios!G259))</f>
        <v>0</v>
      </c>
      <c r="P21" s="6">
        <f>DATEVALUE(CLEAN(MID(Repositorios!H290,1,11)))</f>
        <v>40081</v>
      </c>
      <c r="Q21" s="8">
        <f>DATEVALUE(CLEAN(MID(Repositorios!I148,1,11)))</f>
        <v>43893</v>
      </c>
      <c r="R21" s="9">
        <f t="shared" si="0"/>
        <v>11</v>
      </c>
      <c r="S21" s="9">
        <f t="shared" si="1"/>
        <v>1</v>
      </c>
    </row>
    <row r="22" spans="1:19" x14ac:dyDescent="0.25">
      <c r="A22" t="str">
        <f>CLEAN(Repositorios!C23)</f>
        <v>C++</v>
      </c>
      <c r="B22" s="2" t="s">
        <v>5717</v>
      </c>
      <c r="C22" s="2">
        <f>COUNTIF('Análise do Dados'!A1:A1000,B22)</f>
        <v>0</v>
      </c>
      <c r="L22" s="2">
        <f>VALUE(CLEAN(Repositorios!D860))</f>
        <v>2</v>
      </c>
      <c r="M22" s="2">
        <f>VALUE(CLEAN(Repositorios!E37))</f>
        <v>0</v>
      </c>
      <c r="N22" s="2">
        <f>VALUE(CLEAN(Repositorios!F270))</f>
        <v>0</v>
      </c>
      <c r="O22" s="2">
        <f>VALUE(CLEAN(Repositorios!G270))</f>
        <v>0</v>
      </c>
      <c r="P22" s="6">
        <f>DATEVALUE(CLEAN(MID(Repositorios!H587,1,11)))</f>
        <v>40085</v>
      </c>
      <c r="Q22" s="8">
        <f>DATEVALUE(CLEAN(MID(Repositorios!I149,1,11)))</f>
        <v>43893</v>
      </c>
      <c r="R22" s="9">
        <f t="shared" si="0"/>
        <v>11</v>
      </c>
      <c r="S22" s="9">
        <f t="shared" si="1"/>
        <v>1</v>
      </c>
    </row>
    <row r="23" spans="1:19" x14ac:dyDescent="0.25">
      <c r="A23" t="str">
        <f>CLEAN(Repositorios!C24)</f>
        <v>Python</v>
      </c>
      <c r="B23" s="2" t="s">
        <v>5718</v>
      </c>
      <c r="C23" s="2">
        <f>COUNTIF('Análise do Dados'!A1:A1000,B23)</f>
        <v>11</v>
      </c>
      <c r="L23" s="2">
        <f>VALUE(CLEAN(Repositorios!D925))</f>
        <v>2</v>
      </c>
      <c r="M23" s="2">
        <f>VALUE(CLEAN(Repositorios!E41))</f>
        <v>0</v>
      </c>
      <c r="N23" s="2">
        <f>VALUE(CLEAN(Repositorios!F273))</f>
        <v>0</v>
      </c>
      <c r="O23" s="2">
        <f>VALUE(CLEAN(Repositorios!G273))</f>
        <v>0</v>
      </c>
      <c r="P23" s="6">
        <f>DATEVALUE(CLEAN(MID(Repositorios!H867,1,11)))</f>
        <v>40090</v>
      </c>
      <c r="Q23" s="8">
        <f>DATEVALUE(CLEAN(MID(Repositorios!I150,1,11)))</f>
        <v>43893</v>
      </c>
      <c r="R23" s="9">
        <f t="shared" si="0"/>
        <v>11</v>
      </c>
      <c r="S23" s="9">
        <f t="shared" si="1"/>
        <v>1</v>
      </c>
    </row>
    <row r="24" spans="1:19" x14ac:dyDescent="0.25">
      <c r="A24" t="str">
        <f>CLEAN(Repositorios!C25)</f>
        <v>Jupyter Notebook</v>
      </c>
      <c r="B24" s="2" t="s">
        <v>5719</v>
      </c>
      <c r="C24" s="2">
        <f>COUNTIF('Análise do Dados'!A1:A1000,B24)</f>
        <v>3</v>
      </c>
      <c r="L24" s="2">
        <f>VALUE(CLEAN(Repositorios!D926))</f>
        <v>2</v>
      </c>
      <c r="M24" s="2">
        <f>VALUE(CLEAN(Repositorios!E42))</f>
        <v>0</v>
      </c>
      <c r="N24" s="2">
        <f>VALUE(CLEAN(Repositorios!F276))</f>
        <v>0</v>
      </c>
      <c r="O24" s="2">
        <f>VALUE(CLEAN(Repositorios!G276))</f>
        <v>0</v>
      </c>
      <c r="P24" s="6">
        <f>DATEVALUE(CLEAN(MID(Repositorios!H275,1,11)))</f>
        <v>40111</v>
      </c>
      <c r="Q24" s="8">
        <f>DATEVALUE(CLEAN(MID(Repositorios!I155,1,11)))</f>
        <v>43893</v>
      </c>
      <c r="R24" s="9">
        <f t="shared" si="0"/>
        <v>11</v>
      </c>
      <c r="S24" s="9">
        <f t="shared" si="1"/>
        <v>1</v>
      </c>
    </row>
    <row r="25" spans="1:19" x14ac:dyDescent="0.25">
      <c r="A25" t="str">
        <f>CLEAN(Repositorios!C26)</f>
        <v>JavaScript</v>
      </c>
      <c r="B25" s="2" t="s">
        <v>5720</v>
      </c>
      <c r="C25" s="2">
        <f>COUNTIF('Análise do Dados'!A1:A1000,B25)</f>
        <v>0</v>
      </c>
      <c r="L25" s="2">
        <f>VALUE(CLEAN(Repositorios!D273))</f>
        <v>3</v>
      </c>
      <c r="M25" s="2">
        <f>VALUE(CLEAN(Repositorios!E45))</f>
        <v>0</v>
      </c>
      <c r="N25" s="2">
        <f>VALUE(CLEAN(Repositorios!F304))</f>
        <v>0</v>
      </c>
      <c r="O25" s="2">
        <f>VALUE(CLEAN(Repositorios!G304))</f>
        <v>0</v>
      </c>
      <c r="P25" s="6">
        <f>DATEVALUE(CLEAN(MID(Repositorios!H781,1,11)))</f>
        <v>40138</v>
      </c>
      <c r="Q25" s="8">
        <f>DATEVALUE(CLEAN(MID(Repositorios!I163,1,11)))</f>
        <v>43893</v>
      </c>
      <c r="R25" s="9">
        <f t="shared" si="0"/>
        <v>11</v>
      </c>
      <c r="S25" s="9">
        <f t="shared" si="1"/>
        <v>1</v>
      </c>
    </row>
    <row r="26" spans="1:19" x14ac:dyDescent="0.25">
      <c r="A26" t="str">
        <f>CLEAN(Repositorios!C27)</f>
        <v>Python</v>
      </c>
      <c r="B26" s="2" t="s">
        <v>5721</v>
      </c>
      <c r="C26" s="2">
        <f>COUNTIF('Análise do Dados'!A1:A1000,B26)</f>
        <v>1</v>
      </c>
      <c r="L26" s="2">
        <f>VALUE(CLEAN(Repositorios!D457))</f>
        <v>3</v>
      </c>
      <c r="M26" s="2">
        <f>VALUE(CLEAN(Repositorios!E51))</f>
        <v>0</v>
      </c>
      <c r="N26" s="2">
        <f>VALUE(CLEAN(Repositorios!F311))</f>
        <v>0</v>
      </c>
      <c r="O26" s="2">
        <f>VALUE(CLEAN(Repositorios!G311))</f>
        <v>0</v>
      </c>
      <c r="P26" s="6">
        <f>DATEVALUE(CLEAN(MID(Repositorios!H471,1,11)))</f>
        <v>40152</v>
      </c>
      <c r="Q26" s="8">
        <f>DATEVALUE(CLEAN(MID(Repositorios!I164,1,11)))</f>
        <v>43893</v>
      </c>
      <c r="R26" s="9">
        <f t="shared" si="0"/>
        <v>11</v>
      </c>
      <c r="S26" s="9">
        <f t="shared" si="1"/>
        <v>1</v>
      </c>
    </row>
    <row r="27" spans="1:19" x14ac:dyDescent="0.25">
      <c r="A27" t="str">
        <f>CLEAN(Repositorios!C28)</f>
        <v>JavaScript</v>
      </c>
      <c r="C27" s="26">
        <f>SUM(C2:C26)/1000</f>
        <v>0.78500000000000003</v>
      </c>
      <c r="L27" s="2">
        <f>VALUE(CLEAN(Repositorios!D705))</f>
        <v>3</v>
      </c>
      <c r="M27" s="2">
        <f>VALUE(CLEAN(Repositorios!E52))</f>
        <v>0</v>
      </c>
      <c r="N27" s="2">
        <f>VALUE(CLEAN(Repositorios!F334))</f>
        <v>0</v>
      </c>
      <c r="O27" s="2">
        <f>VALUE(CLEAN(Repositorios!G334))</f>
        <v>0</v>
      </c>
      <c r="P27" s="6">
        <f>DATEVALUE(CLEAN(MID(Repositorios!H503,1,11)))</f>
        <v>40153</v>
      </c>
      <c r="Q27" s="8">
        <f>DATEVALUE(CLEAN(MID(Repositorios!I171,1,11)))</f>
        <v>43893</v>
      </c>
      <c r="R27" s="9">
        <f t="shared" si="0"/>
        <v>11</v>
      </c>
      <c r="S27" s="9">
        <f t="shared" si="1"/>
        <v>1</v>
      </c>
    </row>
    <row r="28" spans="1:19" x14ac:dyDescent="0.25">
      <c r="A28" t="str">
        <f>CLEAN(Repositorios!C29)</f>
        <v>Java</v>
      </c>
      <c r="L28" s="2">
        <f>VALUE(CLEAN(Repositorios!D794))</f>
        <v>3</v>
      </c>
      <c r="M28" s="2">
        <f>VALUE(CLEAN(Repositorios!E56))</f>
        <v>0</v>
      </c>
      <c r="N28" s="2">
        <f>VALUE(CLEAN(Repositorios!F349))</f>
        <v>0</v>
      </c>
      <c r="O28" s="2">
        <f>VALUE(CLEAN(Repositorios!G349))</f>
        <v>0</v>
      </c>
      <c r="P28" s="6">
        <f>DATEVALUE(CLEAN(MID(Repositorios!H706,1,11)))</f>
        <v>40165</v>
      </c>
      <c r="Q28" s="8">
        <f>DATEVALUE(CLEAN(MID(Repositorios!I177,1,11)))</f>
        <v>43893</v>
      </c>
      <c r="R28" s="9">
        <f t="shared" si="0"/>
        <v>11</v>
      </c>
      <c r="S28" s="9">
        <f t="shared" si="1"/>
        <v>1</v>
      </c>
    </row>
    <row r="29" spans="1:19" x14ac:dyDescent="0.25">
      <c r="A29" t="str">
        <f>CLEAN(Repositorios!C30)</f>
        <v>Go</v>
      </c>
      <c r="L29" s="2">
        <f>VALUE(CLEAN(Repositorios!D975))</f>
        <v>3</v>
      </c>
      <c r="M29" s="2">
        <f>VALUE(CLEAN(Repositorios!E58))</f>
        <v>0</v>
      </c>
      <c r="N29" s="2">
        <f>VALUE(CLEAN(Repositorios!F351))</f>
        <v>0</v>
      </c>
      <c r="O29" s="2">
        <f>VALUE(CLEAN(Repositorios!G351))</f>
        <v>0</v>
      </c>
      <c r="P29" s="6">
        <f>DATEVALUE(CLEAN(MID(Repositorios!H671,1,11)))</f>
        <v>40171</v>
      </c>
      <c r="Q29" s="8">
        <f>DATEVALUE(CLEAN(MID(Repositorios!I178,1,11)))</f>
        <v>43893</v>
      </c>
      <c r="R29" s="9">
        <f t="shared" si="0"/>
        <v>11</v>
      </c>
      <c r="S29" s="9">
        <f t="shared" si="1"/>
        <v>1</v>
      </c>
    </row>
    <row r="30" spans="1:19" x14ac:dyDescent="0.25">
      <c r="A30" t="str">
        <f>CLEAN(Repositorios!C31)</f>
        <v>null</v>
      </c>
      <c r="L30" s="2">
        <f>VALUE(CLEAN(Repositorios!D64))</f>
        <v>4</v>
      </c>
      <c r="M30" s="2">
        <f>VALUE(CLEAN(Repositorios!E59))</f>
        <v>0</v>
      </c>
      <c r="N30" s="2">
        <f>VALUE(CLEAN(Repositorios!F402))</f>
        <v>0</v>
      </c>
      <c r="O30" s="2">
        <f>VALUE(CLEAN(Repositorios!G402))</f>
        <v>0</v>
      </c>
      <c r="P30" s="6">
        <f>DATEVALUE(CLEAN(MID(Repositorios!H639,1,11)))</f>
        <v>40180</v>
      </c>
      <c r="Q30" s="8">
        <f>DATEVALUE(CLEAN(MID(Repositorios!I179,1,11)))</f>
        <v>43893</v>
      </c>
      <c r="R30" s="9">
        <f t="shared" si="0"/>
        <v>10</v>
      </c>
      <c r="S30" s="9">
        <f t="shared" si="1"/>
        <v>1</v>
      </c>
    </row>
    <row r="31" spans="1:19" x14ac:dyDescent="0.25">
      <c r="A31" t="str">
        <f>CLEAN(Repositorios!C32)</f>
        <v>JavaScript</v>
      </c>
      <c r="L31" s="2">
        <f>VALUE(CLEAN(Repositorios!D304))</f>
        <v>4</v>
      </c>
      <c r="M31" s="2">
        <f>VALUE(CLEAN(Repositorios!E64))</f>
        <v>0</v>
      </c>
      <c r="N31" s="2">
        <f>VALUE(CLEAN(Repositorios!F514))</f>
        <v>0</v>
      </c>
      <c r="O31" s="2">
        <f>VALUE(CLEAN(Repositorios!G514))</f>
        <v>0</v>
      </c>
      <c r="P31" s="6">
        <f>DATEVALUE(CLEAN(MID(Repositorios!H329,1,11)))</f>
        <v>40182</v>
      </c>
      <c r="Q31" s="8">
        <f>DATEVALUE(CLEAN(MID(Repositorios!I182,1,11)))</f>
        <v>43893</v>
      </c>
      <c r="R31" s="9">
        <f t="shared" si="0"/>
        <v>10</v>
      </c>
      <c r="S31" s="9">
        <f t="shared" si="1"/>
        <v>1</v>
      </c>
    </row>
    <row r="32" spans="1:19" x14ac:dyDescent="0.25">
      <c r="A32" t="str">
        <f>CLEAN(Repositorios!C33)</f>
        <v>Python</v>
      </c>
      <c r="L32" s="2">
        <f>VALUE(CLEAN(Repositorios!D380))</f>
        <v>4</v>
      </c>
      <c r="M32" s="2">
        <f>VALUE(CLEAN(Repositorios!E69))</f>
        <v>0</v>
      </c>
      <c r="N32" s="2">
        <f>VALUE(CLEAN(Repositorios!F545))</f>
        <v>0</v>
      </c>
      <c r="O32" s="2">
        <f>VALUE(CLEAN(Repositorios!G545))</f>
        <v>0</v>
      </c>
      <c r="P32" s="6">
        <f>DATEVALUE(CLEAN(MID(Repositorios!H42,1,11)))</f>
        <v>40184</v>
      </c>
      <c r="Q32" s="8">
        <f>DATEVALUE(CLEAN(MID(Repositorios!I185,1,11)))</f>
        <v>43893</v>
      </c>
      <c r="R32" s="9">
        <f t="shared" si="0"/>
        <v>10</v>
      </c>
      <c r="S32" s="9">
        <f t="shared" si="1"/>
        <v>1</v>
      </c>
    </row>
    <row r="33" spans="1:19" x14ac:dyDescent="0.25">
      <c r="A33" t="str">
        <f>CLEAN(Repositorios!C34)</f>
        <v>CSS</v>
      </c>
      <c r="L33" s="2">
        <f>VALUE(CLEAN(Repositorios!D786))</f>
        <v>4</v>
      </c>
      <c r="M33" s="2">
        <f>VALUE(CLEAN(Repositorios!E75))</f>
        <v>0</v>
      </c>
      <c r="N33" s="2">
        <f>VALUE(CLEAN(Repositorios!F562))</f>
        <v>0</v>
      </c>
      <c r="O33" s="2">
        <f>VALUE(CLEAN(Repositorios!G562))</f>
        <v>0</v>
      </c>
      <c r="P33" s="6">
        <f>DATEVALUE(CLEAN(MID(Repositorios!H869,1,11)))</f>
        <v>40197</v>
      </c>
      <c r="Q33" s="8">
        <f>DATEVALUE(CLEAN(MID(Repositorios!I187,1,11)))</f>
        <v>43893</v>
      </c>
      <c r="R33" s="9">
        <f t="shared" si="0"/>
        <v>10</v>
      </c>
      <c r="S33" s="9">
        <f t="shared" si="1"/>
        <v>1</v>
      </c>
    </row>
    <row r="34" spans="1:19" x14ac:dyDescent="0.25">
      <c r="A34" t="str">
        <f>CLEAN(Repositorios!C35)</f>
        <v>null</v>
      </c>
      <c r="L34" s="2">
        <f>VALUE(CLEAN(Repositorios!D227))</f>
        <v>6</v>
      </c>
      <c r="M34" s="2">
        <f>VALUE(CLEAN(Repositorios!E88))</f>
        <v>0</v>
      </c>
      <c r="N34" s="2">
        <f>VALUE(CLEAN(Repositorios!F621))</f>
        <v>0</v>
      </c>
      <c r="O34" s="2">
        <f>VALUE(CLEAN(Repositorios!G621))</f>
        <v>0</v>
      </c>
      <c r="P34" s="6">
        <f>DATEVALUE(CLEAN(MID(Repositorios!H306,1,11)))</f>
        <v>40198</v>
      </c>
      <c r="Q34" s="8">
        <f>DATEVALUE(CLEAN(MID(Repositorios!I198,1,11)))</f>
        <v>43893</v>
      </c>
      <c r="R34" s="9">
        <f t="shared" si="0"/>
        <v>10</v>
      </c>
      <c r="S34" s="9">
        <f t="shared" si="1"/>
        <v>1</v>
      </c>
    </row>
    <row r="35" spans="1:19" x14ac:dyDescent="0.25">
      <c r="A35" t="str">
        <f>CLEAN(Repositorios!C36)</f>
        <v>Go</v>
      </c>
      <c r="L35" s="2">
        <f>VALUE(CLEAN(Repositorios!D418))</f>
        <v>6</v>
      </c>
      <c r="M35" s="2">
        <f>VALUE(CLEAN(Repositorios!E89))</f>
        <v>0</v>
      </c>
      <c r="N35" s="2">
        <f>VALUE(CLEAN(Repositorios!F645))</f>
        <v>0</v>
      </c>
      <c r="O35" s="2">
        <f>VALUE(CLEAN(Repositorios!G645))</f>
        <v>0</v>
      </c>
      <c r="P35" s="6">
        <f>DATEVALUE(CLEAN(MID(Repositorios!H451,1,11)))</f>
        <v>40199</v>
      </c>
      <c r="Q35" s="8">
        <f>DATEVALUE(CLEAN(MID(Repositorios!I199,1,11)))</f>
        <v>43893</v>
      </c>
      <c r="R35" s="9">
        <f t="shared" si="0"/>
        <v>10</v>
      </c>
      <c r="S35" s="9">
        <f t="shared" si="1"/>
        <v>1</v>
      </c>
    </row>
    <row r="36" spans="1:19" x14ac:dyDescent="0.25">
      <c r="A36" t="str">
        <f>CLEAN(Repositorios!C37)</f>
        <v>JavaScript</v>
      </c>
      <c r="L36" s="2">
        <f>VALUE(CLEAN(Repositorios!D393))</f>
        <v>7</v>
      </c>
      <c r="M36" s="2">
        <f>VALUE(CLEAN(Repositorios!E90))</f>
        <v>0</v>
      </c>
      <c r="N36" s="2">
        <f>VALUE(CLEAN(Repositorios!F675))</f>
        <v>0</v>
      </c>
      <c r="O36" s="2">
        <f>VALUE(CLEAN(Repositorios!G675))</f>
        <v>0</v>
      </c>
      <c r="P36" s="6">
        <f>DATEVALUE(CLEAN(MID(Repositorios!H85,1,11)))</f>
        <v>40202</v>
      </c>
      <c r="Q36" s="8">
        <f>DATEVALUE(CLEAN(MID(Repositorios!I201,1,11)))</f>
        <v>43893</v>
      </c>
      <c r="R36" s="9">
        <f t="shared" si="0"/>
        <v>10</v>
      </c>
      <c r="S36" s="9">
        <f t="shared" si="1"/>
        <v>1</v>
      </c>
    </row>
    <row r="37" spans="1:19" x14ac:dyDescent="0.25">
      <c r="A37" t="str">
        <f>CLEAN(Repositorios!C38)</f>
        <v>Python</v>
      </c>
      <c r="L37" s="2">
        <f>VALUE(CLEAN(Repositorios!D762))</f>
        <v>7</v>
      </c>
      <c r="M37" s="2">
        <f>VALUE(CLEAN(Repositorios!E92))</f>
        <v>0</v>
      </c>
      <c r="N37" s="2">
        <f>VALUE(CLEAN(Repositorios!F686))</f>
        <v>0</v>
      </c>
      <c r="O37" s="2">
        <f>VALUE(CLEAN(Repositorios!G686))</f>
        <v>0</v>
      </c>
      <c r="P37" s="6">
        <f>DATEVALUE(CLEAN(MID(Repositorios!H73,1,11)))</f>
        <v>40217</v>
      </c>
      <c r="Q37" s="8">
        <f>DATEVALUE(CLEAN(MID(Repositorios!I204,1,11)))</f>
        <v>43893</v>
      </c>
      <c r="R37" s="9">
        <f t="shared" si="0"/>
        <v>10</v>
      </c>
      <c r="S37" s="9">
        <f t="shared" si="1"/>
        <v>1</v>
      </c>
    </row>
    <row r="38" spans="1:19" x14ac:dyDescent="0.25">
      <c r="A38" t="str">
        <f>CLEAN(Repositorios!C39)</f>
        <v>JavaScript</v>
      </c>
      <c r="L38" s="2">
        <f>VALUE(CLEAN(Repositorios!D769))</f>
        <v>7</v>
      </c>
      <c r="M38" s="2">
        <f>VALUE(CLEAN(Repositorios!E93))</f>
        <v>0</v>
      </c>
      <c r="N38" s="2">
        <f>VALUE(CLEAN(Repositorios!F714))</f>
        <v>0</v>
      </c>
      <c r="O38" s="2">
        <f>VALUE(CLEAN(Repositorios!G714))</f>
        <v>0</v>
      </c>
      <c r="P38" s="6">
        <f>DATEVALUE(CLEAN(MID(Repositorios!H537,1,11)))</f>
        <v>40225</v>
      </c>
      <c r="Q38" s="8">
        <f>DATEVALUE(CLEAN(MID(Repositorios!I209,1,11)))</f>
        <v>43893</v>
      </c>
      <c r="R38" s="9">
        <f t="shared" si="0"/>
        <v>10</v>
      </c>
      <c r="S38" s="9">
        <f t="shared" si="1"/>
        <v>1</v>
      </c>
    </row>
    <row r="39" spans="1:19" x14ac:dyDescent="0.25">
      <c r="A39" t="str">
        <f>CLEAN(Repositorios!C40)</f>
        <v>Python</v>
      </c>
      <c r="L39" s="2">
        <f>VALUE(CLEAN(Repositorios!D831))</f>
        <v>7</v>
      </c>
      <c r="M39" s="2">
        <f>VALUE(CLEAN(Repositorios!E94))</f>
        <v>0</v>
      </c>
      <c r="N39" s="2">
        <f>VALUE(CLEAN(Repositorios!F735))</f>
        <v>0</v>
      </c>
      <c r="O39" s="2">
        <f>VALUE(CLEAN(Repositorios!G735))</f>
        <v>0</v>
      </c>
      <c r="P39" s="6">
        <f>DATEVALUE(CLEAN(MID(Repositorios!H649,1,11)))</f>
        <v>40229</v>
      </c>
      <c r="Q39" s="8">
        <f>DATEVALUE(CLEAN(MID(Repositorios!I214,1,11)))</f>
        <v>43893</v>
      </c>
      <c r="R39" s="9">
        <f t="shared" si="0"/>
        <v>10</v>
      </c>
      <c r="S39" s="9">
        <f t="shared" si="1"/>
        <v>1</v>
      </c>
    </row>
    <row r="40" spans="1:19" x14ac:dyDescent="0.25">
      <c r="A40" t="str">
        <f>CLEAN(Repositorios!C41)</f>
        <v>null</v>
      </c>
      <c r="L40" s="2">
        <f>VALUE(CLEAN(Repositorios!D841))</f>
        <v>7</v>
      </c>
      <c r="M40" s="2">
        <f>VALUE(CLEAN(Repositorios!E98))</f>
        <v>0</v>
      </c>
      <c r="N40" s="2">
        <f>VALUE(CLEAN(Repositorios!F739))</f>
        <v>0</v>
      </c>
      <c r="O40" s="2">
        <f>VALUE(CLEAN(Repositorios!G739))</f>
        <v>0</v>
      </c>
      <c r="P40" s="6">
        <f>DATEVALUE(CLEAN(MID(Repositorios!H135,1,11)))</f>
        <v>40231</v>
      </c>
      <c r="Q40" s="8">
        <f>DATEVALUE(CLEAN(MID(Repositorios!I220,1,11)))</f>
        <v>43893</v>
      </c>
      <c r="R40" s="9">
        <f t="shared" si="0"/>
        <v>10</v>
      </c>
      <c r="S40" s="9">
        <f t="shared" si="1"/>
        <v>1</v>
      </c>
    </row>
    <row r="41" spans="1:19" x14ac:dyDescent="0.25">
      <c r="A41" t="str">
        <f>CLEAN(Repositorios!C42)</f>
        <v>JavaScript</v>
      </c>
      <c r="L41" s="2">
        <f>VALUE(CLEAN(Repositorios!D844))</f>
        <v>7</v>
      </c>
      <c r="M41" s="2">
        <f>VALUE(CLEAN(Repositorios!E102))</f>
        <v>0</v>
      </c>
      <c r="N41" s="2">
        <f>VALUE(CLEAN(Repositorios!F753))</f>
        <v>0</v>
      </c>
      <c r="O41" s="2">
        <f>VALUE(CLEAN(Repositorios!G753))</f>
        <v>0</v>
      </c>
      <c r="P41" s="6">
        <f>DATEVALUE(CLEAN(MID(Repositorios!H621,1,11)))</f>
        <v>40236</v>
      </c>
      <c r="Q41" s="8">
        <f>DATEVALUE(CLEAN(MID(Repositorios!I223,1,11)))</f>
        <v>43893</v>
      </c>
      <c r="R41" s="9">
        <f t="shared" si="0"/>
        <v>10</v>
      </c>
      <c r="S41" s="9">
        <f t="shared" si="1"/>
        <v>1</v>
      </c>
    </row>
    <row r="42" spans="1:19" x14ac:dyDescent="0.25">
      <c r="A42" t="str">
        <f>CLEAN(Repositorios!C43)</f>
        <v>JavaScript</v>
      </c>
      <c r="L42" s="2">
        <f>VALUE(CLEAN(Repositorios!D892))</f>
        <v>7</v>
      </c>
      <c r="M42" s="2">
        <f>VALUE(CLEAN(Repositorios!E103))</f>
        <v>0</v>
      </c>
      <c r="N42" s="2">
        <f>VALUE(CLEAN(Repositorios!F767))</f>
        <v>0</v>
      </c>
      <c r="O42" s="2">
        <f>VALUE(CLEAN(Repositorios!G767))</f>
        <v>0</v>
      </c>
      <c r="P42" s="6">
        <f>DATEVALUE(CLEAN(MID(Repositorios!H67,1,11)))</f>
        <v>40248</v>
      </c>
      <c r="Q42" s="8">
        <f>DATEVALUE(CLEAN(MID(Repositorios!I228,1,11)))</f>
        <v>43893</v>
      </c>
      <c r="R42" s="9">
        <f t="shared" si="0"/>
        <v>10</v>
      </c>
      <c r="S42" s="9">
        <f t="shared" si="1"/>
        <v>1</v>
      </c>
    </row>
    <row r="43" spans="1:19" x14ac:dyDescent="0.25">
      <c r="A43" t="str">
        <f>CLEAN(Repositorios!C44)</f>
        <v>JavaScript</v>
      </c>
      <c r="L43" s="2">
        <f>VALUE(CLEAN(Repositorios!D947))</f>
        <v>7</v>
      </c>
      <c r="M43" s="2">
        <f>VALUE(CLEAN(Repositorios!E104))</f>
        <v>0</v>
      </c>
      <c r="N43" s="2">
        <f>VALUE(CLEAN(Repositorios!F774))</f>
        <v>0</v>
      </c>
      <c r="O43" s="2">
        <f>VALUE(CLEAN(Repositorios!G774))</f>
        <v>0</v>
      </c>
      <c r="P43" s="6">
        <f>DATEVALUE(CLEAN(MID(Repositorios!H640,1,11)))</f>
        <v>40255</v>
      </c>
      <c r="Q43" s="8">
        <f>DATEVALUE(CLEAN(MID(Repositorios!I230,1,11)))</f>
        <v>43893</v>
      </c>
      <c r="R43" s="9">
        <f t="shared" si="0"/>
        <v>10</v>
      </c>
      <c r="S43" s="9">
        <f t="shared" si="1"/>
        <v>1</v>
      </c>
    </row>
    <row r="44" spans="1:19" x14ac:dyDescent="0.25">
      <c r="A44" t="str">
        <f>CLEAN(Repositorios!C45)</f>
        <v>TypeScript</v>
      </c>
      <c r="L44" s="2">
        <f>VALUE(CLEAN(Repositorios!D253))</f>
        <v>8</v>
      </c>
      <c r="M44" s="2">
        <f>VALUE(CLEAN(Repositorios!E105))</f>
        <v>0</v>
      </c>
      <c r="N44" s="2">
        <f>VALUE(CLEAN(Repositorios!F780))</f>
        <v>0</v>
      </c>
      <c r="O44" s="2">
        <f>VALUE(CLEAN(Repositorios!G780))</f>
        <v>0</v>
      </c>
      <c r="P44" s="6">
        <f>DATEVALUE(CLEAN(MID(Repositorios!H525,1,11)))</f>
        <v>40257</v>
      </c>
      <c r="Q44" s="8">
        <f>DATEVALUE(CLEAN(MID(Repositorios!I237,1,11)))</f>
        <v>43893</v>
      </c>
      <c r="R44" s="9">
        <f t="shared" si="0"/>
        <v>10</v>
      </c>
      <c r="S44" s="9">
        <f t="shared" si="1"/>
        <v>1</v>
      </c>
    </row>
    <row r="45" spans="1:19" x14ac:dyDescent="0.25">
      <c r="A45" t="str">
        <f>CLEAN(Repositorios!C46)</f>
        <v>TypeScript</v>
      </c>
      <c r="L45" s="2">
        <f>VALUE(CLEAN(Repositorios!D852))</f>
        <v>8</v>
      </c>
      <c r="M45" s="2">
        <f>VALUE(CLEAN(Repositorios!E106))</f>
        <v>0</v>
      </c>
      <c r="N45" s="2">
        <f>VALUE(CLEAN(Repositorios!F878))</f>
        <v>0</v>
      </c>
      <c r="O45" s="2">
        <f>VALUE(CLEAN(Repositorios!G878))</f>
        <v>0</v>
      </c>
      <c r="P45" s="6">
        <f>DATEVALUE(CLEAN(MID(Repositorios!H44,1,11)))</f>
        <v>40260</v>
      </c>
      <c r="Q45" s="8">
        <f>DATEVALUE(CLEAN(MID(Repositorios!I238,1,11)))</f>
        <v>43893</v>
      </c>
      <c r="R45" s="9">
        <f t="shared" si="0"/>
        <v>10</v>
      </c>
      <c r="S45" s="9">
        <f t="shared" si="1"/>
        <v>1</v>
      </c>
    </row>
    <row r="46" spans="1:19" x14ac:dyDescent="0.25">
      <c r="A46" t="str">
        <f>CLEAN(Repositorios!C47)</f>
        <v>C++</v>
      </c>
      <c r="L46" s="2">
        <f>VALUE(CLEAN(Repositorios!D20))</f>
        <v>9</v>
      </c>
      <c r="M46" s="2">
        <f>VALUE(CLEAN(Repositorios!E108))</f>
        <v>0</v>
      </c>
      <c r="N46" s="2">
        <f>VALUE(CLEAN(Repositorios!F881))</f>
        <v>0</v>
      </c>
      <c r="O46" s="2">
        <f>VALUE(CLEAN(Repositorios!G881))</f>
        <v>0</v>
      </c>
      <c r="P46" s="6">
        <f>DATEVALUE(CLEAN(MID(Repositorios!H66,1,11)))</f>
        <v>40274</v>
      </c>
      <c r="Q46" s="8">
        <f>DATEVALUE(CLEAN(MID(Repositorios!I244,1,11)))</f>
        <v>43893</v>
      </c>
      <c r="R46" s="9">
        <f t="shared" si="0"/>
        <v>10</v>
      </c>
      <c r="S46" s="9">
        <f t="shared" si="1"/>
        <v>1</v>
      </c>
    </row>
    <row r="47" spans="1:19" x14ac:dyDescent="0.25">
      <c r="A47" t="str">
        <f>CLEAN(Repositorios!C48)</f>
        <v>PHP</v>
      </c>
      <c r="L47" s="2">
        <f>VALUE(CLEAN(Repositorios!D577))</f>
        <v>9</v>
      </c>
      <c r="M47" s="2">
        <f>VALUE(CLEAN(Repositorios!E111))</f>
        <v>0</v>
      </c>
      <c r="N47" s="2">
        <f>VALUE(CLEAN(Repositorios!F884))</f>
        <v>0</v>
      </c>
      <c r="O47" s="2">
        <f>VALUE(CLEAN(Repositorios!G884))</f>
        <v>0</v>
      </c>
      <c r="P47" s="6">
        <f>DATEVALUE(CLEAN(MID(Repositorios!H412,1,11)))</f>
        <v>40274</v>
      </c>
      <c r="Q47" s="8">
        <f>DATEVALUE(CLEAN(MID(Repositorios!I246,1,11)))</f>
        <v>43893</v>
      </c>
      <c r="R47" s="9">
        <f t="shared" si="0"/>
        <v>10</v>
      </c>
      <c r="S47" s="9">
        <f t="shared" si="1"/>
        <v>1</v>
      </c>
    </row>
    <row r="48" spans="1:19" x14ac:dyDescent="0.25">
      <c r="A48" t="str">
        <f>CLEAN(Repositorios!C49)</f>
        <v>TypeScript</v>
      </c>
      <c r="D48" s="21"/>
      <c r="E48" s="22"/>
      <c r="F48" s="22"/>
      <c r="G48" s="22"/>
      <c r="L48" s="2">
        <f>VALUE(CLEAN(Repositorios!D629))</f>
        <v>9</v>
      </c>
      <c r="M48" s="2">
        <f>VALUE(CLEAN(Repositorios!E117))</f>
        <v>0</v>
      </c>
      <c r="N48" s="2">
        <f>VALUE(CLEAN(Repositorios!F973))</f>
        <v>0</v>
      </c>
      <c r="O48" s="2">
        <f>VALUE(CLEAN(Repositorios!G973))</f>
        <v>0</v>
      </c>
      <c r="P48" s="6">
        <f>DATEVALUE(CLEAN(MID(Repositorios!H110,1,11)))</f>
        <v>40283</v>
      </c>
      <c r="Q48" s="8">
        <f>DATEVALUE(CLEAN(MID(Repositorios!I249,1,11)))</f>
        <v>43893</v>
      </c>
      <c r="R48" s="9">
        <f t="shared" si="0"/>
        <v>10</v>
      </c>
      <c r="S48" s="9">
        <f t="shared" si="1"/>
        <v>1</v>
      </c>
    </row>
    <row r="49" spans="1:19" x14ac:dyDescent="0.25">
      <c r="A49" t="str">
        <f>CLEAN(Repositorios!C50)</f>
        <v>Go</v>
      </c>
      <c r="D49" s="22"/>
      <c r="E49" s="23"/>
      <c r="F49" s="23"/>
      <c r="G49" s="23"/>
      <c r="L49" s="2">
        <f>VALUE(CLEAN(Repositorios!D687))</f>
        <v>9</v>
      </c>
      <c r="M49" s="2">
        <f>VALUE(CLEAN(Repositorios!E121))</f>
        <v>0</v>
      </c>
      <c r="N49" s="2">
        <f>VALUE(CLEAN(Repositorios!F975))</f>
        <v>0</v>
      </c>
      <c r="O49" s="2">
        <f>VALUE(CLEAN(Repositorios!G975))</f>
        <v>0</v>
      </c>
      <c r="P49" s="6">
        <f>DATEVALUE(CLEAN(MID(Repositorios!H809,1,11)))</f>
        <v>40288</v>
      </c>
      <c r="Q49" s="8">
        <f>DATEVALUE(CLEAN(MID(Repositorios!I250,1,11)))</f>
        <v>43893</v>
      </c>
      <c r="R49" s="9">
        <f t="shared" si="0"/>
        <v>10</v>
      </c>
      <c r="S49" s="9">
        <f t="shared" si="1"/>
        <v>1</v>
      </c>
    </row>
    <row r="50" spans="1:19" x14ac:dyDescent="0.25">
      <c r="A50" t="str">
        <f>CLEAN(Repositorios!C51)</f>
        <v>null</v>
      </c>
      <c r="D50" s="22"/>
      <c r="E50" s="23"/>
      <c r="F50" s="23"/>
      <c r="G50" s="23"/>
      <c r="L50" s="2">
        <f>VALUE(CLEAN(Repositorios!D708))</f>
        <v>9</v>
      </c>
      <c r="M50" s="2">
        <f>VALUE(CLEAN(Repositorios!E123))</f>
        <v>0</v>
      </c>
      <c r="N50" s="2">
        <f>VALUE(CLEAN(Repositorios!F981))</f>
        <v>0</v>
      </c>
      <c r="O50" s="2">
        <f>VALUE(CLEAN(Repositorios!G981))</f>
        <v>0</v>
      </c>
      <c r="P50" s="6">
        <f>DATEVALUE(CLEAN(MID(Repositorios!H832,1,11)))</f>
        <v>40308</v>
      </c>
      <c r="Q50" s="8">
        <f>DATEVALUE(CLEAN(MID(Repositorios!I251,1,11)))</f>
        <v>43893</v>
      </c>
      <c r="R50" s="9">
        <f t="shared" si="0"/>
        <v>10</v>
      </c>
      <c r="S50" s="9">
        <f t="shared" si="1"/>
        <v>1</v>
      </c>
    </row>
    <row r="51" spans="1:19" x14ac:dyDescent="0.25">
      <c r="A51" t="str">
        <f>CLEAN(Repositorios!C52)</f>
        <v>Java</v>
      </c>
      <c r="L51" s="2">
        <f>VALUE(CLEAN(Repositorios!D725))</f>
        <v>9</v>
      </c>
      <c r="M51" s="2">
        <f>VALUE(CLEAN(Repositorios!E124))</f>
        <v>0</v>
      </c>
      <c r="N51" s="2">
        <f>VALUE(CLEAN(Repositorios!F982))</f>
        <v>0</v>
      </c>
      <c r="O51" s="2">
        <f>VALUE(CLEAN(Repositorios!G982))</f>
        <v>0</v>
      </c>
      <c r="P51" s="6">
        <f>DATEVALUE(CLEAN(MID(Repositorios!H235,1,11)))</f>
        <v>40312</v>
      </c>
      <c r="Q51" s="8">
        <f>DATEVALUE(CLEAN(MID(Repositorios!I253,1,11)))</f>
        <v>43893</v>
      </c>
      <c r="R51" s="9">
        <f t="shared" si="0"/>
        <v>10</v>
      </c>
      <c r="S51" s="9">
        <f t="shared" si="1"/>
        <v>1</v>
      </c>
    </row>
    <row r="52" spans="1:19" x14ac:dyDescent="0.25">
      <c r="A52" t="str">
        <f>CLEAN(Repositorios!C53)</f>
        <v>JavaScript</v>
      </c>
      <c r="D52" s="15" t="s">
        <v>5744</v>
      </c>
      <c r="E52" s="15" t="s">
        <v>5730</v>
      </c>
      <c r="L52" s="2">
        <f>VALUE(CLEAN(Repositorios!D737))</f>
        <v>10</v>
      </c>
      <c r="M52" s="2">
        <f>VALUE(CLEAN(Repositorios!E125))</f>
        <v>0</v>
      </c>
      <c r="N52" s="2">
        <f>VALUE(CLEAN(Repositorios!F999))</f>
        <v>0</v>
      </c>
      <c r="O52" s="2">
        <f>VALUE(CLEAN(Repositorios!G999))</f>
        <v>0</v>
      </c>
      <c r="P52" s="6">
        <f>DATEVALUE(CLEAN(MID(Repositorios!H333,1,11)))</f>
        <v>40313</v>
      </c>
      <c r="Q52" s="8">
        <f>DATEVALUE(CLEAN(MID(Repositorios!I254,1,11)))</f>
        <v>43893</v>
      </c>
      <c r="R52" s="9">
        <f t="shared" si="0"/>
        <v>10</v>
      </c>
      <c r="S52" s="9">
        <f t="shared" si="1"/>
        <v>1</v>
      </c>
    </row>
    <row r="53" spans="1:19" x14ac:dyDescent="0.25">
      <c r="A53" t="str">
        <f>CLEAN(Repositorios!C54)</f>
        <v>JavaScript</v>
      </c>
      <c r="C53" s="26"/>
      <c r="D53" s="16" t="s">
        <v>5743</v>
      </c>
      <c r="E53" s="18">
        <f>N1004</f>
        <v>2056524</v>
      </c>
      <c r="L53" s="2">
        <f>VALUE(CLEAN(Repositorios!D781))</f>
        <v>10</v>
      </c>
      <c r="M53" s="2">
        <f>VALUE(CLEAN(Repositorios!E126))</f>
        <v>0</v>
      </c>
      <c r="N53" s="2">
        <f>VALUE(CLEAN(Repositorios!F264))</f>
        <v>3</v>
      </c>
      <c r="O53" s="2">
        <f>VALUE(CLEAN(Repositorios!G833))</f>
        <v>7</v>
      </c>
      <c r="P53" s="6">
        <f>DATEVALUE(CLEAN(MID(Repositorios!H251,1,11)))</f>
        <v>40330</v>
      </c>
      <c r="Q53" s="8">
        <f>DATEVALUE(CLEAN(MID(Repositorios!I261,1,11)))</f>
        <v>43893</v>
      </c>
      <c r="R53" s="9">
        <f t="shared" si="0"/>
        <v>10</v>
      </c>
      <c r="S53" s="9">
        <f t="shared" si="1"/>
        <v>1</v>
      </c>
    </row>
    <row r="54" spans="1:19" x14ac:dyDescent="0.25">
      <c r="A54" t="str">
        <f>CLEAN(Repositorios!C55)</f>
        <v>JavaScript</v>
      </c>
      <c r="D54" s="14" t="s">
        <v>5742</v>
      </c>
      <c r="E54" s="20">
        <f>O1004-N1004</f>
        <v>322811</v>
      </c>
      <c r="L54" s="2">
        <f>VALUE(CLEAN(Repositorios!D800))</f>
        <v>10</v>
      </c>
      <c r="M54" s="2">
        <f>VALUE(CLEAN(Repositorios!E127))</f>
        <v>0</v>
      </c>
      <c r="N54" s="2">
        <f>VALUE(CLEAN(Repositorios!F309))</f>
        <v>3</v>
      </c>
      <c r="O54" s="2">
        <f>VALUE(CLEAN(Repositorios!G831))</f>
        <v>9</v>
      </c>
      <c r="P54" s="6">
        <f>DATEVALUE(CLEAN(MID(Repositorios!H719,1,11)))</f>
        <v>40338</v>
      </c>
      <c r="Q54" s="8">
        <f>DATEVALUE(CLEAN(MID(Repositorios!I262,1,11)))</f>
        <v>43893</v>
      </c>
      <c r="R54" s="9">
        <f t="shared" si="0"/>
        <v>10</v>
      </c>
      <c r="S54" s="9">
        <f t="shared" si="1"/>
        <v>1</v>
      </c>
    </row>
    <row r="55" spans="1:19" x14ac:dyDescent="0.25">
      <c r="A55" t="str">
        <f>CLEAN(Repositorios!C56)</f>
        <v>JavaScript</v>
      </c>
      <c r="L55" s="2">
        <f>VALUE(CLEAN(Repositorios!D895))</f>
        <v>10</v>
      </c>
      <c r="M55" s="2">
        <f>VALUE(CLEAN(Repositorios!E129))</f>
        <v>0</v>
      </c>
      <c r="N55" s="2">
        <f>VALUE(CLEAN(Repositorios!F602))</f>
        <v>3</v>
      </c>
      <c r="O55" s="2">
        <f>VALUE(CLEAN(Repositorios!G962))</f>
        <v>9</v>
      </c>
      <c r="P55" s="6">
        <f>DATEVALUE(CLEAN(MID(Repositorios!H963,1,11)))</f>
        <v>40339</v>
      </c>
      <c r="Q55" s="8">
        <f>DATEVALUE(CLEAN(MID(Repositorios!I263,1,11)))</f>
        <v>43893</v>
      </c>
      <c r="R55" s="9">
        <f t="shared" si="0"/>
        <v>10</v>
      </c>
      <c r="S55" s="9">
        <f t="shared" si="1"/>
        <v>1</v>
      </c>
    </row>
    <row r="56" spans="1:19" x14ac:dyDescent="0.25">
      <c r="A56" t="str">
        <f>CLEAN(Repositorios!C57)</f>
        <v>TypeScript</v>
      </c>
      <c r="L56" s="2">
        <f>VALUE(CLEAN(Repositorios!D901))</f>
        <v>10</v>
      </c>
      <c r="M56" s="2">
        <f>VALUE(CLEAN(Repositorios!E130))</f>
        <v>0</v>
      </c>
      <c r="N56" s="2">
        <f>VALUE(CLEAN(Repositorios!F487))</f>
        <v>4</v>
      </c>
      <c r="O56" s="2">
        <f>VALUE(CLEAN(Repositorios!G524))</f>
        <v>10</v>
      </c>
      <c r="P56" s="6">
        <f>DATEVALUE(CLEAN(MID(Repositorios!H94,1,11)))</f>
        <v>40345</v>
      </c>
      <c r="Q56" s="8">
        <f>DATEVALUE(CLEAN(MID(Repositorios!I265,1,11)))</f>
        <v>43893</v>
      </c>
      <c r="R56" s="9">
        <f t="shared" si="0"/>
        <v>10</v>
      </c>
      <c r="S56" s="9">
        <f t="shared" si="1"/>
        <v>1</v>
      </c>
    </row>
    <row r="57" spans="1:19" x14ac:dyDescent="0.25">
      <c r="A57" t="str">
        <f>CLEAN(Repositorios!C58)</f>
        <v>Go</v>
      </c>
      <c r="D57" s="17" t="s">
        <v>5741</v>
      </c>
      <c r="E57" s="18">
        <f>N1004/O1004</f>
        <v>0.86432721747883334</v>
      </c>
      <c r="L57" s="2">
        <f>VALUE(CLEAN(Repositorios!D957))</f>
        <v>10</v>
      </c>
      <c r="M57" s="2">
        <f>VALUE(CLEAN(Repositorios!E131))</f>
        <v>0</v>
      </c>
      <c r="N57" s="2">
        <f>VALUE(CLEAN(Repositorios!F800))</f>
        <v>4</v>
      </c>
      <c r="O57" s="2">
        <f>VALUE(CLEAN(Repositorios!G602))</f>
        <v>10</v>
      </c>
      <c r="P57" s="6">
        <f>DATEVALUE(CLEAN(MID(Repositorios!H477,1,11)))</f>
        <v>40352</v>
      </c>
      <c r="Q57" s="8">
        <f>DATEVALUE(CLEAN(MID(Repositorios!I267,1,11)))</f>
        <v>43893</v>
      </c>
      <c r="R57" s="9">
        <f t="shared" si="0"/>
        <v>10</v>
      </c>
      <c r="S57" s="9">
        <f t="shared" si="1"/>
        <v>1</v>
      </c>
    </row>
    <row r="58" spans="1:19" x14ac:dyDescent="0.25">
      <c r="A58" t="str">
        <f>CLEAN(Repositorios!C59)</f>
        <v>null</v>
      </c>
      <c r="D58" s="17" t="s">
        <v>5724</v>
      </c>
      <c r="E58" s="19">
        <f>E57</f>
        <v>0.86432721747883334</v>
      </c>
      <c r="L58" s="2">
        <f>VALUE(CLEAN(Repositorios!D981))</f>
        <v>10</v>
      </c>
      <c r="M58" s="2">
        <f>VALUE(CLEAN(Repositorios!E133))</f>
        <v>0</v>
      </c>
      <c r="N58" s="2">
        <f>VALUE(CLEAN(Repositorios!F598))</f>
        <v>6</v>
      </c>
      <c r="O58" s="2">
        <f>VALUE(CLEAN(Repositorios!G701))</f>
        <v>10</v>
      </c>
      <c r="P58" s="6">
        <f>DATEVALUE(CLEAN(MID(Repositorios!H960,1,11)))</f>
        <v>40356</v>
      </c>
      <c r="Q58" s="8">
        <f>DATEVALUE(CLEAN(MID(Repositorios!I269,1,11)))</f>
        <v>43893</v>
      </c>
      <c r="R58" s="9">
        <f t="shared" si="0"/>
        <v>10</v>
      </c>
      <c r="S58" s="9">
        <f t="shared" si="1"/>
        <v>1</v>
      </c>
    </row>
    <row r="59" spans="1:19" x14ac:dyDescent="0.25">
      <c r="A59" t="str">
        <f>CLEAN(Repositorios!C60)</f>
        <v>Python</v>
      </c>
      <c r="L59" s="2">
        <f>VALUE(CLEAN(Repositorios!D579))</f>
        <v>11</v>
      </c>
      <c r="M59" s="2">
        <f>VALUE(CLEAN(Repositorios!E134))</f>
        <v>0</v>
      </c>
      <c r="N59" s="2">
        <f>VALUE(CLEAN(Repositorios!F783))</f>
        <v>6</v>
      </c>
      <c r="O59" s="2">
        <f>VALUE(CLEAN(Repositorios!G487))</f>
        <v>11</v>
      </c>
      <c r="P59" s="6">
        <f>DATEVALUE(CLEAN(MID(Repositorios!H907,1,11)))</f>
        <v>40365</v>
      </c>
      <c r="Q59" s="8">
        <f>DATEVALUE(CLEAN(MID(Repositorios!I277,1,11)))</f>
        <v>43893</v>
      </c>
      <c r="R59" s="9">
        <f t="shared" si="0"/>
        <v>10</v>
      </c>
      <c r="S59" s="9">
        <f t="shared" si="1"/>
        <v>1</v>
      </c>
    </row>
    <row r="60" spans="1:19" x14ac:dyDescent="0.25">
      <c r="A60" t="str">
        <f>CLEAN(Repositorios!C61)</f>
        <v>JavaScript</v>
      </c>
      <c r="L60" s="2">
        <f>VALUE(CLEAN(Repositorios!D598))</f>
        <v>11</v>
      </c>
      <c r="M60" s="2">
        <f>VALUE(CLEAN(Repositorios!E136))</f>
        <v>0</v>
      </c>
      <c r="N60" s="2">
        <f>VALUE(CLEAN(Repositorios!F786))</f>
        <v>6</v>
      </c>
      <c r="O60" s="2">
        <f>VALUE(CLEAN(Repositorios!G783))</f>
        <v>12</v>
      </c>
      <c r="P60" s="6">
        <f>DATEVALUE(CLEAN(MID(Repositorios!H370,1,11)))</f>
        <v>40381</v>
      </c>
      <c r="Q60" s="8">
        <f>DATEVALUE(CLEAN(MID(Repositorios!I279,1,11)))</f>
        <v>43893</v>
      </c>
      <c r="R60" s="9">
        <f t="shared" si="0"/>
        <v>10</v>
      </c>
      <c r="S60" s="9">
        <f t="shared" si="1"/>
        <v>1</v>
      </c>
    </row>
    <row r="61" spans="1:19" x14ac:dyDescent="0.25">
      <c r="A61" t="str">
        <f>CLEAN(Repositorios!C62)</f>
        <v>C++</v>
      </c>
      <c r="L61" s="2">
        <f>VALUE(CLEAN(Repositorios!D25))</f>
        <v>12</v>
      </c>
      <c r="M61" s="2">
        <f>VALUE(CLEAN(Repositorios!E140))</f>
        <v>0</v>
      </c>
      <c r="N61" s="2">
        <f>VALUE(CLEAN(Repositorios!F833))</f>
        <v>7</v>
      </c>
      <c r="O61" s="2">
        <f>VALUE(CLEAN(Repositorios!G309))</f>
        <v>13</v>
      </c>
      <c r="P61" s="6">
        <f>DATEVALUE(CLEAN(MID(Repositorios!H724,1,11)))</f>
        <v>40388</v>
      </c>
      <c r="Q61" s="8">
        <f>DATEVALUE(CLEAN(MID(Repositorios!I280,1,11)))</f>
        <v>43893</v>
      </c>
      <c r="R61" s="9">
        <f t="shared" si="0"/>
        <v>10</v>
      </c>
      <c r="S61" s="9">
        <f t="shared" si="1"/>
        <v>1</v>
      </c>
    </row>
    <row r="62" spans="1:19" x14ac:dyDescent="0.25">
      <c r="A62" t="str">
        <f>CLEAN(Repositorios!C63)</f>
        <v>JavaScript</v>
      </c>
      <c r="L62" s="2">
        <f>VALUE(CLEAN(Repositorios!D234))</f>
        <v>12</v>
      </c>
      <c r="M62" s="2">
        <f>VALUE(CLEAN(Repositorios!E141))</f>
        <v>0</v>
      </c>
      <c r="N62" s="2">
        <f>VALUE(CLEAN(Repositorios!F860))</f>
        <v>7</v>
      </c>
      <c r="O62" s="2">
        <f>VALUE(CLEAN(Repositorios!G759))</f>
        <v>13</v>
      </c>
      <c r="P62" s="6">
        <f>DATEVALUE(CLEAN(MID(Repositorios!H722,1,11)))</f>
        <v>40390</v>
      </c>
      <c r="Q62" s="8">
        <f>DATEVALUE(CLEAN(MID(Repositorios!I284,1,11)))</f>
        <v>43893</v>
      </c>
      <c r="R62" s="9">
        <f t="shared" si="0"/>
        <v>10</v>
      </c>
      <c r="S62" s="9">
        <f t="shared" si="1"/>
        <v>1</v>
      </c>
    </row>
    <row r="63" spans="1:19" x14ac:dyDescent="0.25">
      <c r="A63" t="str">
        <f>CLEAN(Repositorios!C64)</f>
        <v>Java</v>
      </c>
      <c r="L63" s="2">
        <f>VALUE(CLEAN(Repositorios!D330))</f>
        <v>12</v>
      </c>
      <c r="M63" s="2">
        <f>VALUE(CLEAN(Repositorios!E142))</f>
        <v>0</v>
      </c>
      <c r="N63" s="2">
        <f>VALUE(CLEAN(Repositorios!F925))</f>
        <v>8</v>
      </c>
      <c r="O63" s="2">
        <f>VALUE(CLEAN(Repositorios!G598))</f>
        <v>14</v>
      </c>
      <c r="P63" s="6">
        <f>DATEVALUE(CLEAN(MID(Repositorios!H882,1,11)))</f>
        <v>40394</v>
      </c>
      <c r="Q63" s="8">
        <f>DATEVALUE(CLEAN(MID(Repositorios!I285,1,11)))</f>
        <v>43893</v>
      </c>
      <c r="R63" s="9">
        <f t="shared" si="0"/>
        <v>10</v>
      </c>
      <c r="S63" s="9">
        <f t="shared" si="1"/>
        <v>1</v>
      </c>
    </row>
    <row r="64" spans="1:19" x14ac:dyDescent="0.25">
      <c r="A64" t="str">
        <f>CLEAN(Repositorios!C65)</f>
        <v>Vue</v>
      </c>
      <c r="L64" s="2">
        <f>VALUE(CLEAN(Repositorios!D385))</f>
        <v>12</v>
      </c>
      <c r="M64" s="2">
        <f>VALUE(CLEAN(Repositorios!E147))</f>
        <v>0</v>
      </c>
      <c r="N64" s="2">
        <f>VALUE(CLEAN(Repositorios!F962))</f>
        <v>8</v>
      </c>
      <c r="O64" s="2">
        <f>VALUE(CLEAN(Repositorios!G925))</f>
        <v>14</v>
      </c>
      <c r="P64" s="6">
        <f>DATEVALUE(CLEAN(MID(Repositorios!H116,1,11)))</f>
        <v>40407</v>
      </c>
      <c r="Q64" s="8">
        <f>DATEVALUE(CLEAN(MID(Repositorios!I287,1,11)))</f>
        <v>43893</v>
      </c>
      <c r="R64" s="9">
        <f t="shared" si="0"/>
        <v>10</v>
      </c>
      <c r="S64" s="9">
        <f t="shared" si="1"/>
        <v>1</v>
      </c>
    </row>
    <row r="65" spans="1:19" x14ac:dyDescent="0.25">
      <c r="A65" t="str">
        <f>CLEAN(Repositorios!C66)</f>
        <v>Python</v>
      </c>
      <c r="L65" s="2">
        <f>VALUE(CLEAN(Repositorios!D891))</f>
        <v>12</v>
      </c>
      <c r="M65" s="2">
        <f>VALUE(CLEAN(Repositorios!E149))</f>
        <v>0</v>
      </c>
      <c r="N65" s="2">
        <f>VALUE(CLEAN(Repositorios!F524))</f>
        <v>9</v>
      </c>
      <c r="O65" s="2">
        <f>VALUE(CLEAN(Repositorios!G305))</f>
        <v>16</v>
      </c>
      <c r="P65" s="6">
        <f>DATEVALUE(CLEAN(MID(Repositorios!H302,1,11)))</f>
        <v>40414</v>
      </c>
      <c r="Q65" s="8">
        <f>DATEVALUE(CLEAN(MID(Repositorios!I288,1,11)))</f>
        <v>43893</v>
      </c>
      <c r="R65" s="9">
        <f t="shared" si="0"/>
        <v>10</v>
      </c>
      <c r="S65" s="9">
        <f t="shared" si="1"/>
        <v>1</v>
      </c>
    </row>
    <row r="66" spans="1:19" x14ac:dyDescent="0.25">
      <c r="A66" t="str">
        <f>CLEAN(Repositorios!C67)</f>
        <v>JavaScript</v>
      </c>
      <c r="L66" s="2">
        <f>VALUE(CLEAN(Repositorios!D920))</f>
        <v>12</v>
      </c>
      <c r="M66" s="2">
        <f>VALUE(CLEAN(Repositorios!E150))</f>
        <v>0</v>
      </c>
      <c r="N66" s="2">
        <f>VALUE(CLEAN(Repositorios!F831))</f>
        <v>9</v>
      </c>
      <c r="O66" s="2">
        <f>VALUE(CLEAN(Repositorios!G786))</f>
        <v>16</v>
      </c>
      <c r="P66" s="6">
        <f>DATEVALUE(CLEAN(MID(Repositorios!H296,1,11)))</f>
        <v>40420</v>
      </c>
      <c r="Q66" s="8">
        <f>DATEVALUE(CLEAN(MID(Repositorios!I289,1,11)))</f>
        <v>43893</v>
      </c>
      <c r="R66" s="9">
        <f t="shared" si="0"/>
        <v>10</v>
      </c>
      <c r="S66" s="9">
        <f t="shared" si="1"/>
        <v>1</v>
      </c>
    </row>
    <row r="67" spans="1:19" x14ac:dyDescent="0.25">
      <c r="A67" t="str">
        <f>CLEAN(Repositorios!C68)</f>
        <v>C#</v>
      </c>
      <c r="L67" s="2">
        <f>VALUE(CLEAN(Repositorios!D820))</f>
        <v>13</v>
      </c>
      <c r="M67" s="2">
        <f>VALUE(CLEAN(Repositorios!E153))</f>
        <v>0</v>
      </c>
      <c r="N67" s="2">
        <f>VALUE(CLEAN(Repositorios!F891))</f>
        <v>9</v>
      </c>
      <c r="O67" s="2">
        <f>VALUE(CLEAN(Repositorios!G800))</f>
        <v>18</v>
      </c>
      <c r="P67" s="6">
        <f>DATEVALUE(CLEAN(MID(Repositorios!H755,1,11)))</f>
        <v>40425</v>
      </c>
      <c r="Q67" s="8">
        <f>DATEVALUE(CLEAN(MID(Repositorios!I292,1,11)))</f>
        <v>43893</v>
      </c>
      <c r="R67" s="9">
        <f t="shared" ref="R67:R130" si="2">2020-YEAR(P67)</f>
        <v>10</v>
      </c>
      <c r="S67" s="9">
        <f t="shared" ref="S67:S130" si="3">_xlfn.DAYS("04/03/2020",Q67)</f>
        <v>1</v>
      </c>
    </row>
    <row r="68" spans="1:19" x14ac:dyDescent="0.25">
      <c r="A68" t="str">
        <f>CLEAN(Repositorios!C69)</f>
        <v>Python</v>
      </c>
      <c r="L68" s="2">
        <f>VALUE(CLEAN(Repositorios!D884))</f>
        <v>13</v>
      </c>
      <c r="M68" s="2">
        <f>VALUE(CLEAN(Repositorios!E155))</f>
        <v>0</v>
      </c>
      <c r="N68" s="2">
        <f>VALUE(CLEAN(Repositorios!F932))</f>
        <v>9</v>
      </c>
      <c r="O68" s="2">
        <f>VALUE(CLEAN(Repositorios!G860))</f>
        <v>18</v>
      </c>
      <c r="P68" s="6">
        <f>DATEVALUE(CLEAN(MID(Repositorios!H148,1,11)))</f>
        <v>40427</v>
      </c>
      <c r="Q68" s="8">
        <f>DATEVALUE(CLEAN(MID(Repositorios!I298,1,11)))</f>
        <v>43893</v>
      </c>
      <c r="R68" s="9">
        <f t="shared" si="2"/>
        <v>10</v>
      </c>
      <c r="S68" s="9">
        <f t="shared" si="3"/>
        <v>1</v>
      </c>
    </row>
    <row r="69" spans="1:19" x14ac:dyDescent="0.25">
      <c r="A69" t="str">
        <f>CLEAN(Repositorios!C70)</f>
        <v>JavaScript</v>
      </c>
      <c r="L69" s="2">
        <f>VALUE(CLEAN(Repositorios!D924))</f>
        <v>13</v>
      </c>
      <c r="M69" s="2">
        <f>VALUE(CLEAN(Repositorios!E156))</f>
        <v>0</v>
      </c>
      <c r="N69" s="2">
        <f>VALUE(CLEAN(Repositorios!F701))</f>
        <v>10</v>
      </c>
      <c r="O69" s="2">
        <f>VALUE(CLEAN(Repositorios!G577))</f>
        <v>19</v>
      </c>
      <c r="P69" s="6">
        <f>DATEVALUE(CLEAN(MID(Repositorios!H938,1,11)))</f>
        <v>40434</v>
      </c>
      <c r="Q69" s="8">
        <f>DATEVALUE(CLEAN(MID(Repositorios!I304,1,11)))</f>
        <v>43893</v>
      </c>
      <c r="R69" s="9">
        <f t="shared" si="2"/>
        <v>10</v>
      </c>
      <c r="S69" s="9">
        <f t="shared" si="3"/>
        <v>1</v>
      </c>
    </row>
    <row r="70" spans="1:19" x14ac:dyDescent="0.25">
      <c r="A70" t="str">
        <f>CLEAN(Repositorios!C71)</f>
        <v>JavaScript</v>
      </c>
      <c r="L70" s="2">
        <f>VALUE(CLEAN(Repositorios!D968))</f>
        <v>13</v>
      </c>
      <c r="M70" s="2">
        <f>VALUE(CLEAN(Repositorios!E159))</f>
        <v>0</v>
      </c>
      <c r="N70" s="2">
        <f>VALUE(CLEAN(Repositorios!F725))</f>
        <v>10</v>
      </c>
      <c r="O70" s="2">
        <f>VALUE(CLEAN(Repositorios!G683))</f>
        <v>19</v>
      </c>
      <c r="P70" s="6">
        <f>DATEVALUE(CLEAN(MID(Repositorios!H766,1,11)))</f>
        <v>40441</v>
      </c>
      <c r="Q70" s="8">
        <f>DATEVALUE(CLEAN(MID(Repositorios!I305,1,11)))</f>
        <v>43893</v>
      </c>
      <c r="R70" s="9">
        <f t="shared" si="2"/>
        <v>10</v>
      </c>
      <c r="S70" s="9">
        <f t="shared" si="3"/>
        <v>1</v>
      </c>
    </row>
    <row r="71" spans="1:19" x14ac:dyDescent="0.25">
      <c r="A71" t="str">
        <f>CLEAN(Repositorios!C72)</f>
        <v>JavaScript</v>
      </c>
      <c r="L71" s="2">
        <f>VALUE(CLEAN(Repositorios!D570))</f>
        <v>14</v>
      </c>
      <c r="M71" s="2">
        <f>VALUE(CLEAN(Repositorios!E161))</f>
        <v>0</v>
      </c>
      <c r="N71" s="2">
        <f>VALUE(CLEAN(Repositorios!F886))</f>
        <v>10</v>
      </c>
      <c r="O71" s="2">
        <f>VALUE(CLEAN(Repositorios!G886))</f>
        <v>20</v>
      </c>
      <c r="P71" s="6">
        <f>DATEVALUE(CLEAN(MID(Repositorios!H241,1,11)))</f>
        <v>40443</v>
      </c>
      <c r="Q71" s="8">
        <f>DATEVALUE(CLEAN(MID(Repositorios!I306,1,11)))</f>
        <v>43893</v>
      </c>
      <c r="R71" s="9">
        <f t="shared" si="2"/>
        <v>10</v>
      </c>
      <c r="S71" s="9">
        <f t="shared" si="3"/>
        <v>1</v>
      </c>
    </row>
    <row r="72" spans="1:19" x14ac:dyDescent="0.25">
      <c r="A72" t="str">
        <f>CLEAN(Repositorios!C73)</f>
        <v>Java</v>
      </c>
      <c r="L72" s="2">
        <f>VALUE(CLEAN(Repositorios!D605))</f>
        <v>14</v>
      </c>
      <c r="M72" s="2">
        <f>VALUE(CLEAN(Repositorios!E163))</f>
        <v>0</v>
      </c>
      <c r="N72" s="2">
        <f>VALUE(CLEAN(Repositorios!F387))</f>
        <v>11</v>
      </c>
      <c r="O72" s="2">
        <f>VALUE(CLEAN(Repositorios!G924))</f>
        <v>20</v>
      </c>
      <c r="P72" s="6">
        <f>DATEVALUE(CLEAN(MID(Repositorios!H930,1,11)))</f>
        <v>40443</v>
      </c>
      <c r="Q72" s="8">
        <f>DATEVALUE(CLEAN(MID(Repositorios!I308,1,11)))</f>
        <v>43893</v>
      </c>
      <c r="R72" s="9">
        <f t="shared" si="2"/>
        <v>10</v>
      </c>
      <c r="S72" s="9">
        <f t="shared" si="3"/>
        <v>1</v>
      </c>
    </row>
    <row r="73" spans="1:19" x14ac:dyDescent="0.25">
      <c r="A73" t="str">
        <f>CLEAN(Repositorios!C74)</f>
        <v>Python</v>
      </c>
      <c r="L73" s="2">
        <f>VALUE(CLEAN(Repositorios!D659))</f>
        <v>14</v>
      </c>
      <c r="M73" s="2">
        <f>VALUE(CLEAN(Repositorios!E164))</f>
        <v>0</v>
      </c>
      <c r="N73" s="2">
        <f>VALUE(CLEAN(Repositorios!F951))</f>
        <v>11</v>
      </c>
      <c r="O73" s="2">
        <f>VALUE(CLEAN(Repositorios!G379))</f>
        <v>21</v>
      </c>
      <c r="P73" s="6">
        <f>DATEVALUE(CLEAN(MID(Repositorios!H18,1,11)))</f>
        <v>40448</v>
      </c>
      <c r="Q73" s="8">
        <f>DATEVALUE(CLEAN(MID(Repositorios!I309,1,11)))</f>
        <v>43893</v>
      </c>
      <c r="R73" s="9">
        <f t="shared" si="2"/>
        <v>10</v>
      </c>
      <c r="S73" s="9">
        <f t="shared" si="3"/>
        <v>1</v>
      </c>
    </row>
    <row r="74" spans="1:19" x14ac:dyDescent="0.25">
      <c r="A74" t="str">
        <f>CLEAN(Repositorios!C75)</f>
        <v>Assembly</v>
      </c>
      <c r="L74" s="2">
        <f>VALUE(CLEAN(Repositorios!D784))</f>
        <v>14</v>
      </c>
      <c r="M74" s="2">
        <f>VALUE(CLEAN(Repositorios!E167))</f>
        <v>0</v>
      </c>
      <c r="N74" s="2">
        <f>VALUE(CLEAN(Repositorios!F379))</f>
        <v>12</v>
      </c>
      <c r="O74" s="2">
        <f>VALUE(CLEAN(Repositorios!G801))</f>
        <v>21</v>
      </c>
      <c r="P74" s="6">
        <f>DATEVALUE(CLEAN(MID(Repositorios!H974,1,11)))</f>
        <v>40448</v>
      </c>
      <c r="Q74" s="8">
        <f>DATEVALUE(CLEAN(MID(Repositorios!I312,1,11)))</f>
        <v>43893</v>
      </c>
      <c r="R74" s="9">
        <f t="shared" si="2"/>
        <v>10</v>
      </c>
      <c r="S74" s="9">
        <f t="shared" si="3"/>
        <v>1</v>
      </c>
    </row>
    <row r="75" spans="1:19" x14ac:dyDescent="0.25">
      <c r="A75" t="str">
        <f>CLEAN(Repositorios!C76)</f>
        <v>TypeScript</v>
      </c>
      <c r="L75" s="2">
        <f>VALUE(CLEAN(Repositorios!D951))</f>
        <v>14</v>
      </c>
      <c r="M75" s="2">
        <f>VALUE(CLEAN(Repositorios!E171))</f>
        <v>0</v>
      </c>
      <c r="N75" s="2">
        <f>VALUE(CLEAN(Repositorios!F106))</f>
        <v>13</v>
      </c>
      <c r="O75" s="2">
        <f>VALUE(CLEAN(Repositorios!G822))</f>
        <v>21</v>
      </c>
      <c r="P75" s="6">
        <f>DATEVALUE(CLEAN(MID(Repositorios!H232,1,11)))</f>
        <v>40451</v>
      </c>
      <c r="Q75" s="8">
        <f>DATEVALUE(CLEAN(MID(Repositorios!I313,1,11)))</f>
        <v>43893</v>
      </c>
      <c r="R75" s="9">
        <f t="shared" si="2"/>
        <v>10</v>
      </c>
      <c r="S75" s="9">
        <f t="shared" si="3"/>
        <v>1</v>
      </c>
    </row>
    <row r="76" spans="1:19" x14ac:dyDescent="0.25">
      <c r="A76" t="str">
        <f>CLEAN(Repositorios!C77)</f>
        <v>Python</v>
      </c>
      <c r="L76" s="2">
        <f>VALUE(CLEAN(Repositorios!D962))</f>
        <v>14</v>
      </c>
      <c r="M76" s="2">
        <f>VALUE(CLEAN(Repositorios!E174))</f>
        <v>0</v>
      </c>
      <c r="N76" s="2">
        <f>VALUE(CLEAN(Repositorios!F616))</f>
        <v>13</v>
      </c>
      <c r="O76" s="2">
        <f>VALUE(CLEAN(Repositorios!G164))</f>
        <v>22</v>
      </c>
      <c r="P76" s="6">
        <f>DATEVALUE(CLEAN(MID(Repositorios!H416,1,11)))</f>
        <v>40454</v>
      </c>
      <c r="Q76" s="8">
        <f>DATEVALUE(CLEAN(MID(Repositorios!I314,1,11)))</f>
        <v>43893</v>
      </c>
      <c r="R76" s="9">
        <f t="shared" si="2"/>
        <v>10</v>
      </c>
      <c r="S76" s="9">
        <f t="shared" si="3"/>
        <v>1</v>
      </c>
    </row>
    <row r="77" spans="1:19" x14ac:dyDescent="0.25">
      <c r="A77" t="str">
        <f>CLEAN(Repositorios!C78)</f>
        <v>JavaScript</v>
      </c>
      <c r="L77" s="2">
        <f>VALUE(CLEAN(Repositorios!D504))</f>
        <v>15</v>
      </c>
      <c r="M77" s="2">
        <f>VALUE(CLEAN(Repositorios!E179))</f>
        <v>0</v>
      </c>
      <c r="N77" s="2">
        <f>VALUE(CLEAN(Repositorios!F759))</f>
        <v>13</v>
      </c>
      <c r="O77" s="2">
        <f>VALUE(CLEAN(Repositorios!G182))</f>
        <v>22</v>
      </c>
      <c r="P77" s="6">
        <f>DATEVALUE(CLEAN(MID(Repositorios!H731,1,11)))</f>
        <v>40457</v>
      </c>
      <c r="Q77" s="8">
        <f>DATEVALUE(CLEAN(MID(Repositorios!I317,1,11)))</f>
        <v>43893</v>
      </c>
      <c r="R77" s="9">
        <f t="shared" si="2"/>
        <v>10</v>
      </c>
      <c r="S77" s="9">
        <f t="shared" si="3"/>
        <v>1</v>
      </c>
    </row>
    <row r="78" spans="1:19" x14ac:dyDescent="0.25">
      <c r="A78" t="str">
        <f>CLEAN(Repositorios!C79)</f>
        <v>Java</v>
      </c>
      <c r="L78" s="2">
        <f>VALUE(CLEAN(Repositorios!D514))</f>
        <v>15</v>
      </c>
      <c r="M78" s="2">
        <f>VALUE(CLEAN(Repositorios!E180))</f>
        <v>0</v>
      </c>
      <c r="N78" s="2">
        <f>VALUE(CLEAN(Repositorios!F98))</f>
        <v>15</v>
      </c>
      <c r="O78" s="2">
        <f>VALUE(CLEAN(Repositorios!G461))</f>
        <v>22</v>
      </c>
      <c r="P78" s="6">
        <f>DATEVALUE(CLEAN(MID(Repositorios!H382,1,11)))</f>
        <v>40468</v>
      </c>
      <c r="Q78" s="8">
        <f>DATEVALUE(CLEAN(MID(Repositorios!I321,1,11)))</f>
        <v>43893</v>
      </c>
      <c r="R78" s="9">
        <f t="shared" si="2"/>
        <v>10</v>
      </c>
      <c r="S78" s="9">
        <f t="shared" si="3"/>
        <v>1</v>
      </c>
    </row>
    <row r="79" spans="1:19" x14ac:dyDescent="0.25">
      <c r="A79" t="str">
        <f>CLEAN(Repositorios!C80)</f>
        <v>JavaScript</v>
      </c>
      <c r="L79" s="2">
        <f>VALUE(CLEAN(Repositorios!D665))</f>
        <v>15</v>
      </c>
      <c r="M79" s="2">
        <f>VALUE(CLEAN(Repositorios!E182))</f>
        <v>0</v>
      </c>
      <c r="N79" s="2">
        <f>VALUE(CLEAN(Repositorios!F190))</f>
        <v>15</v>
      </c>
      <c r="O79" s="2">
        <f>VALUE(CLEAN(Repositorios!G387))</f>
        <v>23</v>
      </c>
      <c r="P79" s="6">
        <f>DATEVALUE(CLEAN(MID(Repositorios!H373,1,11)))</f>
        <v>40478</v>
      </c>
      <c r="Q79" s="8">
        <f>DATEVALUE(CLEAN(MID(Repositorios!I322,1,11)))</f>
        <v>43893</v>
      </c>
      <c r="R79" s="9">
        <f t="shared" si="2"/>
        <v>10</v>
      </c>
      <c r="S79" s="9">
        <f t="shared" si="3"/>
        <v>1</v>
      </c>
    </row>
    <row r="80" spans="1:19" x14ac:dyDescent="0.25">
      <c r="A80" t="str">
        <f>CLEAN(Repositorios!C81)</f>
        <v>TypeScript</v>
      </c>
      <c r="L80" s="2">
        <f>VALUE(CLEAN(Repositorios!D228))</f>
        <v>16</v>
      </c>
      <c r="M80" s="2">
        <f>VALUE(CLEAN(Repositorios!E184))</f>
        <v>0</v>
      </c>
      <c r="N80" s="2">
        <f>VALUE(CLEAN(Repositorios!F641))</f>
        <v>15</v>
      </c>
      <c r="O80" s="2">
        <f>VALUE(CLEAN(Repositorios!G546))</f>
        <v>24</v>
      </c>
      <c r="P80" s="6">
        <f>DATEVALUE(CLEAN(MID(Repositorios!H38,1,11)))</f>
        <v>40482</v>
      </c>
      <c r="Q80" s="8">
        <f>DATEVALUE(CLEAN(MID(Repositorios!I323,1,11)))</f>
        <v>43893</v>
      </c>
      <c r="R80" s="9">
        <f t="shared" si="2"/>
        <v>10</v>
      </c>
      <c r="S80" s="9">
        <f t="shared" si="3"/>
        <v>1</v>
      </c>
    </row>
    <row r="81" spans="1:19" x14ac:dyDescent="0.25">
      <c r="A81" t="str">
        <f>CLEAN(Repositorios!C82)</f>
        <v>C</v>
      </c>
      <c r="L81" s="2">
        <f>VALUE(CLEAN(Repositorios!D270))</f>
        <v>16</v>
      </c>
      <c r="M81" s="2">
        <f>VALUE(CLEAN(Repositorios!E187))</f>
        <v>0</v>
      </c>
      <c r="N81" s="2">
        <f>VALUE(CLEAN(Repositorios!F305))</f>
        <v>16</v>
      </c>
      <c r="O81" s="2">
        <f>VALUE(CLEAN(Repositorios!G536))</f>
        <v>25</v>
      </c>
      <c r="P81" s="6">
        <f>DATEVALUE(CLEAN(MID(Repositorios!H14,1,11)))</f>
        <v>40490</v>
      </c>
      <c r="Q81" s="8">
        <f>DATEVALUE(CLEAN(MID(Repositorios!I327,1,11)))</f>
        <v>43893</v>
      </c>
      <c r="R81" s="9">
        <f t="shared" si="2"/>
        <v>10</v>
      </c>
      <c r="S81" s="9">
        <f t="shared" si="3"/>
        <v>1</v>
      </c>
    </row>
    <row r="82" spans="1:19" x14ac:dyDescent="0.25">
      <c r="A82" t="str">
        <f>CLEAN(Repositorios!C83)</f>
        <v>Ruby</v>
      </c>
      <c r="L82" s="2">
        <f>VALUE(CLEAN(Repositorios!D280))</f>
        <v>16</v>
      </c>
      <c r="M82" s="2">
        <f>VALUE(CLEAN(Repositorios!E188))</f>
        <v>0</v>
      </c>
      <c r="N82" s="2">
        <f>VALUE(CLEAN(Repositorios!F497))</f>
        <v>16</v>
      </c>
      <c r="O82" s="2">
        <f>VALUE(CLEAN(Repositorios!G694))</f>
        <v>25</v>
      </c>
      <c r="P82" s="6">
        <f>DATEVALUE(CLEAN(MID(Repositorios!H331,1,11)))</f>
        <v>40491</v>
      </c>
      <c r="Q82" s="8">
        <f>DATEVALUE(CLEAN(MID(Repositorios!I329,1,11)))</f>
        <v>43893</v>
      </c>
      <c r="R82" s="9">
        <f t="shared" si="2"/>
        <v>10</v>
      </c>
      <c r="S82" s="9">
        <f t="shared" si="3"/>
        <v>1</v>
      </c>
    </row>
    <row r="83" spans="1:19" x14ac:dyDescent="0.25">
      <c r="A83" t="str">
        <f>CLEAN(Repositorios!C84)</f>
        <v>Clojure</v>
      </c>
      <c r="L83" s="2">
        <f>VALUE(CLEAN(Repositorios!D571))</f>
        <v>16</v>
      </c>
      <c r="M83" s="2">
        <f>VALUE(CLEAN(Repositorios!E190))</f>
        <v>0</v>
      </c>
      <c r="N83" s="2">
        <f>VALUE(CLEAN(Repositorios!F846))</f>
        <v>16</v>
      </c>
      <c r="O83" s="2">
        <f>VALUE(CLEAN(Repositorios!G762))</f>
        <v>25</v>
      </c>
      <c r="P83" s="6">
        <f>DATEVALUE(CLEAN(MID(Repositorios!H815,1,11)))</f>
        <v>40500</v>
      </c>
      <c r="Q83" s="8">
        <f>DATEVALUE(CLEAN(MID(Repositorios!I330,1,11)))</f>
        <v>43893</v>
      </c>
      <c r="R83" s="9">
        <f t="shared" si="2"/>
        <v>10</v>
      </c>
      <c r="S83" s="9">
        <f t="shared" si="3"/>
        <v>1</v>
      </c>
    </row>
    <row r="84" spans="1:19" x14ac:dyDescent="0.25">
      <c r="A84" t="str">
        <f>CLEAN(Repositorios!C85)</f>
        <v>JavaScript</v>
      </c>
      <c r="L84" s="2">
        <f>VALUE(CLEAN(Repositorios!D585))</f>
        <v>16</v>
      </c>
      <c r="M84" s="2">
        <f>VALUE(CLEAN(Repositorios!E191))</f>
        <v>0</v>
      </c>
      <c r="N84" s="2">
        <f>VALUE(CLEAN(Repositorios!F853))</f>
        <v>16</v>
      </c>
      <c r="O84" s="2">
        <f>VALUE(CLEAN(Repositorios!G937))</f>
        <v>25</v>
      </c>
      <c r="P84" s="6">
        <f>DATEVALUE(CLEAN(MID(Repositorios!H739,1,11)))</f>
        <v>40504</v>
      </c>
      <c r="Q84" s="8">
        <f>DATEVALUE(CLEAN(MID(Repositorios!I335,1,11)))</f>
        <v>43893</v>
      </c>
      <c r="R84" s="9">
        <f t="shared" si="2"/>
        <v>10</v>
      </c>
      <c r="S84" s="9">
        <f t="shared" si="3"/>
        <v>1</v>
      </c>
    </row>
    <row r="85" spans="1:19" x14ac:dyDescent="0.25">
      <c r="A85" t="str">
        <f>CLEAN(Repositorios!C86)</f>
        <v>JavaScript</v>
      </c>
      <c r="L85" s="2">
        <f>VALUE(CLEAN(Repositorios!D748))</f>
        <v>16</v>
      </c>
      <c r="M85" s="2">
        <f>VALUE(CLEAN(Repositorios!E192))</f>
        <v>0</v>
      </c>
      <c r="N85" s="2">
        <f>VALUE(CLEAN(Repositorios!F291))</f>
        <v>17</v>
      </c>
      <c r="O85" s="2">
        <f>VALUE(CLEAN(Repositorios!G190))</f>
        <v>26</v>
      </c>
      <c r="P85" s="6">
        <f>DATEVALUE(CLEAN(MID(Repositorios!H490,1,11)))</f>
        <v>40509</v>
      </c>
      <c r="Q85" s="8">
        <f>DATEVALUE(CLEAN(MID(Repositorios!I339,1,11)))</f>
        <v>43893</v>
      </c>
      <c r="R85" s="9">
        <f t="shared" si="2"/>
        <v>10</v>
      </c>
      <c r="S85" s="9">
        <f t="shared" si="3"/>
        <v>1</v>
      </c>
    </row>
    <row r="86" spans="1:19" x14ac:dyDescent="0.25">
      <c r="A86" t="str">
        <f>CLEAN(Repositorios!C87)</f>
        <v>Vue</v>
      </c>
      <c r="L86" s="2">
        <f>VALUE(CLEAN(Repositorios!D856))</f>
        <v>16</v>
      </c>
      <c r="M86" s="2">
        <f>VALUE(CLEAN(Repositorios!E193))</f>
        <v>0</v>
      </c>
      <c r="N86" s="2">
        <f>VALUE(CLEAN(Repositorios!F693))</f>
        <v>17</v>
      </c>
      <c r="O86" s="2">
        <f>VALUE(CLEAN(Repositorios!G641))</f>
        <v>26</v>
      </c>
      <c r="P86" s="6">
        <f>DATEVALUE(CLEAN(MID(Repositorios!H187,1,11)))</f>
        <v>40513</v>
      </c>
      <c r="Q86" s="8">
        <f>DATEVALUE(CLEAN(MID(Repositorios!I346,1,11)))</f>
        <v>43893</v>
      </c>
      <c r="R86" s="9">
        <f t="shared" si="2"/>
        <v>10</v>
      </c>
      <c r="S86" s="9">
        <f t="shared" si="3"/>
        <v>1</v>
      </c>
    </row>
    <row r="87" spans="1:19" x14ac:dyDescent="0.25">
      <c r="A87" t="str">
        <f>CLEAN(Repositorios!C88)</f>
        <v>null</v>
      </c>
      <c r="L87" s="2">
        <f>VALUE(CLEAN(Repositorios!D881))</f>
        <v>16</v>
      </c>
      <c r="M87" s="2">
        <f>VALUE(CLEAN(Repositorios!E196))</f>
        <v>0</v>
      </c>
      <c r="N87" s="2">
        <f>VALUE(CLEAN(Repositorios!F822))</f>
        <v>17</v>
      </c>
      <c r="O87" s="2">
        <f>VALUE(CLEAN(Repositorios!G693))</f>
        <v>26</v>
      </c>
      <c r="P87" s="6">
        <f>DATEVALUE(CLEAN(MID(Repositorios!H145,1,11)))</f>
        <v>40520</v>
      </c>
      <c r="Q87" s="8">
        <f>DATEVALUE(CLEAN(MID(Repositorios!I347,1,11)))</f>
        <v>43893</v>
      </c>
      <c r="R87" s="9">
        <f t="shared" si="2"/>
        <v>10</v>
      </c>
      <c r="S87" s="9">
        <f t="shared" si="3"/>
        <v>1</v>
      </c>
    </row>
    <row r="88" spans="1:19" x14ac:dyDescent="0.25">
      <c r="A88" t="str">
        <f>CLEAN(Repositorios!C89)</f>
        <v>JavaScript</v>
      </c>
      <c r="L88" s="2">
        <f>VALUE(CLEAN(Repositorios!D1001))</f>
        <v>16</v>
      </c>
      <c r="M88" s="2">
        <f>VALUE(CLEAN(Repositorios!E199))</f>
        <v>0</v>
      </c>
      <c r="N88" s="2">
        <f>VALUE(CLEAN(Repositorios!F906))</f>
        <v>17</v>
      </c>
      <c r="O88" s="2">
        <f>VALUE(CLEAN(Repositorios!G64))</f>
        <v>27</v>
      </c>
      <c r="P88" s="6">
        <f>DATEVALUE(CLEAN(MID(Repositorios!H97,1,11)))</f>
        <v>40531</v>
      </c>
      <c r="Q88" s="8">
        <f>DATEVALUE(CLEAN(MID(Repositorios!I352,1,11)))</f>
        <v>43893</v>
      </c>
      <c r="R88" s="9">
        <f t="shared" si="2"/>
        <v>10</v>
      </c>
      <c r="S88" s="9">
        <f t="shared" si="3"/>
        <v>1</v>
      </c>
    </row>
    <row r="89" spans="1:19" x14ac:dyDescent="0.25">
      <c r="A89" t="str">
        <f>CLEAN(Repositorios!C90)</f>
        <v>HTML</v>
      </c>
      <c r="L89" s="2">
        <f>VALUE(CLEAN(Repositorios!D588))</f>
        <v>17</v>
      </c>
      <c r="M89" s="2">
        <f>VALUE(CLEAN(Repositorios!E202))</f>
        <v>0</v>
      </c>
      <c r="N89" s="2">
        <f>VALUE(CLEAN(Repositorios!F88))</f>
        <v>18</v>
      </c>
      <c r="O89" s="2">
        <f>VALUE(CLEAN(Repositorios!G746))</f>
        <v>27</v>
      </c>
      <c r="P89" s="6">
        <f>DATEVALUE(CLEAN(MID(Repositorios!H901,1,11)))</f>
        <v>40536</v>
      </c>
      <c r="Q89" s="8">
        <f>DATEVALUE(CLEAN(MID(Repositorios!I358,1,11)))</f>
        <v>43893</v>
      </c>
      <c r="R89" s="9">
        <f t="shared" si="2"/>
        <v>10</v>
      </c>
      <c r="S89" s="9">
        <f t="shared" si="3"/>
        <v>1</v>
      </c>
    </row>
    <row r="90" spans="1:19" x14ac:dyDescent="0.25">
      <c r="A90" t="str">
        <f>CLEAN(Repositorios!C91)</f>
        <v>JavaScript</v>
      </c>
      <c r="L90" s="2">
        <f>VALUE(CLEAN(Repositorios!D704))</f>
        <v>17</v>
      </c>
      <c r="M90" s="2">
        <f>VALUE(CLEAN(Repositorios!E204))</f>
        <v>0</v>
      </c>
      <c r="N90" s="2">
        <f>VALUE(CLEAN(Repositorios!F267))</f>
        <v>18</v>
      </c>
      <c r="O90" s="2">
        <f>VALUE(CLEAN(Repositorios!G748))</f>
        <v>27</v>
      </c>
      <c r="P90" s="6">
        <f>DATEVALUE(CLEAN(MID(Repositorios!H239,1,11)))</f>
        <v>40539</v>
      </c>
      <c r="Q90" s="8">
        <f>DATEVALUE(CLEAN(MID(Repositorios!I366,1,11)))</f>
        <v>43893</v>
      </c>
      <c r="R90" s="9">
        <f t="shared" si="2"/>
        <v>10</v>
      </c>
      <c r="S90" s="9">
        <f t="shared" si="3"/>
        <v>1</v>
      </c>
    </row>
    <row r="91" spans="1:19" x14ac:dyDescent="0.25">
      <c r="A91" t="str">
        <f>CLEAN(Repositorios!C92)</f>
        <v>Python</v>
      </c>
      <c r="L91" s="2">
        <f>VALUE(CLEAN(Repositorios!D276))</f>
        <v>18</v>
      </c>
      <c r="M91" s="2">
        <f>VALUE(CLEAN(Repositorios!E213))</f>
        <v>0</v>
      </c>
      <c r="N91" s="2">
        <f>VALUE(CLEAN(Repositorios!F536))</f>
        <v>18</v>
      </c>
      <c r="O91" s="2">
        <f>VALUE(CLEAN(Repositorios!G106))</f>
        <v>28</v>
      </c>
      <c r="P91" s="6">
        <f>DATEVALUE(CLEAN(MID(Repositorios!H745,1,11)))</f>
        <v>40541</v>
      </c>
      <c r="Q91" s="8">
        <f>DATEVALUE(CLEAN(MID(Repositorios!I367,1,11)))</f>
        <v>43893</v>
      </c>
      <c r="R91" s="9">
        <f t="shared" si="2"/>
        <v>10</v>
      </c>
      <c r="S91" s="9">
        <f t="shared" si="3"/>
        <v>1</v>
      </c>
    </row>
    <row r="92" spans="1:19" x14ac:dyDescent="0.25">
      <c r="A92" t="str">
        <f>CLEAN(Repositorios!C93)</f>
        <v>JavaScript</v>
      </c>
      <c r="L92" s="2">
        <f>VALUE(CLEAN(Repositorios!D714))</f>
        <v>18</v>
      </c>
      <c r="M92" s="2">
        <f>VALUE(CLEAN(Repositorios!E214))</f>
        <v>0</v>
      </c>
      <c r="N92" s="2">
        <f>VALUE(CLEAN(Repositorios!F683))</f>
        <v>18</v>
      </c>
      <c r="O92" s="2">
        <f>VALUE(CLEAN(Repositorios!G795))</f>
        <v>28</v>
      </c>
      <c r="P92" s="6">
        <f>DATEVALUE(CLEAN(MID(Repositorios!H751,1,11)))</f>
        <v>40542</v>
      </c>
      <c r="Q92" s="8">
        <f>DATEVALUE(CLEAN(MID(Repositorios!I368,1,11)))</f>
        <v>43893</v>
      </c>
      <c r="R92" s="9">
        <f t="shared" si="2"/>
        <v>10</v>
      </c>
      <c r="S92" s="9">
        <f t="shared" si="3"/>
        <v>1</v>
      </c>
    </row>
    <row r="93" spans="1:19" x14ac:dyDescent="0.25">
      <c r="A93" t="str">
        <f>CLEAN(Repositorios!C94)</f>
        <v>Rust</v>
      </c>
      <c r="L93" s="2">
        <f>VALUE(CLEAN(Repositorios!D833))</f>
        <v>18</v>
      </c>
      <c r="M93" s="2">
        <f>VALUE(CLEAN(Repositorios!E227))</f>
        <v>0</v>
      </c>
      <c r="N93" s="2">
        <f>VALUE(CLEAN(Repositorios!F762))</f>
        <v>18</v>
      </c>
      <c r="O93" s="2">
        <f>VALUE(CLEAN(Repositorios!G291))</f>
        <v>30</v>
      </c>
      <c r="P93" s="6">
        <f>DATEVALUE(CLEAN(MID(Repositorios!H676,1,11)))</f>
        <v>40544</v>
      </c>
      <c r="Q93" s="8">
        <f>DATEVALUE(CLEAN(MID(Repositorios!I370,1,11)))</f>
        <v>43893</v>
      </c>
      <c r="R93" s="9">
        <f t="shared" si="2"/>
        <v>9</v>
      </c>
      <c r="S93" s="9">
        <f t="shared" si="3"/>
        <v>1</v>
      </c>
    </row>
    <row r="94" spans="1:19" x14ac:dyDescent="0.25">
      <c r="A94" t="str">
        <f>CLEAN(Repositorios!C95)</f>
        <v>JavaScript</v>
      </c>
      <c r="L94" s="2">
        <f>VALUE(CLEAN(Repositorios!D141))</f>
        <v>19</v>
      </c>
      <c r="M94" s="2">
        <f>VALUE(CLEAN(Repositorios!E230))</f>
        <v>0</v>
      </c>
      <c r="N94" s="2">
        <f>VALUE(CLEAN(Repositorios!F801))</f>
        <v>18</v>
      </c>
      <c r="O94" s="2">
        <f>VALUE(CLEAN(Repositorios!G352))</f>
        <v>31</v>
      </c>
      <c r="P94" s="6">
        <f>DATEVALUE(CLEAN(MID(Repositorios!H976,1,11)))</f>
        <v>40548</v>
      </c>
      <c r="Q94" s="8">
        <f>DATEVALUE(CLEAN(MID(Repositorios!I381,1,11)))</f>
        <v>43893</v>
      </c>
      <c r="R94" s="9">
        <f t="shared" si="2"/>
        <v>9</v>
      </c>
      <c r="S94" s="9">
        <f t="shared" si="3"/>
        <v>1</v>
      </c>
    </row>
    <row r="95" spans="1:19" x14ac:dyDescent="0.25">
      <c r="A95" t="str">
        <f>CLEAN(Repositorios!C96)</f>
        <v>C++</v>
      </c>
      <c r="L95" s="2">
        <f>VALUE(CLEAN(Repositorios!D174))</f>
        <v>19</v>
      </c>
      <c r="M95" s="2">
        <f>VALUE(CLEAN(Repositorios!E232))</f>
        <v>0</v>
      </c>
      <c r="N95" s="2">
        <f>VALUE(CLEAN(Repositorios!F164))</f>
        <v>19</v>
      </c>
      <c r="O95" s="2">
        <f>VALUE(CLEAN(Repositorios!G611))</f>
        <v>31</v>
      </c>
      <c r="P95" s="6">
        <f>DATEVALUE(CLEAN(MID(Repositorios!H628,1,11)))</f>
        <v>40552</v>
      </c>
      <c r="Q95" s="8">
        <f>DATEVALUE(CLEAN(MID(Repositorios!I382,1,11)))</f>
        <v>43893</v>
      </c>
      <c r="R95" s="9">
        <f t="shared" si="2"/>
        <v>9</v>
      </c>
      <c r="S95" s="9">
        <f t="shared" si="3"/>
        <v>1</v>
      </c>
    </row>
    <row r="96" spans="1:19" x14ac:dyDescent="0.25">
      <c r="A96" t="str">
        <f>CLEAN(Repositorios!C97)</f>
        <v>C++</v>
      </c>
      <c r="L96" s="2">
        <f>VALUE(CLEAN(Repositorios!D196))</f>
        <v>19</v>
      </c>
      <c r="M96" s="2">
        <f>VALUE(CLEAN(Repositorios!E233))</f>
        <v>0</v>
      </c>
      <c r="N96" s="2">
        <f>VALUE(CLEAN(Repositorios!F577))</f>
        <v>19</v>
      </c>
      <c r="O96" s="2">
        <f>VALUE(CLEAN(Repositorios!G481))</f>
        <v>32</v>
      </c>
      <c r="P96" s="6">
        <f>DATEVALUE(CLEAN(MID(Repositorios!H442,1,11)))</f>
        <v>40557</v>
      </c>
      <c r="Q96" s="8">
        <f>DATEVALUE(CLEAN(MID(Repositorios!I386,1,11)))</f>
        <v>43893</v>
      </c>
      <c r="R96" s="9">
        <f t="shared" si="2"/>
        <v>9</v>
      </c>
      <c r="S96" s="9">
        <f t="shared" si="3"/>
        <v>1</v>
      </c>
    </row>
    <row r="97" spans="1:19" x14ac:dyDescent="0.25">
      <c r="A97" t="str">
        <f>CLEAN(Repositorios!C98)</f>
        <v>Java</v>
      </c>
      <c r="L97" s="2">
        <f>VALUE(CLEAN(Repositorios!D469))</f>
        <v>19</v>
      </c>
      <c r="M97" s="2">
        <f>VALUE(CLEAN(Repositorios!E236))</f>
        <v>0</v>
      </c>
      <c r="N97" s="2">
        <f>VALUE(CLEAN(Repositorios!F611))</f>
        <v>19</v>
      </c>
      <c r="O97" s="2">
        <f>VALUE(CLEAN(Repositorios!G966))</f>
        <v>32</v>
      </c>
      <c r="P97" s="6">
        <f>DATEVALUE(CLEAN(MID(Repositorios!H289,1,11)))</f>
        <v>40566</v>
      </c>
      <c r="Q97" s="8">
        <f>DATEVALUE(CLEAN(MID(Repositorios!I387,1,11)))</f>
        <v>43893</v>
      </c>
      <c r="R97" s="9">
        <f t="shared" si="2"/>
        <v>9</v>
      </c>
      <c r="S97" s="9">
        <f t="shared" si="3"/>
        <v>1</v>
      </c>
    </row>
    <row r="98" spans="1:19" x14ac:dyDescent="0.25">
      <c r="A98" t="str">
        <f>CLEAN(Repositorios!C99)</f>
        <v>Python</v>
      </c>
      <c r="L98" s="2">
        <f>VALUE(CLEAN(Repositorios!D86))</f>
        <v>20</v>
      </c>
      <c r="M98" s="2">
        <f>VALUE(CLEAN(Repositorios!E237))</f>
        <v>0</v>
      </c>
      <c r="N98" s="2">
        <f>VALUE(CLEAN(Repositorios!F795))</f>
        <v>19</v>
      </c>
      <c r="O98" s="2">
        <f>VALUE(CLEAN(Repositorios!G788))</f>
        <v>33</v>
      </c>
      <c r="P98" s="6">
        <f>DATEVALUE(CLEAN(MID(Repositorios!H89,1,11)))</f>
        <v>40580</v>
      </c>
      <c r="Q98" s="8">
        <f>DATEVALUE(CLEAN(MID(Repositorios!I390,1,11)))</f>
        <v>43893</v>
      </c>
      <c r="R98" s="9">
        <f t="shared" si="2"/>
        <v>9</v>
      </c>
      <c r="S98" s="9">
        <f t="shared" si="3"/>
        <v>1</v>
      </c>
    </row>
    <row r="99" spans="1:19" x14ac:dyDescent="0.25">
      <c r="A99" t="str">
        <f>CLEAN(Repositorios!C100)</f>
        <v>Go</v>
      </c>
      <c r="L99" s="2">
        <f>VALUE(CLEAN(Repositorios!D478))</f>
        <v>20</v>
      </c>
      <c r="M99" s="2">
        <f>VALUE(CLEAN(Repositorios!E238))</f>
        <v>0</v>
      </c>
      <c r="N99" s="2">
        <f>VALUE(CLEAN(Repositorios!F966))</f>
        <v>19</v>
      </c>
      <c r="O99" s="2">
        <f>VALUE(CLEAN(Repositorios!G856))</f>
        <v>33</v>
      </c>
      <c r="P99" s="6">
        <f>DATEVALUE(CLEAN(MID(Repositorios!H500,1,11)))</f>
        <v>40586</v>
      </c>
      <c r="Q99" s="8">
        <f>DATEVALUE(CLEAN(MID(Repositorios!I392,1,11)))</f>
        <v>43893</v>
      </c>
      <c r="R99" s="9">
        <f t="shared" si="2"/>
        <v>9</v>
      </c>
      <c r="S99" s="9">
        <f t="shared" si="3"/>
        <v>1</v>
      </c>
    </row>
    <row r="100" spans="1:19" x14ac:dyDescent="0.25">
      <c r="A100" t="str">
        <f>CLEAN(Repositorios!C101)</f>
        <v>Java</v>
      </c>
      <c r="L100" s="2">
        <f>VALUE(CLEAN(Repositorios!D686))</f>
        <v>20</v>
      </c>
      <c r="M100" s="2">
        <f>VALUE(CLEAN(Repositorios!E239))</f>
        <v>0</v>
      </c>
      <c r="N100" s="2">
        <f>VALUE(CLEAN(Repositorios!F449))</f>
        <v>20</v>
      </c>
      <c r="O100" s="2">
        <f>VALUE(CLEAN(Repositorios!G180))</f>
        <v>34</v>
      </c>
      <c r="P100" s="6">
        <f>DATEVALUE(CLEAN(MID(Repositorios!H102,1,11)))</f>
        <v>40587</v>
      </c>
      <c r="Q100" s="8">
        <f>DATEVALUE(CLEAN(MID(Repositorios!I394,1,11)))</f>
        <v>43893</v>
      </c>
      <c r="R100" s="9">
        <f t="shared" si="2"/>
        <v>9</v>
      </c>
      <c r="S100" s="9">
        <f t="shared" si="3"/>
        <v>1</v>
      </c>
    </row>
    <row r="101" spans="1:19" x14ac:dyDescent="0.25">
      <c r="A101" t="str">
        <f>CLEAN(Repositorios!C102)</f>
        <v>Python</v>
      </c>
      <c r="L101" s="2">
        <f>VALUE(CLEAN(Repositorios!D375))</f>
        <v>21</v>
      </c>
      <c r="M101" s="2">
        <f>VALUE(CLEAN(Repositorios!E243))</f>
        <v>0</v>
      </c>
      <c r="N101" s="2">
        <f>VALUE(CLEAN(Repositorios!F546))</f>
        <v>20</v>
      </c>
      <c r="O101" s="2">
        <f>VALUE(CLEAN(Repositorios!G497))</f>
        <v>34</v>
      </c>
      <c r="P101" s="6">
        <f>DATEVALUE(CLEAN(MID(Repositorios!H984,1,11)))</f>
        <v>40588</v>
      </c>
      <c r="Q101" s="8">
        <f>DATEVALUE(CLEAN(MID(Repositorios!I398,1,11)))</f>
        <v>43893</v>
      </c>
      <c r="R101" s="9">
        <f t="shared" si="2"/>
        <v>9</v>
      </c>
      <c r="S101" s="9">
        <f t="shared" si="3"/>
        <v>1</v>
      </c>
    </row>
    <row r="102" spans="1:19" x14ac:dyDescent="0.25">
      <c r="A102" t="str">
        <f>CLEAN(Repositorios!C103)</f>
        <v>JavaScript</v>
      </c>
      <c r="L102" s="2">
        <f>VALUE(CLEAN(Repositorios!D819))</f>
        <v>21</v>
      </c>
      <c r="M102" s="2">
        <f>VALUE(CLEAN(Repositorios!E247))</f>
        <v>0</v>
      </c>
      <c r="N102" s="2">
        <f>VALUE(CLEAN(Repositorios!F694))</f>
        <v>20</v>
      </c>
      <c r="O102" s="2">
        <f>VALUE(CLEAN(Repositorios!G932))</f>
        <v>34</v>
      </c>
      <c r="P102" s="6">
        <f>DATEVALUE(CLEAN(MID(Repositorios!H596,1,11)))</f>
        <v>40591</v>
      </c>
      <c r="Q102" s="8">
        <f>DATEVALUE(CLEAN(MID(Repositorios!I401,1,11)))</f>
        <v>43893</v>
      </c>
      <c r="R102" s="9">
        <f t="shared" si="2"/>
        <v>9</v>
      </c>
      <c r="S102" s="9">
        <f t="shared" si="3"/>
        <v>1</v>
      </c>
    </row>
    <row r="103" spans="1:19" x14ac:dyDescent="0.25">
      <c r="A103" t="str">
        <f>CLEAN(Repositorios!C104)</f>
        <v>JavaScript</v>
      </c>
      <c r="L103" s="2">
        <f>VALUE(CLEAN(Repositorios!D256))</f>
        <v>22</v>
      </c>
      <c r="M103" s="2">
        <f>VALUE(CLEAN(Repositorios!E248))</f>
        <v>0</v>
      </c>
      <c r="N103" s="2">
        <f>VALUE(CLEAN(Repositorios!F924))</f>
        <v>20</v>
      </c>
      <c r="O103" s="2">
        <f>VALUE(CLEAN(Repositorios!G358))</f>
        <v>35</v>
      </c>
      <c r="P103" s="6">
        <f>DATEVALUE(CLEAN(MID(Repositorios!H819,1,11)))</f>
        <v>40592</v>
      </c>
      <c r="Q103" s="8">
        <f>DATEVALUE(CLEAN(MID(Repositorios!I404,1,11)))</f>
        <v>43893</v>
      </c>
      <c r="R103" s="9">
        <f t="shared" si="2"/>
        <v>9</v>
      </c>
      <c r="S103" s="9">
        <f t="shared" si="3"/>
        <v>1</v>
      </c>
    </row>
    <row r="104" spans="1:19" x14ac:dyDescent="0.25">
      <c r="A104" t="str">
        <f>CLEAN(Repositorios!C105)</f>
        <v>C</v>
      </c>
      <c r="L104" s="2">
        <f>VALUE(CLEAN(Repositorios!D264))</f>
        <v>22</v>
      </c>
      <c r="M104" s="2">
        <f>VALUE(CLEAN(Repositorios!E253))</f>
        <v>0</v>
      </c>
      <c r="N104" s="2">
        <f>VALUE(CLEAN(Repositorios!F461))</f>
        <v>21</v>
      </c>
      <c r="O104" s="2">
        <f>VALUE(CLEAN(Repositorios!G600))</f>
        <v>35</v>
      </c>
      <c r="P104" s="6">
        <f>DATEVALUE(CLEAN(MID(Repositorios!H624,1,11)))</f>
        <v>40600</v>
      </c>
      <c r="Q104" s="8">
        <f>DATEVALUE(CLEAN(MID(Repositorios!I406,1,11)))</f>
        <v>43893</v>
      </c>
      <c r="R104" s="9">
        <f t="shared" si="2"/>
        <v>9</v>
      </c>
      <c r="S104" s="9">
        <f t="shared" si="3"/>
        <v>1</v>
      </c>
    </row>
    <row r="105" spans="1:19" x14ac:dyDescent="0.25">
      <c r="A105" t="str">
        <f>CLEAN(Repositorios!C106)</f>
        <v>null</v>
      </c>
      <c r="L105" s="2">
        <f>VALUE(CLEAN(Repositorios!D337))</f>
        <v>22</v>
      </c>
      <c r="M105" s="2">
        <f>VALUE(CLEAN(Repositorios!E257))</f>
        <v>0</v>
      </c>
      <c r="N105" s="2">
        <f>VALUE(CLEAN(Repositorios!F481))</f>
        <v>21</v>
      </c>
      <c r="O105" s="2">
        <f>VALUE(CLEAN(Repositorios!G841))</f>
        <v>35</v>
      </c>
      <c r="P105" s="6">
        <f>DATEVALUE(CLEAN(MID(Repositorios!H485,1,11)))</f>
        <v>40602</v>
      </c>
      <c r="Q105" s="8">
        <f>DATEVALUE(CLEAN(MID(Repositorios!I407,1,11)))</f>
        <v>43893</v>
      </c>
      <c r="R105" s="9">
        <f t="shared" si="2"/>
        <v>9</v>
      </c>
      <c r="S105" s="9">
        <f t="shared" si="3"/>
        <v>1</v>
      </c>
    </row>
    <row r="106" spans="1:19" x14ac:dyDescent="0.25">
      <c r="A106" t="str">
        <f>CLEAN(Repositorios!C107)</f>
        <v>TypeScript</v>
      </c>
      <c r="L106" s="2">
        <f>VALUE(CLEAN(Repositorios!D352))</f>
        <v>22</v>
      </c>
      <c r="M106" s="2">
        <f>VALUE(CLEAN(Repositorios!E259))</f>
        <v>0</v>
      </c>
      <c r="N106" s="2">
        <f>VALUE(CLEAN(Repositorios!F763))</f>
        <v>21</v>
      </c>
      <c r="O106" s="2">
        <f>VALUE(CLEAN(Repositorios!G413))</f>
        <v>36</v>
      </c>
      <c r="P106" s="6">
        <f>DATEVALUE(CLEAN(MID(Repositorios!H93,1,11)))</f>
        <v>40603</v>
      </c>
      <c r="Q106" s="8">
        <f>DATEVALUE(CLEAN(MID(Repositorios!I409,1,11)))</f>
        <v>43893</v>
      </c>
      <c r="R106" s="9">
        <f t="shared" si="2"/>
        <v>9</v>
      </c>
      <c r="S106" s="9">
        <f t="shared" si="3"/>
        <v>1</v>
      </c>
    </row>
    <row r="107" spans="1:19" x14ac:dyDescent="0.25">
      <c r="A107" t="str">
        <f>CLEAN(Repositorios!C108)</f>
        <v>JavaScript</v>
      </c>
      <c r="L107" s="2">
        <f>VALUE(CLEAN(Repositorios!D787))</f>
        <v>22</v>
      </c>
      <c r="M107" s="2">
        <f>VALUE(CLEAN(Repositorios!E260))</f>
        <v>0</v>
      </c>
      <c r="N107" s="2">
        <f>VALUE(CLEAN(Repositorios!F937))</f>
        <v>21</v>
      </c>
      <c r="O107" s="2">
        <f>VALUE(CLEAN(Repositorios!G772))</f>
        <v>36</v>
      </c>
      <c r="P107" s="6">
        <f>DATEVALUE(CLEAN(MID(Repositorios!H613,1,11)))</f>
        <v>40604</v>
      </c>
      <c r="Q107" s="8">
        <f>DATEVALUE(CLEAN(MID(Repositorios!I410,1,11)))</f>
        <v>43893</v>
      </c>
      <c r="R107" s="9">
        <f t="shared" si="2"/>
        <v>9</v>
      </c>
      <c r="S107" s="9">
        <f t="shared" si="3"/>
        <v>1</v>
      </c>
    </row>
    <row r="108" spans="1:19" x14ac:dyDescent="0.25">
      <c r="A108" t="str">
        <f>CLEAN(Repositorios!C109)</f>
        <v>C++</v>
      </c>
      <c r="L108" s="2">
        <f>VALUE(CLEAN(Repositorios!D810))</f>
        <v>22</v>
      </c>
      <c r="M108" s="2">
        <f>VALUE(CLEAN(Repositorios!E261))</f>
        <v>0</v>
      </c>
      <c r="N108" s="2">
        <f>VALUE(CLEAN(Repositorios!F182))</f>
        <v>22</v>
      </c>
      <c r="O108" s="2">
        <f>VALUE(CLEAN(Repositorios!G846))</f>
        <v>37</v>
      </c>
      <c r="P108" s="6">
        <f>DATEVALUE(CLEAN(MID(Repositorios!H476,1,11)))</f>
        <v>40609</v>
      </c>
      <c r="Q108" s="8">
        <f>DATEVALUE(CLEAN(MID(Repositorios!I411,1,11)))</f>
        <v>43893</v>
      </c>
      <c r="R108" s="9">
        <f t="shared" si="2"/>
        <v>9</v>
      </c>
      <c r="S108" s="9">
        <f t="shared" si="3"/>
        <v>1</v>
      </c>
    </row>
    <row r="109" spans="1:19" x14ac:dyDescent="0.25">
      <c r="A109" t="str">
        <f>CLEAN(Repositorios!C110)</f>
        <v>Shell</v>
      </c>
      <c r="L109" s="2">
        <f>VALUE(CLEAN(Repositorios!D916))</f>
        <v>22</v>
      </c>
      <c r="M109" s="2">
        <f>VALUE(CLEAN(Repositorios!E262))</f>
        <v>0</v>
      </c>
      <c r="N109" s="2">
        <f>VALUE(CLEAN(Repositorios!F298))</f>
        <v>22</v>
      </c>
      <c r="O109" s="2">
        <f>VALUE(CLEAN(Repositorios!G852))</f>
        <v>38</v>
      </c>
      <c r="P109" s="6">
        <f>DATEVALUE(CLEAN(MID(Repositorios!H406,1,11)))</f>
        <v>40617</v>
      </c>
      <c r="Q109" s="8">
        <f>DATEVALUE(CLEAN(MID(Repositorios!I412,1,11)))</f>
        <v>43893</v>
      </c>
      <c r="R109" s="9">
        <f t="shared" si="2"/>
        <v>9</v>
      </c>
      <c r="S109" s="9">
        <f t="shared" si="3"/>
        <v>1</v>
      </c>
    </row>
    <row r="110" spans="1:19" x14ac:dyDescent="0.25">
      <c r="A110" t="str">
        <f>CLEAN(Repositorios!C111)</f>
        <v>JavaScript</v>
      </c>
      <c r="L110" s="2">
        <f>VALUE(CLEAN(Repositorios!D996))</f>
        <v>22</v>
      </c>
      <c r="M110" s="2">
        <f>VALUE(CLEAN(Repositorios!E264))</f>
        <v>0</v>
      </c>
      <c r="N110" s="2">
        <f>VALUE(CLEAN(Repositorios!F796))</f>
        <v>22</v>
      </c>
      <c r="O110" s="2">
        <f>VALUE(CLEAN(Repositorios!G98))</f>
        <v>39</v>
      </c>
      <c r="P110" s="6">
        <f>DATEVALUE(CLEAN(MID(Repositorios!H971,1,11)))</f>
        <v>40632</v>
      </c>
      <c r="Q110" s="8">
        <f>DATEVALUE(CLEAN(MID(Repositorios!I413,1,11)))</f>
        <v>43893</v>
      </c>
      <c r="R110" s="9">
        <f t="shared" si="2"/>
        <v>9</v>
      </c>
      <c r="S110" s="9">
        <f t="shared" si="3"/>
        <v>1</v>
      </c>
    </row>
    <row r="111" spans="1:19" x14ac:dyDescent="0.25">
      <c r="A111" t="str">
        <f>CLEAN(Repositorios!C112)</f>
        <v>Ruby</v>
      </c>
      <c r="L111" s="2">
        <f>VALUE(CLEAN(Repositorios!D113))</f>
        <v>23</v>
      </c>
      <c r="M111" s="2">
        <f>VALUE(CLEAN(Repositorios!E267))</f>
        <v>0</v>
      </c>
      <c r="N111" s="2">
        <f>VALUE(CLEAN(Repositorios!F126))</f>
        <v>24</v>
      </c>
      <c r="O111" s="2">
        <f>VALUE(CLEAN(Repositorios!G409))</f>
        <v>39</v>
      </c>
      <c r="P111" s="6">
        <f>DATEVALUE(CLEAN(MID(Repositorios!H723,1,11)))</f>
        <v>40634</v>
      </c>
      <c r="Q111" s="8">
        <f>DATEVALUE(CLEAN(MID(Repositorios!I415,1,11)))</f>
        <v>43893</v>
      </c>
      <c r="R111" s="9">
        <f t="shared" si="2"/>
        <v>9</v>
      </c>
      <c r="S111" s="9">
        <f t="shared" si="3"/>
        <v>1</v>
      </c>
    </row>
    <row r="112" spans="1:19" x14ac:dyDescent="0.25">
      <c r="A112" t="str">
        <f>CLEAN(Repositorios!C113)</f>
        <v>CSS</v>
      </c>
      <c r="L112" s="2">
        <f>VALUE(CLEAN(Repositorios!D973))</f>
        <v>24</v>
      </c>
      <c r="M112" s="2">
        <f>VALUE(CLEAN(Repositorios!E272))</f>
        <v>0</v>
      </c>
      <c r="N112" s="2">
        <f>VALUE(CLEAN(Repositorios!F413))</f>
        <v>24</v>
      </c>
      <c r="O112" s="2">
        <f>VALUE(CLEAN(Repositorios!G662))</f>
        <v>40</v>
      </c>
      <c r="P112" s="6">
        <f>DATEVALUE(CLEAN(MID(Repositorios!H438,1,11)))</f>
        <v>40640</v>
      </c>
      <c r="Q112" s="8">
        <f>DATEVALUE(CLEAN(MID(Repositorios!I416,1,11)))</f>
        <v>43893</v>
      </c>
      <c r="R112" s="9">
        <f t="shared" si="2"/>
        <v>9</v>
      </c>
      <c r="S112" s="9">
        <f t="shared" si="3"/>
        <v>1</v>
      </c>
    </row>
    <row r="113" spans="1:19" x14ac:dyDescent="0.25">
      <c r="A113" t="str">
        <f>CLEAN(Repositorios!C114)</f>
        <v>JavaScript</v>
      </c>
      <c r="L113" s="2">
        <f>VALUE(CLEAN(Repositorios!D575))</f>
        <v>25</v>
      </c>
      <c r="M113" s="2">
        <f>VALUE(CLEAN(Repositorios!E273))</f>
        <v>0</v>
      </c>
      <c r="N113" s="2">
        <f>VALUE(CLEAN(Repositorios!F501))</f>
        <v>24</v>
      </c>
      <c r="O113" s="2">
        <f>VALUE(CLEAN(Repositorios!G891))</f>
        <v>40</v>
      </c>
      <c r="P113" s="6">
        <f>DATEVALUE(CLEAN(MID(Repositorios!H749,1,11)))</f>
        <v>40646</v>
      </c>
      <c r="Q113" s="8">
        <f>DATEVALUE(CLEAN(MID(Repositorios!I418,1,11)))</f>
        <v>43893</v>
      </c>
      <c r="R113" s="9">
        <f t="shared" si="2"/>
        <v>9</v>
      </c>
      <c r="S113" s="9">
        <f t="shared" si="3"/>
        <v>1</v>
      </c>
    </row>
    <row r="114" spans="1:19" x14ac:dyDescent="0.25">
      <c r="A114" t="str">
        <f>CLEAN(Repositorios!C115)</f>
        <v>JavaScript</v>
      </c>
      <c r="L114" s="2">
        <f>VALUE(CLEAN(Repositorios!D746))</f>
        <v>25</v>
      </c>
      <c r="M114" s="2">
        <f>VALUE(CLEAN(Repositorios!E275))</f>
        <v>0</v>
      </c>
      <c r="N114" s="2">
        <f>VALUE(CLEAN(Repositorios!F947))</f>
        <v>24</v>
      </c>
      <c r="O114" s="2">
        <f>VALUE(CLEAN(Repositorios!G920))</f>
        <v>40</v>
      </c>
      <c r="P114" s="6">
        <f>DATEVALUE(CLEAN(MID(Repositorios!H514,1,11)))</f>
        <v>40647</v>
      </c>
      <c r="Q114" s="8">
        <f>DATEVALUE(CLEAN(MID(Repositorios!I421,1,11)))</f>
        <v>43893</v>
      </c>
      <c r="R114" s="9">
        <f t="shared" si="2"/>
        <v>9</v>
      </c>
      <c r="S114" s="9">
        <f t="shared" si="3"/>
        <v>1</v>
      </c>
    </row>
    <row r="115" spans="1:19" x14ac:dyDescent="0.25">
      <c r="A115" t="str">
        <f>CLEAN(Repositorios!C116)</f>
        <v>Python</v>
      </c>
      <c r="L115" s="2">
        <f>VALUE(CLEAN(Repositorios!D797))</f>
        <v>25</v>
      </c>
      <c r="M115" s="2">
        <f>VALUE(CLEAN(Repositorios!E276))</f>
        <v>0</v>
      </c>
      <c r="N115" s="2">
        <f>VALUE(CLEAN(Repositorios!F64))</f>
        <v>26</v>
      </c>
      <c r="O115" s="2">
        <f>VALUE(CLEAN(Repositorios!G264))</f>
        <v>41</v>
      </c>
      <c r="P115" s="6">
        <f>DATEVALUE(CLEAN(MID(Repositorios!H347,1,11)))</f>
        <v>40651</v>
      </c>
      <c r="Q115" s="8">
        <f>DATEVALUE(CLEAN(MID(Repositorios!I425,1,11)))</f>
        <v>43893</v>
      </c>
      <c r="R115" s="9">
        <f t="shared" si="2"/>
        <v>9</v>
      </c>
      <c r="S115" s="9">
        <f t="shared" si="3"/>
        <v>1</v>
      </c>
    </row>
    <row r="116" spans="1:19" x14ac:dyDescent="0.25">
      <c r="A116" t="str">
        <f>CLEAN(Repositorios!C117)</f>
        <v>Java</v>
      </c>
      <c r="L116" s="2">
        <f>VALUE(CLEAN(Repositorios!D812))</f>
        <v>25</v>
      </c>
      <c r="M116" s="2">
        <f>VALUE(CLEAN(Repositorios!E277))</f>
        <v>0</v>
      </c>
      <c r="N116" s="2">
        <f>VALUE(CLEAN(Repositorios!F150))</f>
        <v>27</v>
      </c>
      <c r="O116" s="2">
        <f>VALUE(CLEAN(Repositorios!G588))</f>
        <v>41</v>
      </c>
      <c r="P116" s="6">
        <f>DATEVALUE(CLEAN(MID(Repositorios!H983,1,11)))</f>
        <v>40651</v>
      </c>
      <c r="Q116" s="8">
        <f>DATEVALUE(CLEAN(MID(Repositorios!I436,1,11)))</f>
        <v>43893</v>
      </c>
      <c r="R116" s="9">
        <f t="shared" si="2"/>
        <v>9</v>
      </c>
      <c r="S116" s="9">
        <f t="shared" si="3"/>
        <v>1</v>
      </c>
    </row>
    <row r="117" spans="1:19" x14ac:dyDescent="0.25">
      <c r="A117" t="str">
        <f>CLEAN(Repositorios!C118)</f>
        <v>CSS</v>
      </c>
      <c r="L117" s="2">
        <f>VALUE(CLEAN(Repositorios!D13))</f>
        <v>26</v>
      </c>
      <c r="M117" s="2">
        <f>VALUE(CLEAN(Repositorios!E280))</f>
        <v>0</v>
      </c>
      <c r="N117" s="2">
        <f>VALUE(CLEAN(Repositorios!F653))</f>
        <v>27</v>
      </c>
      <c r="O117" s="2">
        <f>VALUE(CLEAN(Repositorios!G439))</f>
        <v>42</v>
      </c>
      <c r="P117" s="6">
        <f>DATEVALUE(CLEAN(MID(Repositorios!H266,1,11)))</f>
        <v>40654</v>
      </c>
      <c r="Q117" s="8">
        <f>DATEVALUE(CLEAN(MID(Repositorios!I437,1,11)))</f>
        <v>43893</v>
      </c>
      <c r="R117" s="9">
        <f t="shared" si="2"/>
        <v>9</v>
      </c>
      <c r="S117" s="9">
        <f t="shared" si="3"/>
        <v>1</v>
      </c>
    </row>
    <row r="118" spans="1:19" x14ac:dyDescent="0.25">
      <c r="A118" t="str">
        <f>CLEAN(Repositorios!C119)</f>
        <v>Dockerfile</v>
      </c>
      <c r="L118" s="2">
        <f>VALUE(CLEAN(Repositorios!D298))</f>
        <v>26</v>
      </c>
      <c r="M118" s="2">
        <f>VALUE(CLEAN(Repositorios!E284))</f>
        <v>0</v>
      </c>
      <c r="N118" s="2">
        <f>VALUE(CLEAN(Repositorios!F746))</f>
        <v>27</v>
      </c>
      <c r="O118" s="2">
        <f>VALUE(CLEAN(Repositorios!G796))</f>
        <v>42</v>
      </c>
      <c r="P118" s="6">
        <f>DATEVALUE(CLEAN(MID(Repositorios!H200,1,11)))</f>
        <v>40659</v>
      </c>
      <c r="Q118" s="8">
        <f>DATEVALUE(CLEAN(MID(Repositorios!I439,1,11)))</f>
        <v>43893</v>
      </c>
      <c r="R118" s="9">
        <f t="shared" si="2"/>
        <v>9</v>
      </c>
      <c r="S118" s="9">
        <f t="shared" si="3"/>
        <v>1</v>
      </c>
    </row>
    <row r="119" spans="1:19" x14ac:dyDescent="0.25">
      <c r="A119" t="str">
        <f>CLEAN(Repositorios!C120)</f>
        <v>JavaScript</v>
      </c>
      <c r="L119" s="2">
        <f>VALUE(CLEAN(Repositorios!D487))</f>
        <v>26</v>
      </c>
      <c r="M119" s="2">
        <f>VALUE(CLEAN(Repositorios!E289))</f>
        <v>0</v>
      </c>
      <c r="N119" s="2">
        <f>VALUE(CLEAN(Repositorios!F748))</f>
        <v>27</v>
      </c>
      <c r="O119" s="2">
        <f>VALUE(CLEAN(Repositorios!G199))</f>
        <v>43</v>
      </c>
      <c r="P119" s="6">
        <f>DATEVALUE(CLEAN(MID(Repositorios!H575,1,11)))</f>
        <v>40663</v>
      </c>
      <c r="Q119" s="8">
        <f>DATEVALUE(CLEAN(MID(Repositorios!I441,1,11)))</f>
        <v>43893</v>
      </c>
      <c r="R119" s="9">
        <f t="shared" si="2"/>
        <v>9</v>
      </c>
      <c r="S119" s="9">
        <f t="shared" si="3"/>
        <v>1</v>
      </c>
    </row>
    <row r="120" spans="1:19" x14ac:dyDescent="0.25">
      <c r="A120" t="str">
        <f>CLEAN(Repositorios!C121)</f>
        <v>null</v>
      </c>
      <c r="L120" s="2">
        <f>VALUE(CLEAN(Repositorios!D846))</f>
        <v>26</v>
      </c>
      <c r="M120" s="2">
        <f>VALUE(CLEAN(Repositorios!E291))</f>
        <v>0</v>
      </c>
      <c r="N120" s="2">
        <f>VALUE(CLEAN(Repositorios!F841))</f>
        <v>27</v>
      </c>
      <c r="O120" s="2">
        <f>VALUE(CLEAN(Repositorios!G803))</f>
        <v>43</v>
      </c>
      <c r="P120" s="6">
        <f>DATEVALUE(CLEAN(MID(Repositorios!H124,1,11)))</f>
        <v>40667</v>
      </c>
      <c r="Q120" s="8">
        <f>DATEVALUE(CLEAN(MID(Repositorios!I442,1,11)))</f>
        <v>43893</v>
      </c>
      <c r="R120" s="9">
        <f t="shared" si="2"/>
        <v>9</v>
      </c>
      <c r="S120" s="9">
        <f t="shared" si="3"/>
        <v>1</v>
      </c>
    </row>
    <row r="121" spans="1:19" x14ac:dyDescent="0.25">
      <c r="A121" t="str">
        <f>CLEAN(Repositorios!C122)</f>
        <v>JavaScript</v>
      </c>
      <c r="L121" s="2">
        <f>VALUE(CLEAN(Repositorios!D417))</f>
        <v>27</v>
      </c>
      <c r="M121" s="2">
        <f>VALUE(CLEAN(Repositorios!E292))</f>
        <v>0</v>
      </c>
      <c r="N121" s="2">
        <f>VALUE(CLEAN(Repositorios!F920))</f>
        <v>27</v>
      </c>
      <c r="O121" s="2">
        <f>VALUE(CLEAN(Repositorios!G192))</f>
        <v>44</v>
      </c>
      <c r="P121" s="6">
        <f>DATEVALUE(CLEAN(MID(Repositorios!H911,1,11)))</f>
        <v>40686</v>
      </c>
      <c r="Q121" s="8">
        <f>DATEVALUE(CLEAN(MID(Repositorios!I444,1,11)))</f>
        <v>43893</v>
      </c>
      <c r="R121" s="9">
        <f t="shared" si="2"/>
        <v>9</v>
      </c>
      <c r="S121" s="9">
        <f t="shared" si="3"/>
        <v>1</v>
      </c>
    </row>
    <row r="122" spans="1:19" x14ac:dyDescent="0.25">
      <c r="A122" t="str">
        <f>CLEAN(Repositorios!C123)</f>
        <v>null</v>
      </c>
      <c r="L122" s="2">
        <f>VALUE(CLEAN(Repositorios!D696))</f>
        <v>27</v>
      </c>
      <c r="M122" s="2">
        <f>VALUE(CLEAN(Repositorios!E293))</f>
        <v>0</v>
      </c>
      <c r="N122" s="2">
        <f>VALUE(CLEAN(Repositorios!F409))</f>
        <v>28</v>
      </c>
      <c r="O122" s="2">
        <f>VALUE(CLEAN(Repositorios!G298))</f>
        <v>44</v>
      </c>
      <c r="P122" s="6">
        <f>DATEVALUE(CLEAN(MID(Repositorios!H365,1,11)))</f>
        <v>40688</v>
      </c>
      <c r="Q122" s="8">
        <f>DATEVALUE(CLEAN(MID(Repositorios!I445,1,11)))</f>
        <v>43893</v>
      </c>
      <c r="R122" s="9">
        <f t="shared" si="2"/>
        <v>9</v>
      </c>
      <c r="S122" s="9">
        <f t="shared" si="3"/>
        <v>1</v>
      </c>
    </row>
    <row r="123" spans="1:19" x14ac:dyDescent="0.25">
      <c r="A123" t="str">
        <f>CLEAN(Repositorios!C124)</f>
        <v>CSS</v>
      </c>
      <c r="L123" s="2">
        <f>VALUE(CLEAN(Repositorios!D260))</f>
        <v>28</v>
      </c>
      <c r="M123" s="2">
        <f>VALUE(CLEAN(Repositorios!E295))</f>
        <v>0</v>
      </c>
      <c r="N123" s="2">
        <f>VALUE(CLEAN(Repositorios!F852))</f>
        <v>28</v>
      </c>
      <c r="O123" s="2">
        <f>VALUE(CLEAN(Repositorios!G466))</f>
        <v>44</v>
      </c>
      <c r="P123" s="6">
        <f>DATEVALUE(CLEAN(MID(Repositorios!H673,1,11)))</f>
        <v>40688</v>
      </c>
      <c r="Q123" s="8">
        <f>DATEVALUE(CLEAN(MID(Repositorios!I452,1,11)))</f>
        <v>43893</v>
      </c>
      <c r="R123" s="9">
        <f t="shared" si="2"/>
        <v>9</v>
      </c>
      <c r="S123" s="9">
        <f t="shared" si="3"/>
        <v>1</v>
      </c>
    </row>
    <row r="124" spans="1:19" x14ac:dyDescent="0.25">
      <c r="A124" t="str">
        <f>CLEAN(Repositorios!C125)</f>
        <v>JavaScript</v>
      </c>
      <c r="L124" s="2">
        <f>VALUE(CLEAN(Repositorios!D345))</f>
        <v>28</v>
      </c>
      <c r="M124" s="2">
        <f>VALUE(CLEAN(Repositorios!E298))</f>
        <v>0</v>
      </c>
      <c r="N124" s="2">
        <f>VALUE(CLEAN(Repositorios!F196))</f>
        <v>29</v>
      </c>
      <c r="O124" s="2">
        <f>VALUE(CLEAN(Repositorios!G725))</f>
        <v>44</v>
      </c>
      <c r="P124" s="6">
        <f>DATEVALUE(CLEAN(MID(Repositorios!H170,1,11)))</f>
        <v>40694</v>
      </c>
      <c r="Q124" s="8">
        <f>DATEVALUE(CLEAN(MID(Repositorios!I456,1,11)))</f>
        <v>43893</v>
      </c>
      <c r="R124" s="9">
        <f t="shared" si="2"/>
        <v>9</v>
      </c>
      <c r="S124" s="9">
        <f t="shared" si="3"/>
        <v>1</v>
      </c>
    </row>
    <row r="125" spans="1:19" x14ac:dyDescent="0.25">
      <c r="A125" t="str">
        <f>CLEAN(Repositorios!C126)</f>
        <v>JavaScript</v>
      </c>
      <c r="L125" s="2">
        <f>VALUE(CLEAN(Repositorios!D682))</f>
        <v>28</v>
      </c>
      <c r="M125" s="2">
        <f>VALUE(CLEAN(Repositorios!E300))</f>
        <v>0</v>
      </c>
      <c r="N125" s="2">
        <f>VALUE(CLEAN(Repositorios!F463))</f>
        <v>29</v>
      </c>
      <c r="O125" s="2">
        <f>VALUE(CLEAN(Repositorios!G728))</f>
        <v>46</v>
      </c>
      <c r="P125" s="6">
        <f>DATEVALUE(CLEAN(MID(Repositorios!H254,1,11)))</f>
        <v>40697</v>
      </c>
      <c r="Q125" s="8">
        <f>DATEVALUE(CLEAN(MID(Repositorios!I460,1,11)))</f>
        <v>43893</v>
      </c>
      <c r="R125" s="9">
        <f t="shared" si="2"/>
        <v>9</v>
      </c>
      <c r="S125" s="9">
        <f t="shared" si="3"/>
        <v>1</v>
      </c>
    </row>
    <row r="126" spans="1:19" x14ac:dyDescent="0.25">
      <c r="A126" t="str">
        <f>CLEAN(Repositorios!C127)</f>
        <v>null</v>
      </c>
      <c r="L126" s="2">
        <f>VALUE(CLEAN(Repositorios!D754))</f>
        <v>28</v>
      </c>
      <c r="M126" s="2">
        <f>VALUE(CLEAN(Repositorios!E301))</f>
        <v>0</v>
      </c>
      <c r="N126" s="2">
        <f>VALUE(CLEAN(Repositorios!F788))</f>
        <v>29</v>
      </c>
      <c r="O126" s="2">
        <f>VALUE(CLEAN(Repositorios!G906))</f>
        <v>46</v>
      </c>
      <c r="P126" s="6">
        <f>DATEVALUE(CLEAN(MID(Repositorios!H63,1,11)))</f>
        <v>40701</v>
      </c>
      <c r="Q126" s="8">
        <f>DATEVALUE(CLEAN(MID(Repositorios!I461,1,11)))</f>
        <v>43893</v>
      </c>
      <c r="R126" s="9">
        <f t="shared" si="2"/>
        <v>9</v>
      </c>
      <c r="S126" s="9">
        <f t="shared" si="3"/>
        <v>1</v>
      </c>
    </row>
    <row r="127" spans="1:19" x14ac:dyDescent="0.25">
      <c r="A127" t="str">
        <f>CLEAN(Repositorios!C128)</f>
        <v>JavaScript</v>
      </c>
      <c r="L127" s="2">
        <f>VALUE(CLEAN(Repositorios!D952))</f>
        <v>28</v>
      </c>
      <c r="M127" s="2">
        <f>VALUE(CLEAN(Repositorios!E303))</f>
        <v>0</v>
      </c>
      <c r="N127" s="2">
        <f>VALUE(CLEAN(Repositorios!F22))</f>
        <v>30</v>
      </c>
      <c r="O127" s="2">
        <f>VALUE(CLEAN(Repositorios!G951))</f>
        <v>46</v>
      </c>
      <c r="P127" s="6">
        <f>DATEVALUE(CLEAN(MID(Repositorios!H48,1,11)))</f>
        <v>40702</v>
      </c>
      <c r="Q127" s="8">
        <f>DATEVALUE(CLEAN(MID(Repositorios!I463,1,11)))</f>
        <v>43893</v>
      </c>
      <c r="R127" s="9">
        <f t="shared" si="2"/>
        <v>9</v>
      </c>
      <c r="S127" s="9">
        <f t="shared" si="3"/>
        <v>1</v>
      </c>
    </row>
    <row r="128" spans="1:19" x14ac:dyDescent="0.25">
      <c r="A128" t="str">
        <f>CLEAN(Repositorios!C129)</f>
        <v>CSS</v>
      </c>
      <c r="L128" s="2">
        <f>VALUE(CLEAN(Repositorios!D969))</f>
        <v>28</v>
      </c>
      <c r="M128" s="2">
        <f>VALUE(CLEAN(Repositorios!E304))</f>
        <v>0</v>
      </c>
      <c r="N128" s="2">
        <f>VALUE(CLEAN(Repositorios!F352))</f>
        <v>30</v>
      </c>
      <c r="O128" s="2">
        <f>VALUE(CLEAN(Repositorios!G236))</f>
        <v>48</v>
      </c>
      <c r="P128" s="6">
        <f>DATEVALUE(CLEAN(MID(Repositorios!H339,1,11)))</f>
        <v>40702</v>
      </c>
      <c r="Q128" s="8">
        <f>DATEVALUE(CLEAN(MID(Repositorios!I466,1,11)))</f>
        <v>43893</v>
      </c>
      <c r="R128" s="9">
        <f t="shared" si="2"/>
        <v>9</v>
      </c>
      <c r="S128" s="9">
        <f t="shared" si="3"/>
        <v>1</v>
      </c>
    </row>
    <row r="129" spans="1:19" x14ac:dyDescent="0.25">
      <c r="A129" t="str">
        <f>CLEAN(Repositorios!C130)</f>
        <v>null</v>
      </c>
      <c r="L129" s="2">
        <f>VALUE(CLEAN(Repositorios!D348))</f>
        <v>29</v>
      </c>
      <c r="M129" s="2">
        <f>VALUE(CLEAN(Repositorios!E305))</f>
        <v>0</v>
      </c>
      <c r="N129" s="2">
        <f>VALUE(CLEAN(Repositorios!F662))</f>
        <v>30</v>
      </c>
      <c r="O129" s="2">
        <f>VALUE(CLEAN(Repositorios!G248))</f>
        <v>50</v>
      </c>
      <c r="P129" s="6">
        <f>DATEVALUE(CLEAN(MID(Repositorios!H247,1,11)))</f>
        <v>40710</v>
      </c>
      <c r="Q129" s="8">
        <f>DATEVALUE(CLEAN(MID(Repositorios!I469,1,11)))</f>
        <v>43893</v>
      </c>
      <c r="R129" s="9">
        <f t="shared" si="2"/>
        <v>9</v>
      </c>
      <c r="S129" s="9">
        <f t="shared" si="3"/>
        <v>1</v>
      </c>
    </row>
    <row r="130" spans="1:19" x14ac:dyDescent="0.25">
      <c r="A130" t="str">
        <f>CLEAN(Repositorios!C131)</f>
        <v>JavaScript</v>
      </c>
      <c r="L130" s="2">
        <f>VALUE(CLEAN(Repositorios!D423))</f>
        <v>29</v>
      </c>
      <c r="M130" s="2">
        <f>VALUE(CLEAN(Repositorios!E306))</f>
        <v>0</v>
      </c>
      <c r="N130" s="2">
        <f>VALUE(CLEAN(Repositorios!F849))</f>
        <v>30</v>
      </c>
      <c r="O130" s="2">
        <f>VALUE(CLEAN(Repositorios!G741))</f>
        <v>50</v>
      </c>
      <c r="P130" s="6">
        <f>DATEVALUE(CLEAN(MID(Repositorios!H591,1,11)))</f>
        <v>40739</v>
      </c>
      <c r="Q130" s="8">
        <f>DATEVALUE(CLEAN(MID(Repositorios!I470,1,11)))</f>
        <v>43893</v>
      </c>
      <c r="R130" s="9">
        <f t="shared" si="2"/>
        <v>9</v>
      </c>
      <c r="S130" s="9">
        <f t="shared" si="3"/>
        <v>1</v>
      </c>
    </row>
    <row r="131" spans="1:19" x14ac:dyDescent="0.25">
      <c r="A131" t="str">
        <f>CLEAN(Repositorios!C132)</f>
        <v>C++</v>
      </c>
      <c r="L131" s="2">
        <f>VALUE(CLEAN(Repositorios!D964))</f>
        <v>29</v>
      </c>
      <c r="M131" s="2">
        <f>VALUE(CLEAN(Repositorios!E307))</f>
        <v>0</v>
      </c>
      <c r="N131" s="2">
        <f>VALUE(CLEAN(Repositorios!F856))</f>
        <v>31</v>
      </c>
      <c r="O131" s="2">
        <f>VALUE(CLEAN(Repositorios!G948))</f>
        <v>50</v>
      </c>
      <c r="P131" s="6">
        <f>DATEVALUE(CLEAN(MID(Repositorios!H872,1,11)))</f>
        <v>40739</v>
      </c>
      <c r="Q131" s="8">
        <f>DATEVALUE(CLEAN(MID(Repositorios!I472,1,11)))</f>
        <v>43893</v>
      </c>
      <c r="R131" s="9">
        <f t="shared" ref="R131:R194" si="4">2020-YEAR(P131)</f>
        <v>9</v>
      </c>
      <c r="S131" s="9">
        <f t="shared" ref="S131:S194" si="5">_xlfn.DAYS("04/03/2020",Q131)</f>
        <v>1</v>
      </c>
    </row>
    <row r="132" spans="1:19" x14ac:dyDescent="0.25">
      <c r="A132" t="str">
        <f>CLEAN(Repositorios!C133)</f>
        <v>Jupyter Notebook</v>
      </c>
      <c r="L132" s="2">
        <f>VALUE(CLEAN(Repositorios!D219))</f>
        <v>31</v>
      </c>
      <c r="M132" s="2">
        <f>VALUE(CLEAN(Repositorios!E308))</f>
        <v>0</v>
      </c>
      <c r="N132" s="2">
        <f>VALUE(CLEAN(Repositorios!F161))</f>
        <v>32</v>
      </c>
      <c r="O132" s="2">
        <f>VALUE(CLEAN(Repositorios!G463))</f>
        <v>52</v>
      </c>
      <c r="P132" s="6">
        <f>DATEVALUE(CLEAN(MID(Repositorios!H432,1,11)))</f>
        <v>40740</v>
      </c>
      <c r="Q132" s="8">
        <f>DATEVALUE(CLEAN(MID(Repositorios!I475,1,11)))</f>
        <v>43893</v>
      </c>
      <c r="R132" s="9">
        <f t="shared" si="4"/>
        <v>9</v>
      </c>
      <c r="S132" s="9">
        <f t="shared" si="5"/>
        <v>1</v>
      </c>
    </row>
    <row r="133" spans="1:19" x14ac:dyDescent="0.25">
      <c r="A133" t="str">
        <f>CLEAN(Repositorios!C134)</f>
        <v>JavaScript</v>
      </c>
      <c r="L133" s="2">
        <f>VALUE(CLEAN(Repositorios!D357))</f>
        <v>31</v>
      </c>
      <c r="M133" s="2">
        <f>VALUE(CLEAN(Repositorios!E309))</f>
        <v>0</v>
      </c>
      <c r="N133" s="2">
        <f>VALUE(CLEAN(Repositorios!F171))</f>
        <v>32</v>
      </c>
      <c r="O133" s="2">
        <f>VALUE(CLEAN(Repositorios!G469))</f>
        <v>52</v>
      </c>
      <c r="P133" s="6">
        <f>DATEVALUE(CLEAN(MID(Repositorios!H360,1,11)))</f>
        <v>40748</v>
      </c>
      <c r="Q133" s="8">
        <f>DATEVALUE(CLEAN(MID(Repositorios!I476,1,11)))</f>
        <v>43893</v>
      </c>
      <c r="R133" s="9">
        <f t="shared" si="4"/>
        <v>9</v>
      </c>
      <c r="S133" s="9">
        <f t="shared" si="5"/>
        <v>1</v>
      </c>
    </row>
    <row r="134" spans="1:19" x14ac:dyDescent="0.25">
      <c r="A134" t="str">
        <f>CLEAN(Repositorios!C135)</f>
        <v>Python</v>
      </c>
      <c r="L134" s="2">
        <f>VALUE(CLEAN(Repositorios!D377))</f>
        <v>31</v>
      </c>
      <c r="M134" s="2">
        <f>VALUE(CLEAN(Repositorios!E311))</f>
        <v>0</v>
      </c>
      <c r="N134" s="2">
        <f>VALUE(CLEAN(Repositorios!F180))</f>
        <v>32</v>
      </c>
      <c r="O134" s="2">
        <f>VALUE(CLEAN(Repositorios!G595))</f>
        <v>52</v>
      </c>
      <c r="P134" s="6">
        <f>DATEVALUE(CLEAN(MID(Repositorios!H7,1,11)))</f>
        <v>40753</v>
      </c>
      <c r="Q134" s="8">
        <f>DATEVALUE(CLEAN(MID(Repositorios!I477,1,11)))</f>
        <v>43893</v>
      </c>
      <c r="R134" s="9">
        <f t="shared" si="4"/>
        <v>9</v>
      </c>
      <c r="S134" s="9">
        <f t="shared" si="5"/>
        <v>1</v>
      </c>
    </row>
    <row r="135" spans="1:19" x14ac:dyDescent="0.25">
      <c r="A135" t="str">
        <f>CLEAN(Repositorios!C136)</f>
        <v>Java</v>
      </c>
      <c r="L135" s="2">
        <f>VALUE(CLEAN(Repositorios!D401))</f>
        <v>31</v>
      </c>
      <c r="M135" s="2">
        <f>VALUE(CLEAN(Repositorios!E319))</f>
        <v>0</v>
      </c>
      <c r="N135" s="2">
        <f>VALUE(CLEAN(Repositorios!F248))</f>
        <v>33</v>
      </c>
      <c r="O135" s="2">
        <f>VALUE(CLEAN(Repositorios!G793))</f>
        <v>52</v>
      </c>
      <c r="P135" s="6">
        <f>DATEVALUE(CLEAN(MID(Repositorios!H582,1,11)))</f>
        <v>40769</v>
      </c>
      <c r="Q135" s="8">
        <f>DATEVALUE(CLEAN(MID(Repositorios!I478,1,11)))</f>
        <v>43893</v>
      </c>
      <c r="R135" s="9">
        <f t="shared" si="4"/>
        <v>9</v>
      </c>
      <c r="S135" s="9">
        <f t="shared" si="5"/>
        <v>1</v>
      </c>
    </row>
    <row r="136" spans="1:19" x14ac:dyDescent="0.25">
      <c r="A136" t="str">
        <f>CLEAN(Repositorios!C137)</f>
        <v>Java</v>
      </c>
      <c r="L136" s="2">
        <f>VALUE(CLEAN(Repositorios!D513))</f>
        <v>31</v>
      </c>
      <c r="M136" s="2">
        <f>VALUE(CLEAN(Repositorios!E326))</f>
        <v>0</v>
      </c>
      <c r="N136" s="2">
        <f>VALUE(CLEAN(Repositorios!F600))</f>
        <v>33</v>
      </c>
      <c r="O136" s="2">
        <f>VALUE(CLEAN(Repositorios!G687))</f>
        <v>53</v>
      </c>
      <c r="P136" s="6">
        <f>DATEVALUE(CLEAN(MID(Repositorios!H735,1,11)))</f>
        <v>40770</v>
      </c>
      <c r="Q136" s="8">
        <f>DATEVALUE(CLEAN(MID(Repositorios!I479,1,11)))</f>
        <v>43893</v>
      </c>
      <c r="R136" s="9">
        <f t="shared" si="4"/>
        <v>9</v>
      </c>
      <c r="S136" s="9">
        <f t="shared" si="5"/>
        <v>1</v>
      </c>
    </row>
    <row r="137" spans="1:19" x14ac:dyDescent="0.25">
      <c r="A137" t="str">
        <f>CLEAN(Repositorios!C138)</f>
        <v>JavaScript</v>
      </c>
      <c r="L137" s="2">
        <f>VALUE(CLEAN(Repositorios!D536))</f>
        <v>31</v>
      </c>
      <c r="M137" s="2">
        <f>VALUE(CLEAN(Repositorios!E327))</f>
        <v>0</v>
      </c>
      <c r="N137" s="2">
        <f>VALUE(CLEAN(Repositorios!F687))</f>
        <v>33</v>
      </c>
      <c r="O137" s="2">
        <f>VALUE(CLEAN(Repositorios!G126))</f>
        <v>54</v>
      </c>
      <c r="P137" s="6">
        <f>DATEVALUE(CLEAN(MID(Repositorios!H539,1,11)))</f>
        <v>40774</v>
      </c>
      <c r="Q137" s="8">
        <f>DATEVALUE(CLEAN(MID(Repositorios!I480,1,11)))</f>
        <v>43893</v>
      </c>
      <c r="R137" s="9">
        <f t="shared" si="4"/>
        <v>9</v>
      </c>
      <c r="S137" s="9">
        <f t="shared" si="5"/>
        <v>1</v>
      </c>
    </row>
    <row r="138" spans="1:19" x14ac:dyDescent="0.25">
      <c r="A138" t="str">
        <f>CLEAN(Repositorios!C139)</f>
        <v>Go</v>
      </c>
      <c r="L138" s="2">
        <f>VALUE(CLEAN(Repositorios!D291))</f>
        <v>32</v>
      </c>
      <c r="M138" s="2">
        <f>VALUE(CLEAN(Repositorios!E328))</f>
        <v>0</v>
      </c>
      <c r="N138" s="2">
        <f>VALUE(CLEAN(Repositorios!F948))</f>
        <v>33</v>
      </c>
      <c r="O138" s="2">
        <f>VALUE(CLEAN(Repositorios!G163))</f>
        <v>54</v>
      </c>
      <c r="P138" s="6">
        <f>DATEVALUE(CLEAN(MID(Repositorios!H515,1,11)))</f>
        <v>40777</v>
      </c>
      <c r="Q138" s="8">
        <f>DATEVALUE(CLEAN(MID(Repositorios!I481,1,11)))</f>
        <v>43893</v>
      </c>
      <c r="R138" s="9">
        <f t="shared" si="4"/>
        <v>9</v>
      </c>
      <c r="S138" s="9">
        <f t="shared" si="5"/>
        <v>1</v>
      </c>
    </row>
    <row r="139" spans="1:19" x14ac:dyDescent="0.25">
      <c r="A139" t="str">
        <f>CLEAN(Repositorios!C140)</f>
        <v>null</v>
      </c>
      <c r="L139" s="2">
        <f>VALUE(CLEAN(Repositorios!D893))</f>
        <v>32</v>
      </c>
      <c r="M139" s="2">
        <f>VALUE(CLEAN(Repositorios!E331))</f>
        <v>0</v>
      </c>
      <c r="N139" s="2">
        <f>VALUE(CLEAN(Repositorios!F358))</f>
        <v>35</v>
      </c>
      <c r="O139" s="2">
        <f>VALUE(CLEAN(Repositorios!G196))</f>
        <v>54</v>
      </c>
      <c r="P139" s="6">
        <f>DATEVALUE(CLEAN(MID(Repositorios!H776,1,11)))</f>
        <v>40778</v>
      </c>
      <c r="Q139" s="8">
        <f>DATEVALUE(CLEAN(MID(Repositorios!I483,1,11)))</f>
        <v>43893</v>
      </c>
      <c r="R139" s="9">
        <f t="shared" si="4"/>
        <v>9</v>
      </c>
      <c r="S139" s="9">
        <f t="shared" si="5"/>
        <v>1</v>
      </c>
    </row>
    <row r="140" spans="1:19" x14ac:dyDescent="0.25">
      <c r="A140" t="str">
        <f>CLEAN(Repositorios!C141)</f>
        <v>null</v>
      </c>
      <c r="L140" s="2">
        <f>VALUE(CLEAN(Repositorios!D871))</f>
        <v>33</v>
      </c>
      <c r="M140" s="2">
        <f>VALUE(CLEAN(Repositorios!E333))</f>
        <v>0</v>
      </c>
      <c r="N140" s="2">
        <f>VALUE(CLEAN(Repositorios!F466))</f>
        <v>35</v>
      </c>
      <c r="O140" s="2">
        <f>VALUE(CLEAN(Repositorios!G262))</f>
        <v>54</v>
      </c>
      <c r="P140" s="6">
        <f>DATEVALUE(CLEAN(MID(Repositorios!H711,1,11)))</f>
        <v>40782</v>
      </c>
      <c r="Q140" s="8">
        <f>DATEVALUE(CLEAN(MID(Repositorios!I485,1,11)))</f>
        <v>43893</v>
      </c>
      <c r="R140" s="9">
        <f t="shared" si="4"/>
        <v>9</v>
      </c>
      <c r="S140" s="9">
        <f t="shared" si="5"/>
        <v>1</v>
      </c>
    </row>
    <row r="141" spans="1:19" x14ac:dyDescent="0.25">
      <c r="A141" t="str">
        <f>CLEAN(Repositorios!C142)</f>
        <v>Kotlin</v>
      </c>
      <c r="L141" s="2">
        <f>VALUE(CLEAN(Repositorios!D530))</f>
        <v>34</v>
      </c>
      <c r="M141" s="2">
        <f>VALUE(CLEAN(Repositorios!E334))</f>
        <v>0</v>
      </c>
      <c r="N141" s="2">
        <f>VALUE(CLEAN(Repositorios!F772))</f>
        <v>35</v>
      </c>
      <c r="O141" s="2">
        <f>VALUE(CLEAN(Repositorios!G238))</f>
        <v>55</v>
      </c>
      <c r="P141" s="6">
        <f>DATEVALUE(CLEAN(MID(Repositorios!H940,1,11)))</f>
        <v>40783</v>
      </c>
      <c r="Q141" s="8">
        <f>DATEVALUE(CLEAN(MID(Repositorios!I488,1,11)))</f>
        <v>43893</v>
      </c>
      <c r="R141" s="9">
        <f t="shared" si="4"/>
        <v>9</v>
      </c>
      <c r="S141" s="9">
        <f t="shared" si="5"/>
        <v>1</v>
      </c>
    </row>
    <row r="142" spans="1:19" x14ac:dyDescent="0.25">
      <c r="A142" t="str">
        <f>CLEAN(Repositorios!C143)</f>
        <v>JavaScript</v>
      </c>
      <c r="L142" s="2">
        <f>VALUE(CLEAN(Repositorios!D793))</f>
        <v>34</v>
      </c>
      <c r="M142" s="2">
        <f>VALUE(CLEAN(Repositorios!E335))</f>
        <v>0</v>
      </c>
      <c r="N142" s="2">
        <f>VALUE(CLEAN(Repositorios!F238))</f>
        <v>36</v>
      </c>
      <c r="O142" s="2">
        <f>VALUE(CLEAN(Repositorios!G620))</f>
        <v>55</v>
      </c>
      <c r="P142" s="6">
        <f>DATEVALUE(CLEAN(MID(Repositorios!H431,1,11)))</f>
        <v>40785</v>
      </c>
      <c r="Q142" s="8">
        <f>DATEVALUE(CLEAN(MID(Repositorios!I491,1,11)))</f>
        <v>43893</v>
      </c>
      <c r="R142" s="9">
        <f t="shared" si="4"/>
        <v>9</v>
      </c>
      <c r="S142" s="9">
        <f t="shared" si="5"/>
        <v>1</v>
      </c>
    </row>
    <row r="143" spans="1:19" x14ac:dyDescent="0.25">
      <c r="A143" t="str">
        <f>CLEAN(Repositorios!C144)</f>
        <v>JavaScript</v>
      </c>
      <c r="L143" s="2">
        <f>VALUE(CLEAN(Repositorios!D520))</f>
        <v>35</v>
      </c>
      <c r="M143" s="2">
        <f>VALUE(CLEAN(Repositorios!E341))</f>
        <v>0</v>
      </c>
      <c r="N143" s="2">
        <f>VALUE(CLEAN(Repositorios!F284))</f>
        <v>36</v>
      </c>
      <c r="O143" s="2">
        <f>VALUE(CLEAN(Repositorios!G890))</f>
        <v>56</v>
      </c>
      <c r="P143" s="6">
        <f>DATEVALUE(CLEAN(MID(Repositorios!H20,1,11)))</f>
        <v>40790</v>
      </c>
      <c r="Q143" s="8">
        <f>DATEVALUE(CLEAN(MID(Repositorios!I492,1,11)))</f>
        <v>43893</v>
      </c>
      <c r="R143" s="9">
        <f t="shared" si="4"/>
        <v>9</v>
      </c>
      <c r="S143" s="9">
        <f t="shared" si="5"/>
        <v>1</v>
      </c>
    </row>
    <row r="144" spans="1:19" x14ac:dyDescent="0.25">
      <c r="A144" t="str">
        <f>CLEAN(Repositorios!C145)</f>
        <v>Java</v>
      </c>
      <c r="L144" s="2">
        <f>VALUE(CLEAN(Repositorios!D664))</f>
        <v>35</v>
      </c>
      <c r="M144" s="2">
        <f>VALUE(CLEAN(Repositorios!E345))</f>
        <v>0</v>
      </c>
      <c r="N144" s="2">
        <f>VALUE(CLEAN(Repositorios!F439))</f>
        <v>36</v>
      </c>
      <c r="O144" s="2">
        <f>VALUE(CLEAN(Repositorios!G171))</f>
        <v>57</v>
      </c>
      <c r="P144" s="6">
        <f>DATEVALUE(CLEAN(MID(Repositorios!H327,1,11)))</f>
        <v>40791</v>
      </c>
      <c r="Q144" s="8">
        <f>DATEVALUE(CLEAN(MID(Repositorios!I493,1,11)))</f>
        <v>43893</v>
      </c>
      <c r="R144" s="9">
        <f t="shared" si="4"/>
        <v>9</v>
      </c>
      <c r="S144" s="9">
        <f t="shared" si="5"/>
        <v>1</v>
      </c>
    </row>
    <row r="145" spans="1:19" x14ac:dyDescent="0.25">
      <c r="A145" t="str">
        <f>CLEAN(Repositorios!C146)</f>
        <v>Vim script</v>
      </c>
      <c r="L145" s="2">
        <f>VALUE(CLEAN(Repositorios!D699))</f>
        <v>35</v>
      </c>
      <c r="M145" s="2">
        <f>VALUE(CLEAN(Repositorios!E349))</f>
        <v>0</v>
      </c>
      <c r="N145" s="2">
        <f>VALUE(CLEAN(Repositorios!F913))</f>
        <v>36</v>
      </c>
      <c r="O145" s="2">
        <f>VALUE(CLEAN(Repositorios!G723))</f>
        <v>57</v>
      </c>
      <c r="P145" s="6">
        <f>DATEVALUE(CLEAN(MID(Repositorios!H970,1,11)))</f>
        <v>40792</v>
      </c>
      <c r="Q145" s="8">
        <f>DATEVALUE(CLEAN(MID(Repositorios!I498,1,11)))</f>
        <v>43893</v>
      </c>
      <c r="R145" s="9">
        <f t="shared" si="4"/>
        <v>9</v>
      </c>
      <c r="S145" s="9">
        <f t="shared" si="5"/>
        <v>1</v>
      </c>
    </row>
    <row r="146" spans="1:19" x14ac:dyDescent="0.25">
      <c r="A146" t="str">
        <f>CLEAN(Repositorios!C147)</f>
        <v>null</v>
      </c>
      <c r="L146" s="2">
        <f>VALUE(CLEAN(Repositorios!D808))</f>
        <v>35</v>
      </c>
      <c r="M146" s="2">
        <f>VALUE(CLEAN(Repositorios!E351))</f>
        <v>0</v>
      </c>
      <c r="N146" s="2">
        <f>VALUE(CLEAN(Repositorios!F728))</f>
        <v>38</v>
      </c>
      <c r="O146" s="2">
        <f>VALUE(CLEAN(Repositorios!G301))</f>
        <v>60</v>
      </c>
      <c r="P146" s="6">
        <f>DATEVALUE(CLEAN(MID(Repositorios!H718,1,11)))</f>
        <v>40798</v>
      </c>
      <c r="Q146" s="8">
        <f>DATEVALUE(CLEAN(MID(Repositorios!I501,1,11)))</f>
        <v>43893</v>
      </c>
      <c r="R146" s="9">
        <f t="shared" si="4"/>
        <v>9</v>
      </c>
      <c r="S146" s="9">
        <f t="shared" si="5"/>
        <v>1</v>
      </c>
    </row>
    <row r="147" spans="1:19" x14ac:dyDescent="0.25">
      <c r="A147" t="str">
        <f>CLEAN(Repositorios!C148)</f>
        <v>Java</v>
      </c>
      <c r="L147" s="2">
        <f>VALUE(CLEAN(Repositorios!D306))</f>
        <v>36</v>
      </c>
      <c r="M147" s="2">
        <f>VALUE(CLEAN(Repositorios!E352))</f>
        <v>0</v>
      </c>
      <c r="N147" s="2">
        <f>VALUE(CLEAN(Repositorios!F635))</f>
        <v>39</v>
      </c>
      <c r="O147" s="2">
        <f>VALUE(CLEAN(Repositorios!G92))</f>
        <v>61</v>
      </c>
      <c r="P147" s="6">
        <f>DATEVALUE(CLEAN(MID(Repositorios!H349,1,11)))</f>
        <v>40818</v>
      </c>
      <c r="Q147" s="8">
        <f>DATEVALUE(CLEAN(MID(Repositorios!I505,1,11)))</f>
        <v>43893</v>
      </c>
      <c r="R147" s="9">
        <f t="shared" si="4"/>
        <v>9</v>
      </c>
      <c r="S147" s="9">
        <f t="shared" si="5"/>
        <v>1</v>
      </c>
    </row>
    <row r="148" spans="1:19" x14ac:dyDescent="0.25">
      <c r="A148" t="str">
        <f>CLEAN(Repositorios!C149)</f>
        <v>JavaScript</v>
      </c>
      <c r="L148" s="2">
        <f>VALUE(CLEAN(Repositorios!D906))</f>
        <v>36</v>
      </c>
      <c r="M148" s="2">
        <f>VALUE(CLEAN(Repositorios!E354))</f>
        <v>0</v>
      </c>
      <c r="N148" s="2">
        <f>VALUE(CLEAN(Repositorios!F803))</f>
        <v>39</v>
      </c>
      <c r="O148" s="2">
        <f>VALUE(CLEAN(Repositorios!G284))</f>
        <v>61</v>
      </c>
      <c r="P148" s="6">
        <f>DATEVALUE(CLEAN(MID(Repositorios!H597,1,11)))</f>
        <v>40824</v>
      </c>
      <c r="Q148" s="8">
        <f>DATEVALUE(CLEAN(MID(Repositorios!I506,1,11)))</f>
        <v>43893</v>
      </c>
      <c r="R148" s="9">
        <f t="shared" si="4"/>
        <v>9</v>
      </c>
      <c r="S148" s="9">
        <f t="shared" si="5"/>
        <v>1</v>
      </c>
    </row>
    <row r="149" spans="1:19" x14ac:dyDescent="0.25">
      <c r="A149" t="str">
        <f>CLEAN(Repositorios!C150)</f>
        <v>Python</v>
      </c>
      <c r="L149" s="2">
        <f>VALUE(CLEAN(Repositorios!D729))</f>
        <v>37</v>
      </c>
      <c r="M149" s="2">
        <f>VALUE(CLEAN(Repositorios!E356))</f>
        <v>0</v>
      </c>
      <c r="N149" s="2">
        <f>VALUE(CLEAN(Repositorios!F199))</f>
        <v>40</v>
      </c>
      <c r="O149" s="2">
        <f>VALUE(CLEAN(Repositorios!G88))</f>
        <v>62</v>
      </c>
      <c r="P149" s="6">
        <f>DATEVALUE(CLEAN(MID(Repositorios!H366,1,11)))</f>
        <v>40825</v>
      </c>
      <c r="Q149" s="8">
        <f>DATEVALUE(CLEAN(MID(Repositorios!I520,1,11)))</f>
        <v>43893</v>
      </c>
      <c r="R149" s="9">
        <f t="shared" si="4"/>
        <v>9</v>
      </c>
      <c r="S149" s="9">
        <f t="shared" si="5"/>
        <v>1</v>
      </c>
    </row>
    <row r="150" spans="1:19" x14ac:dyDescent="0.25">
      <c r="A150" t="str">
        <f>CLEAN(Repositorios!C151)</f>
        <v>C++</v>
      </c>
      <c r="L150" s="2">
        <f>VALUE(CLEAN(Repositorios!D771))</f>
        <v>38</v>
      </c>
      <c r="M150" s="2">
        <f>VALUE(CLEAN(Repositorios!E357))</f>
        <v>0</v>
      </c>
      <c r="N150" s="2">
        <f>VALUE(CLEAN(Repositorios!F236))</f>
        <v>41</v>
      </c>
      <c r="O150" s="2">
        <f>VALUE(CLEAN(Repositorios!G140))</f>
        <v>62</v>
      </c>
      <c r="P150" s="6">
        <f>DATEVALUE(CLEAN(MID(Repositorios!H34,1,11)))</f>
        <v>40828</v>
      </c>
      <c r="Q150" s="8">
        <f>DATEVALUE(CLEAN(MID(Repositorios!I521,1,11)))</f>
        <v>43893</v>
      </c>
      <c r="R150" s="9">
        <f t="shared" si="4"/>
        <v>9</v>
      </c>
      <c r="S150" s="9">
        <f t="shared" si="5"/>
        <v>1</v>
      </c>
    </row>
    <row r="151" spans="1:19" x14ac:dyDescent="0.25">
      <c r="A151" t="str">
        <f>CLEAN(Repositorios!C152)</f>
        <v>JavaScript</v>
      </c>
      <c r="L151" s="2">
        <f>VALUE(CLEAN(Repositorios!D927))</f>
        <v>38</v>
      </c>
      <c r="M151" s="2">
        <f>VALUE(CLEAN(Repositorios!E358))</f>
        <v>0</v>
      </c>
      <c r="N151" s="2">
        <f>VALUE(CLEAN(Repositorios!F588))</f>
        <v>41</v>
      </c>
      <c r="O151" s="2">
        <f>VALUE(CLEAN(Repositorios!G483))</f>
        <v>62</v>
      </c>
      <c r="P151" s="6">
        <f>DATEVALUE(CLEAN(MID(Repositorios!H281,1,11)))</f>
        <v>40828</v>
      </c>
      <c r="Q151" s="8">
        <f>DATEVALUE(CLEAN(MID(Repositorios!I522,1,11)))</f>
        <v>43893</v>
      </c>
      <c r="R151" s="9">
        <f t="shared" si="4"/>
        <v>9</v>
      </c>
      <c r="S151" s="9">
        <f t="shared" si="5"/>
        <v>1</v>
      </c>
    </row>
    <row r="152" spans="1:19" x14ac:dyDescent="0.25">
      <c r="A152" t="str">
        <f>CLEAN(Repositorios!C153)</f>
        <v>null</v>
      </c>
      <c r="L152" s="2">
        <f>VALUE(CLEAN(Repositorios!D949))</f>
        <v>38</v>
      </c>
      <c r="M152" s="2">
        <f>VALUE(CLEAN(Repositorios!E359))</f>
        <v>0</v>
      </c>
      <c r="N152" s="2">
        <f>VALUE(CLEAN(Repositorios!F123))</f>
        <v>42</v>
      </c>
      <c r="O152" s="2">
        <f>VALUE(CLEAN(Repositorios!G501))</f>
        <v>62</v>
      </c>
      <c r="P152" s="6">
        <f>DATEVALUE(CLEAN(MID(Repositorios!H215,1,11)))</f>
        <v>40829</v>
      </c>
      <c r="Q152" s="8">
        <f>DATEVALUE(CLEAN(MID(Repositorios!I526,1,11)))</f>
        <v>43893</v>
      </c>
      <c r="R152" s="9">
        <f t="shared" si="4"/>
        <v>9</v>
      </c>
      <c r="S152" s="9">
        <f t="shared" si="5"/>
        <v>1</v>
      </c>
    </row>
    <row r="153" spans="1:19" x14ac:dyDescent="0.25">
      <c r="A153" t="str">
        <f>CLEAN(Repositorios!C154)</f>
        <v>JavaScript</v>
      </c>
      <c r="L153" s="2">
        <f>VALUE(CLEAN(Repositorios!D998))</f>
        <v>38</v>
      </c>
      <c r="M153" s="2">
        <f>VALUE(CLEAN(Repositorios!E361))</f>
        <v>0</v>
      </c>
      <c r="N153" s="2">
        <f>VALUE(CLEAN(Repositorios!F469))</f>
        <v>42</v>
      </c>
      <c r="O153" s="2">
        <f>VALUE(CLEAN(Repositorios!G994))</f>
        <v>62</v>
      </c>
      <c r="P153" s="6">
        <f>DATEVALUE(CLEAN(MID(Repositorios!H313,1,11)))</f>
        <v>40830</v>
      </c>
      <c r="Q153" s="8">
        <f>DATEVALUE(CLEAN(MID(Repositorios!I527,1,11)))</f>
        <v>43893</v>
      </c>
      <c r="R153" s="9">
        <f t="shared" si="4"/>
        <v>9</v>
      </c>
      <c r="S153" s="9">
        <f t="shared" si="5"/>
        <v>1</v>
      </c>
    </row>
    <row r="154" spans="1:19" x14ac:dyDescent="0.25">
      <c r="A154" t="str">
        <f>CLEAN(Repositorios!C155)</f>
        <v>Swift</v>
      </c>
      <c r="L154" s="2">
        <f>VALUE(CLEAN(Repositorios!D387))</f>
        <v>39</v>
      </c>
      <c r="M154" s="2">
        <f>VALUE(CLEAN(Repositorios!E367))</f>
        <v>0</v>
      </c>
      <c r="N154" s="2">
        <f>VALUE(CLEAN(Repositorios!F885))</f>
        <v>42</v>
      </c>
      <c r="O154" s="2">
        <f>VALUE(CLEAN(Repositorios!G885))</f>
        <v>63</v>
      </c>
      <c r="P154" s="6">
        <f>DATEVALUE(CLEAN(MID(Repositorios!H391,1,11)))</f>
        <v>40850</v>
      </c>
      <c r="Q154" s="8">
        <f>DATEVALUE(CLEAN(MID(Repositorios!I531,1,11)))</f>
        <v>43893</v>
      </c>
      <c r="R154" s="9">
        <f t="shared" si="4"/>
        <v>9</v>
      </c>
      <c r="S154" s="9">
        <f t="shared" si="5"/>
        <v>1</v>
      </c>
    </row>
    <row r="155" spans="1:19" x14ac:dyDescent="0.25">
      <c r="A155" t="str">
        <f>CLEAN(Repositorios!C156)</f>
        <v>Go</v>
      </c>
      <c r="L155" s="2">
        <f>VALUE(CLEAN(Repositorios!D79))</f>
        <v>41</v>
      </c>
      <c r="M155" s="2">
        <f>VALUE(CLEAN(Repositorios!E371))</f>
        <v>0</v>
      </c>
      <c r="N155" s="2">
        <f>VALUE(CLEAN(Repositorios!F192))</f>
        <v>43</v>
      </c>
      <c r="O155" s="2">
        <f>VALUE(CLEAN(Repositorios!G653))</f>
        <v>64</v>
      </c>
      <c r="P155" s="6">
        <f>DATEVALUE(CLEAN(MID(Repositorios!H408,1,11)))</f>
        <v>40850</v>
      </c>
      <c r="Q155" s="8">
        <f>DATEVALUE(CLEAN(MID(Repositorios!I532,1,11)))</f>
        <v>43893</v>
      </c>
      <c r="R155" s="9">
        <f t="shared" si="4"/>
        <v>9</v>
      </c>
      <c r="S155" s="9">
        <f t="shared" si="5"/>
        <v>1</v>
      </c>
    </row>
    <row r="156" spans="1:19" x14ac:dyDescent="0.25">
      <c r="A156" t="str">
        <f>CLEAN(Repositorios!C157)</f>
        <v>TypeScript</v>
      </c>
      <c r="L156" s="2">
        <f>VALUE(CLEAN(Repositorios!D88))</f>
        <v>41</v>
      </c>
      <c r="M156" s="2">
        <f>VALUE(CLEAN(Repositorios!E373))</f>
        <v>0</v>
      </c>
      <c r="N156" s="2">
        <f>VALUE(CLEAN(Repositorios!F696))</f>
        <v>43</v>
      </c>
      <c r="O156" s="2">
        <f>VALUE(CLEAN(Repositorios!G849))</f>
        <v>64</v>
      </c>
      <c r="P156" s="6">
        <f>DATEVALUE(CLEAN(MID(Repositorios!H889,1,11)))</f>
        <v>40856</v>
      </c>
      <c r="Q156" s="8">
        <f>DATEVALUE(CLEAN(MID(Repositorios!I533,1,11)))</f>
        <v>43893</v>
      </c>
      <c r="R156" s="9">
        <f t="shared" si="4"/>
        <v>9</v>
      </c>
      <c r="S156" s="9">
        <f t="shared" si="5"/>
        <v>1</v>
      </c>
    </row>
    <row r="157" spans="1:19" x14ac:dyDescent="0.25">
      <c r="A157" t="str">
        <f>CLEAN(Repositorios!C158)</f>
        <v>Go</v>
      </c>
      <c r="L157" s="2">
        <f>VALUE(CLEAN(Repositorios!D238))</f>
        <v>41</v>
      </c>
      <c r="M157" s="2">
        <f>VALUE(CLEAN(Repositorios!E376))</f>
        <v>0</v>
      </c>
      <c r="N157" s="2">
        <f>VALUE(CLEAN(Repositorios!F345))</f>
        <v>44</v>
      </c>
      <c r="O157" s="2">
        <f>VALUE(CLEAN(Repositorios!G478))</f>
        <v>65</v>
      </c>
      <c r="P157" s="6">
        <f>DATEVALUE(CLEAN(MID(Repositorios!H443,1,11)))</f>
        <v>40866</v>
      </c>
      <c r="Q157" s="8">
        <f>DATEVALUE(CLEAN(MID(Repositorios!I538,1,11)))</f>
        <v>43893</v>
      </c>
      <c r="R157" s="9">
        <f t="shared" si="4"/>
        <v>9</v>
      </c>
      <c r="S157" s="9">
        <f t="shared" si="5"/>
        <v>1</v>
      </c>
    </row>
    <row r="158" spans="1:19" x14ac:dyDescent="0.25">
      <c r="A158" t="str">
        <f>CLEAN(Repositorios!C159)</f>
        <v>JavaScript</v>
      </c>
      <c r="L158" s="2">
        <f>VALUE(CLEAN(Repositorios!D327))</f>
        <v>41</v>
      </c>
      <c r="M158" s="2">
        <f>VALUE(CLEAN(Repositorios!E379))</f>
        <v>0</v>
      </c>
      <c r="N158" s="2">
        <f>VALUE(CLEAN(Repositorios!F673))</f>
        <v>44</v>
      </c>
      <c r="O158" s="2">
        <f>VALUE(CLEAN(Repositorios!G763))</f>
        <v>65</v>
      </c>
      <c r="P158" s="6">
        <f>DATEVALUE(CLEAN(MID(Repositorios!H617,1,11)))</f>
        <v>40874</v>
      </c>
      <c r="Q158" s="8">
        <f>DATEVALUE(CLEAN(MID(Repositorios!I539,1,11)))</f>
        <v>43893</v>
      </c>
      <c r="R158" s="9">
        <f t="shared" si="4"/>
        <v>9</v>
      </c>
      <c r="S158" s="9">
        <f t="shared" si="5"/>
        <v>1</v>
      </c>
    </row>
    <row r="159" spans="1:19" x14ac:dyDescent="0.25">
      <c r="A159" t="str">
        <f>CLEAN(Repositorios!C160)</f>
        <v>Go</v>
      </c>
      <c r="L159" s="2">
        <f>VALUE(CLEAN(Repositorios!D886))</f>
        <v>41</v>
      </c>
      <c r="M159" s="2">
        <f>VALUE(CLEAN(Repositorios!E380))</f>
        <v>0</v>
      </c>
      <c r="N159" s="2">
        <f>VALUE(CLEAN(Repositorios!F163))</f>
        <v>45</v>
      </c>
      <c r="O159" s="2">
        <f>VALUE(CLEAN(Repositorios!G161))</f>
        <v>66</v>
      </c>
      <c r="P159" s="6">
        <f>DATEVALUE(CLEAN(MID(Repositorios!H635,1,11)))</f>
        <v>40877</v>
      </c>
      <c r="Q159" s="8">
        <f>DATEVALUE(CLEAN(MID(Repositorios!I540,1,11)))</f>
        <v>43893</v>
      </c>
      <c r="R159" s="9">
        <f t="shared" si="4"/>
        <v>9</v>
      </c>
      <c r="S159" s="9">
        <f t="shared" si="5"/>
        <v>1</v>
      </c>
    </row>
    <row r="160" spans="1:19" x14ac:dyDescent="0.25">
      <c r="A160" t="str">
        <f>CLEAN(Repositorios!C161)</f>
        <v>null</v>
      </c>
      <c r="L160" s="2">
        <f>VALUE(CLEAN(Repositorios!D921))</f>
        <v>41</v>
      </c>
      <c r="M160" s="2">
        <f>VALUE(CLEAN(Repositorios!E382))</f>
        <v>0</v>
      </c>
      <c r="N160" s="2">
        <f>VALUE(CLEAN(Repositorios!F401))</f>
        <v>45</v>
      </c>
      <c r="O160" s="2">
        <f>VALUE(CLEAN(Repositorios!G659))</f>
        <v>67</v>
      </c>
      <c r="P160" s="6">
        <f>DATEVALUE(CLEAN(MID(Repositorios!H878,1,11)))</f>
        <v>40878</v>
      </c>
      <c r="Q160" s="8">
        <f>DATEVALUE(CLEAN(MID(Repositorios!I542,1,11)))</f>
        <v>43893</v>
      </c>
      <c r="R160" s="9">
        <f t="shared" si="4"/>
        <v>9</v>
      </c>
      <c r="S160" s="9">
        <f t="shared" si="5"/>
        <v>1</v>
      </c>
    </row>
    <row r="161" spans="1:19" x14ac:dyDescent="0.25">
      <c r="A161" t="str">
        <f>CLEAN(Repositorios!C162)</f>
        <v>JavaScript</v>
      </c>
      <c r="L161" s="2">
        <f>VALUE(CLEAN(Repositorios!D990))</f>
        <v>41</v>
      </c>
      <c r="M161" s="2">
        <f>VALUE(CLEAN(Repositorios!E386))</f>
        <v>0</v>
      </c>
      <c r="N161" s="2">
        <f>VALUE(CLEAN(Repositorios!F579))</f>
        <v>47</v>
      </c>
      <c r="O161" s="2">
        <f>VALUE(CLEAN(Repositorios!G729))</f>
        <v>67</v>
      </c>
      <c r="P161" s="6">
        <f>DATEVALUE(CLEAN(MID(Repositorios!H999,1,11)))</f>
        <v>40878</v>
      </c>
      <c r="Q161" s="8">
        <f>DATEVALUE(CLEAN(MID(Repositorios!I543,1,11)))</f>
        <v>43893</v>
      </c>
      <c r="R161" s="9">
        <f t="shared" si="4"/>
        <v>9</v>
      </c>
      <c r="S161" s="9">
        <f t="shared" si="5"/>
        <v>1</v>
      </c>
    </row>
    <row r="162" spans="1:19" x14ac:dyDescent="0.25">
      <c r="A162" t="str">
        <f>CLEAN(Repositorios!C163)</f>
        <v>null</v>
      </c>
      <c r="L162" s="2">
        <f>VALUE(CLEAN(Repositorios!D98))</f>
        <v>42</v>
      </c>
      <c r="M162" s="2">
        <f>VALUE(CLEAN(Repositorios!E387))</f>
        <v>0</v>
      </c>
      <c r="N162" s="2">
        <f>VALUE(CLEAN(Repositorios!F723))</f>
        <v>47</v>
      </c>
      <c r="O162" s="2">
        <f>VALUE(CLEAN(Repositorios!G213))</f>
        <v>68</v>
      </c>
      <c r="P162" s="6">
        <f>DATEVALUE(CLEAN(MID(Repositorios!H713,1,11)))</f>
        <v>40881</v>
      </c>
      <c r="Q162" s="8">
        <f>DATEVALUE(CLEAN(MID(Repositorios!I546,1,11)))</f>
        <v>43893</v>
      </c>
      <c r="R162" s="9">
        <f t="shared" si="4"/>
        <v>9</v>
      </c>
      <c r="S162" s="9">
        <f t="shared" si="5"/>
        <v>1</v>
      </c>
    </row>
    <row r="163" spans="1:19" x14ac:dyDescent="0.25">
      <c r="A163" t="str">
        <f>CLEAN(Repositorios!C164)</f>
        <v>null</v>
      </c>
      <c r="L163" s="2">
        <f>VALUE(CLEAN(Repositorios!D320))</f>
        <v>42</v>
      </c>
      <c r="M163" s="2">
        <f>VALUE(CLEAN(Repositorios!E388))</f>
        <v>0</v>
      </c>
      <c r="N163" s="2">
        <f>VALUE(CLEAN(Repositorios!F262))</f>
        <v>48</v>
      </c>
      <c r="O163" s="2">
        <f>VALUE(CLEAN(Repositorios!G437))</f>
        <v>70</v>
      </c>
      <c r="P163" s="6">
        <f>DATEVALUE(CLEAN(MID(Repositorios!H185,1,11)))</f>
        <v>40884</v>
      </c>
      <c r="Q163" s="8">
        <f>DATEVALUE(CLEAN(MID(Repositorios!I553,1,11)))</f>
        <v>43893</v>
      </c>
      <c r="R163" s="9">
        <f t="shared" si="4"/>
        <v>9</v>
      </c>
      <c r="S163" s="9">
        <f t="shared" si="5"/>
        <v>1</v>
      </c>
    </row>
    <row r="164" spans="1:19" x14ac:dyDescent="0.25">
      <c r="A164" t="str">
        <f>CLEAN(Repositorios!C165)</f>
        <v>C++</v>
      </c>
      <c r="L164" s="2">
        <f>VALUE(CLEAN(Repositorios!D501))</f>
        <v>42</v>
      </c>
      <c r="M164" s="2">
        <f>VALUE(CLEAN(Repositorios!E390))</f>
        <v>0</v>
      </c>
      <c r="N164" s="2">
        <f>VALUE(CLEAN(Repositorios!F741))</f>
        <v>48</v>
      </c>
      <c r="O164" s="2">
        <f>VALUE(CLEAN(Repositorios!G150))</f>
        <v>71</v>
      </c>
      <c r="P164" s="6">
        <f>DATEVALUE(CLEAN(MID(Repositorios!H980,1,11)))</f>
        <v>40892</v>
      </c>
      <c r="Q164" s="8">
        <f>DATEVALUE(CLEAN(MID(Repositorios!I558,1,11)))</f>
        <v>43893</v>
      </c>
      <c r="R164" s="9">
        <f t="shared" si="4"/>
        <v>9</v>
      </c>
      <c r="S164" s="9">
        <f t="shared" si="5"/>
        <v>1</v>
      </c>
    </row>
    <row r="165" spans="1:19" x14ac:dyDescent="0.25">
      <c r="A165" t="str">
        <f>CLEAN(Repositorios!C166)</f>
        <v>Swift</v>
      </c>
      <c r="L165" s="2">
        <f>VALUE(CLEAN(Repositorios!D616))</f>
        <v>42</v>
      </c>
      <c r="M165" s="2">
        <f>VALUE(CLEAN(Repositorios!E392))</f>
        <v>0</v>
      </c>
      <c r="N165" s="2">
        <f>VALUE(CLEAN(Repositorios!F793))</f>
        <v>49</v>
      </c>
      <c r="O165" s="2">
        <f>VALUE(CLEAN(Repositorios!G579))</f>
        <v>71</v>
      </c>
      <c r="P165" s="6">
        <f>DATEVALUE(CLEAN(MID(Repositorios!H143,1,11)))</f>
        <v>40905</v>
      </c>
      <c r="Q165" s="8">
        <f>DATEVALUE(CLEAN(MID(Repositorios!I559,1,11)))</f>
        <v>43893</v>
      </c>
      <c r="R165" s="9">
        <f t="shared" si="4"/>
        <v>9</v>
      </c>
      <c r="S165" s="9">
        <f t="shared" si="5"/>
        <v>1</v>
      </c>
    </row>
    <row r="166" spans="1:19" x14ac:dyDescent="0.25">
      <c r="A166" t="str">
        <f>CLEAN(Repositorios!C167)</f>
        <v>HTML</v>
      </c>
      <c r="L166" s="2">
        <f>VALUE(CLEAN(Repositorios!D672))</f>
        <v>42</v>
      </c>
      <c r="M166" s="2">
        <f>VALUE(CLEAN(Repositorios!E397))</f>
        <v>0</v>
      </c>
      <c r="N166" s="2">
        <f>VALUE(CLEAN(Repositorios!F523))</f>
        <v>50</v>
      </c>
      <c r="O166" s="2">
        <f>VALUE(CLEAN(Repositorios!G625))</f>
        <v>74</v>
      </c>
      <c r="P166" s="6">
        <f>DATEVALUE(CLEAN(MID(Repositorios!H131,1,11)))</f>
        <v>40912</v>
      </c>
      <c r="Q166" s="8">
        <f>DATEVALUE(CLEAN(MID(Repositorios!I563,1,11)))</f>
        <v>43893</v>
      </c>
      <c r="R166" s="9">
        <f t="shared" si="4"/>
        <v>8</v>
      </c>
      <c r="S166" s="9">
        <f t="shared" si="5"/>
        <v>1</v>
      </c>
    </row>
    <row r="167" spans="1:19" x14ac:dyDescent="0.25">
      <c r="A167" t="str">
        <f>CLEAN(Repositorios!C168)</f>
        <v>JavaScript</v>
      </c>
      <c r="L167" s="2">
        <f>VALUE(CLEAN(Repositorios!D803))</f>
        <v>42</v>
      </c>
      <c r="M167" s="2">
        <f>VALUE(CLEAN(Repositorios!E400))</f>
        <v>0</v>
      </c>
      <c r="N167" s="2">
        <f>VALUE(CLEAN(Repositorios!F595))</f>
        <v>51</v>
      </c>
      <c r="O167" s="2">
        <f>VALUE(CLEAN(Repositorios!G757))</f>
        <v>74</v>
      </c>
      <c r="P167" s="6">
        <f>DATEVALUE(CLEAN(MID(Repositorios!H836,1,11)))</f>
        <v>40913</v>
      </c>
      <c r="Q167" s="8">
        <f>DATEVALUE(CLEAN(MID(Repositorios!I566,1,11)))</f>
        <v>43893</v>
      </c>
      <c r="R167" s="9">
        <f t="shared" si="4"/>
        <v>8</v>
      </c>
      <c r="S167" s="9">
        <f t="shared" si="5"/>
        <v>1</v>
      </c>
    </row>
    <row r="168" spans="1:19" x14ac:dyDescent="0.25">
      <c r="A168" t="str">
        <f>CLEAN(Repositorios!C169)</f>
        <v>TypeScript</v>
      </c>
      <c r="L168" s="2">
        <f>VALUE(CLEAN(Repositorios!D932))</f>
        <v>42</v>
      </c>
      <c r="M168" s="2">
        <f>VALUE(CLEAN(Repositorios!E401))</f>
        <v>0</v>
      </c>
      <c r="N168" s="2">
        <f>VALUE(CLEAN(Repositorios!F828))</f>
        <v>51</v>
      </c>
      <c r="O168" s="2">
        <f>VALUE(CLEAN(Repositorios!G673))</f>
        <v>75</v>
      </c>
      <c r="P168" s="6">
        <f>DATEVALUE(CLEAN(MID(Repositorios!H435,1,11)))</f>
        <v>40915</v>
      </c>
      <c r="Q168" s="8">
        <f>DATEVALUE(CLEAN(MID(Repositorios!I574,1,11)))</f>
        <v>43893</v>
      </c>
      <c r="R168" s="9">
        <f t="shared" si="4"/>
        <v>8</v>
      </c>
      <c r="S168" s="9">
        <f t="shared" si="5"/>
        <v>1</v>
      </c>
    </row>
    <row r="169" spans="1:19" x14ac:dyDescent="0.25">
      <c r="A169" t="str">
        <f>CLEAN(Repositorios!C170)</f>
        <v>Objective-C</v>
      </c>
      <c r="L169" s="2">
        <f>VALUE(CLEAN(Repositorios!D524))</f>
        <v>43</v>
      </c>
      <c r="M169" s="2">
        <f>VALUE(CLEAN(Repositorios!E402))</f>
        <v>0</v>
      </c>
      <c r="N169" s="2">
        <f>VALUE(CLEAN(Repositorios!F301))</f>
        <v>52</v>
      </c>
      <c r="O169" s="2">
        <f>VALUE(CLEAN(Repositorios!G828))</f>
        <v>76</v>
      </c>
      <c r="P169" s="6">
        <f>DATEVALUE(CLEAN(MID(Repositorios!H104,1,11)))</f>
        <v>40927</v>
      </c>
      <c r="Q169" s="8">
        <f>DATEVALUE(CLEAN(MID(Repositorios!I578,1,11)))</f>
        <v>43893</v>
      </c>
      <c r="R169" s="9">
        <f t="shared" si="4"/>
        <v>8</v>
      </c>
      <c r="S169" s="9">
        <f t="shared" si="5"/>
        <v>1</v>
      </c>
    </row>
    <row r="170" spans="1:19" x14ac:dyDescent="0.25">
      <c r="A170" t="str">
        <f>CLEAN(Repositorios!C171)</f>
        <v>null</v>
      </c>
      <c r="L170" s="2">
        <f>VALUE(CLEAN(Repositorios!D642))</f>
        <v>43</v>
      </c>
      <c r="M170" s="2">
        <f>VALUE(CLEAN(Repositorios!E405))</f>
        <v>0</v>
      </c>
      <c r="N170" s="2">
        <f>VALUE(CLEAN(Repositorios!F310))</f>
        <v>52</v>
      </c>
      <c r="O170" s="2">
        <f>VALUE(CLEAN(Repositorios!G787))</f>
        <v>77</v>
      </c>
      <c r="P170" s="6">
        <f>DATEVALUE(CLEAN(MID(Repositorios!H61,1,11)))</f>
        <v>40928</v>
      </c>
      <c r="Q170" s="8">
        <f>DATEVALUE(CLEAN(MID(Repositorios!I579,1,11)))</f>
        <v>43893</v>
      </c>
      <c r="R170" s="9">
        <f t="shared" si="4"/>
        <v>8</v>
      </c>
      <c r="S170" s="9">
        <f t="shared" si="5"/>
        <v>1</v>
      </c>
    </row>
    <row r="171" spans="1:19" x14ac:dyDescent="0.25">
      <c r="A171" t="str">
        <f>CLEAN(Repositorios!C172)</f>
        <v>Python</v>
      </c>
      <c r="L171" s="2">
        <f>VALUE(CLEAN(Repositorios!D712))</f>
        <v>43</v>
      </c>
      <c r="M171" s="2">
        <f>VALUE(CLEAN(Repositorios!E406))</f>
        <v>0</v>
      </c>
      <c r="N171" s="2">
        <f>VALUE(CLEAN(Repositorios!F620))</f>
        <v>52</v>
      </c>
      <c r="O171" s="2">
        <f>VALUE(CLEAN(Repositorios!G805))</f>
        <v>77</v>
      </c>
      <c r="P171" s="6">
        <f>DATEVALUE(CLEAN(MID(Repositorios!H689,1,11)))</f>
        <v>40947</v>
      </c>
      <c r="Q171" s="8">
        <f>DATEVALUE(CLEAN(MID(Repositorios!I581,1,11)))</f>
        <v>43893</v>
      </c>
      <c r="R171" s="9">
        <f t="shared" si="4"/>
        <v>8</v>
      </c>
      <c r="S171" s="9">
        <f t="shared" si="5"/>
        <v>1</v>
      </c>
    </row>
    <row r="172" spans="1:19" x14ac:dyDescent="0.25">
      <c r="A172" t="str">
        <f>CLEAN(Repositorios!C173)</f>
        <v>Python</v>
      </c>
      <c r="L172" s="2">
        <f>VALUE(CLEAN(Repositorios!D728))</f>
        <v>43</v>
      </c>
      <c r="M172" s="2">
        <f>VALUE(CLEAN(Repositorios!E409))</f>
        <v>0</v>
      </c>
      <c r="N172" s="2">
        <f>VALUE(CLEAN(Repositorios!F437))</f>
        <v>53</v>
      </c>
      <c r="O172" s="2">
        <f>VALUE(CLEAN(Repositorios!G202))</f>
        <v>78</v>
      </c>
      <c r="P172" s="6">
        <f>DATEVALUE(CLEAN(MID(Repositorios!H90,1,11)))</f>
        <v>40948</v>
      </c>
      <c r="Q172" s="8">
        <f>DATEVALUE(CLEAN(MID(Repositorios!I582,1,11)))</f>
        <v>43893</v>
      </c>
      <c r="R172" s="9">
        <f t="shared" si="4"/>
        <v>8</v>
      </c>
      <c r="S172" s="9">
        <f t="shared" si="5"/>
        <v>1</v>
      </c>
    </row>
    <row r="173" spans="1:19" x14ac:dyDescent="0.25">
      <c r="A173" t="str">
        <f>CLEAN(Repositorios!C174)</f>
        <v>Vue</v>
      </c>
      <c r="L173" s="2">
        <f>VALUE(CLEAN(Repositorios!D796))</f>
        <v>43</v>
      </c>
      <c r="M173" s="2">
        <f>VALUE(CLEAN(Repositorios!E413))</f>
        <v>0</v>
      </c>
      <c r="N173" s="2">
        <f>VALUE(CLEAN(Repositorios!F89))</f>
        <v>54</v>
      </c>
      <c r="O173" s="2">
        <f>VALUE(CLEAN(Repositorios!G616))</f>
        <v>79</v>
      </c>
      <c r="P173" s="6">
        <f>DATEVALUE(CLEAN(MID(Repositorios!H753,1,11)))</f>
        <v>40951</v>
      </c>
      <c r="Q173" s="8">
        <f>DATEVALUE(CLEAN(MID(Repositorios!I583,1,11)))</f>
        <v>43893</v>
      </c>
      <c r="R173" s="9">
        <f t="shared" si="4"/>
        <v>8</v>
      </c>
      <c r="S173" s="9">
        <f t="shared" si="5"/>
        <v>1</v>
      </c>
    </row>
    <row r="174" spans="1:19" x14ac:dyDescent="0.25">
      <c r="A174" t="str">
        <f>CLEAN(Repositorios!C175)</f>
        <v>Python</v>
      </c>
      <c r="L174" s="2">
        <f>VALUE(CLEAN(Repositorios!D859))</f>
        <v>43</v>
      </c>
      <c r="M174" s="2">
        <f>VALUE(CLEAN(Repositorios!E414))</f>
        <v>0</v>
      </c>
      <c r="N174" s="2">
        <f>VALUE(CLEAN(Repositorios!F478))</f>
        <v>54</v>
      </c>
      <c r="O174" s="2">
        <f>VALUE(CLEAN(Repositorios!G243))</f>
        <v>82</v>
      </c>
      <c r="P174" s="6">
        <f>DATEVALUE(CLEAN(MID(Repositorios!H186,1,11)))</f>
        <v>40952</v>
      </c>
      <c r="Q174" s="8">
        <f>DATEVALUE(CLEAN(MID(Repositorios!I585,1,11)))</f>
        <v>43893</v>
      </c>
      <c r="R174" s="9">
        <f t="shared" si="4"/>
        <v>8</v>
      </c>
      <c r="S174" s="9">
        <f t="shared" si="5"/>
        <v>1</v>
      </c>
    </row>
    <row r="175" spans="1:19" x14ac:dyDescent="0.25">
      <c r="A175" t="str">
        <f>CLEAN(Repositorios!C176)</f>
        <v>JavaScript</v>
      </c>
      <c r="L175" s="2">
        <f>VALUE(CLEAN(Repositorios!D117))</f>
        <v>44</v>
      </c>
      <c r="M175" s="2">
        <f>VALUE(CLEAN(Repositorios!E419))</f>
        <v>0</v>
      </c>
      <c r="N175" s="2">
        <f>VALUE(CLEAN(Repositorios!F858))</f>
        <v>54</v>
      </c>
      <c r="O175" s="2">
        <f>VALUE(CLEAN(Repositorios!G310))</f>
        <v>82</v>
      </c>
      <c r="P175" s="6">
        <f>DATEVALUE(CLEAN(MID(Repositorios!H472,1,11)))</f>
        <v>40952</v>
      </c>
      <c r="Q175" s="8">
        <f>DATEVALUE(CLEAN(MID(Repositorios!I588,1,11)))</f>
        <v>43893</v>
      </c>
      <c r="R175" s="9">
        <f t="shared" si="4"/>
        <v>8</v>
      </c>
      <c r="S175" s="9">
        <f t="shared" si="5"/>
        <v>1</v>
      </c>
    </row>
    <row r="176" spans="1:19" x14ac:dyDescent="0.25">
      <c r="A176" t="str">
        <f>CLEAN(Repositorios!C177)</f>
        <v>JavaScript</v>
      </c>
      <c r="L176" s="2">
        <f>VALUE(CLEAN(Repositorios!D597))</f>
        <v>44</v>
      </c>
      <c r="M176" s="2">
        <f>VALUE(CLEAN(Repositorios!E420))</f>
        <v>0</v>
      </c>
      <c r="N176" s="2">
        <f>VALUE(CLEAN(Repositorios!F894))</f>
        <v>54</v>
      </c>
      <c r="O176" s="2">
        <f>VALUE(CLEAN(Repositorios!G89))</f>
        <v>83</v>
      </c>
      <c r="P176" s="6">
        <f>DATEVALUE(CLEAN(MID(Repositorios!H543,1,11)))</f>
        <v>40952</v>
      </c>
      <c r="Q176" s="8">
        <f>DATEVALUE(CLEAN(MID(Repositorios!I590,1,11)))</f>
        <v>43893</v>
      </c>
      <c r="R176" s="9">
        <f t="shared" si="4"/>
        <v>8</v>
      </c>
      <c r="S176" s="9">
        <f t="shared" si="5"/>
        <v>1</v>
      </c>
    </row>
    <row r="177" spans="1:19" x14ac:dyDescent="0.25">
      <c r="A177" t="str">
        <f>CLEAN(Repositorios!C178)</f>
        <v>HTML</v>
      </c>
      <c r="L177" s="2">
        <f>VALUE(CLEAN(Repositorios!D484))</f>
        <v>46</v>
      </c>
      <c r="M177" s="2">
        <f>VALUE(CLEAN(Repositorios!E429))</f>
        <v>0</v>
      </c>
      <c r="N177" s="2">
        <f>VALUE(CLEAN(Repositorios!F25))</f>
        <v>55</v>
      </c>
      <c r="O177" s="2">
        <f>VALUE(CLEAN(Repositorios!G498))</f>
        <v>83</v>
      </c>
      <c r="P177" s="6">
        <f>DATEVALUE(CLEAN(MID(Repositorios!H903,1,11)))</f>
        <v>40952</v>
      </c>
      <c r="Q177" s="8">
        <f>DATEVALUE(CLEAN(MID(Repositorios!I591,1,11)))</f>
        <v>43893</v>
      </c>
      <c r="R177" s="9">
        <f t="shared" si="4"/>
        <v>8</v>
      </c>
      <c r="S177" s="9">
        <f t="shared" si="5"/>
        <v>1</v>
      </c>
    </row>
    <row r="178" spans="1:19" x14ac:dyDescent="0.25">
      <c r="A178" t="str">
        <f>CLEAN(Repositorios!C179)</f>
        <v>C</v>
      </c>
      <c r="L178" s="2">
        <f>VALUE(CLEAN(Repositorios!D826))</f>
        <v>46</v>
      </c>
      <c r="M178" s="2">
        <f>VALUE(CLEAN(Repositorios!E430))</f>
        <v>0</v>
      </c>
      <c r="N178" s="2">
        <f>VALUE(CLEAN(Repositorios!F890))</f>
        <v>55</v>
      </c>
      <c r="O178" s="2">
        <f>VALUE(CLEAN(Repositorios!G303))</f>
        <v>84</v>
      </c>
      <c r="P178" s="6">
        <f>DATEVALUE(CLEAN(MID(Repositorios!H39,1,11)))</f>
        <v>40956</v>
      </c>
      <c r="Q178" s="8">
        <f>DATEVALUE(CLEAN(MID(Repositorios!I596,1,11)))</f>
        <v>43893</v>
      </c>
      <c r="R178" s="9">
        <f t="shared" si="4"/>
        <v>8</v>
      </c>
      <c r="S178" s="9">
        <f t="shared" si="5"/>
        <v>1</v>
      </c>
    </row>
    <row r="179" spans="1:19" x14ac:dyDescent="0.25">
      <c r="A179" t="str">
        <f>CLEAN(Repositorios!C180)</f>
        <v>null</v>
      </c>
      <c r="L179" s="2">
        <f>VALUE(CLEAN(Repositorios!D879))</f>
        <v>46</v>
      </c>
      <c r="M179" s="2">
        <f>VALUE(CLEAN(Repositorios!E431))</f>
        <v>0</v>
      </c>
      <c r="N179" s="2">
        <f>VALUE(CLEAN(Repositorios!F213))</f>
        <v>56</v>
      </c>
      <c r="O179" s="2">
        <f>VALUE(CLEAN(Repositorios!G949))</f>
        <v>84</v>
      </c>
      <c r="P179" s="6">
        <f>DATEVALUE(CLEAN(MID(Repositorios!H318,1,11)))</f>
        <v>40958</v>
      </c>
      <c r="Q179" s="8">
        <f>DATEVALUE(CLEAN(MID(Repositorios!I597,1,11)))</f>
        <v>43893</v>
      </c>
      <c r="R179" s="9">
        <f t="shared" si="4"/>
        <v>8</v>
      </c>
      <c r="S179" s="9">
        <f t="shared" si="5"/>
        <v>1</v>
      </c>
    </row>
    <row r="180" spans="1:19" x14ac:dyDescent="0.25">
      <c r="A180" t="str">
        <f>CLEAN(Repositorios!C181)</f>
        <v>Java</v>
      </c>
      <c r="L180" s="2">
        <f>VALUE(CLEAN(Repositorios!D939))</f>
        <v>46</v>
      </c>
      <c r="M180" s="2">
        <f>VALUE(CLEAN(Repositorios!E433))</f>
        <v>0</v>
      </c>
      <c r="N180" s="2">
        <f>VALUE(CLEAN(Repositorios!F757))</f>
        <v>56</v>
      </c>
      <c r="O180" s="2">
        <f>VALUE(CLEAN(Repositorios!G117))</f>
        <v>86</v>
      </c>
      <c r="P180" s="6">
        <f>DATEVALUE(CLEAN(MID(Repositorios!H77,1,11)))</f>
        <v>40964</v>
      </c>
      <c r="Q180" s="8">
        <f>DATEVALUE(CLEAN(MID(Repositorios!I602,1,11)))</f>
        <v>43893</v>
      </c>
      <c r="R180" s="9">
        <f t="shared" si="4"/>
        <v>8</v>
      </c>
      <c r="S180" s="9">
        <f t="shared" si="5"/>
        <v>1</v>
      </c>
    </row>
    <row r="181" spans="1:19" x14ac:dyDescent="0.25">
      <c r="A181" t="str">
        <f>CLEAN(Repositorios!C182)</f>
        <v>JavaScript</v>
      </c>
      <c r="L181" s="2">
        <f>VALUE(CLEAN(Repositorios!D236))</f>
        <v>47</v>
      </c>
      <c r="M181" s="2">
        <f>VALUE(CLEAN(Repositorios!E437))</f>
        <v>0</v>
      </c>
      <c r="N181" s="2">
        <f>VALUE(CLEAN(Repositorios!F133))</f>
        <v>57</v>
      </c>
      <c r="O181" s="2">
        <f>VALUE(CLEAN(Repositorios!G737))</f>
        <v>86</v>
      </c>
      <c r="P181" s="6">
        <f>DATEVALUE(CLEAN(MID(Repositorios!H312,1,11)))</f>
        <v>40968</v>
      </c>
      <c r="Q181" s="8">
        <f>DATEVALUE(CLEAN(MID(Repositorios!I603,1,11)))</f>
        <v>43893</v>
      </c>
      <c r="R181" s="9">
        <f t="shared" si="4"/>
        <v>8</v>
      </c>
      <c r="S181" s="9">
        <f t="shared" si="5"/>
        <v>1</v>
      </c>
    </row>
    <row r="182" spans="1:19" x14ac:dyDescent="0.25">
      <c r="A182" t="str">
        <f>CLEAN(Repositorios!C183)</f>
        <v>Python</v>
      </c>
      <c r="L182" s="2">
        <f>VALUE(CLEAN(Repositorios!D821))</f>
        <v>47</v>
      </c>
      <c r="M182" s="2">
        <f>VALUE(CLEAN(Repositorios!E439))</f>
        <v>0</v>
      </c>
      <c r="N182" s="2">
        <f>VALUE(CLEAN(Repositorios!F303))</f>
        <v>57</v>
      </c>
      <c r="O182" s="2">
        <f>VALUE(CLEAN(Repositorios!G123))</f>
        <v>88</v>
      </c>
      <c r="P182" s="6">
        <f>DATEVALUE(CLEAN(MID(Repositorios!H376,1,11)))</f>
        <v>40970</v>
      </c>
      <c r="Q182" s="8">
        <f>DATEVALUE(CLEAN(MID(Repositorios!I604,1,11)))</f>
        <v>43893</v>
      </c>
      <c r="R182" s="9">
        <f t="shared" si="4"/>
        <v>8</v>
      </c>
      <c r="S182" s="9">
        <f t="shared" si="5"/>
        <v>1</v>
      </c>
    </row>
    <row r="183" spans="1:19" x14ac:dyDescent="0.25">
      <c r="A183" t="str">
        <f>CLEAN(Repositorios!C184)</f>
        <v>JavaScript</v>
      </c>
      <c r="L183" s="2">
        <f>VALUE(CLEAN(Repositorios!D419))</f>
        <v>48</v>
      </c>
      <c r="M183" s="2">
        <f>VALUE(CLEAN(Repositorios!E443))</f>
        <v>0</v>
      </c>
      <c r="N183" s="2">
        <f>VALUE(CLEAN(Repositorios!F483))</f>
        <v>57</v>
      </c>
      <c r="O183" s="2">
        <f>VALUE(CLEAN(Repositorios!G159))</f>
        <v>88</v>
      </c>
      <c r="P183" s="6">
        <f>DATEVALUE(CLEAN(MID(Repositorios!H434,1,11)))</f>
        <v>40970</v>
      </c>
      <c r="Q183" s="8">
        <f>DATEVALUE(CLEAN(MID(Repositorios!I610,1,11)))</f>
        <v>43893</v>
      </c>
      <c r="R183" s="9">
        <f t="shared" si="4"/>
        <v>8</v>
      </c>
      <c r="S183" s="9">
        <f t="shared" si="5"/>
        <v>1</v>
      </c>
    </row>
    <row r="184" spans="1:19" x14ac:dyDescent="0.25">
      <c r="A184" t="str">
        <f>CLEAN(Repositorios!C185)</f>
        <v>JavaScript</v>
      </c>
      <c r="L184" s="2">
        <f>VALUE(CLEAN(Repositorios!D683))</f>
        <v>48</v>
      </c>
      <c r="M184" s="2">
        <f>VALUE(CLEAN(Repositorios!E444))</f>
        <v>0</v>
      </c>
      <c r="N184" s="2">
        <f>VALUE(CLEAN(Repositorios!F140))</f>
        <v>59</v>
      </c>
      <c r="O184" s="2">
        <f>VALUE(CLEAN(Repositorios!G153))</f>
        <v>89</v>
      </c>
      <c r="P184" s="6">
        <f>DATEVALUE(CLEAN(MID(Repositorios!H288,1,11)))</f>
        <v>40972</v>
      </c>
      <c r="Q184" s="8">
        <f>DATEVALUE(CLEAN(MID(Repositorios!I611,1,11)))</f>
        <v>43893</v>
      </c>
      <c r="R184" s="9">
        <f t="shared" si="4"/>
        <v>8</v>
      </c>
      <c r="S184" s="9">
        <f t="shared" si="5"/>
        <v>1</v>
      </c>
    </row>
    <row r="185" spans="1:19" x14ac:dyDescent="0.25">
      <c r="A185" t="str">
        <f>CLEAN(Repositorios!C186)</f>
        <v>Kotlin</v>
      </c>
      <c r="L185" s="2">
        <f>VALUE(CLEAN(Repositorios!D743))</f>
        <v>48</v>
      </c>
      <c r="M185" s="2">
        <f>VALUE(CLEAN(Repositorios!E449))</f>
        <v>0</v>
      </c>
      <c r="N185" s="2">
        <f>VALUE(CLEAN(Repositorios!F504))</f>
        <v>59</v>
      </c>
      <c r="O185" s="2">
        <f>VALUE(CLEAN(Repositorios!G515))</f>
        <v>89</v>
      </c>
      <c r="P185" s="6">
        <f>DATEVALUE(CLEAN(MID(Repositorios!H619,1,11)))</f>
        <v>40973</v>
      </c>
      <c r="Q185" s="8">
        <f>DATEVALUE(CLEAN(MID(Repositorios!I613,1,11)))</f>
        <v>43893</v>
      </c>
      <c r="R185" s="9">
        <f t="shared" si="4"/>
        <v>8</v>
      </c>
      <c r="S185" s="9">
        <f t="shared" si="5"/>
        <v>1</v>
      </c>
    </row>
    <row r="186" spans="1:19" x14ac:dyDescent="0.25">
      <c r="A186" t="str">
        <f>CLEAN(Repositorios!C187)</f>
        <v>PHP</v>
      </c>
      <c r="L186" s="2">
        <f>VALUE(CLEAN(Repositorios!D849))</f>
        <v>48</v>
      </c>
      <c r="M186" s="2">
        <f>VALUE(CLEAN(Repositorios!E450))</f>
        <v>0</v>
      </c>
      <c r="N186" s="2">
        <f>VALUE(CLEAN(Repositorios!F737))</f>
        <v>59</v>
      </c>
      <c r="O186" s="2">
        <f>VALUE(CLEAN(Repositorios!G996))</f>
        <v>90</v>
      </c>
      <c r="P186" s="6">
        <f>DATEVALUE(CLEAN(MID(Repositorios!H99,1,11)))</f>
        <v>40974</v>
      </c>
      <c r="Q186" s="8">
        <f>DATEVALUE(CLEAN(MID(Repositorios!I615,1,11)))</f>
        <v>43893</v>
      </c>
      <c r="R186" s="9">
        <f t="shared" si="4"/>
        <v>8</v>
      </c>
      <c r="S186" s="9">
        <f t="shared" si="5"/>
        <v>1</v>
      </c>
    </row>
    <row r="187" spans="1:19" x14ac:dyDescent="0.25">
      <c r="A187" t="str">
        <f>CLEAN(Repositorios!C188)</f>
        <v>Java</v>
      </c>
      <c r="L187" s="2">
        <f>VALUE(CLEAN(Repositorios!D438))</f>
        <v>49</v>
      </c>
      <c r="M187" s="2">
        <f>VALUE(CLEAN(Repositorios!E451))</f>
        <v>0</v>
      </c>
      <c r="N187" s="2">
        <f>VALUE(CLEAN(Repositorios!F92))</f>
        <v>61</v>
      </c>
      <c r="O187" s="2">
        <f>VALUE(CLEAN(Repositorios!G244))</f>
        <v>91</v>
      </c>
      <c r="P187" s="6">
        <f>DATEVALUE(CLEAN(MID(Repositorios!H55,1,11)))</f>
        <v>40978</v>
      </c>
      <c r="Q187" s="8">
        <f>DATEVALUE(CLEAN(MID(Repositorios!I616,1,11)))</f>
        <v>43893</v>
      </c>
      <c r="R187" s="9">
        <f t="shared" si="4"/>
        <v>8</v>
      </c>
      <c r="S187" s="9">
        <f t="shared" si="5"/>
        <v>1</v>
      </c>
    </row>
    <row r="188" spans="1:19" x14ac:dyDescent="0.25">
      <c r="A188" t="str">
        <f>CLEAN(Repositorios!C189)</f>
        <v>Go</v>
      </c>
      <c r="L188" s="2">
        <f>VALUE(CLEAN(Repositorios!D617))</f>
        <v>49</v>
      </c>
      <c r="M188" s="2">
        <f>VALUE(CLEAN(Repositorios!E457))</f>
        <v>0</v>
      </c>
      <c r="N188" s="2">
        <f>VALUE(CLEAN(Repositorios!F159))</f>
        <v>61</v>
      </c>
      <c r="O188" s="2">
        <f>VALUE(CLEAN(Repositorios!G449))</f>
        <v>92</v>
      </c>
      <c r="P188" s="6">
        <f>DATEVALUE(CLEAN(MID(Repositorios!H326,1,11)))</f>
        <v>40982</v>
      </c>
      <c r="Q188" s="8">
        <f>DATEVALUE(CLEAN(MID(Repositorios!I617,1,11)))</f>
        <v>43893</v>
      </c>
      <c r="R188" s="9">
        <f t="shared" si="4"/>
        <v>8</v>
      </c>
      <c r="S188" s="9">
        <f t="shared" si="5"/>
        <v>1</v>
      </c>
    </row>
    <row r="189" spans="1:19" x14ac:dyDescent="0.25">
      <c r="A189" t="str">
        <f>CLEAN(Repositorios!C190)</f>
        <v>null</v>
      </c>
      <c r="L189" s="2">
        <f>VALUE(CLEAN(Repositorios!D541))</f>
        <v>50</v>
      </c>
      <c r="M189" s="2">
        <f>VALUE(CLEAN(Repositorios!E461))</f>
        <v>0</v>
      </c>
      <c r="N189" s="2">
        <f>VALUE(CLEAN(Repositorios!F498))</f>
        <v>61</v>
      </c>
      <c r="O189" s="2">
        <f>VALUE(CLEAN(Repositorios!G853))</f>
        <v>92</v>
      </c>
      <c r="P189" s="6">
        <f>DATEVALUE(CLEAN(MID(Repositorios!H372,1,11)))</f>
        <v>40986</v>
      </c>
      <c r="Q189" s="8">
        <f>DATEVALUE(CLEAN(MID(Repositorios!I622,1,11)))</f>
        <v>43893</v>
      </c>
      <c r="R189" s="9">
        <f t="shared" si="4"/>
        <v>8</v>
      </c>
      <c r="S189" s="9">
        <f t="shared" si="5"/>
        <v>1</v>
      </c>
    </row>
    <row r="190" spans="1:19" x14ac:dyDescent="0.25">
      <c r="A190" t="str">
        <f>CLEAN(Repositorios!C191)</f>
        <v>Ruby</v>
      </c>
      <c r="L190" s="2">
        <f>VALUE(CLEAN(Repositorios!D922))</f>
        <v>50</v>
      </c>
      <c r="M190" s="2">
        <f>VALUE(CLEAN(Repositorios!E462))</f>
        <v>0</v>
      </c>
      <c r="N190" s="2">
        <f>VALUE(CLEAN(Repositorios!F994))</f>
        <v>61</v>
      </c>
      <c r="O190" s="2">
        <f>VALUE(CLEAN(Repositorios!G909))</f>
        <v>93</v>
      </c>
      <c r="P190" s="6">
        <f>DATEVALUE(CLEAN(MID(Repositorios!H520,1,11)))</f>
        <v>40986</v>
      </c>
      <c r="Q190" s="8">
        <f>DATEVALUE(CLEAN(MID(Repositorios!I624,1,11)))</f>
        <v>43893</v>
      </c>
      <c r="R190" s="9">
        <f t="shared" si="4"/>
        <v>8</v>
      </c>
      <c r="S190" s="9">
        <f t="shared" si="5"/>
        <v>1</v>
      </c>
    </row>
    <row r="191" spans="1:19" x14ac:dyDescent="0.25">
      <c r="A191" t="str">
        <f>CLEAN(Repositorios!C192)</f>
        <v>null</v>
      </c>
      <c r="L191" s="2">
        <f>VALUE(CLEAN(Repositorios!D956))</f>
        <v>50</v>
      </c>
      <c r="M191" s="2">
        <f>VALUE(CLEAN(Repositorios!E463))</f>
        <v>0</v>
      </c>
      <c r="N191" s="2">
        <f>VALUE(CLEAN(Repositorios!F805))</f>
        <v>62</v>
      </c>
      <c r="O191" s="2">
        <f>VALUE(CLEAN(Repositorios!G300))</f>
        <v>94</v>
      </c>
      <c r="P191" s="6">
        <f>DATEVALUE(CLEAN(MID(Repositorios!H308,1,11)))</f>
        <v>40988</v>
      </c>
      <c r="Q191" s="8">
        <f>DATEVALUE(CLEAN(MID(Repositorios!I627,1,11)))</f>
        <v>43893</v>
      </c>
      <c r="R191" s="9">
        <f t="shared" si="4"/>
        <v>8</v>
      </c>
      <c r="S191" s="9">
        <f t="shared" si="5"/>
        <v>1</v>
      </c>
    </row>
    <row r="192" spans="1:19" x14ac:dyDescent="0.25">
      <c r="A192" t="str">
        <f>CLEAN(Repositorios!C193)</f>
        <v>null</v>
      </c>
      <c r="L192" s="2">
        <f>VALUE(CLEAN(Repositorios!D620))</f>
        <v>51</v>
      </c>
      <c r="M192" s="2">
        <f>VALUE(CLEAN(Repositorios!E466))</f>
        <v>0</v>
      </c>
      <c r="N192" s="2">
        <f>VALUE(CLEAN(Repositorios!F659))</f>
        <v>66</v>
      </c>
      <c r="O192" s="2">
        <f>VALUE(CLEAN(Repositorios!G581))</f>
        <v>94</v>
      </c>
      <c r="P192" s="6">
        <f>DATEVALUE(CLEAN(MID(Repositorios!H950,1,11)))</f>
        <v>40994</v>
      </c>
      <c r="Q192" s="8">
        <f>DATEVALUE(CLEAN(MID(Repositorios!I628,1,11)))</f>
        <v>43893</v>
      </c>
      <c r="R192" s="9">
        <f t="shared" si="4"/>
        <v>8</v>
      </c>
      <c r="S192" s="9">
        <f t="shared" si="5"/>
        <v>1</v>
      </c>
    </row>
    <row r="193" spans="1:19" x14ac:dyDescent="0.25">
      <c r="A193" t="str">
        <f>CLEAN(Repositorios!C194)</f>
        <v>Java</v>
      </c>
      <c r="L193" s="2">
        <f>VALUE(CLEAN(Repositorios!D638))</f>
        <v>51</v>
      </c>
      <c r="M193" s="2">
        <f>VALUE(CLEAN(Repositorios!E469))</f>
        <v>0</v>
      </c>
      <c r="N193" s="2">
        <f>VALUE(CLEAN(Repositorios!F705))</f>
        <v>66</v>
      </c>
      <c r="O193" s="2">
        <f>VALUE(CLEAN(Repositorios!G380))</f>
        <v>95</v>
      </c>
      <c r="P193" s="6">
        <f>DATEVALUE(CLEAN(MID(Repositorios!H91,1,11)))</f>
        <v>41006</v>
      </c>
      <c r="Q193" s="8">
        <f>DATEVALUE(CLEAN(MID(Repositorios!I631,1,11)))</f>
        <v>43893</v>
      </c>
      <c r="R193" s="9">
        <f t="shared" si="4"/>
        <v>8</v>
      </c>
      <c r="S193" s="9">
        <f t="shared" si="5"/>
        <v>1</v>
      </c>
    </row>
    <row r="194" spans="1:19" x14ac:dyDescent="0.25">
      <c r="A194" t="str">
        <f>CLEAN(Repositorios!C195)</f>
        <v>C++</v>
      </c>
      <c r="L194" s="2">
        <f>VALUE(CLEAN(Repositorios!D127))</f>
        <v>52</v>
      </c>
      <c r="M194" s="2">
        <f>VALUE(CLEAN(Repositorios!E473))</f>
        <v>0</v>
      </c>
      <c r="N194" s="2">
        <f>VALUE(CLEAN(Repositorios!F729))</f>
        <v>66</v>
      </c>
      <c r="O194" s="2">
        <f>VALUE(CLEAN(Repositorios!G318))</f>
        <v>96</v>
      </c>
      <c r="P194" s="6">
        <f>DATEVALUE(CLEAN(MID(Repositorios!H760,1,11)))</f>
        <v>41011</v>
      </c>
      <c r="Q194" s="8">
        <f>DATEVALUE(CLEAN(MID(Repositorios!I632,1,11)))</f>
        <v>43893</v>
      </c>
      <c r="R194" s="9">
        <f t="shared" si="4"/>
        <v>8</v>
      </c>
      <c r="S194" s="9">
        <f t="shared" si="5"/>
        <v>1</v>
      </c>
    </row>
    <row r="195" spans="1:19" x14ac:dyDescent="0.25">
      <c r="A195" t="str">
        <f>CLEAN(Repositorios!C196)</f>
        <v>null</v>
      </c>
      <c r="L195" s="2">
        <f>VALUE(CLEAN(Repositorios!D309))</f>
        <v>53</v>
      </c>
      <c r="M195" s="2">
        <f>VALUE(CLEAN(Repositorios!E478))</f>
        <v>0</v>
      </c>
      <c r="N195" s="2">
        <f>VALUE(CLEAN(Repositorios!F949))</f>
        <v>66</v>
      </c>
      <c r="O195" s="2">
        <f>VALUE(CLEAN(Repositorios!G337))</f>
        <v>96</v>
      </c>
      <c r="P195" s="6">
        <f>DATEVALUE(CLEAN(MID(Repositorios!H390,1,11)))</f>
        <v>41015</v>
      </c>
      <c r="Q195" s="8">
        <f>DATEVALUE(CLEAN(MID(Repositorios!I633,1,11)))</f>
        <v>43893</v>
      </c>
      <c r="R195" s="9">
        <f t="shared" ref="R195:R258" si="6">2020-YEAR(P195)</f>
        <v>8</v>
      </c>
      <c r="S195" s="9">
        <f t="shared" ref="S195:S258" si="7">_xlfn.DAYS("04/03/2020",Q195)</f>
        <v>1</v>
      </c>
    </row>
    <row r="196" spans="1:19" x14ac:dyDescent="0.25">
      <c r="A196" t="str">
        <f>CLEAN(Repositorios!C197)</f>
        <v>TypeScript</v>
      </c>
      <c r="L196" s="2">
        <f>VALUE(CLEAN(Repositorios!D405))</f>
        <v>53</v>
      </c>
      <c r="M196" s="2">
        <f>VALUE(CLEAN(Repositorios!E481))</f>
        <v>0</v>
      </c>
      <c r="N196" s="2">
        <f>VALUE(CLEAN(Repositorios!F202))</f>
        <v>67</v>
      </c>
      <c r="O196" s="2">
        <f>VALUE(CLEAN(Repositorios!G90))</f>
        <v>97</v>
      </c>
      <c r="P196" s="6">
        <f>DATEVALUE(CLEAN(MID(Repositorios!H865,1,11)))</f>
        <v>41015</v>
      </c>
      <c r="Q196" s="8">
        <f>DATEVALUE(CLEAN(MID(Repositorios!I638,1,11)))</f>
        <v>43893</v>
      </c>
      <c r="R196" s="9">
        <f t="shared" si="6"/>
        <v>8</v>
      </c>
      <c r="S196" s="9">
        <f t="shared" si="7"/>
        <v>1</v>
      </c>
    </row>
    <row r="197" spans="1:19" x14ac:dyDescent="0.25">
      <c r="A197" t="str">
        <f>CLEAN(Repositorios!C198)</f>
        <v>Go</v>
      </c>
      <c r="L197" s="2">
        <f>VALUE(CLEAN(Repositorios!D445))</f>
        <v>53</v>
      </c>
      <c r="M197" s="2">
        <f>VALUE(CLEAN(Repositorios!E484))</f>
        <v>0</v>
      </c>
      <c r="N197" s="2">
        <f>VALUE(CLEAN(Repositorios!F240))</f>
        <v>67</v>
      </c>
      <c r="O197" s="2">
        <f>VALUE(CLEAN(Repositorios!G456))</f>
        <v>98</v>
      </c>
      <c r="P197" s="6">
        <f>DATEVALUE(CLEAN(MID(Repositorios!H173,1,11)))</f>
        <v>41019</v>
      </c>
      <c r="Q197" s="8">
        <f>DATEVALUE(CLEAN(MID(Repositorios!I641,1,11)))</f>
        <v>43893</v>
      </c>
      <c r="R197" s="9">
        <f t="shared" si="6"/>
        <v>8</v>
      </c>
      <c r="S197" s="9">
        <f t="shared" si="7"/>
        <v>1</v>
      </c>
    </row>
    <row r="198" spans="1:19" x14ac:dyDescent="0.25">
      <c r="A198" t="str">
        <f>CLEAN(Repositorios!C199)</f>
        <v>null</v>
      </c>
      <c r="L198" s="2">
        <f>VALUE(CLEAN(Repositorios!D653))</f>
        <v>53</v>
      </c>
      <c r="M198" s="2">
        <f>VALUE(CLEAN(Repositorios!E486))</f>
        <v>0</v>
      </c>
      <c r="N198" s="2">
        <f>VALUE(CLEAN(Repositorios!F375))</f>
        <v>69</v>
      </c>
      <c r="O198" s="2">
        <f>VALUE(CLEAN(Repositorios!G873))</f>
        <v>98</v>
      </c>
      <c r="P198" s="6">
        <f>DATEVALUE(CLEAN(MID(Repositorios!H69,1,11)))</f>
        <v>41027</v>
      </c>
      <c r="Q198" s="8">
        <f>DATEVALUE(CLEAN(MID(Repositorios!I643,1,11)))</f>
        <v>43893</v>
      </c>
      <c r="R198" s="9">
        <f t="shared" si="6"/>
        <v>8</v>
      </c>
      <c r="S198" s="9">
        <f t="shared" si="7"/>
        <v>1</v>
      </c>
    </row>
    <row r="199" spans="1:19" x14ac:dyDescent="0.25">
      <c r="A199" t="str">
        <f>CLEAN(Repositorios!C200)</f>
        <v>JavaScript</v>
      </c>
      <c r="L199" s="2">
        <f>VALUE(CLEAN(Repositorios!D842))</f>
        <v>53</v>
      </c>
      <c r="M199" s="2">
        <f>VALUE(CLEAN(Repositorios!E487))</f>
        <v>0</v>
      </c>
      <c r="N199" s="2">
        <f>VALUE(CLEAN(Repositorios!F806))</f>
        <v>69</v>
      </c>
      <c r="O199" s="2">
        <f>VALUE(CLEAN(Repositorios!G646))</f>
        <v>99</v>
      </c>
      <c r="P199" s="6">
        <f>DATEVALUE(CLEAN(MID(Repositorios!H777,1,11)))</f>
        <v>41039</v>
      </c>
      <c r="Q199" s="8">
        <f>DATEVALUE(CLEAN(MID(Repositorios!I647,1,11)))</f>
        <v>43893</v>
      </c>
      <c r="R199" s="9">
        <f t="shared" si="6"/>
        <v>8</v>
      </c>
      <c r="S199" s="9">
        <f t="shared" si="7"/>
        <v>1</v>
      </c>
    </row>
    <row r="200" spans="1:19" x14ac:dyDescent="0.25">
      <c r="A200" t="str">
        <f>CLEAN(Repositorios!C201)</f>
        <v>JavaScript</v>
      </c>
      <c r="L200" s="2">
        <f>VALUE(CLEAN(Repositorios!D909))</f>
        <v>53</v>
      </c>
      <c r="M200" s="2">
        <f>VALUE(CLEAN(Repositorios!E488))</f>
        <v>0</v>
      </c>
      <c r="N200" s="2">
        <f>VALUE(CLEAN(Repositorios!F996))</f>
        <v>69</v>
      </c>
      <c r="O200" s="2">
        <f>VALUE(CLEAN(Repositorios!G267))</f>
        <v>100</v>
      </c>
      <c r="P200" s="6">
        <f>DATEVALUE(CLEAN(MID(Repositorios!H583,1,11)))</f>
        <v>41041</v>
      </c>
      <c r="Q200" s="8">
        <f>DATEVALUE(CLEAN(MID(Repositorios!I648,1,11)))</f>
        <v>43893</v>
      </c>
      <c r="R200" s="9">
        <f t="shared" si="6"/>
        <v>8</v>
      </c>
      <c r="S200" s="9">
        <f t="shared" si="7"/>
        <v>1</v>
      </c>
    </row>
    <row r="201" spans="1:19" x14ac:dyDescent="0.25">
      <c r="A201" t="str">
        <f>CLEAN(Repositorios!C202)</f>
        <v>null</v>
      </c>
      <c r="L201" s="2">
        <f>VALUE(CLEAN(Repositorios!D633))</f>
        <v>54</v>
      </c>
      <c r="M201" s="2">
        <f>VALUE(CLEAN(Repositorios!E491))</f>
        <v>0</v>
      </c>
      <c r="N201" s="2">
        <f>VALUE(CLEAN(Repositorios!F243))</f>
        <v>71</v>
      </c>
      <c r="O201" s="2">
        <f>VALUE(CLEAN(Repositorios!G648))</f>
        <v>100</v>
      </c>
      <c r="P201" s="6">
        <f>DATEVALUE(CLEAN(MID(Repositorios!H86,1,11)))</f>
        <v>41042</v>
      </c>
      <c r="Q201" s="8">
        <f>DATEVALUE(CLEAN(MID(Repositorios!I649,1,11)))</f>
        <v>43893</v>
      </c>
      <c r="R201" s="9">
        <f t="shared" si="6"/>
        <v>8</v>
      </c>
      <c r="S201" s="9">
        <f t="shared" si="7"/>
        <v>1</v>
      </c>
    </row>
    <row r="202" spans="1:19" x14ac:dyDescent="0.25">
      <c r="A202" t="str">
        <f>CLEAN(Repositorios!C203)</f>
        <v>Python</v>
      </c>
      <c r="L202" s="2">
        <f>VALUE(CLEAN(Repositorios!D129))</f>
        <v>55</v>
      </c>
      <c r="M202" s="2">
        <f>VALUE(CLEAN(Repositorios!E495))</f>
        <v>0</v>
      </c>
      <c r="N202" s="2">
        <f>VALUE(CLEAN(Repositorios!F787))</f>
        <v>71</v>
      </c>
      <c r="O202" s="2">
        <f>VALUE(CLEAN(Repositorios!G921))</f>
        <v>100</v>
      </c>
      <c r="P202" s="6">
        <f>DATEVALUE(CLEAN(MID(Repositorios!H388,1,11)))</f>
        <v>41058</v>
      </c>
      <c r="Q202" s="8">
        <f>DATEVALUE(CLEAN(MID(Repositorios!I651,1,11)))</f>
        <v>43893</v>
      </c>
      <c r="R202" s="9">
        <f t="shared" si="6"/>
        <v>8</v>
      </c>
      <c r="S202" s="9">
        <f t="shared" si="7"/>
        <v>1</v>
      </c>
    </row>
    <row r="203" spans="1:19" x14ac:dyDescent="0.25">
      <c r="A203" t="str">
        <f>CLEAN(Repositorios!C204)</f>
        <v>Python</v>
      </c>
      <c r="L203" s="2">
        <f>VALUE(CLEAN(Repositorios!D527))</f>
        <v>55</v>
      </c>
      <c r="M203" s="2">
        <f>VALUE(CLEAN(Repositorios!E497))</f>
        <v>0</v>
      </c>
      <c r="N203" s="2">
        <f>VALUE(CLEAN(Repositorios!F377))</f>
        <v>72</v>
      </c>
      <c r="O203" s="2">
        <f>VALUE(CLEAN(Repositorios!G345))</f>
        <v>103</v>
      </c>
      <c r="P203" s="6">
        <f>DATEVALUE(CLEAN(MID(Repositorios!H794,1,11)))</f>
        <v>41061</v>
      </c>
      <c r="Q203" s="8">
        <f>DATEVALUE(CLEAN(MID(Repositorios!I660,1,11)))</f>
        <v>43893</v>
      </c>
      <c r="R203" s="9">
        <f t="shared" si="6"/>
        <v>8</v>
      </c>
      <c r="S203" s="9">
        <f t="shared" si="7"/>
        <v>1</v>
      </c>
    </row>
    <row r="204" spans="1:19" x14ac:dyDescent="0.25">
      <c r="A204" t="str">
        <f>CLEAN(Repositorios!C205)</f>
        <v>JavaScript</v>
      </c>
      <c r="L204" s="2">
        <f>VALUE(CLEAN(Repositorios!D758))</f>
        <v>55</v>
      </c>
      <c r="M204" s="2">
        <f>VALUE(CLEAN(Repositorios!E498))</f>
        <v>0</v>
      </c>
      <c r="N204" s="2">
        <f>VALUE(CLEAN(Repositorios!F921))</f>
        <v>72</v>
      </c>
      <c r="O204" s="2">
        <f>VALUE(CLEAN(Repositorios!G12))</f>
        <v>104</v>
      </c>
      <c r="P204" s="6">
        <f>DATEVALUE(CLEAN(MID(Repositorios!H301,1,11)))</f>
        <v>41066</v>
      </c>
      <c r="Q204" s="8">
        <f>DATEVALUE(CLEAN(MID(Repositorios!I663,1,11)))</f>
        <v>43893</v>
      </c>
      <c r="R204" s="9">
        <f t="shared" si="6"/>
        <v>8</v>
      </c>
      <c r="S204" s="9">
        <f t="shared" si="7"/>
        <v>1</v>
      </c>
    </row>
    <row r="205" spans="1:19" x14ac:dyDescent="0.25">
      <c r="A205" t="str">
        <f>CLEAN(Repositorios!C206)</f>
        <v>JavaScript</v>
      </c>
      <c r="L205" s="2">
        <f>VALUE(CLEAN(Repositorios!D960))</f>
        <v>55</v>
      </c>
      <c r="M205" s="2">
        <f>VALUE(CLEAN(Repositorios!E500))</f>
        <v>0</v>
      </c>
      <c r="N205" s="2">
        <f>VALUE(CLEAN(Repositorios!F625))</f>
        <v>73</v>
      </c>
      <c r="O205" s="2">
        <f>VALUE(CLEAN(Repositorios!G120))</f>
        <v>104</v>
      </c>
      <c r="P205" s="6">
        <f>DATEVALUE(CLEAN(MID(Repositorios!H769,1,11)))</f>
        <v>41068</v>
      </c>
      <c r="Q205" s="8">
        <f>DATEVALUE(CLEAN(MID(Repositorios!I666,1,11)))</f>
        <v>43893</v>
      </c>
      <c r="R205" s="9">
        <f t="shared" si="6"/>
        <v>8</v>
      </c>
      <c r="S205" s="9">
        <f t="shared" si="7"/>
        <v>1</v>
      </c>
    </row>
    <row r="206" spans="1:19" x14ac:dyDescent="0.25">
      <c r="A206" t="str">
        <f>CLEAN(Repositorios!C207)</f>
        <v>Go</v>
      </c>
      <c r="L206" s="2">
        <f>VALUE(CLEAN(Repositorios!D124))</f>
        <v>56</v>
      </c>
      <c r="M206" s="2">
        <f>VALUE(CLEAN(Repositorios!E502))</f>
        <v>0</v>
      </c>
      <c r="N206" s="2">
        <f>VALUE(CLEAN(Repositorios!F37))</f>
        <v>74</v>
      </c>
      <c r="O206" s="2">
        <f>VALUE(CLEAN(Repositorios!G635))</f>
        <v>104</v>
      </c>
      <c r="P206" s="6">
        <f>DATEVALUE(CLEAN(MID(Repositorios!H181,1,11)))</f>
        <v>41079</v>
      </c>
      <c r="Q206" s="8">
        <f>DATEVALUE(CLEAN(MID(Repositorios!I668,1,11)))</f>
        <v>43893</v>
      </c>
      <c r="R206" s="9">
        <f t="shared" si="6"/>
        <v>8</v>
      </c>
      <c r="S206" s="9">
        <f t="shared" si="7"/>
        <v>1</v>
      </c>
    </row>
    <row r="207" spans="1:19" x14ac:dyDescent="0.25">
      <c r="A207" t="str">
        <f>CLEAN(Repositorios!C208)</f>
        <v>Python</v>
      </c>
      <c r="L207" s="2">
        <f>VALUE(CLEAN(Repositorios!D444))</f>
        <v>57</v>
      </c>
      <c r="M207" s="2">
        <f>VALUE(CLEAN(Repositorios!E504))</f>
        <v>0</v>
      </c>
      <c r="N207" s="2">
        <f>VALUE(CLEAN(Repositorios!F59))</f>
        <v>74</v>
      </c>
      <c r="O207" s="2">
        <f>VALUE(CLEAN(Repositorios!G319))</f>
        <v>105</v>
      </c>
      <c r="P207" s="6">
        <f>DATEVALUE(CLEAN(MID(Repositorios!H631,1,11)))</f>
        <v>41086</v>
      </c>
      <c r="Q207" s="8">
        <f>DATEVALUE(CLEAN(MID(Repositorios!I669,1,11)))</f>
        <v>43893</v>
      </c>
      <c r="R207" s="9">
        <f t="shared" si="6"/>
        <v>8</v>
      </c>
      <c r="S207" s="9">
        <f t="shared" si="7"/>
        <v>1</v>
      </c>
    </row>
    <row r="208" spans="1:19" x14ac:dyDescent="0.25">
      <c r="A208" t="str">
        <f>CLEAN(Repositorios!C209)</f>
        <v>JavaScript</v>
      </c>
      <c r="L208" s="2">
        <f>VALUE(CLEAN(Repositorios!D242))</f>
        <v>58</v>
      </c>
      <c r="M208" s="2">
        <f>VALUE(CLEAN(Repositorios!E506))</f>
        <v>0</v>
      </c>
      <c r="N208" s="2">
        <f>VALUE(CLEAN(Repositorios!F130))</f>
        <v>74</v>
      </c>
      <c r="O208" s="2">
        <f>VALUE(CLEAN(Repositorios!G523))</f>
        <v>108</v>
      </c>
      <c r="P208" s="6">
        <f>DATEVALUE(CLEAN(MID(Repositorios!H348,1,11)))</f>
        <v>41106</v>
      </c>
      <c r="Q208" s="8">
        <f>DATEVALUE(CLEAN(MID(Repositorios!I672,1,11)))</f>
        <v>43893</v>
      </c>
      <c r="R208" s="9">
        <f t="shared" si="6"/>
        <v>8</v>
      </c>
      <c r="S208" s="9">
        <f t="shared" si="7"/>
        <v>1</v>
      </c>
    </row>
    <row r="209" spans="1:19" x14ac:dyDescent="0.25">
      <c r="A209" t="str">
        <f>CLEAN(Repositorios!C210)</f>
        <v>JavaScript</v>
      </c>
      <c r="L209" s="2">
        <f>VALUE(CLEAN(Repositorios!D481))</f>
        <v>58</v>
      </c>
      <c r="M209" s="2">
        <f>VALUE(CLEAN(Repositorios!E510))</f>
        <v>0</v>
      </c>
      <c r="N209" s="2">
        <f>VALUE(CLEAN(Repositorios!F380))</f>
        <v>74</v>
      </c>
      <c r="O209" s="2">
        <f>VALUE(CLEAN(Repositorios!G22))</f>
        <v>109</v>
      </c>
      <c r="P209" s="6">
        <f>DATEVALUE(CLEAN(MID(Repositorios!H638,1,11)))</f>
        <v>41107</v>
      </c>
      <c r="Q209" s="8">
        <f>DATEVALUE(CLEAN(MID(Repositorios!I679,1,11)))</f>
        <v>43893</v>
      </c>
      <c r="R209" s="9">
        <f t="shared" si="6"/>
        <v>8</v>
      </c>
      <c r="S209" s="9">
        <f t="shared" si="7"/>
        <v>1</v>
      </c>
    </row>
    <row r="210" spans="1:19" x14ac:dyDescent="0.25">
      <c r="A210" t="str">
        <f>CLEAN(Repositorios!C211)</f>
        <v>Kotlin</v>
      </c>
      <c r="L210" s="2">
        <f>VALUE(CLEAN(Repositorios!D523))</f>
        <v>58</v>
      </c>
      <c r="M210" s="2">
        <f>VALUE(CLEAN(Repositorios!E513))</f>
        <v>0</v>
      </c>
      <c r="N210" s="2">
        <f>VALUE(CLEAN(Repositorios!F646))</f>
        <v>74</v>
      </c>
      <c r="O210" s="2">
        <f>VALUE(CLEAN(Repositorios!G604))</f>
        <v>109</v>
      </c>
      <c r="P210" s="6">
        <f>DATEVALUE(CLEAN(MID(Repositorios!H643,1,11)))</f>
        <v>41108</v>
      </c>
      <c r="Q210" s="8">
        <f>DATEVALUE(CLEAN(MID(Repositorios!I680,1,11)))</f>
        <v>43893</v>
      </c>
      <c r="R210" s="9">
        <f t="shared" si="6"/>
        <v>8</v>
      </c>
      <c r="S210" s="9">
        <f t="shared" si="7"/>
        <v>1</v>
      </c>
    </row>
    <row r="211" spans="1:19" x14ac:dyDescent="0.25">
      <c r="A211" t="str">
        <f>CLEAN(Repositorios!C212)</f>
        <v>TypeScript</v>
      </c>
      <c r="L211" s="2">
        <f>VALUE(CLEAN(Repositorios!D858))</f>
        <v>58</v>
      </c>
      <c r="M211" s="2">
        <f>VALUE(CLEAN(Repositorios!E515))</f>
        <v>0</v>
      </c>
      <c r="N211" s="2">
        <f>VALUE(CLEAN(Repositorios!F648))</f>
        <v>74</v>
      </c>
      <c r="O211" s="2">
        <f>VALUE(CLEAN(Repositorios!G495))</f>
        <v>110</v>
      </c>
      <c r="P211" s="6">
        <f>DATEVALUE(CLEAN(MID(Repositorios!H96,1,11)))</f>
        <v>41109</v>
      </c>
      <c r="Q211" s="8">
        <f>DATEVALUE(CLEAN(MID(Repositorios!I681,1,11)))</f>
        <v>43893</v>
      </c>
      <c r="R211" s="9">
        <f t="shared" si="6"/>
        <v>8</v>
      </c>
      <c r="S211" s="9">
        <f t="shared" si="7"/>
        <v>1</v>
      </c>
    </row>
    <row r="212" spans="1:19" x14ac:dyDescent="0.25">
      <c r="A212" t="str">
        <f>CLEAN(Repositorios!C213)</f>
        <v>JavaScript</v>
      </c>
      <c r="L212" s="2">
        <f>VALUE(CLEAN(Repositorios!D923))</f>
        <v>58</v>
      </c>
      <c r="M212" s="2">
        <f>VALUE(CLEAN(Repositorios!E520))</f>
        <v>0</v>
      </c>
      <c r="N212" s="2">
        <f>VALUE(CLEAN(Repositorios!F307))</f>
        <v>75</v>
      </c>
      <c r="O212" s="2">
        <f>VALUE(CLEAN(Repositorios!G894))</f>
        <v>111</v>
      </c>
      <c r="P212" s="6">
        <f>DATEVALUE(CLEAN(MID(Repositorios!H716,1,11)))</f>
        <v>41111</v>
      </c>
      <c r="Q212" s="8">
        <f>DATEVALUE(CLEAN(MID(Repositorios!I689,1,11)))</f>
        <v>43893</v>
      </c>
      <c r="R212" s="9">
        <f t="shared" si="6"/>
        <v>8</v>
      </c>
      <c r="S212" s="9">
        <f t="shared" si="7"/>
        <v>1</v>
      </c>
    </row>
    <row r="213" spans="1:19" x14ac:dyDescent="0.25">
      <c r="A213" t="str">
        <f>CLEAN(Repositorios!C214)</f>
        <v>JavaScript</v>
      </c>
      <c r="L213" s="2">
        <f>VALUE(CLEAN(Repositorios!D529))</f>
        <v>59</v>
      </c>
      <c r="M213" s="2">
        <f>VALUE(CLEAN(Repositorios!E522))</f>
        <v>0</v>
      </c>
      <c r="N213" s="2">
        <f>VALUE(CLEAN(Repositorios!F604))</f>
        <v>75</v>
      </c>
      <c r="O213" s="2">
        <f>VALUE(CLEAN(Repositorios!G240))</f>
        <v>112</v>
      </c>
      <c r="P213" s="6">
        <f>DATEVALUE(CLEAN(MID(Repositorios!H136,1,11)))</f>
        <v>41113</v>
      </c>
      <c r="Q213" s="8">
        <f>DATEVALUE(CLEAN(MID(Repositorios!I691,1,11)))</f>
        <v>43893</v>
      </c>
      <c r="R213" s="9">
        <f t="shared" si="6"/>
        <v>8</v>
      </c>
      <c r="S213" s="9">
        <f t="shared" si="7"/>
        <v>1</v>
      </c>
    </row>
    <row r="214" spans="1:19" x14ac:dyDescent="0.25">
      <c r="A214" t="str">
        <f>CLEAN(Repositorios!C215)</f>
        <v>HTML</v>
      </c>
      <c r="L214" s="2">
        <f>VALUE(CLEAN(Repositorios!D904))</f>
        <v>59</v>
      </c>
      <c r="M214" s="2">
        <f>VALUE(CLEAN(Repositorios!E523))</f>
        <v>0</v>
      </c>
      <c r="N214" s="2">
        <f>VALUE(CLEAN(Repositorios!F836))</f>
        <v>75</v>
      </c>
      <c r="O214" s="2">
        <f>VALUE(CLEAN(Repositorios!G941))</f>
        <v>112</v>
      </c>
      <c r="P214" s="6">
        <f>DATEVALUE(CLEAN(MID(Repositorios!H265,1,11)))</f>
        <v>41120</v>
      </c>
      <c r="Q214" s="8">
        <f>DATEVALUE(CLEAN(MID(Repositorios!I694,1,11)))</f>
        <v>43893</v>
      </c>
      <c r="R214" s="9">
        <f t="shared" si="6"/>
        <v>8</v>
      </c>
      <c r="S214" s="9">
        <f t="shared" si="7"/>
        <v>1</v>
      </c>
    </row>
    <row r="215" spans="1:19" x14ac:dyDescent="0.25">
      <c r="A215" t="str">
        <f>CLEAN(Repositorios!C216)</f>
        <v>JavaScript</v>
      </c>
      <c r="L215" s="2">
        <f>VALUE(CLEAN(Repositorios!D126))</f>
        <v>60</v>
      </c>
      <c r="M215" s="2">
        <f>VALUE(CLEAN(Repositorios!E524))</f>
        <v>0</v>
      </c>
      <c r="N215" s="2">
        <f>VALUE(CLEAN(Repositorios!F117))</f>
        <v>76</v>
      </c>
      <c r="O215" s="2">
        <f>VALUE(CLEAN(Repositorios!G998))</f>
        <v>115</v>
      </c>
      <c r="P215" s="6">
        <f>DATEVALUE(CLEAN(MID(Repositorios!H156,1,11)))</f>
        <v>41123</v>
      </c>
      <c r="Q215" s="8">
        <f>DATEVALUE(CLEAN(MID(Repositorios!I695,1,11)))</f>
        <v>43893</v>
      </c>
      <c r="R215" s="9">
        <f t="shared" si="6"/>
        <v>8</v>
      </c>
      <c r="S215" s="9">
        <f t="shared" si="7"/>
        <v>1</v>
      </c>
    </row>
    <row r="216" spans="1:19" x14ac:dyDescent="0.25">
      <c r="A216" t="str">
        <f>CLEAN(Repositorios!C217)</f>
        <v>Go</v>
      </c>
      <c r="L216" s="2">
        <f>VALUE(CLEAN(Repositorios!D648))</f>
        <v>60</v>
      </c>
      <c r="M216" s="2">
        <f>VALUE(CLEAN(Repositorios!E530))</f>
        <v>0</v>
      </c>
      <c r="N216" s="2">
        <f>VALUE(CLEAN(Repositorios!F984))</f>
        <v>76</v>
      </c>
      <c r="O216" s="2">
        <f>VALUE(CLEAN(Repositorios!G806))</f>
        <v>120</v>
      </c>
      <c r="P216" s="6">
        <f>DATEVALUE(CLEAN(MID(Repositorios!H982,1,11)))</f>
        <v>41129</v>
      </c>
      <c r="Q216" s="8">
        <f>DATEVALUE(CLEAN(MID(Repositorios!I696,1,11)))</f>
        <v>43893</v>
      </c>
      <c r="R216" s="9">
        <f t="shared" si="6"/>
        <v>8</v>
      </c>
      <c r="S216" s="9">
        <f t="shared" si="7"/>
        <v>1</v>
      </c>
    </row>
    <row r="217" spans="1:19" x14ac:dyDescent="0.25">
      <c r="A217" t="str">
        <f>CLEAN(Repositorios!C218)</f>
        <v>Java</v>
      </c>
      <c r="L217" s="2">
        <f>VALUE(CLEAN(Repositorios!D877))</f>
        <v>60</v>
      </c>
      <c r="M217" s="2">
        <f>VALUE(CLEAN(Repositorios!E536))</f>
        <v>0</v>
      </c>
      <c r="N217" s="2">
        <f>VALUE(CLEAN(Repositorios!F31))</f>
        <v>77</v>
      </c>
      <c r="O217" s="2">
        <f>VALUE(CLEAN(Repositorios!G27))</f>
        <v>122</v>
      </c>
      <c r="P217" s="6">
        <f>DATEVALUE(CLEAN(MID(Repositorios!H672,1,11)))</f>
        <v>41130</v>
      </c>
      <c r="Q217" s="8">
        <f>DATEVALUE(CLEAN(MID(Repositorios!I697,1,11)))</f>
        <v>43893</v>
      </c>
      <c r="R217" s="9">
        <f t="shared" si="6"/>
        <v>8</v>
      </c>
      <c r="S217" s="9">
        <f t="shared" si="7"/>
        <v>1</v>
      </c>
    </row>
    <row r="218" spans="1:19" x14ac:dyDescent="0.25">
      <c r="A218" t="str">
        <f>CLEAN(Repositorios!C219)</f>
        <v>Python</v>
      </c>
      <c r="L218" s="2">
        <f>VALUE(CLEAN(Repositorios!D564))</f>
        <v>61</v>
      </c>
      <c r="M218" s="2">
        <f>VALUE(CLEAN(Repositorios!E539))</f>
        <v>0</v>
      </c>
      <c r="N218" s="2">
        <f>VALUE(CLEAN(Repositorios!F244))</f>
        <v>77</v>
      </c>
      <c r="O218" s="2">
        <f>VALUE(CLEAN(Repositorios!G913))</f>
        <v>122</v>
      </c>
      <c r="P218" s="6">
        <f>DATEVALUE(CLEAN(MID(Repositorios!H632,1,11)))</f>
        <v>41131</v>
      </c>
      <c r="Q218" s="8">
        <f>DATEVALUE(CLEAN(MID(Repositorios!I698,1,11)))</f>
        <v>43893</v>
      </c>
      <c r="R218" s="9">
        <f t="shared" si="6"/>
        <v>8</v>
      </c>
      <c r="S218" s="9">
        <f t="shared" si="7"/>
        <v>1</v>
      </c>
    </row>
    <row r="219" spans="1:19" x14ac:dyDescent="0.25">
      <c r="A219" t="str">
        <f>CLEAN(Repositorios!C220)</f>
        <v>C++</v>
      </c>
      <c r="L219" s="2">
        <f>VALUE(CLEAN(Repositorios!D829))</f>
        <v>61</v>
      </c>
      <c r="M219" s="2">
        <f>VALUE(CLEAN(Repositorios!E541))</f>
        <v>0</v>
      </c>
      <c r="N219" s="2">
        <f>VALUE(CLEAN(Repositorios!F12))</f>
        <v>78</v>
      </c>
      <c r="O219" s="2">
        <f>VALUE(CLEAN(Repositorios!G37))</f>
        <v>123</v>
      </c>
      <c r="P219" s="6">
        <f>DATEVALUE(CLEAN(MID(Repositorios!H773,1,11)))</f>
        <v>41134</v>
      </c>
      <c r="Q219" s="8">
        <f>DATEVALUE(CLEAN(MID(Repositorios!I699,1,11)))</f>
        <v>43893</v>
      </c>
      <c r="R219" s="9">
        <f t="shared" si="6"/>
        <v>8</v>
      </c>
      <c r="S219" s="9">
        <f t="shared" si="7"/>
        <v>1</v>
      </c>
    </row>
    <row r="220" spans="1:19" x14ac:dyDescent="0.25">
      <c r="A220" t="str">
        <f>CLEAN(Repositorios!C221)</f>
        <v>JavaScript</v>
      </c>
      <c r="L220" s="2">
        <f>VALUE(CLEAN(Repositorios!D894))</f>
        <v>63</v>
      </c>
      <c r="M220" s="2">
        <f>VALUE(CLEAN(Repositorios!E546))</f>
        <v>0</v>
      </c>
      <c r="N220" s="2">
        <f>VALUE(CLEAN(Repositorios!F261))</f>
        <v>79</v>
      </c>
      <c r="O220" s="2">
        <f>VALUE(CLEAN(Repositorios!G359))</f>
        <v>124</v>
      </c>
      <c r="P220" s="6">
        <f>DATEVALUE(CLEAN(MID(Repositorios!H789,1,11)))</f>
        <v>41138</v>
      </c>
      <c r="Q220" s="8">
        <f>DATEVALUE(CLEAN(MID(Repositorios!I701,1,11)))</f>
        <v>43893</v>
      </c>
      <c r="R220" s="9">
        <f t="shared" si="6"/>
        <v>8</v>
      </c>
      <c r="S220" s="9">
        <f t="shared" si="7"/>
        <v>1</v>
      </c>
    </row>
    <row r="221" spans="1:19" x14ac:dyDescent="0.25">
      <c r="A221" t="str">
        <f>CLEAN(Repositorios!C222)</f>
        <v>TypeScript</v>
      </c>
      <c r="L221" s="2">
        <f>VALUE(CLEAN(Repositorios!D154))</f>
        <v>64</v>
      </c>
      <c r="M221" s="2">
        <f>VALUE(CLEAN(Repositorios!E550))</f>
        <v>0</v>
      </c>
      <c r="N221" s="2">
        <f>VALUE(CLEAN(Repositorios!F337))</f>
        <v>79</v>
      </c>
      <c r="O221" s="2">
        <f>VALUE(CLEAN(Repositorios!G121))</f>
        <v>125</v>
      </c>
      <c r="P221" s="6">
        <f>DATEVALUE(CLEAN(MID(Repositorios!H183,1,11)))</f>
        <v>41141</v>
      </c>
      <c r="Q221" s="8">
        <f>DATEVALUE(CLEAN(MID(Repositorios!I703,1,11)))</f>
        <v>43893</v>
      </c>
      <c r="R221" s="9">
        <f t="shared" si="6"/>
        <v>8</v>
      </c>
      <c r="S221" s="9">
        <f t="shared" si="7"/>
        <v>1</v>
      </c>
    </row>
    <row r="222" spans="1:19" x14ac:dyDescent="0.25">
      <c r="A222" t="str">
        <f>CLEAN(Repositorios!C223)</f>
        <v>Java</v>
      </c>
      <c r="L222" s="2">
        <f>VALUE(CLEAN(Repositorios!D250))</f>
        <v>64</v>
      </c>
      <c r="M222" s="2">
        <f>VALUE(CLEAN(Repositorios!E551))</f>
        <v>0</v>
      </c>
      <c r="N222" s="2">
        <f>VALUE(CLEAN(Repositorios!F605))</f>
        <v>79</v>
      </c>
      <c r="O222" s="2">
        <f>VALUE(CLEAN(Repositorios!G696))</f>
        <v>125</v>
      </c>
      <c r="P222" s="6">
        <f>DATEVALUE(CLEAN(MID(Repositorios!H863,1,11)))</f>
        <v>41143</v>
      </c>
      <c r="Q222" s="8">
        <f>DATEVALUE(CLEAN(MID(Repositorios!I706,1,11)))</f>
        <v>43893</v>
      </c>
      <c r="R222" s="9">
        <f t="shared" si="6"/>
        <v>8</v>
      </c>
      <c r="S222" s="9">
        <f t="shared" si="7"/>
        <v>1</v>
      </c>
    </row>
    <row r="223" spans="1:19" x14ac:dyDescent="0.25">
      <c r="A223" t="str">
        <f>CLEAN(Repositorios!C224)</f>
        <v>Ruby</v>
      </c>
      <c r="L223" s="2">
        <f>VALUE(CLEAN(Repositorios!D454))</f>
        <v>64</v>
      </c>
      <c r="M223" s="2">
        <f>VALUE(CLEAN(Repositorios!E558))</f>
        <v>0</v>
      </c>
      <c r="N223" s="2">
        <f>VALUE(CLEAN(Repositorios!F804))</f>
        <v>79</v>
      </c>
      <c r="O223" s="2">
        <f>VALUE(CLEAN(Repositorios!G491))</f>
        <v>127</v>
      </c>
      <c r="P223" s="6">
        <f>DATEVALUE(CLEAN(MID(Repositorios!H368,1,11)))</f>
        <v>41144</v>
      </c>
      <c r="Q223" s="8">
        <f>DATEVALUE(CLEAN(MID(Repositorios!I711,1,11)))</f>
        <v>43893</v>
      </c>
      <c r="R223" s="9">
        <f t="shared" si="6"/>
        <v>8</v>
      </c>
      <c r="S223" s="9">
        <f t="shared" si="7"/>
        <v>1</v>
      </c>
    </row>
    <row r="224" spans="1:19" x14ac:dyDescent="0.25">
      <c r="A224" t="str">
        <f>CLEAN(Repositorios!C225)</f>
        <v>JavaScript</v>
      </c>
      <c r="L224" s="2">
        <f>VALUE(CLEAN(Repositorios!D872))</f>
        <v>64</v>
      </c>
      <c r="M224" s="2">
        <f>VALUE(CLEAN(Repositorios!E562))</f>
        <v>0</v>
      </c>
      <c r="N224" s="2">
        <f>VALUE(CLEAN(Repositorios!F400))</f>
        <v>80</v>
      </c>
      <c r="O224" s="2">
        <f>VALUE(CLEAN(Repositorios!G947))</f>
        <v>127</v>
      </c>
      <c r="P224" s="6">
        <f>DATEVALUE(CLEAN(MID(Repositorios!H951,1,11)))</f>
        <v>41147</v>
      </c>
      <c r="Q224" s="8">
        <f>DATEVALUE(CLEAN(MID(Repositorios!I713,1,11)))</f>
        <v>43893</v>
      </c>
      <c r="R224" s="9">
        <f t="shared" si="6"/>
        <v>8</v>
      </c>
      <c r="S224" s="9">
        <f t="shared" si="7"/>
        <v>1</v>
      </c>
    </row>
    <row r="225" spans="1:19" x14ac:dyDescent="0.25">
      <c r="A225" t="str">
        <f>CLEAN(Repositorios!C226)</f>
        <v>JavaScript</v>
      </c>
      <c r="L225" s="2">
        <f>VALUE(CLEAN(Repositorios!D978))</f>
        <v>64</v>
      </c>
      <c r="M225" s="2">
        <f>VALUE(CLEAN(Repositorios!E566))</f>
        <v>0</v>
      </c>
      <c r="N225" s="2">
        <f>VALUE(CLEAN(Repositorios!F456))</f>
        <v>80</v>
      </c>
      <c r="O225" s="2">
        <f>VALUE(CLEAN(Repositorios!G401))</f>
        <v>130</v>
      </c>
      <c r="P225" s="6">
        <f>DATEVALUE(CLEAN(MID(Repositorios!H517,1,11)))</f>
        <v>41152</v>
      </c>
      <c r="Q225" s="8">
        <f>DATEVALUE(CLEAN(MID(Repositorios!I715,1,11)))</f>
        <v>43893</v>
      </c>
      <c r="R225" s="9">
        <f t="shared" si="6"/>
        <v>8</v>
      </c>
      <c r="S225" s="9">
        <f t="shared" si="7"/>
        <v>1</v>
      </c>
    </row>
    <row r="226" spans="1:19" x14ac:dyDescent="0.25">
      <c r="A226" t="str">
        <f>CLEAN(Repositorios!C227)</f>
        <v>Python</v>
      </c>
      <c r="L226" s="2">
        <f>VALUE(CLEAN(Repositorios!D388))</f>
        <v>65</v>
      </c>
      <c r="M226" s="2">
        <f>VALUE(CLEAN(Repositorios!E567))</f>
        <v>0</v>
      </c>
      <c r="N226" s="2">
        <f>VALUE(CLEAN(Repositorios!F509))</f>
        <v>80</v>
      </c>
      <c r="O226" s="2">
        <f>VALUE(CLEAN(Repositorios!G605))</f>
        <v>136</v>
      </c>
      <c r="P226" s="6">
        <f>DATEVALUE(CLEAN(MID(Repositorios!H721,1,11)))</f>
        <v>41159</v>
      </c>
      <c r="Q226" s="8">
        <f>DATEVALUE(CLEAN(MID(Repositorios!I718,1,11)))</f>
        <v>43893</v>
      </c>
      <c r="R226" s="9">
        <f t="shared" si="6"/>
        <v>8</v>
      </c>
      <c r="S226" s="9">
        <f t="shared" si="7"/>
        <v>1</v>
      </c>
    </row>
    <row r="227" spans="1:19" x14ac:dyDescent="0.25">
      <c r="A227" t="str">
        <f>CLEAN(Repositorios!C228)</f>
        <v>TeX</v>
      </c>
      <c r="L227" s="2">
        <f>VALUE(CLEAN(Repositorios!D674))</f>
        <v>65</v>
      </c>
      <c r="M227" s="2">
        <f>VALUE(CLEAN(Repositorios!E568))</f>
        <v>0</v>
      </c>
      <c r="N227" s="2">
        <f>VALUE(CLEAN(Repositorios!F909))</f>
        <v>80</v>
      </c>
      <c r="O227" s="2">
        <f>VALUE(CLEAN(Repositorios!G226))</f>
        <v>137</v>
      </c>
      <c r="P227" s="6">
        <f>DATEVALUE(CLEAN(MID(Repositorios!H823,1,11)))</f>
        <v>41160</v>
      </c>
      <c r="Q227" s="8">
        <f>DATEVALUE(CLEAN(MID(Repositorios!I719,1,11)))</f>
        <v>43893</v>
      </c>
      <c r="R227" s="9">
        <f t="shared" si="6"/>
        <v>8</v>
      </c>
      <c r="S227" s="9">
        <f t="shared" si="7"/>
        <v>1</v>
      </c>
    </row>
    <row r="228" spans="1:19" x14ac:dyDescent="0.25">
      <c r="A228" t="str">
        <f>CLEAN(Repositorios!C229)</f>
        <v>JavaScript</v>
      </c>
      <c r="L228" s="2">
        <f>VALUE(CLEAN(Repositorios!D828))</f>
        <v>65</v>
      </c>
      <c r="M228" s="2">
        <f>VALUE(CLEAN(Repositorios!E569))</f>
        <v>0</v>
      </c>
      <c r="N228" s="2">
        <f>VALUE(CLEAN(Repositorios!F491))</f>
        <v>82</v>
      </c>
      <c r="O228" s="2">
        <f>VALUE(CLEAN(Repositorios!G858))</f>
        <v>139</v>
      </c>
      <c r="P228" s="6">
        <f>DATEVALUE(CLEAN(MID(Repositorios!H798,1,11)))</f>
        <v>41168</v>
      </c>
      <c r="Q228" s="8">
        <f>DATEVALUE(CLEAN(MID(Repositorios!I720,1,11)))</f>
        <v>43893</v>
      </c>
      <c r="R228" s="9">
        <f t="shared" si="6"/>
        <v>8</v>
      </c>
      <c r="S228" s="9">
        <f t="shared" si="7"/>
        <v>1</v>
      </c>
    </row>
    <row r="229" spans="1:19" x14ac:dyDescent="0.25">
      <c r="A229" t="str">
        <f>CLEAN(Repositorios!C230)</f>
        <v>null</v>
      </c>
      <c r="L229" s="2">
        <f>VALUE(CLEAN(Repositorios!D225))</f>
        <v>66</v>
      </c>
      <c r="M229" s="2">
        <f>VALUE(CLEAN(Repositorios!E570))</f>
        <v>0</v>
      </c>
      <c r="N229" s="2">
        <f>VALUE(CLEAN(Repositorios!F515))</f>
        <v>86</v>
      </c>
      <c r="O229" s="2">
        <f>VALUE(CLEAN(Repositorios!G354))</f>
        <v>141</v>
      </c>
      <c r="P229" s="6">
        <f>DATEVALUE(CLEAN(MID(Repositorios!H946,1,11)))</f>
        <v>41172</v>
      </c>
      <c r="Q229" s="8">
        <f>DATEVALUE(CLEAN(MID(Repositorios!I722,1,11)))</f>
        <v>43893</v>
      </c>
      <c r="R229" s="9">
        <f t="shared" si="6"/>
        <v>8</v>
      </c>
      <c r="S229" s="9">
        <f t="shared" si="7"/>
        <v>1</v>
      </c>
    </row>
    <row r="230" spans="1:19" x14ac:dyDescent="0.25">
      <c r="A230" t="str">
        <f>CLEAN(Repositorios!C231)</f>
        <v>Go</v>
      </c>
      <c r="L230" s="2">
        <f>VALUE(CLEAN(Repositorios!D240))</f>
        <v>67</v>
      </c>
      <c r="M230" s="2">
        <f>VALUE(CLEAN(Repositorios!E571))</f>
        <v>0</v>
      </c>
      <c r="N230" s="2">
        <f>VALUE(CLEAN(Repositorios!F941))</f>
        <v>86</v>
      </c>
      <c r="O230" s="2">
        <f>VALUE(CLEAN(Repositorios!G130))</f>
        <v>145</v>
      </c>
      <c r="P230" s="6">
        <f>DATEVALUE(CLEAN(MID(Repositorios!H201,1,11)))</f>
        <v>41175</v>
      </c>
      <c r="Q230" s="8">
        <f>DATEVALUE(CLEAN(MID(Repositorios!I731,1,11)))</f>
        <v>43893</v>
      </c>
      <c r="R230" s="9">
        <f t="shared" si="6"/>
        <v>8</v>
      </c>
      <c r="S230" s="9">
        <f t="shared" si="7"/>
        <v>1</v>
      </c>
    </row>
    <row r="231" spans="1:19" x14ac:dyDescent="0.25">
      <c r="A231" t="str">
        <f>CLEAN(Repositorios!C232)</f>
        <v>JavaScript</v>
      </c>
      <c r="L231" s="2">
        <f>VALUE(CLEAN(Repositorios!D414))</f>
        <v>67</v>
      </c>
      <c r="M231" s="2">
        <f>VALUE(CLEAN(Repositorios!E577))</f>
        <v>0</v>
      </c>
      <c r="N231" s="2">
        <f>VALUE(CLEAN(Repositorios!F877))</f>
        <v>88</v>
      </c>
      <c r="O231" s="2">
        <f>VALUE(CLEAN(Repositorios!G642))</f>
        <v>147</v>
      </c>
      <c r="P231" s="6">
        <f>DATEVALUE(CLEAN(MID(Repositorios!H353,1,11)))</f>
        <v>41181</v>
      </c>
      <c r="Q231" s="8">
        <f>DATEVALUE(CLEAN(MID(Repositorios!I733,1,11)))</f>
        <v>43893</v>
      </c>
      <c r="R231" s="9">
        <f t="shared" si="6"/>
        <v>8</v>
      </c>
      <c r="S231" s="9">
        <f t="shared" si="7"/>
        <v>1</v>
      </c>
    </row>
    <row r="232" spans="1:19" x14ac:dyDescent="0.25">
      <c r="A232" t="str">
        <f>CLEAN(Repositorios!C233)</f>
        <v>Ruby</v>
      </c>
      <c r="L232" s="2">
        <f>VALUE(CLEAN(Repositorios!D456))</f>
        <v>67</v>
      </c>
      <c r="M232" s="2">
        <f>VALUE(CLEAN(Repositorios!E578))</f>
        <v>0</v>
      </c>
      <c r="N232" s="2">
        <f>VALUE(CLEAN(Repositorios!F153))</f>
        <v>89</v>
      </c>
      <c r="O232" s="2">
        <f>VALUE(CLEAN(Repositorios!G705))</f>
        <v>147</v>
      </c>
      <c r="P232" s="6">
        <f>DATEVALUE(CLEAN(MID(Repositorios!H817,1,11)))</f>
        <v>41185</v>
      </c>
      <c r="Q232" s="8">
        <f>DATEVALUE(CLEAN(MID(Repositorios!I736,1,11)))</f>
        <v>43893</v>
      </c>
      <c r="R232" s="9">
        <f t="shared" si="6"/>
        <v>8</v>
      </c>
      <c r="S232" s="9">
        <f t="shared" si="7"/>
        <v>1</v>
      </c>
    </row>
    <row r="233" spans="1:19" x14ac:dyDescent="0.25">
      <c r="A233" t="str">
        <f>CLEAN(Repositorios!C234)</f>
        <v>Python</v>
      </c>
      <c r="L233" s="2">
        <f>VALUE(CLEAN(Repositorios!D543))</f>
        <v>67</v>
      </c>
      <c r="M233" s="2">
        <f>VALUE(CLEAN(Repositorios!E579))</f>
        <v>0</v>
      </c>
      <c r="N233" s="2">
        <f>VALUE(CLEAN(Repositorios!F318))</f>
        <v>90</v>
      </c>
      <c r="O233" s="2">
        <f>VALUE(CLEAN(Repositorios!G799))</f>
        <v>147</v>
      </c>
      <c r="P233" s="6">
        <f>DATEVALUE(CLEAN(MID(Repositorios!H245,1,11)))</f>
        <v>41187</v>
      </c>
      <c r="Q233" s="8">
        <f>DATEVALUE(CLEAN(MID(Repositorios!I741,1,11)))</f>
        <v>43893</v>
      </c>
      <c r="R233" s="9">
        <f t="shared" si="6"/>
        <v>8</v>
      </c>
      <c r="S233" s="9">
        <f t="shared" si="7"/>
        <v>1</v>
      </c>
    </row>
    <row r="234" spans="1:19" x14ac:dyDescent="0.25">
      <c r="A234" t="str">
        <f>CLEAN(Repositorios!C235)</f>
        <v>JavaScript</v>
      </c>
      <c r="L234" s="2">
        <f>VALUE(CLEAN(Repositorios!D801))</f>
        <v>67</v>
      </c>
      <c r="M234" s="2">
        <f>VALUE(CLEAN(Repositorios!E580))</f>
        <v>0</v>
      </c>
      <c r="N234" s="2">
        <f>VALUE(CLEAN(Repositorios!F873))</f>
        <v>91</v>
      </c>
      <c r="O234" s="2">
        <f>VALUE(CLEAN(Repositorios!G965))</f>
        <v>148</v>
      </c>
      <c r="P234" s="6">
        <f>DATEVALUE(CLEAN(MID(Repositorios!H770,1,11)))</f>
        <v>41187</v>
      </c>
      <c r="Q234" s="8">
        <f>DATEVALUE(CLEAN(MID(Repositorios!I744,1,11)))</f>
        <v>43893</v>
      </c>
      <c r="R234" s="9">
        <f t="shared" si="6"/>
        <v>8</v>
      </c>
      <c r="S234" s="9">
        <f t="shared" si="7"/>
        <v>1</v>
      </c>
    </row>
    <row r="235" spans="1:19" x14ac:dyDescent="0.25">
      <c r="A235" t="str">
        <f>CLEAN(Repositorios!C236)</f>
        <v>null</v>
      </c>
      <c r="L235" s="2">
        <f>VALUE(CLEAN(Repositorios!D381))</f>
        <v>68</v>
      </c>
      <c r="M235" s="2">
        <f>VALUE(CLEAN(Repositorios!E588))</f>
        <v>0</v>
      </c>
      <c r="N235" s="2">
        <f>VALUE(CLEAN(Repositorios!F90))</f>
        <v>92</v>
      </c>
      <c r="O235" s="2">
        <f>VALUE(CLEAN(Repositorios!G682))</f>
        <v>152</v>
      </c>
      <c r="P235" s="6">
        <f>DATEVALUE(CLEAN(MID(Repositorios!H693,1,11)))</f>
        <v>41199</v>
      </c>
      <c r="Q235" s="8">
        <f>DATEVALUE(CLEAN(MID(Repositorios!I745,1,11)))</f>
        <v>43893</v>
      </c>
      <c r="R235" s="9">
        <f t="shared" si="6"/>
        <v>8</v>
      </c>
      <c r="S235" s="9">
        <f t="shared" si="7"/>
        <v>1</v>
      </c>
    </row>
    <row r="236" spans="1:19" x14ac:dyDescent="0.25">
      <c r="A236" t="str">
        <f>CLEAN(Repositorios!C237)</f>
        <v>Go</v>
      </c>
      <c r="L236" s="2">
        <f>VALUE(CLEAN(Repositorios!D507))</f>
        <v>68</v>
      </c>
      <c r="M236" s="2">
        <f>VALUE(CLEAN(Repositorios!E595))</f>
        <v>0</v>
      </c>
      <c r="N236" s="2">
        <f>VALUE(CLEAN(Repositorios!F120))</f>
        <v>93</v>
      </c>
      <c r="O236" s="2">
        <f>VALUE(CLEAN(Repositorios!G386))</f>
        <v>153</v>
      </c>
      <c r="P236" s="6">
        <f>DATEVALUE(CLEAN(MID(Repositorios!H79,1,11)))</f>
        <v>41201</v>
      </c>
      <c r="Q236" s="8">
        <f>DATEVALUE(CLEAN(MID(Repositorios!I746,1,11)))</f>
        <v>43893</v>
      </c>
      <c r="R236" s="9">
        <f t="shared" si="6"/>
        <v>8</v>
      </c>
      <c r="S236" s="9">
        <f t="shared" si="7"/>
        <v>1</v>
      </c>
    </row>
    <row r="237" spans="1:19" x14ac:dyDescent="0.25">
      <c r="A237" t="str">
        <f>CLEAN(Repositorios!C238)</f>
        <v>null</v>
      </c>
      <c r="L237" s="2">
        <f>VALUE(CLEAN(Repositorios!D753))</f>
        <v>68</v>
      </c>
      <c r="M237" s="2">
        <f>VALUE(CLEAN(Repositorios!E597))</f>
        <v>0</v>
      </c>
      <c r="N237" s="2">
        <f>VALUE(CLEAN(Repositorios!F300))</f>
        <v>93</v>
      </c>
      <c r="O237" s="2">
        <f>VALUE(CLEAN(Repositorios!G320))</f>
        <v>155</v>
      </c>
      <c r="P237" s="6">
        <f>DATEVALUE(CLEAN(MID(Repositorios!H314,1,11)))</f>
        <v>41212</v>
      </c>
      <c r="Q237" s="8">
        <f>DATEVALUE(CLEAN(MID(Repositorios!I749,1,11)))</f>
        <v>43893</v>
      </c>
      <c r="R237" s="9">
        <f t="shared" si="6"/>
        <v>8</v>
      </c>
      <c r="S237" s="9">
        <f t="shared" si="7"/>
        <v>1</v>
      </c>
    </row>
    <row r="238" spans="1:19" x14ac:dyDescent="0.25">
      <c r="A238" t="str">
        <f>CLEAN(Repositorios!C239)</f>
        <v>C++</v>
      </c>
      <c r="L238" s="2">
        <f>VALUE(CLEAN(Repositorios!D303))</f>
        <v>69</v>
      </c>
      <c r="M238" s="2">
        <f>VALUE(CLEAN(Repositorios!E598))</f>
        <v>0</v>
      </c>
      <c r="N238" s="2">
        <f>VALUE(CLEAN(Repositorios!F922))</f>
        <v>93</v>
      </c>
      <c r="O238" s="2">
        <f>VALUE(CLEAN(Repositorios!G527))</f>
        <v>155</v>
      </c>
      <c r="P238" s="6">
        <f>DATEVALUE(CLEAN(MID(Repositorios!H15,1,11)))</f>
        <v>41214</v>
      </c>
      <c r="Q238" s="8">
        <f>DATEVALUE(CLEAN(MID(Repositorios!I750,1,11)))</f>
        <v>43893</v>
      </c>
      <c r="R238" s="9">
        <f t="shared" si="6"/>
        <v>8</v>
      </c>
      <c r="S238" s="9">
        <f t="shared" si="7"/>
        <v>1</v>
      </c>
    </row>
    <row r="239" spans="1:19" x14ac:dyDescent="0.25">
      <c r="A239" t="str">
        <f>CLEAN(Repositorios!C240)</f>
        <v>JavaScript</v>
      </c>
      <c r="L239" s="2">
        <f>VALUE(CLEAN(Repositorios!D770))</f>
        <v>69</v>
      </c>
      <c r="M239" s="2">
        <f>VALUE(CLEAN(Repositorios!E600))</f>
        <v>0</v>
      </c>
      <c r="N239" s="2">
        <f>VALUE(CLEAN(Repositorios!F581))</f>
        <v>94</v>
      </c>
      <c r="O239" s="2">
        <f>VALUE(CLEAN(Repositorios!G31))</f>
        <v>156</v>
      </c>
      <c r="P239" s="6">
        <f>DATEVALUE(CLEAN(MID(Repositorios!H486,1,11)))</f>
        <v>41230</v>
      </c>
      <c r="Q239" s="8">
        <f>DATEVALUE(CLEAN(MID(Repositorios!I751,1,11)))</f>
        <v>43893</v>
      </c>
      <c r="R239" s="9">
        <f t="shared" si="6"/>
        <v>8</v>
      </c>
      <c r="S239" s="9">
        <f t="shared" si="7"/>
        <v>1</v>
      </c>
    </row>
    <row r="240" spans="1:19" x14ac:dyDescent="0.25">
      <c r="A240" t="str">
        <f>CLEAN(Repositorios!C241)</f>
        <v>JavaScript</v>
      </c>
      <c r="L240" s="2">
        <f>VALUE(CLEAN(Repositorios!D173))</f>
        <v>70</v>
      </c>
      <c r="M240" s="2">
        <f>VALUE(CLEAN(Repositorios!E602))</f>
        <v>0</v>
      </c>
      <c r="N240" s="2">
        <f>VALUE(CLEAN(Repositorios!F819))</f>
        <v>95</v>
      </c>
      <c r="O240" s="2">
        <f>VALUE(CLEAN(Repositorios!G984))</f>
        <v>156</v>
      </c>
      <c r="P240" s="6">
        <f>DATEVALUE(CLEAN(MID(Repositorios!H467,1,11)))</f>
        <v>41232</v>
      </c>
      <c r="Q240" s="8">
        <f>DATEVALUE(CLEAN(MID(Repositorios!I753,1,11)))</f>
        <v>43893</v>
      </c>
      <c r="R240" s="9">
        <f t="shared" si="6"/>
        <v>8</v>
      </c>
      <c r="S240" s="9">
        <f t="shared" si="7"/>
        <v>1</v>
      </c>
    </row>
    <row r="241" spans="1:19" x14ac:dyDescent="0.25">
      <c r="A241" t="str">
        <f>CLEAN(Repositorios!C242)</f>
        <v>Swift</v>
      </c>
      <c r="L241" s="2">
        <f>VALUE(CLEAN(Repositorios!D420))</f>
        <v>70</v>
      </c>
      <c r="M241" s="2">
        <f>VALUE(CLEAN(Repositorios!E604))</f>
        <v>0</v>
      </c>
      <c r="N241" s="2">
        <f>VALUE(CLEAN(Repositorios!F642))</f>
        <v>98</v>
      </c>
      <c r="O241" s="2">
        <f>VALUE(CLEAN(Repositorios!G24))</f>
        <v>161</v>
      </c>
      <c r="P241" s="6">
        <f>DATEVALUE(CLEAN(MID(Repositorios!H207,1,11)))</f>
        <v>41237</v>
      </c>
      <c r="Q241" s="8">
        <f>DATEVALUE(CLEAN(MID(Repositorios!I754,1,11)))</f>
        <v>43893</v>
      </c>
      <c r="R241" s="9">
        <f t="shared" si="6"/>
        <v>8</v>
      </c>
      <c r="S241" s="9">
        <f t="shared" si="7"/>
        <v>1</v>
      </c>
    </row>
    <row r="242" spans="1:19" x14ac:dyDescent="0.25">
      <c r="A242" t="str">
        <f>CLEAN(Repositorios!C243)</f>
        <v>null</v>
      </c>
      <c r="L242" s="2">
        <f>VALUE(CLEAN(Repositorios!D133))</f>
        <v>71</v>
      </c>
      <c r="M242" s="2">
        <f>VALUE(CLEAN(Repositorios!E606))</f>
        <v>0</v>
      </c>
      <c r="N242" s="2">
        <f>VALUE(CLEAN(Repositorios!F998))</f>
        <v>100</v>
      </c>
      <c r="O242" s="2">
        <f>VALUE(CLEAN(Repositorios!G59))</f>
        <v>162</v>
      </c>
      <c r="P242" s="6">
        <f>DATEVALUE(CLEAN(MID(Repositorios!H779,1,11)))</f>
        <v>41240</v>
      </c>
      <c r="Q242" s="8">
        <f>DATEVALUE(CLEAN(MID(Repositorios!I758,1,11)))</f>
        <v>43893</v>
      </c>
      <c r="R242" s="9">
        <f t="shared" si="6"/>
        <v>8</v>
      </c>
      <c r="S242" s="9">
        <f t="shared" si="7"/>
        <v>1</v>
      </c>
    </row>
    <row r="243" spans="1:19" x14ac:dyDescent="0.25">
      <c r="A243" t="str">
        <f>CLEAN(Repositorios!C244)</f>
        <v>null</v>
      </c>
      <c r="L243" s="2">
        <f>VALUE(CLEAN(Repositorios!D509))</f>
        <v>72</v>
      </c>
      <c r="M243" s="2">
        <f>VALUE(CLEAN(Repositorios!E610))</f>
        <v>0</v>
      </c>
      <c r="N243" s="2">
        <f>VALUE(CLEAN(Repositorios!F319))</f>
        <v>103</v>
      </c>
      <c r="O243" s="2">
        <f>VALUE(CLEAN(Repositorios!G699))</f>
        <v>171</v>
      </c>
      <c r="P243" s="6">
        <f>DATEVALUE(CLEAN(MID(Repositorios!H657,1,11)))</f>
        <v>41243</v>
      </c>
      <c r="Q243" s="8">
        <f>DATEVALUE(CLEAN(MID(Repositorios!I760,1,11)))</f>
        <v>43893</v>
      </c>
      <c r="R243" s="9">
        <f t="shared" si="6"/>
        <v>8</v>
      </c>
      <c r="S243" s="9">
        <f t="shared" si="7"/>
        <v>1</v>
      </c>
    </row>
    <row r="244" spans="1:19" x14ac:dyDescent="0.25">
      <c r="A244" t="str">
        <f>CLEAN(Repositorios!C245)</f>
        <v>TypeScript</v>
      </c>
      <c r="L244" s="2">
        <f>VALUE(CLEAN(Repositorios!D835))</f>
        <v>73</v>
      </c>
      <c r="M244" s="2">
        <f>VALUE(CLEAN(Repositorios!E611))</f>
        <v>0</v>
      </c>
      <c r="N244" s="2">
        <f>VALUE(CLEAN(Repositorios!F359))</f>
        <v>107</v>
      </c>
      <c r="O244" s="2">
        <f>VALUE(CLEAN(Repositorios!G108))</f>
        <v>172</v>
      </c>
      <c r="P244" s="6">
        <f>DATEVALUE(CLEAN(MID(Repositorios!H419,1,11)))</f>
        <v>41246</v>
      </c>
      <c r="Q244" s="8">
        <f>DATEVALUE(CLEAN(MID(Repositorios!I761,1,11)))</f>
        <v>43893</v>
      </c>
      <c r="R244" s="9">
        <f t="shared" si="6"/>
        <v>8</v>
      </c>
      <c r="S244" s="9">
        <f t="shared" si="7"/>
        <v>1</v>
      </c>
    </row>
    <row r="245" spans="1:19" x14ac:dyDescent="0.25">
      <c r="A245" t="str">
        <f>CLEAN(Repositorios!C246)</f>
        <v>JavaScript</v>
      </c>
      <c r="L245" s="2">
        <f>VALUE(CLEAN(Repositorios!D41))</f>
        <v>74</v>
      </c>
      <c r="M245" s="2">
        <f>VALUE(CLEAN(Repositorios!E617))</f>
        <v>0</v>
      </c>
      <c r="N245" s="2">
        <f>VALUE(CLEAN(Repositorios!F354))</f>
        <v>108</v>
      </c>
      <c r="O245" s="2">
        <f>VALUE(CLEAN(Repositorios!G654))</f>
        <v>172</v>
      </c>
      <c r="P245" s="6">
        <f>DATEVALUE(CLEAN(MID(Repositorios!H979,1,11)))</f>
        <v>41248</v>
      </c>
      <c r="Q245" s="8">
        <f>DATEVALUE(CLEAN(MID(Repositorios!I762,1,11)))</f>
        <v>43893</v>
      </c>
      <c r="R245" s="9">
        <f t="shared" si="6"/>
        <v>8</v>
      </c>
      <c r="S245" s="9">
        <f t="shared" si="7"/>
        <v>1</v>
      </c>
    </row>
    <row r="246" spans="1:19" x14ac:dyDescent="0.25">
      <c r="A246" t="str">
        <f>CLEAN(Repositorios!C247)</f>
        <v>C</v>
      </c>
      <c r="L246" s="2">
        <f>VALUE(CLEAN(Repositorios!D694))</f>
        <v>74</v>
      </c>
      <c r="M246" s="2">
        <f>VALUE(CLEAN(Repositorios!E621))</f>
        <v>0</v>
      </c>
      <c r="N246" s="2">
        <f>VALUE(CLEAN(Repositorios!F226))</f>
        <v>109</v>
      </c>
      <c r="O246" s="2">
        <f>VALUE(CLEAN(Repositorios!G228))</f>
        <v>174</v>
      </c>
      <c r="P246" s="6">
        <f>DATEVALUE(CLEAN(MID(Repositorios!H211,1,11)))</f>
        <v>41259</v>
      </c>
      <c r="Q246" s="8">
        <f>DATEVALUE(CLEAN(MID(Repositorios!I763,1,11)))</f>
        <v>43893</v>
      </c>
      <c r="R246" s="9">
        <f t="shared" si="6"/>
        <v>8</v>
      </c>
      <c r="S246" s="9">
        <f t="shared" si="7"/>
        <v>1</v>
      </c>
    </row>
    <row r="247" spans="1:19" x14ac:dyDescent="0.25">
      <c r="A247" t="str">
        <f>CLEAN(Repositorios!C248)</f>
        <v>JavaScript</v>
      </c>
      <c r="L247" s="2">
        <f>VALUE(CLEAN(Repositorios!D868))</f>
        <v>74</v>
      </c>
      <c r="M247" s="2">
        <f>VALUE(CLEAN(Repositorios!E622))</f>
        <v>0</v>
      </c>
      <c r="N247" s="2">
        <f>VALUE(CLEAN(Repositorios!F682))</f>
        <v>109</v>
      </c>
      <c r="O247" s="2">
        <f>VALUE(CLEAN(Repositorios!G470))</f>
        <v>175</v>
      </c>
      <c r="P247" s="6">
        <f>DATEVALUE(CLEAN(MID(Repositorios!H452,1,11)))</f>
        <v>41260</v>
      </c>
      <c r="Q247" s="8">
        <f>DATEVALUE(CLEAN(MID(Repositorios!I764,1,11)))</f>
        <v>43893</v>
      </c>
      <c r="R247" s="9">
        <f t="shared" si="6"/>
        <v>8</v>
      </c>
      <c r="S247" s="9">
        <f t="shared" si="7"/>
        <v>1</v>
      </c>
    </row>
    <row r="248" spans="1:19" x14ac:dyDescent="0.25">
      <c r="A248" t="str">
        <f>CLEAN(Repositorios!C249)</f>
        <v>Go</v>
      </c>
      <c r="L248" s="2">
        <f>VALUE(CLEAN(Repositorios!D172))</f>
        <v>75</v>
      </c>
      <c r="M248" s="2">
        <f>VALUE(CLEAN(Repositorios!E625))</f>
        <v>0</v>
      </c>
      <c r="N248" s="2">
        <f>VALUE(CLEAN(Repositorios!F495))</f>
        <v>110</v>
      </c>
      <c r="O248" s="2">
        <f>VALUE(CLEAN(Repositorios!G804))</f>
        <v>175</v>
      </c>
      <c r="P248" s="6">
        <f>DATEVALUE(CLEAN(MID(Repositorios!H509,1,11)))</f>
        <v>41262</v>
      </c>
      <c r="Q248" s="8">
        <f>DATEVALUE(CLEAN(MID(Repositorios!I765,1,11)))</f>
        <v>43893</v>
      </c>
      <c r="R248" s="9">
        <f t="shared" si="6"/>
        <v>8</v>
      </c>
      <c r="S248" s="9">
        <f t="shared" si="7"/>
        <v>1</v>
      </c>
    </row>
    <row r="249" spans="1:19" x14ac:dyDescent="0.25">
      <c r="A249" t="str">
        <f>CLEAN(Repositorios!C250)</f>
        <v>Java</v>
      </c>
      <c r="L249" s="2">
        <f>VALUE(CLEAN(Repositorios!D553))</f>
        <v>75</v>
      </c>
      <c r="M249" s="2">
        <f>VALUE(CLEAN(Repositorios!E629))</f>
        <v>0</v>
      </c>
      <c r="N249" s="2">
        <f>VALUE(CLEAN(Repositorios!F121))</f>
        <v>114</v>
      </c>
      <c r="O249" s="2">
        <f>VALUE(CLEAN(Repositorios!G821))</f>
        <v>176</v>
      </c>
      <c r="P249" s="6">
        <f>DATEVALUE(CLEAN(MID(Repositorios!H101,1,11)))</f>
        <v>41282</v>
      </c>
      <c r="Q249" s="8">
        <f>DATEVALUE(CLEAN(MID(Repositorios!I766,1,11)))</f>
        <v>43893</v>
      </c>
      <c r="R249" s="9">
        <f t="shared" si="6"/>
        <v>7</v>
      </c>
      <c r="S249" s="9">
        <f t="shared" si="7"/>
        <v>1</v>
      </c>
    </row>
    <row r="250" spans="1:19" x14ac:dyDescent="0.25">
      <c r="A250" t="str">
        <f>CLEAN(Repositorios!C251)</f>
        <v>JavaScript</v>
      </c>
      <c r="L250" s="2">
        <f>VALUE(CLEAN(Repositorios!D948))</f>
        <v>75</v>
      </c>
      <c r="M250" s="2">
        <f>VALUE(CLEAN(Repositorios!E635))</f>
        <v>0</v>
      </c>
      <c r="N250" s="2">
        <f>VALUE(CLEAN(Repositorios!F306))</f>
        <v>114</v>
      </c>
      <c r="O250" s="2">
        <f>VALUE(CLEAN(Repositorios!G341))</f>
        <v>179</v>
      </c>
      <c r="P250" s="6">
        <f>DATEVALUE(CLEAN(MID(Repositorios!H407,1,11)))</f>
        <v>41284</v>
      </c>
      <c r="Q250" s="8">
        <f>DATEVALUE(CLEAN(MID(Repositorios!I767,1,11)))</f>
        <v>43893</v>
      </c>
      <c r="R250" s="9">
        <f t="shared" si="6"/>
        <v>7</v>
      </c>
      <c r="S250" s="9">
        <f t="shared" si="7"/>
        <v>1</v>
      </c>
    </row>
    <row r="251" spans="1:19" x14ac:dyDescent="0.25">
      <c r="A251" t="str">
        <f>CLEAN(Repositorios!C252)</f>
        <v>Python</v>
      </c>
      <c r="L251" s="2">
        <f>VALUE(CLEAN(Repositorios!D473))</f>
        <v>76</v>
      </c>
      <c r="M251" s="2">
        <f>VALUE(CLEAN(Repositorios!E641))</f>
        <v>0</v>
      </c>
      <c r="N251" s="2">
        <f>VALUE(CLEAN(Repositorios!F965))</f>
        <v>114</v>
      </c>
      <c r="O251" s="2">
        <f>VALUE(CLEAN(Repositorios!G964))</f>
        <v>179</v>
      </c>
      <c r="P251" s="6">
        <f>DATEVALUE(CLEAN(MID(Repositorios!H191,1,11)))</f>
        <v>41286</v>
      </c>
      <c r="Q251" s="8">
        <f>DATEVALUE(CLEAN(MID(Repositorios!I770,1,11)))</f>
        <v>43893</v>
      </c>
      <c r="R251" s="9">
        <f t="shared" si="6"/>
        <v>7</v>
      </c>
      <c r="S251" s="9">
        <f t="shared" si="7"/>
        <v>1</v>
      </c>
    </row>
    <row r="252" spans="1:19" x14ac:dyDescent="0.25">
      <c r="A252" t="str">
        <f>CLEAN(Repositorios!C253)</f>
        <v>null</v>
      </c>
      <c r="L252" s="2">
        <f>VALUE(CLEAN(Repositorios!D756))</f>
        <v>76</v>
      </c>
      <c r="M252" s="2">
        <f>VALUE(CLEAN(Repositorios!E646))</f>
        <v>0</v>
      </c>
      <c r="N252" s="2">
        <f>VALUE(CLEAN(Repositorios!F699))</f>
        <v>116</v>
      </c>
      <c r="O252" s="2">
        <f>VALUE(CLEAN(Repositorios!G504))</f>
        <v>180</v>
      </c>
      <c r="P252" s="6">
        <f>DATEVALUE(CLEAN(MID(Repositorios!H985,1,11)))</f>
        <v>41287</v>
      </c>
      <c r="Q252" s="8">
        <f>DATEVALUE(CLEAN(MID(Repositorios!I772,1,11)))</f>
        <v>43893</v>
      </c>
      <c r="R252" s="9">
        <f t="shared" si="6"/>
        <v>7</v>
      </c>
      <c r="S252" s="9">
        <f t="shared" si="7"/>
        <v>1</v>
      </c>
    </row>
    <row r="253" spans="1:19" x14ac:dyDescent="0.25">
      <c r="A253" t="str">
        <f>CLEAN(Repositorios!C254)</f>
        <v>JavaScript</v>
      </c>
      <c r="L253" s="2">
        <f>VALUE(CLEAN(Repositorios!D106))</f>
        <v>77</v>
      </c>
      <c r="M253" s="2">
        <f>VALUE(CLEAN(Repositorios!E648))</f>
        <v>0</v>
      </c>
      <c r="N253" s="2">
        <f>VALUE(CLEAN(Repositorios!F871))</f>
        <v>117</v>
      </c>
      <c r="O253" s="2">
        <f>VALUE(CLEAN(Repositorios!G672))</f>
        <v>180</v>
      </c>
      <c r="P253" s="6">
        <f>DATEVALUE(CLEAN(MID(Repositorios!H68,1,11)))</f>
        <v>41288</v>
      </c>
      <c r="Q253" s="8">
        <f>DATEVALUE(CLEAN(MID(Repositorios!I774,1,11)))</f>
        <v>43893</v>
      </c>
      <c r="R253" s="9">
        <f t="shared" si="6"/>
        <v>7</v>
      </c>
      <c r="S253" s="9">
        <f t="shared" si="7"/>
        <v>1</v>
      </c>
    </row>
    <row r="254" spans="1:19" x14ac:dyDescent="0.25">
      <c r="A254" t="str">
        <f>CLEAN(Repositorios!C255)</f>
        <v>Python</v>
      </c>
      <c r="L254" s="2">
        <f>VALUE(CLEAN(Repositorios!D806))</f>
        <v>77</v>
      </c>
      <c r="M254" s="2">
        <f>VALUE(CLEAN(Repositorios!E653))</f>
        <v>0</v>
      </c>
      <c r="N254" s="2">
        <f>VALUE(CLEAN(Repositorios!F527))</f>
        <v>118</v>
      </c>
      <c r="O254" s="2">
        <f>VALUE(CLEAN(Repositorios!G922))</f>
        <v>180</v>
      </c>
      <c r="P254" s="6">
        <f>DATEVALUE(CLEAN(MID(Repositorios!H400,1,11)))</f>
        <v>41288</v>
      </c>
      <c r="Q254" s="8">
        <f>DATEVALUE(CLEAN(MID(Repositorios!I775,1,11)))</f>
        <v>43893</v>
      </c>
      <c r="R254" s="9">
        <f t="shared" si="6"/>
        <v>7</v>
      </c>
      <c r="S254" s="9">
        <f t="shared" si="7"/>
        <v>1</v>
      </c>
    </row>
    <row r="255" spans="1:19" x14ac:dyDescent="0.25">
      <c r="A255" t="str">
        <f>CLEAN(Repositorios!C256)</f>
        <v>C</v>
      </c>
      <c r="L255" s="2">
        <f>VALUE(CLEAN(Repositorios!D940))</f>
        <v>77</v>
      </c>
      <c r="M255" s="2">
        <f>VALUE(CLEAN(Repositorios!E655))</f>
        <v>0</v>
      </c>
      <c r="N255" s="2">
        <f>VALUE(CLEAN(Repositorios!F27))</f>
        <v>119</v>
      </c>
      <c r="O255" s="2">
        <f>VALUE(CLEAN(Repositorios!G868))</f>
        <v>182</v>
      </c>
      <c r="P255" s="6">
        <f>DATEVALUE(CLEAN(MID(Repositorios!H593,1,11)))</f>
        <v>41288</v>
      </c>
      <c r="Q255" s="8">
        <f>DATEVALUE(CLEAN(MID(Repositorios!I777,1,11)))</f>
        <v>43893</v>
      </c>
      <c r="R255" s="9">
        <f t="shared" si="6"/>
        <v>7</v>
      </c>
      <c r="S255" s="9">
        <f t="shared" si="7"/>
        <v>1</v>
      </c>
    </row>
    <row r="256" spans="1:19" x14ac:dyDescent="0.25">
      <c r="A256" t="str">
        <f>CLEAN(Repositorios!C257)</f>
        <v>Shell</v>
      </c>
      <c r="L256" s="2">
        <f>VALUE(CLEAN(Repositorios!D439))</f>
        <v>78</v>
      </c>
      <c r="M256" s="2">
        <f>VALUE(CLEAN(Repositorios!E659))</f>
        <v>0</v>
      </c>
      <c r="N256" s="2">
        <f>VALUE(CLEAN(Repositorios!F386))</f>
        <v>119</v>
      </c>
      <c r="O256" s="2">
        <f>VALUE(CLEAN(Repositorios!G871))</f>
        <v>185</v>
      </c>
      <c r="P256" s="6">
        <f>DATEVALUE(CLEAN(MID(Repositorios!H50,1,11)))</f>
        <v>41292</v>
      </c>
      <c r="Q256" s="8">
        <f>DATEVALUE(CLEAN(MID(Repositorios!I782,1,11)))</f>
        <v>43893</v>
      </c>
      <c r="R256" s="9">
        <f t="shared" si="6"/>
        <v>7</v>
      </c>
      <c r="S256" s="9">
        <f t="shared" si="7"/>
        <v>1</v>
      </c>
    </row>
    <row r="257" spans="1:19" x14ac:dyDescent="0.25">
      <c r="A257" t="str">
        <f>CLEAN(Repositorios!C258)</f>
        <v>JavaScript</v>
      </c>
      <c r="L257" s="2">
        <f>VALUE(CLEAN(Repositorios!D929))</f>
        <v>78</v>
      </c>
      <c r="M257" s="2">
        <f>VALUE(CLEAN(Repositorios!E662))</f>
        <v>0</v>
      </c>
      <c r="N257" s="2">
        <f>VALUE(CLEAN(Repositorios!F1001))</f>
        <v>119</v>
      </c>
      <c r="O257" s="2">
        <f>VALUE(CLEAN(Repositorios!G771))</f>
        <v>188</v>
      </c>
      <c r="P257" s="6">
        <f>DATEVALUE(CLEAN(MID(Repositorios!H854,1,11)))</f>
        <v>41292</v>
      </c>
      <c r="Q257" s="8">
        <f>DATEVALUE(CLEAN(MID(Repositorios!I784,1,11)))</f>
        <v>43893</v>
      </c>
      <c r="R257" s="9">
        <f t="shared" si="6"/>
        <v>7</v>
      </c>
      <c r="S257" s="9">
        <f t="shared" si="7"/>
        <v>1</v>
      </c>
    </row>
    <row r="258" spans="1:19" x14ac:dyDescent="0.25">
      <c r="A258" t="str">
        <f>CLEAN(Repositorios!C259)</f>
        <v>Dart</v>
      </c>
      <c r="L258" s="2">
        <f>VALUE(CLEAN(Repositorios!D498))</f>
        <v>80</v>
      </c>
      <c r="M258" s="2">
        <f>VALUE(CLEAN(Repositorios!E663))</f>
        <v>0</v>
      </c>
      <c r="N258" s="2">
        <f>VALUE(CLEAN(Repositorios!F820))</f>
        <v>120</v>
      </c>
      <c r="O258" s="2">
        <f>VALUE(CLEAN(Repositorios!G575))</f>
        <v>193</v>
      </c>
      <c r="P258" s="6">
        <f>DATEVALUE(CLEAN(MID(Repositorios!H212,1,11)))</f>
        <v>41295</v>
      </c>
      <c r="Q258" s="8">
        <f>DATEVALUE(CLEAN(MID(Repositorios!I787,1,11)))</f>
        <v>43893</v>
      </c>
      <c r="R258" s="9">
        <f t="shared" si="6"/>
        <v>7</v>
      </c>
      <c r="S258" s="9">
        <f t="shared" si="7"/>
        <v>1</v>
      </c>
    </row>
    <row r="259" spans="1:19" x14ac:dyDescent="0.25">
      <c r="A259" t="str">
        <f>CLEAN(Repositorios!C260)</f>
        <v>C</v>
      </c>
      <c r="L259" s="2">
        <f>VALUE(CLEAN(Repositorios!D965))</f>
        <v>80</v>
      </c>
      <c r="M259" s="2">
        <f>VALUE(CLEAN(Repositorios!E673))</f>
        <v>0</v>
      </c>
      <c r="N259" s="2">
        <f>VALUE(CLEAN(Repositorios!F575))</f>
        <v>122</v>
      </c>
      <c r="O259" s="2">
        <f>VALUE(CLEAN(Repositorios!G361))</f>
        <v>197</v>
      </c>
      <c r="P259" s="6">
        <f>DATEVALUE(CLEAN(MID(Repositorios!H857,1,11)))</f>
        <v>41300</v>
      </c>
      <c r="Q259" s="8">
        <f>DATEVALUE(CLEAN(MID(Repositorios!I788,1,11)))</f>
        <v>43893</v>
      </c>
      <c r="R259" s="9">
        <f t="shared" ref="R259:R322" si="8">2020-YEAR(P259)</f>
        <v>7</v>
      </c>
      <c r="S259" s="9">
        <f t="shared" ref="S259:S322" si="9">_xlfn.DAYS("04/03/2020",Q259)</f>
        <v>1</v>
      </c>
    </row>
    <row r="260" spans="1:19" x14ac:dyDescent="0.25">
      <c r="A260" t="str">
        <f>CLEAN(Repositorios!C261)</f>
        <v>Shell</v>
      </c>
      <c r="L260" s="2">
        <f>VALUE(CLEAN(Repositorios!D84))</f>
        <v>81</v>
      </c>
      <c r="M260" s="2">
        <f>VALUE(CLEAN(Repositorios!E679))</f>
        <v>0</v>
      </c>
      <c r="N260" s="2">
        <f>VALUE(CLEAN(Repositorios!F848))</f>
        <v>123</v>
      </c>
      <c r="O260" s="2">
        <f>VALUE(CLEAN(Repositorios!G836))</f>
        <v>197</v>
      </c>
      <c r="P260" s="6">
        <f>DATEVALUE(CLEAN(MID(Repositorios!H688,1,11)))</f>
        <v>41302</v>
      </c>
      <c r="Q260" s="8">
        <f>DATEVALUE(CLEAN(MID(Repositorios!I793,1,11)))</f>
        <v>43893</v>
      </c>
      <c r="R260" s="9">
        <f t="shared" si="8"/>
        <v>7</v>
      </c>
      <c r="S260" s="9">
        <f t="shared" si="9"/>
        <v>1</v>
      </c>
    </row>
    <row r="261" spans="1:19" x14ac:dyDescent="0.25">
      <c r="A261" t="str">
        <f>CLEAN(Repositorios!C262)</f>
        <v>Ruby</v>
      </c>
      <c r="L261" s="2">
        <f>VALUE(CLEAN(Repositorios!D624))</f>
        <v>81</v>
      </c>
      <c r="M261" s="2">
        <f>VALUE(CLEAN(Repositorios!E682))</f>
        <v>0</v>
      </c>
      <c r="N261" s="2">
        <f>VALUE(CLEAN(Repositorios!F799))</f>
        <v>126</v>
      </c>
      <c r="O261" s="2">
        <f>VALUE(CLEAN(Repositorios!G445))</f>
        <v>198</v>
      </c>
      <c r="P261" s="6">
        <f>DATEVALUE(CLEAN(MID(Repositorios!H790,1,11)))</f>
        <v>41319</v>
      </c>
      <c r="Q261" s="8">
        <f>DATEVALUE(CLEAN(MID(Repositorios!I795,1,11)))</f>
        <v>43893</v>
      </c>
      <c r="R261" s="9">
        <f t="shared" si="8"/>
        <v>7</v>
      </c>
      <c r="S261" s="9">
        <f t="shared" si="9"/>
        <v>1</v>
      </c>
    </row>
    <row r="262" spans="1:19" x14ac:dyDescent="0.25">
      <c r="A262" t="str">
        <f>CLEAN(Repositorios!C263)</f>
        <v>JavaScript</v>
      </c>
      <c r="L262" s="2">
        <f>VALUE(CLEAN(Repositorios!D660))</f>
        <v>81</v>
      </c>
      <c r="M262" s="2">
        <f>VALUE(CLEAN(Repositorios!E683))</f>
        <v>0</v>
      </c>
      <c r="N262" s="2">
        <f>VALUE(CLEAN(Repositorios!F320))</f>
        <v>127</v>
      </c>
      <c r="O262" s="2">
        <f>VALUE(CLEAN(Repositorios!G864))</f>
        <v>198</v>
      </c>
      <c r="P262" s="6">
        <f>DATEVALUE(CLEAN(MID(Repositorios!H955,1,11)))</f>
        <v>41319</v>
      </c>
      <c r="Q262" s="8">
        <f>DATEVALUE(CLEAN(MID(Repositorios!I796,1,11)))</f>
        <v>43893</v>
      </c>
      <c r="R262" s="9">
        <f t="shared" si="8"/>
        <v>7</v>
      </c>
      <c r="S262" s="9">
        <f t="shared" si="9"/>
        <v>1</v>
      </c>
    </row>
    <row r="263" spans="1:19" x14ac:dyDescent="0.25">
      <c r="A263" t="str">
        <f>CLEAN(Repositorios!C264)</f>
        <v>Python</v>
      </c>
      <c r="L263" s="2">
        <f>VALUE(CLEAN(Repositorios!D693))</f>
        <v>81</v>
      </c>
      <c r="M263" s="2">
        <f>VALUE(CLEAN(Repositorios!E686))</f>
        <v>0</v>
      </c>
      <c r="N263" s="2">
        <f>VALUE(CLEAN(Repositorios!F844))</f>
        <v>129</v>
      </c>
      <c r="O263" s="2">
        <f>VALUE(CLEAN(Repositorios!G261))</f>
        <v>199</v>
      </c>
      <c r="P263" s="6">
        <f>DATEVALUE(CLEAN(MID(Repositorios!H663,1,11)))</f>
        <v>41324</v>
      </c>
      <c r="Q263" s="8">
        <f>DATEVALUE(CLEAN(MID(Repositorios!I797,1,11)))</f>
        <v>43893</v>
      </c>
      <c r="R263" s="9">
        <f t="shared" si="8"/>
        <v>7</v>
      </c>
      <c r="S263" s="9">
        <f t="shared" si="9"/>
        <v>1</v>
      </c>
    </row>
    <row r="264" spans="1:19" x14ac:dyDescent="0.25">
      <c r="A264" t="str">
        <f>CLEAN(Repositorios!C265)</f>
        <v>JavaScript</v>
      </c>
      <c r="L264" s="2">
        <f>VALUE(CLEAN(Repositorios!D790))</f>
        <v>81</v>
      </c>
      <c r="M264" s="2">
        <f>VALUE(CLEAN(Repositorios!E687))</f>
        <v>0</v>
      </c>
      <c r="N264" s="2">
        <f>VALUE(CLEAN(Repositorios!F228))</f>
        <v>130</v>
      </c>
      <c r="O264" s="2">
        <f>VALUE(CLEAN(Repositorios!G336))</f>
        <v>199</v>
      </c>
      <c r="P264" s="6">
        <f>DATEVALUE(CLEAN(MID(Repositorios!H945,1,11)))</f>
        <v>41329</v>
      </c>
      <c r="Q264" s="8">
        <f>DATEVALUE(CLEAN(MID(Repositorios!I801,1,11)))</f>
        <v>43893</v>
      </c>
      <c r="R264" s="9">
        <f t="shared" si="8"/>
        <v>7</v>
      </c>
      <c r="S264" s="9">
        <f t="shared" si="9"/>
        <v>1</v>
      </c>
    </row>
    <row r="265" spans="1:19" x14ac:dyDescent="0.25">
      <c r="A265" t="str">
        <f>CLEAN(Repositorios!C266)</f>
        <v>Julia</v>
      </c>
      <c r="L265" s="2">
        <f>VALUE(CLEAN(Repositorios!D398))</f>
        <v>82</v>
      </c>
      <c r="M265" s="2">
        <f>VALUE(CLEAN(Repositorios!E689))</f>
        <v>0</v>
      </c>
      <c r="N265" s="2">
        <f>VALUE(CLEAN(Repositorios!F470))</f>
        <v>130</v>
      </c>
      <c r="O265" s="2">
        <f>VALUE(CLEAN(Repositorios!G133))</f>
        <v>201</v>
      </c>
      <c r="P265" s="6">
        <f>DATEVALUE(CLEAN(MID(Repositorios!H771,1,11)))</f>
        <v>41336</v>
      </c>
      <c r="Q265" s="8">
        <f>DATEVALUE(CLEAN(MID(Repositorios!I809,1,11)))</f>
        <v>43893</v>
      </c>
      <c r="R265" s="9">
        <f t="shared" si="8"/>
        <v>7</v>
      </c>
      <c r="S265" s="9">
        <f t="shared" si="9"/>
        <v>1</v>
      </c>
    </row>
    <row r="266" spans="1:19" x14ac:dyDescent="0.25">
      <c r="A266" t="str">
        <f>CLEAN(Repositorios!C267)</f>
        <v>null</v>
      </c>
      <c r="L266" s="2">
        <f>VALUE(CLEAN(Repositorios!D243))</f>
        <v>83</v>
      </c>
      <c r="M266" s="2">
        <f>VALUE(CLEAN(Repositorios!E691))</f>
        <v>0</v>
      </c>
      <c r="N266" s="2">
        <f>VALUE(CLEAN(Repositorios!F868))</f>
        <v>133</v>
      </c>
      <c r="O266" s="2">
        <f>VALUE(CLEAN(Repositorios!G400))</f>
        <v>202</v>
      </c>
      <c r="P266" s="6">
        <f>DATEVALUE(CLEAN(MID(Repositorios!H277,1,11)))</f>
        <v>41338</v>
      </c>
      <c r="Q266" s="8">
        <f>DATEVALUE(CLEAN(MID(Repositorios!I811,1,11)))</f>
        <v>43893</v>
      </c>
      <c r="R266" s="9">
        <f t="shared" si="8"/>
        <v>7</v>
      </c>
      <c r="S266" s="9">
        <f t="shared" si="9"/>
        <v>1</v>
      </c>
    </row>
    <row r="267" spans="1:19" x14ac:dyDescent="0.25">
      <c r="A267" t="str">
        <f>CLEAN(Repositorios!C268)</f>
        <v>JavaScript</v>
      </c>
      <c r="L267" s="2">
        <f>VALUE(CLEAN(Repositorios!D89))</f>
        <v>84</v>
      </c>
      <c r="M267" s="2">
        <f>VALUE(CLEAN(Repositorios!E692))</f>
        <v>0</v>
      </c>
      <c r="N267" s="2">
        <f>VALUE(CLEAN(Repositorios!F125))</f>
        <v>135</v>
      </c>
      <c r="O267" s="2">
        <f>VALUE(CLEAN(Repositorios!G859))</f>
        <v>202</v>
      </c>
      <c r="P267" s="6">
        <f>DATEVALUE(CLEAN(MID(Repositorios!H233,1,11)))</f>
        <v>41343</v>
      </c>
      <c r="Q267" s="8">
        <f>DATEVALUE(CLEAN(MID(Repositorios!I814,1,11)))</f>
        <v>43893</v>
      </c>
      <c r="R267" s="9">
        <f t="shared" si="8"/>
        <v>7</v>
      </c>
      <c r="S267" s="9">
        <f t="shared" si="9"/>
        <v>1</v>
      </c>
    </row>
    <row r="268" spans="1:19" x14ac:dyDescent="0.25">
      <c r="A268" t="str">
        <f>CLEAN(Repositorios!C269)</f>
        <v>JavaScript</v>
      </c>
      <c r="L268" s="2">
        <f>VALUE(CLEAN(Repositorios!D150))</f>
        <v>84</v>
      </c>
      <c r="M268" s="2">
        <f>VALUE(CLEAN(Repositorios!E693))</f>
        <v>0</v>
      </c>
      <c r="N268" s="2">
        <f>VALUE(CLEAN(Repositorios!F672))</f>
        <v>137</v>
      </c>
      <c r="O268" s="2">
        <f>VALUE(CLEAN(Repositorios!G874))</f>
        <v>204</v>
      </c>
      <c r="P268" s="6">
        <f>DATEVALUE(CLEAN(MID(Repositorios!H482,1,11)))</f>
        <v>41343</v>
      </c>
      <c r="Q268" s="8">
        <f>DATEVALUE(CLEAN(MID(Repositorios!I815,1,11)))</f>
        <v>43893</v>
      </c>
      <c r="R268" s="9">
        <f t="shared" si="8"/>
        <v>7</v>
      </c>
      <c r="S268" s="9">
        <f t="shared" si="9"/>
        <v>1</v>
      </c>
    </row>
    <row r="269" spans="1:19" x14ac:dyDescent="0.25">
      <c r="A269" t="str">
        <f>CLEAN(Repositorios!C270)</f>
        <v>Java</v>
      </c>
      <c r="L269" s="2">
        <f>VALUE(CLEAN(Repositorios!D822))</f>
        <v>84</v>
      </c>
      <c r="M269" s="2">
        <f>VALUE(CLEAN(Repositorios!E694))</f>
        <v>0</v>
      </c>
      <c r="N269" s="2">
        <f>VALUE(CLEAN(Repositorios!F754))</f>
        <v>138</v>
      </c>
      <c r="O269" s="2">
        <f>VALUE(CLEAN(Repositorios!G954))</f>
        <v>207</v>
      </c>
      <c r="P269" s="6">
        <f>DATEVALUE(CLEAN(MID(Repositorios!H532,1,11)))</f>
        <v>41347</v>
      </c>
      <c r="Q269" s="8">
        <f>DATEVALUE(CLEAN(MID(Repositorios!I817,1,11)))</f>
        <v>43893</v>
      </c>
      <c r="R269" s="9">
        <f t="shared" si="8"/>
        <v>7</v>
      </c>
      <c r="S269" s="9">
        <f t="shared" si="9"/>
        <v>1</v>
      </c>
    </row>
    <row r="270" spans="1:19" x14ac:dyDescent="0.25">
      <c r="A270" t="str">
        <f>CLEAN(Repositorios!C271)</f>
        <v>Go</v>
      </c>
      <c r="L270" s="2">
        <f>VALUE(CLEAN(Repositorios!D874))</f>
        <v>84</v>
      </c>
      <c r="M270" s="2">
        <f>VALUE(CLEAN(Repositorios!E695))</f>
        <v>0</v>
      </c>
      <c r="N270" s="2">
        <f>VALUE(CLEAN(Repositorios!F708))</f>
        <v>139</v>
      </c>
      <c r="O270" s="2">
        <f>VALUE(CLEAN(Repositorios!G960))</f>
        <v>211</v>
      </c>
      <c r="P270" s="6">
        <f>DATEVALUE(CLEAN(MID(Repositorios!H71,1,11)))</f>
        <v>41350</v>
      </c>
      <c r="Q270" s="8">
        <f>DATEVALUE(CLEAN(MID(Repositorios!I819,1,11)))</f>
        <v>43893</v>
      </c>
      <c r="R270" s="9">
        <f t="shared" si="8"/>
        <v>7</v>
      </c>
      <c r="S270" s="9">
        <f t="shared" si="9"/>
        <v>1</v>
      </c>
    </row>
    <row r="271" spans="1:19" x14ac:dyDescent="0.25">
      <c r="A271" t="str">
        <f>CLEAN(Repositorios!C272)</f>
        <v>null</v>
      </c>
      <c r="L271" s="2">
        <f>VALUE(CLEAN(Repositorios!D974))</f>
        <v>85</v>
      </c>
      <c r="M271" s="2">
        <f>VALUE(CLEAN(Repositorios!E696))</f>
        <v>0</v>
      </c>
      <c r="N271" s="2">
        <f>VALUE(CLEAN(Repositorios!F571))</f>
        <v>141</v>
      </c>
      <c r="O271" s="2">
        <f>VALUE(CLEAN(Repositorios!G901))</f>
        <v>212</v>
      </c>
      <c r="P271" s="6">
        <f>DATEVALUE(CLEAN(MID(Repositorios!H369,1,11)))</f>
        <v>41351</v>
      </c>
      <c r="Q271" s="8">
        <f>DATEVALUE(CLEAN(MID(Repositorios!I820,1,11)))</f>
        <v>43893</v>
      </c>
      <c r="R271" s="9">
        <f t="shared" si="8"/>
        <v>7</v>
      </c>
      <c r="S271" s="9">
        <f t="shared" si="9"/>
        <v>1</v>
      </c>
    </row>
    <row r="272" spans="1:19" x14ac:dyDescent="0.25">
      <c r="A272" t="str">
        <f>CLEAN(Repositorios!C273)</f>
        <v>Scala</v>
      </c>
      <c r="L272" s="2">
        <f>VALUE(CLEAN(Repositorios!D180))</f>
        <v>86</v>
      </c>
      <c r="M272" s="2">
        <f>VALUE(CLEAN(Repositorios!E701))</f>
        <v>0</v>
      </c>
      <c r="N272" s="2">
        <f>VALUE(CLEAN(Repositorios!F293))</f>
        <v>144</v>
      </c>
      <c r="O272" s="2">
        <f>VALUE(CLEAN(Repositorios!G58))</f>
        <v>213</v>
      </c>
      <c r="P272" s="6">
        <f>DATEVALUE(CLEAN(MID(Repositorios!H530,1,11)))</f>
        <v>41353</v>
      </c>
      <c r="Q272" s="8">
        <f>DATEVALUE(CLEAN(MID(Repositorios!I822,1,11)))</f>
        <v>43893</v>
      </c>
      <c r="R272" s="9">
        <f t="shared" si="8"/>
        <v>7</v>
      </c>
      <c r="S272" s="9">
        <f t="shared" si="9"/>
        <v>1</v>
      </c>
    </row>
    <row r="273" spans="1:19" x14ac:dyDescent="0.25">
      <c r="A273" t="str">
        <f>CLEAN(Repositorios!C274)</f>
        <v>JavaScript</v>
      </c>
      <c r="L273" s="2">
        <f>VALUE(CLEAN(Repositorios!D382))</f>
        <v>86</v>
      </c>
      <c r="M273" s="2">
        <f>VALUE(CLEAN(Repositorios!E705))</f>
        <v>0</v>
      </c>
      <c r="N273" s="2">
        <f>VALUE(CLEAN(Repositorios!F960))</f>
        <v>147</v>
      </c>
      <c r="O273" s="2">
        <f>VALUE(CLEAN(Repositorios!G691))</f>
        <v>213</v>
      </c>
      <c r="P273" s="6">
        <f>DATEVALUE(CLEAN(MID(Repositorios!H402,1,11)))</f>
        <v>41357</v>
      </c>
      <c r="Q273" s="8">
        <f>DATEVALUE(CLEAN(MID(Repositorios!I823,1,11)))</f>
        <v>43893</v>
      </c>
      <c r="R273" s="9">
        <f t="shared" si="8"/>
        <v>7</v>
      </c>
      <c r="S273" s="9">
        <f t="shared" si="9"/>
        <v>1</v>
      </c>
    </row>
    <row r="274" spans="1:19" x14ac:dyDescent="0.25">
      <c r="A274" t="str">
        <f>CLEAN(Repositorios!C275)</f>
        <v>JavaScript</v>
      </c>
      <c r="L274" s="2">
        <f>VALUE(CLEAN(Repositorios!D502))</f>
        <v>86</v>
      </c>
      <c r="M274" s="2">
        <f>VALUE(CLEAN(Repositorios!E706))</f>
        <v>0</v>
      </c>
      <c r="N274" s="2">
        <f>VALUE(CLEAN(Repositorios!F406))</f>
        <v>151</v>
      </c>
      <c r="O274" s="2">
        <f>VALUE(CLEAN(Repositorios!G626))</f>
        <v>214</v>
      </c>
      <c r="P274" s="6">
        <f>DATEVALUE(CLEAN(MID(Repositorios!H664,1,11)))</f>
        <v>41357</v>
      </c>
      <c r="Q274" s="8">
        <f>DATEVALUE(CLEAN(MID(Repositorios!I824,1,11)))</f>
        <v>43893</v>
      </c>
      <c r="R274" s="9">
        <f t="shared" si="8"/>
        <v>7</v>
      </c>
      <c r="S274" s="9">
        <f t="shared" si="9"/>
        <v>1</v>
      </c>
    </row>
    <row r="275" spans="1:19" x14ac:dyDescent="0.25">
      <c r="A275" t="str">
        <f>CLEAN(Repositorios!C276)</f>
        <v>null</v>
      </c>
      <c r="L275" s="2">
        <f>VALUE(CLEAN(Repositorios!D639))</f>
        <v>86</v>
      </c>
      <c r="M275" s="2">
        <f>VALUE(CLEAN(Repositorios!E708))</f>
        <v>0</v>
      </c>
      <c r="N275" s="2">
        <f>VALUE(CLEAN(Repositorios!F108))</f>
        <v>152</v>
      </c>
      <c r="O275" s="2">
        <f>VALUE(CLEAN(Repositorios!G509))</f>
        <v>218</v>
      </c>
      <c r="P275" s="6">
        <f>DATEVALUE(CLEAN(MID(Repositorios!H114,1,11)))</f>
        <v>41367</v>
      </c>
      <c r="Q275" s="8">
        <f>DATEVALUE(CLEAN(MID(Repositorios!I825,1,11)))</f>
        <v>43893</v>
      </c>
      <c r="R275" s="9">
        <f t="shared" si="8"/>
        <v>7</v>
      </c>
      <c r="S275" s="9">
        <f t="shared" si="9"/>
        <v>1</v>
      </c>
    </row>
    <row r="276" spans="1:19" x14ac:dyDescent="0.25">
      <c r="A276" t="str">
        <f>CLEAN(Repositorios!C277)</f>
        <v>Java</v>
      </c>
      <c r="L276" s="2">
        <f>VALUE(CLEAN(Repositorios!D741))</f>
        <v>86</v>
      </c>
      <c r="M276" s="2">
        <f>VALUE(CLEAN(Repositorios!E714))</f>
        <v>0</v>
      </c>
      <c r="N276" s="2">
        <f>VALUE(CLEAN(Repositorios!F864))</f>
        <v>153</v>
      </c>
      <c r="O276" s="2">
        <f>VALUE(CLEAN(Repositorios!G566))</f>
        <v>218</v>
      </c>
      <c r="P276" s="6">
        <f>DATEVALUE(CLEAN(MID(Repositorios!H72,1,11)))</f>
        <v>41372</v>
      </c>
      <c r="Q276" s="8">
        <f>DATEVALUE(CLEAN(MID(Repositorios!I826,1,11)))</f>
        <v>43893</v>
      </c>
      <c r="R276" s="9">
        <f t="shared" si="8"/>
        <v>7</v>
      </c>
      <c r="S276" s="9">
        <f t="shared" si="9"/>
        <v>1</v>
      </c>
    </row>
    <row r="277" spans="1:19" x14ac:dyDescent="0.25">
      <c r="A277" t="str">
        <f>CLEAN(Repositorios!C278)</f>
        <v>C++</v>
      </c>
      <c r="L277" s="2">
        <f>VALUE(CLEAN(Repositorios!D982))</f>
        <v>86</v>
      </c>
      <c r="M277" s="2">
        <f>VALUE(CLEAN(Repositorios!E718))</f>
        <v>0</v>
      </c>
      <c r="N277" s="2">
        <f>VALUE(CLEAN(Repositorios!F564))</f>
        <v>156</v>
      </c>
      <c r="O277" s="2">
        <f>VALUE(CLEAN(Repositorios!G877))</f>
        <v>219</v>
      </c>
      <c r="P277" s="6">
        <f>DATEVALUE(CLEAN(MID(Repositorios!H936,1,11)))</f>
        <v>41373</v>
      </c>
      <c r="Q277" s="8">
        <f>DATEVALUE(CLEAN(MID(Repositorios!I835,1,11)))</f>
        <v>43893</v>
      </c>
      <c r="R277" s="9">
        <f t="shared" si="8"/>
        <v>7</v>
      </c>
      <c r="S277" s="9">
        <f t="shared" si="9"/>
        <v>1</v>
      </c>
    </row>
    <row r="278" spans="1:19" x14ac:dyDescent="0.25">
      <c r="A278" t="str">
        <f>CLEAN(Repositorios!C279)</f>
        <v>Lua</v>
      </c>
      <c r="L278" s="2">
        <f>VALUE(CLEAN(Repositorios!D565))</f>
        <v>87</v>
      </c>
      <c r="M278" s="2">
        <f>VALUE(CLEAN(Repositorios!E722))</f>
        <v>0</v>
      </c>
      <c r="N278" s="2">
        <f>VALUE(CLEAN(Repositorios!F24))</f>
        <v>160</v>
      </c>
      <c r="O278" s="2">
        <f>VALUE(CLEAN(Repositorios!G307))</f>
        <v>221</v>
      </c>
      <c r="P278" s="6">
        <f>DATEVALUE(CLEAN(MID(Repositorios!H893,1,11)))</f>
        <v>41374</v>
      </c>
      <c r="Q278" s="8">
        <f>DATEVALUE(CLEAN(MID(Repositorios!I836,1,11)))</f>
        <v>43893</v>
      </c>
      <c r="R278" s="9">
        <f t="shared" si="8"/>
        <v>7</v>
      </c>
      <c r="S278" s="9">
        <f t="shared" si="9"/>
        <v>1</v>
      </c>
    </row>
    <row r="279" spans="1:19" x14ac:dyDescent="0.25">
      <c r="A279" t="str">
        <f>CLEAN(Repositorios!C280)</f>
        <v>Shell</v>
      </c>
      <c r="L279" s="2">
        <f>VALUE(CLEAN(Repositorios!D143))</f>
        <v>88</v>
      </c>
      <c r="M279" s="2">
        <f>VALUE(CLEAN(Repositorios!E723))</f>
        <v>0</v>
      </c>
      <c r="N279" s="2">
        <f>VALUE(CLEAN(Repositorios!F908))</f>
        <v>160</v>
      </c>
      <c r="O279" s="2">
        <f>VALUE(CLEAN(Repositorios!G848))</f>
        <v>221</v>
      </c>
      <c r="P279" s="6">
        <f>DATEVALUE(CLEAN(MID(Repositorios!H23,1,11)))</f>
        <v>41376</v>
      </c>
      <c r="Q279" s="8">
        <f>DATEVALUE(CLEAN(MID(Repositorios!I838,1,11)))</f>
        <v>43893</v>
      </c>
      <c r="R279" s="9">
        <f t="shared" si="8"/>
        <v>7</v>
      </c>
      <c r="S279" s="9">
        <f t="shared" si="9"/>
        <v>1</v>
      </c>
    </row>
    <row r="280" spans="1:19" x14ac:dyDescent="0.25">
      <c r="A280" t="str">
        <f>CLEAN(Repositorios!C281)</f>
        <v>Java</v>
      </c>
      <c r="L280" s="2">
        <f>VALUE(CLEAN(Repositorios!D182))</f>
        <v>88</v>
      </c>
      <c r="M280" s="2">
        <f>VALUE(CLEAN(Repositorios!E724))</f>
        <v>0</v>
      </c>
      <c r="N280" s="2">
        <f>VALUE(CLEAN(Repositorios!F570))</f>
        <v>167</v>
      </c>
      <c r="O280" s="2">
        <f>VALUE(CLEAN(Repositorios!G54))</f>
        <v>222</v>
      </c>
      <c r="P280" s="6">
        <f>DATEVALUE(CLEAN(MID(Repositorios!H246,1,11)))</f>
        <v>41376</v>
      </c>
      <c r="Q280" s="8">
        <f>DATEVALUE(CLEAN(MID(Repositorios!I842,1,11)))</f>
        <v>43893</v>
      </c>
      <c r="R280" s="9">
        <f t="shared" si="8"/>
        <v>7</v>
      </c>
      <c r="S280" s="9">
        <f t="shared" si="9"/>
        <v>1</v>
      </c>
    </row>
    <row r="281" spans="1:19" x14ac:dyDescent="0.25">
      <c r="A281" t="str">
        <f>CLEAN(Repositorios!C282)</f>
        <v>TypeScript</v>
      </c>
      <c r="L281" s="2">
        <f>VALUE(CLEAN(Repositorios!D538))</f>
        <v>88</v>
      </c>
      <c r="M281" s="2">
        <f>VALUE(CLEAN(Repositorios!E725))</f>
        <v>0</v>
      </c>
      <c r="N281" s="2">
        <f>VALUE(CLEAN(Repositorios!F156))</f>
        <v>168</v>
      </c>
      <c r="O281" s="2">
        <f>VALUE(CLEAN(Repositorios!G569))</f>
        <v>222</v>
      </c>
      <c r="P281" s="6">
        <f>DATEVALUE(CLEAN(MID(Repositorios!H396,1,11)))</f>
        <v>41386</v>
      </c>
      <c r="Q281" s="8">
        <f>DATEVALUE(CLEAN(MID(Repositorios!I848,1,11)))</f>
        <v>43893</v>
      </c>
      <c r="R281" s="9">
        <f t="shared" si="8"/>
        <v>7</v>
      </c>
      <c r="S281" s="9">
        <f t="shared" si="9"/>
        <v>1</v>
      </c>
    </row>
    <row r="282" spans="1:19" x14ac:dyDescent="0.25">
      <c r="A282" t="str">
        <f>CLEAN(Repositorios!C283)</f>
        <v>JavaScript</v>
      </c>
      <c r="L282" s="2">
        <f>VALUE(CLEAN(Repositorios!D795))</f>
        <v>88</v>
      </c>
      <c r="M282" s="2">
        <f>VALUE(CLEAN(Repositorios!E727))</f>
        <v>0</v>
      </c>
      <c r="N282" s="2">
        <f>VALUE(CLEAN(Repositorios!F654))</f>
        <v>168</v>
      </c>
      <c r="O282" s="2">
        <f>VALUE(CLEAN(Repositorios!G589))</f>
        <v>223</v>
      </c>
      <c r="P282" s="6">
        <f>DATEVALUE(CLEAN(MID(Repositorios!H844,1,11)))</f>
        <v>41390</v>
      </c>
      <c r="Q282" s="8">
        <f>DATEVALUE(CLEAN(MID(Repositorios!I850,1,11)))</f>
        <v>43893</v>
      </c>
      <c r="R282" s="9">
        <f t="shared" si="8"/>
        <v>7</v>
      </c>
      <c r="S282" s="9">
        <f t="shared" si="9"/>
        <v>1</v>
      </c>
    </row>
    <row r="283" spans="1:19" x14ac:dyDescent="0.25">
      <c r="A283" t="str">
        <f>CLEAN(Repositorios!C284)</f>
        <v>JavaScript</v>
      </c>
      <c r="L283" s="2">
        <f>VALUE(CLEAN(Repositorios!D908))</f>
        <v>88</v>
      </c>
      <c r="M283" s="2">
        <f>VALUE(CLEAN(Repositorios!E728))</f>
        <v>0</v>
      </c>
      <c r="N283" s="2">
        <f>VALUE(CLEAN(Repositorios!F280))</f>
        <v>169</v>
      </c>
      <c r="O283" s="2">
        <f>VALUE(CLEAN(Repositorios!G622))</f>
        <v>228</v>
      </c>
      <c r="P283" s="6">
        <f>DATEVALUE(CLEAN(MID(Repositorios!H433,1,11)))</f>
        <v>41393</v>
      </c>
      <c r="Q283" s="8">
        <f>DATEVALUE(CLEAN(MID(Repositorios!I851,1,11)))</f>
        <v>43893</v>
      </c>
      <c r="R283" s="9">
        <f t="shared" si="8"/>
        <v>7</v>
      </c>
      <c r="S283" s="9">
        <f t="shared" si="9"/>
        <v>1</v>
      </c>
    </row>
    <row r="284" spans="1:19" x14ac:dyDescent="0.25">
      <c r="A284" t="str">
        <f>CLEAN(Repositorios!C285)</f>
        <v>JavaScript</v>
      </c>
      <c r="L284" s="2">
        <f>VALUE(CLEAN(Repositorios!D508))</f>
        <v>89</v>
      </c>
      <c r="M284" s="2">
        <f>VALUE(CLEAN(Repositorios!E729))</f>
        <v>0</v>
      </c>
      <c r="N284" s="2">
        <f>VALUE(CLEAN(Repositorios!F445))</f>
        <v>169</v>
      </c>
      <c r="O284" s="2">
        <f>VALUE(CLEAN(Repositorios!G33))</f>
        <v>229</v>
      </c>
      <c r="P284" s="6">
        <f>DATEVALUE(CLEAN(MID(Repositorios!H168,1,11)))</f>
        <v>41398</v>
      </c>
      <c r="Q284" s="8">
        <f>DATEVALUE(CLEAN(MID(Repositorios!I854,1,11)))</f>
        <v>43893</v>
      </c>
      <c r="R284" s="9">
        <f t="shared" si="8"/>
        <v>7</v>
      </c>
      <c r="S284" s="9">
        <f t="shared" si="9"/>
        <v>1</v>
      </c>
    </row>
    <row r="285" spans="1:19" x14ac:dyDescent="0.25">
      <c r="A285" t="str">
        <f>CLEAN(Repositorios!C286)</f>
        <v>JavaScript</v>
      </c>
      <c r="L285" s="2">
        <f>VALUE(CLEAN(Repositorios!D824))</f>
        <v>89</v>
      </c>
      <c r="M285" s="2">
        <f>VALUE(CLEAN(Repositorios!E732))</f>
        <v>0</v>
      </c>
      <c r="N285" s="2">
        <f>VALUE(CLEAN(Repositorios!F424))</f>
        <v>172</v>
      </c>
      <c r="O285" s="2">
        <f>VALUE(CLEAN(Repositorios!G188))</f>
        <v>237</v>
      </c>
      <c r="P285" s="6">
        <f>DATEVALUE(CLEAN(MID(Repositorios!H574,1,11)))</f>
        <v>41408</v>
      </c>
      <c r="Q285" s="8">
        <f>DATEVALUE(CLEAN(MID(Repositorios!I856,1,11)))</f>
        <v>43893</v>
      </c>
      <c r="R285" s="9">
        <f t="shared" si="8"/>
        <v>7</v>
      </c>
      <c r="S285" s="9">
        <f t="shared" si="9"/>
        <v>1</v>
      </c>
    </row>
    <row r="286" spans="1:19" x14ac:dyDescent="0.25">
      <c r="A286" t="str">
        <f>CLEAN(Repositorios!C287)</f>
        <v>Kotlin</v>
      </c>
      <c r="L286" s="2">
        <f>VALUE(CLEAN(Repositorios!D78))</f>
        <v>90</v>
      </c>
      <c r="M286" s="2">
        <f>VALUE(CLEAN(Repositorios!E734))</f>
        <v>0</v>
      </c>
      <c r="N286" s="2">
        <f>VALUE(CLEAN(Repositorios!F964))</f>
        <v>172</v>
      </c>
      <c r="O286" s="2">
        <f>VALUE(CLEAN(Repositorios!G9))</f>
        <v>242</v>
      </c>
      <c r="P286" s="6">
        <f>DATEVALUE(CLEAN(MID(Repositorios!H176,1,11)))</f>
        <v>41415</v>
      </c>
      <c r="Q286" s="8">
        <f>DATEVALUE(CLEAN(MID(Repositorios!I858,1,11)))</f>
        <v>43893</v>
      </c>
      <c r="R286" s="9">
        <f t="shared" si="8"/>
        <v>7</v>
      </c>
      <c r="S286" s="9">
        <f t="shared" si="9"/>
        <v>1</v>
      </c>
    </row>
    <row r="287" spans="1:19" x14ac:dyDescent="0.25">
      <c r="A287" t="str">
        <f>CLEAN(Repositorios!C288)</f>
        <v>JavaScript</v>
      </c>
      <c r="L287" s="2">
        <f>VALUE(CLEAN(Repositorios!D811))</f>
        <v>90</v>
      </c>
      <c r="M287" s="2">
        <f>VALUE(CLEAN(Repositorios!E735))</f>
        <v>0</v>
      </c>
      <c r="N287" s="2">
        <f>VALUE(CLEAN(Repositorios!F341))</f>
        <v>173</v>
      </c>
      <c r="O287" s="2">
        <f>VALUE(CLEAN(Repositorios!G820))</f>
        <v>243</v>
      </c>
      <c r="P287" s="6">
        <f>DATEVALUE(CLEAN(MID(Repositorios!H5,1,11)))</f>
        <v>41418</v>
      </c>
      <c r="Q287" s="8">
        <f>DATEVALUE(CLEAN(MID(Repositorios!I859,1,11)))</f>
        <v>43893</v>
      </c>
      <c r="R287" s="9">
        <f t="shared" si="8"/>
        <v>7</v>
      </c>
      <c r="S287" s="9">
        <f t="shared" si="9"/>
        <v>1</v>
      </c>
    </row>
    <row r="288" spans="1:19" x14ac:dyDescent="0.25">
      <c r="A288" t="str">
        <f>CLEAN(Repositorios!C289)</f>
        <v>JavaScript</v>
      </c>
      <c r="L288" s="2">
        <f>VALUE(CLEAN(Repositorios!D334))</f>
        <v>91</v>
      </c>
      <c r="M288" s="2">
        <f>VALUE(CLEAN(Repositorios!E737))</f>
        <v>0</v>
      </c>
      <c r="N288" s="2">
        <f>VALUE(CLEAN(Repositorios!F821))</f>
        <v>173</v>
      </c>
      <c r="O288" s="2">
        <f>VALUE(CLEAN(Repositorios!G784))</f>
        <v>244</v>
      </c>
      <c r="P288" s="6">
        <f>DATEVALUE(CLEAN(MID(Repositorios!H797,1,11)))</f>
        <v>41421</v>
      </c>
      <c r="Q288" s="8">
        <f>DATEVALUE(CLEAN(MID(Repositorios!I860,1,11)))</f>
        <v>43893</v>
      </c>
      <c r="R288" s="9">
        <f t="shared" si="8"/>
        <v>7</v>
      </c>
      <c r="S288" s="9">
        <f t="shared" si="9"/>
        <v>1</v>
      </c>
    </row>
    <row r="289" spans="1:19" x14ac:dyDescent="0.25">
      <c r="A289" t="str">
        <f>CLEAN(Repositorios!C290)</f>
        <v>JavaScript</v>
      </c>
      <c r="L289" s="2">
        <f>VALUE(CLEAN(Repositorios!D647))</f>
        <v>91</v>
      </c>
      <c r="M289" s="2">
        <f>VALUE(CLEAN(Repositorios!E740))</f>
        <v>0</v>
      </c>
      <c r="N289" s="2">
        <f>VALUE(CLEAN(Repositorios!F874))</f>
        <v>173</v>
      </c>
      <c r="O289" s="2">
        <f>VALUE(CLEAN(Repositorios!G819))</f>
        <v>244</v>
      </c>
      <c r="P289" s="6">
        <f>DATEVALUE(CLEAN(MID(Repositorios!H807,1,11)))</f>
        <v>41423</v>
      </c>
      <c r="Q289" s="8">
        <f>DATEVALUE(CLEAN(MID(Repositorios!I861,1,11)))</f>
        <v>43893</v>
      </c>
      <c r="R289" s="9">
        <f t="shared" si="8"/>
        <v>7</v>
      </c>
      <c r="S289" s="9">
        <f t="shared" si="9"/>
        <v>1</v>
      </c>
    </row>
    <row r="290" spans="1:19" x14ac:dyDescent="0.25">
      <c r="A290" t="str">
        <f>CLEAN(Repositorios!C291)</f>
        <v>Python</v>
      </c>
      <c r="L290" s="2">
        <f>VALUE(CLEAN(Repositorios!D161))</f>
        <v>95</v>
      </c>
      <c r="M290" s="2">
        <f>VALUE(CLEAN(Repositorios!E741))</f>
        <v>0</v>
      </c>
      <c r="N290" s="2">
        <f>VALUE(CLEAN(Repositorios!F543))</f>
        <v>178</v>
      </c>
      <c r="O290" s="2">
        <f>VALUE(CLEAN(Repositorios!G406))</f>
        <v>245</v>
      </c>
      <c r="P290" s="6">
        <f>DATEVALUE(CLEAN(MID(Repositorios!H260,1,11)))</f>
        <v>41428</v>
      </c>
      <c r="Q290" s="8">
        <f>DATEVALUE(CLEAN(MID(Repositorios!I863,1,11)))</f>
        <v>43893</v>
      </c>
      <c r="R290" s="9">
        <f t="shared" si="8"/>
        <v>7</v>
      </c>
      <c r="S290" s="9">
        <f t="shared" si="9"/>
        <v>1</v>
      </c>
    </row>
    <row r="291" spans="1:19" x14ac:dyDescent="0.25">
      <c r="A291" t="str">
        <f>CLEAN(Repositorios!C292)</f>
        <v>null</v>
      </c>
      <c r="L291" s="2">
        <f>VALUE(CLEAN(Repositorios!D695))</f>
        <v>95</v>
      </c>
      <c r="M291" s="2">
        <f>VALUE(CLEAN(Repositorios!E745))</f>
        <v>0</v>
      </c>
      <c r="N291" s="2">
        <f>VALUE(CLEAN(Repositorios!F771))</f>
        <v>179</v>
      </c>
      <c r="O291" s="2">
        <f>VALUE(CLEAN(Repositorios!G708))</f>
        <v>252</v>
      </c>
      <c r="P291" s="6">
        <f>DATEVALUE(CLEAN(MID(Repositorios!H494,1,11)))</f>
        <v>41433</v>
      </c>
      <c r="Q291" s="8">
        <f>DATEVALUE(CLEAN(MID(Repositorios!I865,1,11)))</f>
        <v>43893</v>
      </c>
      <c r="R291" s="9">
        <f t="shared" si="8"/>
        <v>7</v>
      </c>
      <c r="S291" s="9">
        <f t="shared" si="9"/>
        <v>1</v>
      </c>
    </row>
    <row r="292" spans="1:19" x14ac:dyDescent="0.25">
      <c r="A292" t="str">
        <f>CLEAN(Repositorios!C293)</f>
        <v>null</v>
      </c>
      <c r="L292" s="2">
        <f>VALUE(CLEAN(Repositorios!D848))</f>
        <v>95</v>
      </c>
      <c r="M292" s="2">
        <f>VALUE(CLEAN(Repositorios!E746))</f>
        <v>0</v>
      </c>
      <c r="N292" s="2">
        <f>VALUE(CLEAN(Repositorios!F566))</f>
        <v>181</v>
      </c>
      <c r="O292" s="2">
        <f>VALUE(CLEAN(Repositorios!G134))</f>
        <v>253</v>
      </c>
      <c r="P292" s="6">
        <f>DATEVALUE(CLEAN(MID(Repositorios!H82,1,11)))</f>
        <v>41442</v>
      </c>
      <c r="Q292" s="8">
        <f>DATEVALUE(CLEAN(MID(Repositorios!I867,1,11)))</f>
        <v>43893</v>
      </c>
      <c r="R292" s="9">
        <f t="shared" si="8"/>
        <v>7</v>
      </c>
      <c r="S292" s="9">
        <f t="shared" si="9"/>
        <v>1</v>
      </c>
    </row>
    <row r="293" spans="1:19" x14ac:dyDescent="0.25">
      <c r="A293" t="str">
        <f>CLEAN(Repositorios!C294)</f>
        <v>CSS</v>
      </c>
      <c r="L293" s="2">
        <f>VALUE(CLEAN(Repositorios!D890))</f>
        <v>95</v>
      </c>
      <c r="M293" s="2">
        <f>VALUE(CLEAN(Repositorios!E748))</f>
        <v>0</v>
      </c>
      <c r="N293" s="2">
        <f>VALUE(CLEAN(Repositorios!F626))</f>
        <v>182</v>
      </c>
      <c r="O293" s="2">
        <f>VALUE(CLEAN(Repositorios!G751))</f>
        <v>255</v>
      </c>
      <c r="P293" s="6">
        <f>DATEVALUE(CLEAN(MID(Repositorios!H253,1,11)))</f>
        <v>41444</v>
      </c>
      <c r="Q293" s="8">
        <f>DATEVALUE(CLEAN(MID(Repositorios!I871,1,11)))</f>
        <v>43893</v>
      </c>
      <c r="R293" s="9">
        <f t="shared" si="8"/>
        <v>7</v>
      </c>
      <c r="S293" s="9">
        <f t="shared" si="9"/>
        <v>1</v>
      </c>
    </row>
    <row r="294" spans="1:19" x14ac:dyDescent="0.25">
      <c r="A294" t="str">
        <f>CLEAN(Repositorios!C295)</f>
        <v>JavaScript</v>
      </c>
      <c r="L294" s="2">
        <f>VALUE(CLEAN(Repositorios!D353))</f>
        <v>96</v>
      </c>
      <c r="M294" s="2">
        <f>VALUE(CLEAN(Repositorios!E751))</f>
        <v>0</v>
      </c>
      <c r="N294" s="2">
        <f>VALUE(CLEAN(Repositorios!F353))</f>
        <v>183</v>
      </c>
      <c r="O294" s="2">
        <f>VALUE(CLEAN(Repositorios!G835))</f>
        <v>255</v>
      </c>
      <c r="P294" s="6">
        <f>DATEVALUE(CLEAN(MID(Repositorios!H521,1,11)))</f>
        <v>41446</v>
      </c>
      <c r="Q294" s="8">
        <f>DATEVALUE(CLEAN(MID(Repositorios!I872,1,11)))</f>
        <v>43893</v>
      </c>
      <c r="R294" s="9">
        <f t="shared" si="8"/>
        <v>7</v>
      </c>
      <c r="S294" s="9">
        <f t="shared" si="9"/>
        <v>1</v>
      </c>
    </row>
    <row r="295" spans="1:19" x14ac:dyDescent="0.25">
      <c r="A295" t="str">
        <f>CLEAN(Repositorios!C296)</f>
        <v>Python</v>
      </c>
      <c r="L295" s="2">
        <f>VALUE(CLEAN(Repositorios!D843))</f>
        <v>96</v>
      </c>
      <c r="M295" s="2">
        <f>VALUE(CLEAN(Repositorios!E755))</f>
        <v>0</v>
      </c>
      <c r="N295" s="2">
        <f>VALUE(CLEAN(Repositorios!F565))</f>
        <v>186</v>
      </c>
      <c r="O295" s="2">
        <f>VALUE(CLEAN(Repositorios!G940))</f>
        <v>255</v>
      </c>
      <c r="P295" s="6">
        <f>DATEVALUE(CLEAN(MID(Repositorios!H244,1,11)))</f>
        <v>41447</v>
      </c>
      <c r="Q295" s="8">
        <f>DATEVALUE(CLEAN(MID(Repositorios!I873,1,11)))</f>
        <v>43893</v>
      </c>
      <c r="R295" s="9">
        <f t="shared" si="8"/>
        <v>7</v>
      </c>
      <c r="S295" s="9">
        <f t="shared" si="9"/>
        <v>1</v>
      </c>
    </row>
    <row r="296" spans="1:19" x14ac:dyDescent="0.25">
      <c r="A296" t="str">
        <f>CLEAN(Repositorios!C297)</f>
        <v>TypeScript</v>
      </c>
      <c r="L296" s="2">
        <f>VALUE(CLEAN(Repositorios!D837))</f>
        <v>99</v>
      </c>
      <c r="M296" s="2">
        <f>VALUE(CLEAN(Repositorios!E756))</f>
        <v>0</v>
      </c>
      <c r="N296" s="2">
        <f>VALUE(CLEAN(Repositorios!F859))</f>
        <v>187</v>
      </c>
      <c r="O296" s="2">
        <f>VALUE(CLEAN(Repositorios!G428))</f>
        <v>256</v>
      </c>
      <c r="P296" s="6">
        <f>DATEVALUE(CLEAN(MID(Repositorios!H670,1,11)))</f>
        <v>41454</v>
      </c>
      <c r="Q296" s="8">
        <f>DATEVALUE(CLEAN(MID(Repositorios!I874,1,11)))</f>
        <v>43893</v>
      </c>
      <c r="R296" s="9">
        <f t="shared" si="8"/>
        <v>7</v>
      </c>
      <c r="S296" s="9">
        <f t="shared" si="9"/>
        <v>1</v>
      </c>
    </row>
    <row r="297" spans="1:19" x14ac:dyDescent="0.25">
      <c r="A297" t="str">
        <f>CLEAN(Repositorios!C298)</f>
        <v>Shell</v>
      </c>
      <c r="L297" s="2">
        <f>VALUE(CLEAN(Repositorios!D413))</f>
        <v>100</v>
      </c>
      <c r="M297" s="2">
        <f>VALUE(CLEAN(Repositorios!E759))</f>
        <v>0</v>
      </c>
      <c r="N297" s="2">
        <f>VALUE(CLEAN(Repositorios!F569))</f>
        <v>189</v>
      </c>
      <c r="O297" s="2">
        <f>VALUE(CLEAN(Repositorios!G564))</f>
        <v>256</v>
      </c>
      <c r="P297" s="6">
        <f>DATEVALUE(CLEAN(MID(Repositorios!H900,1,11)))</f>
        <v>41455</v>
      </c>
      <c r="Q297" s="8">
        <f>DATEVALUE(CLEAN(MID(Repositorios!I877,1,11)))</f>
        <v>43893</v>
      </c>
      <c r="R297" s="9">
        <f t="shared" si="8"/>
        <v>7</v>
      </c>
      <c r="S297" s="9">
        <f t="shared" si="9"/>
        <v>1</v>
      </c>
    </row>
    <row r="298" spans="1:19" x14ac:dyDescent="0.25">
      <c r="A298" t="str">
        <f>CLEAN(Repositorios!C299)</f>
        <v>TypeScript</v>
      </c>
      <c r="L298" s="2">
        <f>VALUE(CLEAN(Repositorios!D428))</f>
        <v>100</v>
      </c>
      <c r="M298" s="2">
        <f>VALUE(CLEAN(Repositorios!E762))</f>
        <v>0</v>
      </c>
      <c r="N298" s="2">
        <f>VALUE(CLEAN(Repositorios!F934))</f>
        <v>189</v>
      </c>
      <c r="O298" s="2">
        <f>VALUE(CLEAN(Repositorios!G934))</f>
        <v>259</v>
      </c>
      <c r="P298" s="6">
        <f>DATEVALUE(CLEAN(MID(Repositorios!H750,1,11)))</f>
        <v>41457</v>
      </c>
      <c r="Q298" s="8">
        <f>DATEVALUE(CLEAN(MID(Repositorios!I880,1,11)))</f>
        <v>43893</v>
      </c>
      <c r="R298" s="9">
        <f t="shared" si="8"/>
        <v>7</v>
      </c>
      <c r="S298" s="9">
        <f t="shared" si="9"/>
        <v>1</v>
      </c>
    </row>
    <row r="299" spans="1:19" x14ac:dyDescent="0.25">
      <c r="A299" t="str">
        <f>CLEAN(Repositorios!C300)</f>
        <v>null</v>
      </c>
      <c r="L299" s="2">
        <f>VALUE(CLEAN(Repositorios!D470))</f>
        <v>100</v>
      </c>
      <c r="M299" s="2">
        <f>VALUE(CLEAN(Repositorios!E763))</f>
        <v>0</v>
      </c>
      <c r="N299" s="2">
        <f>VALUE(CLEAN(Repositorios!F954))</f>
        <v>189</v>
      </c>
      <c r="O299" s="2">
        <f>VALUE(CLEAN(Repositorios!G720))</f>
        <v>262</v>
      </c>
      <c r="P299" s="6">
        <f>DATEVALUE(CLEAN(MID(Repositorios!H100,1,11)))</f>
        <v>41459</v>
      </c>
      <c r="Q299" s="8">
        <f>DATEVALUE(CLEAN(MID(Repositorios!I883,1,11)))</f>
        <v>43893</v>
      </c>
      <c r="R299" s="9">
        <f t="shared" si="8"/>
        <v>7</v>
      </c>
      <c r="S299" s="9">
        <f t="shared" si="9"/>
        <v>1</v>
      </c>
    </row>
    <row r="300" spans="1:19" x14ac:dyDescent="0.25">
      <c r="A300" t="str">
        <f>CLEAN(Repositorios!C301)</f>
        <v>Python</v>
      </c>
      <c r="L300" s="2">
        <f>VALUE(CLEAN(Repositorios!D698))</f>
        <v>100</v>
      </c>
      <c r="M300" s="2">
        <f>VALUE(CLEAN(Repositorios!E767))</f>
        <v>0</v>
      </c>
      <c r="N300" s="2">
        <f>VALUE(CLEAN(Repositorios!F361))</f>
        <v>193</v>
      </c>
      <c r="O300" s="2">
        <f>VALUE(CLEAN(Repositorios!G394))</f>
        <v>269</v>
      </c>
      <c r="P300" s="6">
        <f>DATEVALUE(CLEAN(MID(Repositorios!H177,1,11)))</f>
        <v>41459</v>
      </c>
      <c r="Q300" s="8">
        <f>DATEVALUE(CLEAN(MID(Repositorios!I884,1,11)))</f>
        <v>43893</v>
      </c>
      <c r="R300" s="9">
        <f t="shared" si="8"/>
        <v>7</v>
      </c>
      <c r="S300" s="9">
        <f t="shared" si="9"/>
        <v>1</v>
      </c>
    </row>
    <row r="301" spans="1:19" x14ac:dyDescent="0.25">
      <c r="A301" t="str">
        <f>CLEAN(Repositorios!C302)</f>
        <v>Python</v>
      </c>
      <c r="L301" s="2">
        <f>VALUE(CLEAN(Repositorios!D426))</f>
        <v>102</v>
      </c>
      <c r="M301" s="2">
        <f>VALUE(CLEAN(Repositorios!E772))</f>
        <v>0</v>
      </c>
      <c r="N301" s="2">
        <f>VALUE(CLEAN(Repositorios!F720))</f>
        <v>195</v>
      </c>
      <c r="O301" s="2">
        <f>VALUE(CLEAN(Repositorios!G156))</f>
        <v>271</v>
      </c>
      <c r="P301" s="6">
        <f>DATEVALUE(CLEAN(MID(Repositorios!H196,1,11)))</f>
        <v>41459</v>
      </c>
      <c r="Q301" s="8">
        <f>DATEVALUE(CLEAN(MID(Repositorios!I885,1,11)))</f>
        <v>43893</v>
      </c>
      <c r="R301" s="9">
        <f t="shared" si="8"/>
        <v>7</v>
      </c>
      <c r="S301" s="9">
        <f t="shared" si="9"/>
        <v>1</v>
      </c>
    </row>
    <row r="302" spans="1:19" x14ac:dyDescent="0.25">
      <c r="A302" t="str">
        <f>CLEAN(Repositorios!C303)</f>
        <v>Java</v>
      </c>
      <c r="L302" s="2">
        <f>VALUE(CLEAN(Repositorios!D959))</f>
        <v>102</v>
      </c>
      <c r="M302" s="2">
        <f>VALUE(CLEAN(Repositorios!E773))</f>
        <v>0</v>
      </c>
      <c r="N302" s="2">
        <f>VALUE(CLEAN(Repositorios!F940))</f>
        <v>196</v>
      </c>
      <c r="O302" s="2">
        <f>VALUE(CLEAN(Repositorios!G918))</f>
        <v>272</v>
      </c>
      <c r="P302" s="6">
        <f>DATEVALUE(CLEAN(MID(Repositorios!H560,1,11)))</f>
        <v>41459</v>
      </c>
      <c r="Q302" s="8">
        <f>DATEVALUE(CLEAN(MID(Repositorios!I888,1,11)))</f>
        <v>43893</v>
      </c>
      <c r="R302" s="9">
        <f t="shared" si="8"/>
        <v>7</v>
      </c>
      <c r="S302" s="9">
        <f t="shared" si="9"/>
        <v>1</v>
      </c>
    </row>
    <row r="303" spans="1:19" x14ac:dyDescent="0.25">
      <c r="A303" t="str">
        <f>CLEAN(Repositorios!C304)</f>
        <v>CSS</v>
      </c>
      <c r="L303" s="2">
        <f>VALUE(CLEAN(Repositorios!D432))</f>
        <v>103</v>
      </c>
      <c r="M303" s="2">
        <f>VALUE(CLEAN(Repositorios!E774))</f>
        <v>0</v>
      </c>
      <c r="N303" s="2">
        <f>VALUE(CLEAN(Repositorios!F336))</f>
        <v>198</v>
      </c>
      <c r="O303" s="2">
        <f>VALUE(CLEAN(Repositorios!G790))</f>
        <v>274</v>
      </c>
      <c r="P303" s="6">
        <f>DATEVALUE(CLEAN(MID(Repositorios!H198,1,11)))</f>
        <v>41461</v>
      </c>
      <c r="Q303" s="8">
        <f>DATEVALUE(CLEAN(MID(Repositorios!I889,1,11)))</f>
        <v>43893</v>
      </c>
      <c r="R303" s="9">
        <f t="shared" si="8"/>
        <v>7</v>
      </c>
      <c r="S303" s="9">
        <f t="shared" si="9"/>
        <v>1</v>
      </c>
    </row>
    <row r="304" spans="1:19" x14ac:dyDescent="0.25">
      <c r="A304" t="str">
        <f>CLEAN(Repositorios!C305)</f>
        <v>Jupyter Notebook</v>
      </c>
      <c r="L304" s="2">
        <f>VALUE(CLEAN(Repositorios!D111))</f>
        <v>104</v>
      </c>
      <c r="M304" s="2">
        <f>VALUE(CLEAN(Repositorios!E778))</f>
        <v>0</v>
      </c>
      <c r="N304" s="2">
        <f>VALUE(CLEAN(Repositorios!F784))</f>
        <v>200</v>
      </c>
      <c r="O304" s="2">
        <f>VALUE(CLEAN(Repositorios!G508))</f>
        <v>275</v>
      </c>
      <c r="P304" s="6">
        <f>DATEVALUE(CLEAN(MID(Repositorios!H218,1,11)))</f>
        <v>41463</v>
      </c>
      <c r="Q304" s="8">
        <f>DATEVALUE(CLEAN(MID(Repositorios!I891,1,11)))</f>
        <v>43893</v>
      </c>
      <c r="R304" s="9">
        <f t="shared" si="8"/>
        <v>7</v>
      </c>
      <c r="S304" s="9">
        <f t="shared" si="9"/>
        <v>1</v>
      </c>
    </row>
    <row r="305" spans="1:19" x14ac:dyDescent="0.25">
      <c r="A305" t="str">
        <f>CLEAN(Repositorios!C306)</f>
        <v>Shell</v>
      </c>
      <c r="L305" s="2">
        <f>VALUE(CLEAN(Repositorios!D267))</f>
        <v>105</v>
      </c>
      <c r="M305" s="2">
        <f>VALUE(CLEAN(Repositorios!E780))</f>
        <v>0</v>
      </c>
      <c r="N305" s="2">
        <f>VALUE(CLEAN(Repositorios!F989))</f>
        <v>201</v>
      </c>
      <c r="O305" s="2">
        <f>VALUE(CLEAN(Repositorios!G813))</f>
        <v>275</v>
      </c>
      <c r="P305" s="6">
        <f>DATEVALUE(CLEAN(MID(Repositorios!H411,1,11)))</f>
        <v>41464</v>
      </c>
      <c r="Q305" s="8">
        <f>DATEVALUE(CLEAN(MID(Repositorios!I893,1,11)))</f>
        <v>43893</v>
      </c>
      <c r="R305" s="9">
        <f t="shared" si="8"/>
        <v>7</v>
      </c>
      <c r="S305" s="9">
        <f t="shared" si="9"/>
        <v>1</v>
      </c>
    </row>
    <row r="306" spans="1:19" x14ac:dyDescent="0.25">
      <c r="A306" t="str">
        <f>CLEAN(Repositorios!C307)</f>
        <v>HTML</v>
      </c>
      <c r="L306" s="2">
        <f>VALUE(CLEAN(Repositorios!D767))</f>
        <v>105</v>
      </c>
      <c r="M306" s="2">
        <f>VALUE(CLEAN(Repositorios!E783))</f>
        <v>0</v>
      </c>
      <c r="N306" s="2">
        <f>VALUE(CLEAN(Repositorios!F58))</f>
        <v>203</v>
      </c>
      <c r="O306" s="2">
        <f>VALUE(CLEAN(Repositorios!G610))</f>
        <v>284</v>
      </c>
      <c r="P306" s="6">
        <f>DATEVALUE(CLEAN(MID(Repositorios!H997,1,11)))</f>
        <v>41465</v>
      </c>
      <c r="Q306" s="8">
        <f>DATEVALUE(CLEAN(MID(Repositorios!I894,1,11)))</f>
        <v>43893</v>
      </c>
      <c r="R306" s="9">
        <f t="shared" si="8"/>
        <v>7</v>
      </c>
      <c r="S306" s="9">
        <f t="shared" si="9"/>
        <v>1</v>
      </c>
    </row>
    <row r="307" spans="1:19" x14ac:dyDescent="0.25">
      <c r="A307" t="str">
        <f>CLEAN(Repositorios!C308)</f>
        <v>C</v>
      </c>
      <c r="L307" s="2">
        <f>VALUE(CLEAN(Repositorios!D898))</f>
        <v>105</v>
      </c>
      <c r="M307" s="2">
        <f>VALUE(CLEAN(Repositorios!E786))</f>
        <v>0</v>
      </c>
      <c r="N307" s="2">
        <f>VALUE(CLEAN(Repositorios!F901))</f>
        <v>203</v>
      </c>
      <c r="O307" s="2">
        <f>VALUE(CLEAN(Repositorios!G718))</f>
        <v>287</v>
      </c>
      <c r="P307" s="6">
        <f>DATEVALUE(CLEAN(MID(Repositorios!H917,1,11)))</f>
        <v>41468</v>
      </c>
      <c r="Q307" s="8">
        <f>DATEVALUE(CLEAN(MID(Repositorios!I897,1,11)))</f>
        <v>43893</v>
      </c>
      <c r="R307" s="9">
        <f t="shared" si="8"/>
        <v>7</v>
      </c>
      <c r="S307" s="9">
        <f t="shared" si="9"/>
        <v>1</v>
      </c>
    </row>
    <row r="308" spans="1:19" x14ac:dyDescent="0.25">
      <c r="A308" t="str">
        <f>CLEAN(Repositorios!C309)</f>
        <v>null</v>
      </c>
      <c r="L308" s="2">
        <f>VALUE(CLEAN(Repositorios!D913))</f>
        <v>105</v>
      </c>
      <c r="M308" s="2">
        <f>VALUE(CLEAN(Repositorios!E787))</f>
        <v>0</v>
      </c>
      <c r="N308" s="2">
        <f>VALUE(CLEAN(Repositorios!F134))</f>
        <v>206</v>
      </c>
      <c r="O308" s="2">
        <f>VALUE(CLEAN(Repositorios!G280))</f>
        <v>288</v>
      </c>
      <c r="P308" s="6">
        <f>DATEVALUE(CLEAN(MID(Repositorios!H707,1,11)))</f>
        <v>41473</v>
      </c>
      <c r="Q308" s="8">
        <f>DATEVALUE(CLEAN(MID(Repositorios!I899,1,11)))</f>
        <v>43893</v>
      </c>
      <c r="R308" s="9">
        <f t="shared" si="8"/>
        <v>7</v>
      </c>
      <c r="S308" s="9">
        <f t="shared" si="9"/>
        <v>1</v>
      </c>
    </row>
    <row r="309" spans="1:19" x14ac:dyDescent="0.25">
      <c r="A309" t="str">
        <f>CLEAN(Repositorios!C310)</f>
        <v>Python</v>
      </c>
      <c r="L309" s="2">
        <f>VALUE(CLEAN(Repositorios!D307))</f>
        <v>106</v>
      </c>
      <c r="M309" s="2">
        <f>VALUE(CLEAN(Repositorios!E788))</f>
        <v>0</v>
      </c>
      <c r="N309" s="2">
        <f>VALUE(CLEAN(Repositorios!F35))</f>
        <v>208</v>
      </c>
      <c r="O309" s="2">
        <f>VALUE(CLEAN(Repositorios!G414))</f>
        <v>288</v>
      </c>
      <c r="P309" s="6">
        <f>DATEVALUE(CLEAN(MID(Repositorios!H214,1,11)))</f>
        <v>41475</v>
      </c>
      <c r="Q309" s="8">
        <f>DATEVALUE(CLEAN(MID(Repositorios!I903,1,11)))</f>
        <v>43893</v>
      </c>
      <c r="R309" s="9">
        <f t="shared" si="8"/>
        <v>7</v>
      </c>
      <c r="S309" s="9">
        <f t="shared" si="9"/>
        <v>1</v>
      </c>
    </row>
    <row r="310" spans="1:19" x14ac:dyDescent="0.25">
      <c r="A310" t="str">
        <f>CLEAN(Repositorios!C311)</f>
        <v>JavaScript</v>
      </c>
      <c r="L310" s="2">
        <f>VALUE(CLEAN(Repositorios!D663))</f>
        <v>106</v>
      </c>
      <c r="M310" s="2">
        <f>VALUE(CLEAN(Repositorios!E793))</f>
        <v>0</v>
      </c>
      <c r="N310" s="2">
        <f>VALUE(CLEAN(Repositorios!F426))</f>
        <v>209</v>
      </c>
      <c r="O310" s="2">
        <f>VALUE(CLEAN(Repositorios!G25))</f>
        <v>290</v>
      </c>
      <c r="P310" s="6">
        <f>DATEVALUE(CLEAN(MID(Repositorios!H553,1,11)))</f>
        <v>41477</v>
      </c>
      <c r="Q310" s="8">
        <f>DATEVALUE(CLEAN(MID(Repositorios!I906,1,11)))</f>
        <v>43893</v>
      </c>
      <c r="R310" s="9">
        <f t="shared" si="8"/>
        <v>7</v>
      </c>
      <c r="S310" s="9">
        <f t="shared" si="9"/>
        <v>1</v>
      </c>
    </row>
    <row r="311" spans="1:19" x14ac:dyDescent="0.25">
      <c r="A311" t="str">
        <f>CLEAN(Repositorios!C312)</f>
        <v>Go</v>
      </c>
      <c r="L311" s="2">
        <f>VALUE(CLEAN(Repositorios!D688))</f>
        <v>106</v>
      </c>
      <c r="M311" s="2">
        <f>VALUE(CLEAN(Repositorios!E794))</f>
        <v>0</v>
      </c>
      <c r="N311" s="2">
        <f>VALUE(CLEAN(Repositorios!F589))</f>
        <v>210</v>
      </c>
      <c r="O311" s="2">
        <f>VALUE(CLEAN(Repositorios!G647))</f>
        <v>292</v>
      </c>
      <c r="P311" s="6">
        <f>DATEVALUE(CLEAN(MID(Repositorios!H330,1,11)))</f>
        <v>41478</v>
      </c>
      <c r="Q311" s="8">
        <f>DATEVALUE(CLEAN(MID(Repositorios!I907,1,11)))</f>
        <v>43893</v>
      </c>
      <c r="R311" s="9">
        <f t="shared" si="8"/>
        <v>7</v>
      </c>
      <c r="S311" s="9">
        <f t="shared" si="9"/>
        <v>1</v>
      </c>
    </row>
    <row r="312" spans="1:19" x14ac:dyDescent="0.25">
      <c r="A312" t="str">
        <f>CLEAN(Repositorios!C313)</f>
        <v>PHP</v>
      </c>
      <c r="L312" s="2">
        <f>VALUE(CLEAN(Repositorios!D701))</f>
        <v>106</v>
      </c>
      <c r="M312" s="2">
        <f>VALUE(CLEAN(Repositorios!E795))</f>
        <v>0</v>
      </c>
      <c r="N312" s="2">
        <f>VALUE(CLEAN(Repositorios!F253))</f>
        <v>211</v>
      </c>
      <c r="O312" s="2">
        <f>VALUE(CLEAN(Repositorios!G424))</f>
        <v>293</v>
      </c>
      <c r="P312" s="6">
        <f>DATEVALUE(CLEAN(MID(Repositorios!H4,1,11)))</f>
        <v>41484</v>
      </c>
      <c r="Q312" s="8">
        <f>DATEVALUE(CLEAN(MID(Repositorios!I912,1,11)))</f>
        <v>43893</v>
      </c>
      <c r="R312" s="9">
        <f t="shared" si="8"/>
        <v>7</v>
      </c>
      <c r="S312" s="9">
        <f t="shared" si="9"/>
        <v>1</v>
      </c>
    </row>
    <row r="313" spans="1:19" x14ac:dyDescent="0.25">
      <c r="A313" t="str">
        <f>CLEAN(Repositorios!C314)</f>
        <v>C++</v>
      </c>
      <c r="L313" s="2">
        <f>VALUE(CLEAN(Repositorios!D761))</f>
        <v>106</v>
      </c>
      <c r="M313" s="2">
        <f>VALUE(CLEAN(Repositorios!E796))</f>
        <v>0</v>
      </c>
      <c r="N313" s="2">
        <f>VALUE(CLEAN(Repositorios!F394))</f>
        <v>211</v>
      </c>
      <c r="O313" s="2">
        <f>VALUE(CLEAN(Repositorios!G916))</f>
        <v>296</v>
      </c>
      <c r="P313" s="6">
        <f>DATEVALUE(CLEAN(MID(Repositorios!H761,1,11)))</f>
        <v>41487</v>
      </c>
      <c r="Q313" s="8">
        <f>DATEVALUE(CLEAN(MID(Repositorios!I914,1,11)))</f>
        <v>43893</v>
      </c>
      <c r="R313" s="9">
        <f t="shared" si="8"/>
        <v>7</v>
      </c>
      <c r="S313" s="9">
        <f t="shared" si="9"/>
        <v>1</v>
      </c>
    </row>
    <row r="314" spans="1:19" x14ac:dyDescent="0.25">
      <c r="A314" t="str">
        <f>CLEAN(Repositorios!C315)</f>
        <v>Python</v>
      </c>
      <c r="L314" s="2">
        <f>VALUE(CLEAN(Repositorios!D640))</f>
        <v>107</v>
      </c>
      <c r="M314" s="2">
        <f>VALUE(CLEAN(Repositorios!E797))</f>
        <v>0</v>
      </c>
      <c r="N314" s="2">
        <f>VALUE(CLEAN(Repositorios!F428))</f>
        <v>211</v>
      </c>
      <c r="O314" s="2">
        <f>VALUE(CLEAN(Repositorios!G882))</f>
        <v>298</v>
      </c>
      <c r="P314" s="6">
        <f>DATEVALUE(CLEAN(MID(Repositorios!H784,1,11)))</f>
        <v>41487</v>
      </c>
      <c r="Q314" s="8">
        <f>DATEVALUE(CLEAN(MID(Repositorios!I916,1,11)))</f>
        <v>43893</v>
      </c>
      <c r="R314" s="9">
        <f t="shared" si="8"/>
        <v>7</v>
      </c>
      <c r="S314" s="9">
        <f t="shared" si="9"/>
        <v>1</v>
      </c>
    </row>
    <row r="315" spans="1:19" x14ac:dyDescent="0.25">
      <c r="A315" t="str">
        <f>CLEAN(Repositorios!C316)</f>
        <v>JavaScript</v>
      </c>
      <c r="L315" s="2">
        <f>VALUE(CLEAN(Repositorios!D658))</f>
        <v>107</v>
      </c>
      <c r="M315" s="2">
        <f>VALUE(CLEAN(Repositorios!E798))</f>
        <v>0</v>
      </c>
      <c r="N315" s="2">
        <f>VALUE(CLEAN(Repositorios!F691))</f>
        <v>211</v>
      </c>
      <c r="O315" s="2">
        <f>VALUE(CLEAN(Repositorios!G41))</f>
        <v>299</v>
      </c>
      <c r="P315" s="6">
        <f>DATEVALUE(CLEAN(MID(Repositorios!H835,1,11)))</f>
        <v>41489</v>
      </c>
      <c r="Q315" s="8">
        <f>DATEVALUE(CLEAN(MID(Repositorios!I917,1,11)))</f>
        <v>43893</v>
      </c>
      <c r="R315" s="9">
        <f t="shared" si="8"/>
        <v>7</v>
      </c>
      <c r="S315" s="9">
        <f t="shared" si="9"/>
        <v>1</v>
      </c>
    </row>
    <row r="316" spans="1:19" x14ac:dyDescent="0.25">
      <c r="A316" t="str">
        <f>CLEAN(Repositorios!C317)</f>
        <v>JavaScript</v>
      </c>
      <c r="L316" s="2">
        <f>VALUE(CLEAN(Repositorios!D818))</f>
        <v>107</v>
      </c>
      <c r="M316" s="2">
        <f>VALUE(CLEAN(Repositorios!E800))</f>
        <v>0</v>
      </c>
      <c r="N316" s="2">
        <f>VALUE(CLEAN(Repositorios!F882))</f>
        <v>212</v>
      </c>
      <c r="O316" s="2">
        <f>VALUE(CLEAN(Repositorios!G773))</f>
        <v>301</v>
      </c>
      <c r="P316" s="6">
        <f>DATEVALUE(CLEAN(MID(Repositorios!H730,1,11)))</f>
        <v>41491</v>
      </c>
      <c r="Q316" s="8">
        <f>DATEVALUE(CLEAN(MID(Repositorios!I919,1,11)))</f>
        <v>43893</v>
      </c>
      <c r="R316" s="9">
        <f t="shared" si="8"/>
        <v>7</v>
      </c>
      <c r="S316" s="9">
        <f t="shared" si="9"/>
        <v>1</v>
      </c>
    </row>
    <row r="317" spans="1:19" x14ac:dyDescent="0.25">
      <c r="A317" t="str">
        <f>CLEAN(Repositorios!C318)</f>
        <v>PHP</v>
      </c>
      <c r="L317" s="2">
        <f>VALUE(CLEAN(Repositorios!D673))</f>
        <v>108</v>
      </c>
      <c r="M317" s="2">
        <f>VALUE(CLEAN(Repositorios!E801))</f>
        <v>0</v>
      </c>
      <c r="N317" s="2">
        <f>VALUE(CLEAN(Repositorios!F751))</f>
        <v>215</v>
      </c>
      <c r="O317" s="2">
        <f>VALUE(CLEAN(Repositorios!G29))</f>
        <v>303</v>
      </c>
      <c r="P317" s="6">
        <f>DATEVALUE(CLEAN(MID(Repositorios!H934,1,11)))</f>
        <v>41497</v>
      </c>
      <c r="Q317" s="8">
        <f>DATEVALUE(CLEAN(MID(Repositorios!I920,1,11)))</f>
        <v>43893</v>
      </c>
      <c r="R317" s="9">
        <f t="shared" si="8"/>
        <v>7</v>
      </c>
      <c r="S317" s="9">
        <f t="shared" si="9"/>
        <v>1</v>
      </c>
    </row>
    <row r="318" spans="1:19" x14ac:dyDescent="0.25">
      <c r="A318" t="str">
        <f>CLEAN(Repositorios!C319)</f>
        <v>null</v>
      </c>
      <c r="L318" s="2">
        <f>VALUE(CLEAN(Repositorios!D724))</f>
        <v>108</v>
      </c>
      <c r="M318" s="2">
        <f>VALUE(CLEAN(Repositorios!E803))</f>
        <v>0</v>
      </c>
      <c r="N318" s="2">
        <f>VALUE(CLEAN(Repositorios!F33))</f>
        <v>216</v>
      </c>
      <c r="O318" s="2">
        <f>VALUE(CLEAN(Repositorios!G308))</f>
        <v>304</v>
      </c>
      <c r="P318" s="6">
        <f>DATEVALUE(CLEAN(MID(Repositorios!H839,1,11)))</f>
        <v>41499</v>
      </c>
      <c r="Q318" s="8">
        <f>DATEVALUE(CLEAN(MID(Repositorios!I921,1,11)))</f>
        <v>43893</v>
      </c>
      <c r="R318" s="9">
        <f t="shared" si="8"/>
        <v>7</v>
      </c>
      <c r="S318" s="9">
        <f t="shared" si="9"/>
        <v>1</v>
      </c>
    </row>
    <row r="319" spans="1:19" x14ac:dyDescent="0.25">
      <c r="A319" t="str">
        <f>CLEAN(Repositorios!C320)</f>
        <v>Go</v>
      </c>
      <c r="L319" s="2">
        <f>VALUE(CLEAN(Repositorios!D569))</f>
        <v>111</v>
      </c>
      <c r="M319" s="2">
        <f>VALUE(CLEAN(Repositorios!E804))</f>
        <v>0</v>
      </c>
      <c r="N319" s="2">
        <f>VALUE(CLEAN(Repositorios!F610))</f>
        <v>216</v>
      </c>
      <c r="O319" s="2">
        <f>VALUE(CLEAN(Repositorios!G989))</f>
        <v>308</v>
      </c>
      <c r="P319" s="6">
        <f>DATEVALUE(CLEAN(MID(Repositorios!H796,1,11)))</f>
        <v>41500</v>
      </c>
      <c r="Q319" s="8">
        <f>DATEVALUE(CLEAN(MID(Repositorios!I922,1,11)))</f>
        <v>43893</v>
      </c>
      <c r="R319" s="9">
        <f t="shared" si="8"/>
        <v>7</v>
      </c>
      <c r="S319" s="9">
        <f t="shared" si="9"/>
        <v>1</v>
      </c>
    </row>
    <row r="320" spans="1:19" x14ac:dyDescent="0.25">
      <c r="A320" t="str">
        <f>CLEAN(Repositorios!C321)</f>
        <v>JavaScript</v>
      </c>
      <c r="L320" s="2">
        <f>VALUE(CLEAN(Repositorios!D631))</f>
        <v>111</v>
      </c>
      <c r="M320" s="2">
        <f>VALUE(CLEAN(Repositorios!E805))</f>
        <v>0</v>
      </c>
      <c r="N320" s="2">
        <f>VALUE(CLEAN(Repositorios!F54))</f>
        <v>217</v>
      </c>
      <c r="O320" s="2">
        <f>VALUE(CLEAN(Repositorios!G839))</f>
        <v>309</v>
      </c>
      <c r="P320" s="6">
        <f>DATEVALUE(CLEAN(MID(Repositorios!H990,1,11)))</f>
        <v>41501</v>
      </c>
      <c r="Q320" s="8">
        <f>DATEVALUE(CLEAN(MID(Repositorios!I923,1,11)))</f>
        <v>43893</v>
      </c>
      <c r="R320" s="9">
        <f t="shared" si="8"/>
        <v>7</v>
      </c>
      <c r="S320" s="9">
        <f t="shared" si="9"/>
        <v>1</v>
      </c>
    </row>
    <row r="321" spans="1:19" x14ac:dyDescent="0.25">
      <c r="A321" t="str">
        <f>CLEAN(Repositorios!C322)</f>
        <v>TypeScript</v>
      </c>
      <c r="L321" s="2">
        <f>VALUE(CLEAN(Repositorios!D885))</f>
        <v>111</v>
      </c>
      <c r="M321" s="2">
        <f>VALUE(CLEAN(Repositorios!E809))</f>
        <v>0</v>
      </c>
      <c r="N321" s="2">
        <f>VALUE(CLEAN(Repositorios!F622))</f>
        <v>217</v>
      </c>
      <c r="O321" s="2">
        <f>VALUE(CLEAN(Repositorios!G968))</f>
        <v>315</v>
      </c>
      <c r="P321" s="6">
        <f>DATEVALUE(CLEAN(MID(Repositorios!H677,1,11)))</f>
        <v>41505</v>
      </c>
      <c r="Q321" s="8">
        <f>DATEVALUE(CLEAN(MID(Repositorios!I925,1,11)))</f>
        <v>43893</v>
      </c>
      <c r="R321" s="9">
        <f t="shared" si="8"/>
        <v>7</v>
      </c>
      <c r="S321" s="9">
        <f t="shared" si="9"/>
        <v>1</v>
      </c>
    </row>
    <row r="322" spans="1:19" x14ac:dyDescent="0.25">
      <c r="A322" t="str">
        <f>CLEAN(Repositorios!C323)</f>
        <v>Vue</v>
      </c>
      <c r="L322" s="2">
        <f>VALUE(CLEAN(Repositorios!D77))</f>
        <v>112</v>
      </c>
      <c r="M322" s="2">
        <f>VALUE(CLEAN(Repositorios!E815))</f>
        <v>0</v>
      </c>
      <c r="N322" s="2">
        <f>VALUE(CLEAN(Repositorios!F916))</f>
        <v>217</v>
      </c>
      <c r="O322" s="2">
        <f>VALUE(CLEAN(Repositorios!G464))</f>
        <v>319</v>
      </c>
      <c r="P322" s="6">
        <f>DATEVALUE(CLEAN(MID(Repositorios!H107,1,11)))</f>
        <v>41506</v>
      </c>
      <c r="Q322" s="8">
        <f>DATEVALUE(CLEAN(MID(Repositorios!I928,1,11)))</f>
        <v>43893</v>
      </c>
      <c r="R322" s="9">
        <f t="shared" si="8"/>
        <v>7</v>
      </c>
      <c r="S322" s="9">
        <f t="shared" si="9"/>
        <v>1</v>
      </c>
    </row>
    <row r="323" spans="1:19" x14ac:dyDescent="0.25">
      <c r="A323" t="str">
        <f>CLEAN(Repositorios!C324)</f>
        <v>Python</v>
      </c>
      <c r="L323" s="2">
        <f>VALUE(CLEAN(Repositorios!D187))</f>
        <v>113</v>
      </c>
      <c r="M323" s="2">
        <f>VALUE(CLEAN(Repositorios!E817))</f>
        <v>0</v>
      </c>
      <c r="N323" s="2">
        <f>VALUE(CLEAN(Repositorios!F308))</f>
        <v>219</v>
      </c>
      <c r="O323" s="2">
        <f>VALUE(CLEAN(Repositorios!G939))</f>
        <v>319</v>
      </c>
      <c r="P323" s="6">
        <f>DATEVALUE(CLEAN(MID(Repositorios!H401,1,11)))</f>
        <v>41506</v>
      </c>
      <c r="Q323" s="8">
        <f>DATEVALUE(CLEAN(MID(Repositorios!I929,1,11)))</f>
        <v>43893</v>
      </c>
      <c r="R323" s="9">
        <f t="shared" ref="R323:R386" si="10">2020-YEAR(P323)</f>
        <v>7</v>
      </c>
      <c r="S323" s="9">
        <f t="shared" ref="S323:S386" si="11">_xlfn.DAYS("04/03/2020",Q323)</f>
        <v>1</v>
      </c>
    </row>
    <row r="324" spans="1:19" x14ac:dyDescent="0.25">
      <c r="A324" t="str">
        <f>CLEAN(Repositorios!C325)</f>
        <v>JavaScript</v>
      </c>
      <c r="L324" s="2">
        <f>VALUE(CLEAN(Repositorios!D918))</f>
        <v>113</v>
      </c>
      <c r="M324" s="2">
        <f>VALUE(CLEAN(Repositorios!E819))</f>
        <v>0</v>
      </c>
      <c r="N324" s="2">
        <f>VALUE(CLEAN(Repositorios!F188))</f>
        <v>227</v>
      </c>
      <c r="O324" s="2">
        <f>VALUE(CLEAN(Repositorios!G125))</f>
        <v>321</v>
      </c>
      <c r="P324" s="6">
        <f>DATEVALUE(CLEAN(MID(Repositorios!H837,1,11)))</f>
        <v>41511</v>
      </c>
      <c r="Q324" s="8">
        <f>DATEVALUE(CLEAN(MID(Repositorios!I930,1,11)))</f>
        <v>43893</v>
      </c>
      <c r="R324" s="9">
        <f t="shared" si="10"/>
        <v>7</v>
      </c>
      <c r="S324" s="9">
        <f t="shared" si="11"/>
        <v>1</v>
      </c>
    </row>
    <row r="325" spans="1:19" x14ac:dyDescent="0.25">
      <c r="A325" t="str">
        <f>CLEAN(Repositorios!C326)</f>
        <v>JavaScript</v>
      </c>
      <c r="L325" s="2">
        <f>VALUE(CLEAN(Repositorios!D376))</f>
        <v>114</v>
      </c>
      <c r="M325" s="2">
        <f>VALUE(CLEAN(Repositorios!E820))</f>
        <v>0</v>
      </c>
      <c r="N325" s="2">
        <f>VALUE(CLEAN(Repositorios!F327))</f>
        <v>227</v>
      </c>
      <c r="O325" s="2">
        <f>VALUE(CLEAN(Repositorios!G570))</f>
        <v>322</v>
      </c>
      <c r="P325" s="6">
        <f>DATEVALUE(CLEAN(MID(Repositorios!H849,1,11)))</f>
        <v>41516</v>
      </c>
      <c r="Q325" s="8">
        <f>DATEVALUE(CLEAN(MID(Repositorios!I933,1,11)))</f>
        <v>43893</v>
      </c>
      <c r="R325" s="9">
        <f t="shared" si="10"/>
        <v>7</v>
      </c>
      <c r="S325" s="9">
        <f t="shared" si="11"/>
        <v>1</v>
      </c>
    </row>
    <row r="326" spans="1:19" x14ac:dyDescent="0.25">
      <c r="A326" t="str">
        <f>CLEAN(Repositorios!C327)</f>
        <v>Shell</v>
      </c>
      <c r="L326" s="2">
        <f>VALUE(CLEAN(Repositorios!D562))</f>
        <v>114</v>
      </c>
      <c r="M326" s="2">
        <f>VALUE(CLEAN(Repositorios!E822))</f>
        <v>0</v>
      </c>
      <c r="N326" s="2">
        <f>VALUE(CLEAN(Repositorios!F718))</f>
        <v>227</v>
      </c>
      <c r="O326" s="2">
        <f>VALUE(CLEAN(Repositorios!G375))</f>
        <v>323</v>
      </c>
      <c r="P326" s="6">
        <f>DATEVALUE(CLEAN(MID(Repositorios!H996,1,11)))</f>
        <v>41517</v>
      </c>
      <c r="Q326" s="8">
        <f>DATEVALUE(CLEAN(MID(Repositorios!I934,1,11)))</f>
        <v>43893</v>
      </c>
      <c r="R326" s="9">
        <f t="shared" si="10"/>
        <v>7</v>
      </c>
      <c r="S326" s="9">
        <f t="shared" si="11"/>
        <v>1</v>
      </c>
    </row>
    <row r="327" spans="1:19" x14ac:dyDescent="0.25">
      <c r="A327" t="str">
        <f>CLEAN(Repositorios!C328)</f>
        <v>Python</v>
      </c>
      <c r="L327" s="2">
        <f>VALUE(CLEAN(Repositorios!D986))</f>
        <v>114</v>
      </c>
      <c r="M327" s="2">
        <f>VALUE(CLEAN(Repositorios!E828))</f>
        <v>0</v>
      </c>
      <c r="N327" s="2">
        <f>VALUE(CLEAN(Repositorios!F9))</f>
        <v>231</v>
      </c>
      <c r="O327" s="2">
        <f>VALUE(CLEAN(Repositorios!G426))</f>
        <v>324</v>
      </c>
      <c r="P327" s="6">
        <f>DATEVALUE(CLEAN(MID(Repositorios!H666,1,11)))</f>
        <v>41520</v>
      </c>
      <c r="Q327" s="8">
        <f>DATEVALUE(CLEAN(MID(Repositorios!I935,1,11)))</f>
        <v>43893</v>
      </c>
      <c r="R327" s="9">
        <f t="shared" si="10"/>
        <v>7</v>
      </c>
      <c r="S327" s="9">
        <f t="shared" si="11"/>
        <v>1</v>
      </c>
    </row>
    <row r="328" spans="1:19" x14ac:dyDescent="0.25">
      <c r="A328" t="str">
        <f>CLEAN(Repositorios!C329)</f>
        <v>PHP</v>
      </c>
      <c r="L328" s="2">
        <f>VALUE(CLEAN(Repositorios!D317))</f>
        <v>116</v>
      </c>
      <c r="M328" s="2">
        <f>VALUE(CLEAN(Repositorios!E833))</f>
        <v>0</v>
      </c>
      <c r="N328" s="2">
        <f>VALUE(CLEAN(Repositorios!F647))</f>
        <v>231</v>
      </c>
      <c r="O328" s="2">
        <f>VALUE(CLEAN(Repositorios!G732))</f>
        <v>327</v>
      </c>
      <c r="P328" s="6">
        <f>DATEVALUE(CLEAN(MID(Repositorios!H480,1,11)))</f>
        <v>41524</v>
      </c>
      <c r="Q328" s="8">
        <f>DATEVALUE(CLEAN(MID(Repositorios!I936,1,11)))</f>
        <v>43893</v>
      </c>
      <c r="R328" s="9">
        <f t="shared" si="10"/>
        <v>7</v>
      </c>
      <c r="S328" s="9">
        <f t="shared" si="11"/>
        <v>1</v>
      </c>
    </row>
    <row r="329" spans="1:19" x14ac:dyDescent="0.25">
      <c r="A329" t="str">
        <f>CLEAN(Repositorios!C330)</f>
        <v>C#</v>
      </c>
      <c r="L329" s="2">
        <f>VALUE(CLEAN(Repositorios!D656))</f>
        <v>117</v>
      </c>
      <c r="M329" s="2">
        <f>VALUE(CLEAN(Repositorios!E836))</f>
        <v>0</v>
      </c>
      <c r="N329" s="2">
        <f>VALUE(CLEAN(Repositorios!F333))</f>
        <v>237</v>
      </c>
      <c r="O329" s="2">
        <f>VALUE(CLEAN(Repositorios!G492))</f>
        <v>331</v>
      </c>
      <c r="P329" s="6">
        <f>DATEVALUE(CLEAN(MID(Repositorios!H547,1,11)))</f>
        <v>41527</v>
      </c>
      <c r="Q329" s="8">
        <f>DATEVALUE(CLEAN(MID(Repositorios!I938,1,11)))</f>
        <v>43893</v>
      </c>
      <c r="R329" s="9">
        <f t="shared" si="10"/>
        <v>7</v>
      </c>
      <c r="S329" s="9">
        <f t="shared" si="11"/>
        <v>1</v>
      </c>
    </row>
    <row r="330" spans="1:19" x14ac:dyDescent="0.25">
      <c r="A330" t="str">
        <f>CLEAN(Repositorios!C331)</f>
        <v>Java</v>
      </c>
      <c r="L330" s="2">
        <f>VALUE(CLEAN(Repositorios!D954))</f>
        <v>117</v>
      </c>
      <c r="M330" s="2">
        <f>VALUE(CLEAN(Repositorios!E840))</f>
        <v>0</v>
      </c>
      <c r="N330" s="2">
        <f>VALUE(CLEAN(Repositorios!F893))</f>
        <v>239</v>
      </c>
      <c r="O330" s="2">
        <f>VALUE(CLEAN(Repositorios!G908))</f>
        <v>332</v>
      </c>
      <c r="P330" s="6">
        <f>DATEVALUE(CLEAN(MID(Repositorios!H195,1,11)))</f>
        <v>41529</v>
      </c>
      <c r="Q330" s="8">
        <f>DATEVALUE(CLEAN(MID(Repositorios!I939,1,11)))</f>
        <v>43893</v>
      </c>
      <c r="R330" s="9">
        <f t="shared" si="10"/>
        <v>7</v>
      </c>
      <c r="S330" s="9">
        <f t="shared" si="11"/>
        <v>1</v>
      </c>
    </row>
    <row r="331" spans="1:19" x14ac:dyDescent="0.25">
      <c r="A331" t="str">
        <f>CLEAN(Repositorios!C332)</f>
        <v>Go</v>
      </c>
      <c r="L331" s="2">
        <f>VALUE(CLEAN(Repositorios!D190))</f>
        <v>119</v>
      </c>
      <c r="M331" s="2">
        <f>VALUE(CLEAN(Repositorios!E841))</f>
        <v>0</v>
      </c>
      <c r="N331" s="2">
        <f>VALUE(CLEAN(Repositorios!F542))</f>
        <v>241</v>
      </c>
      <c r="O331" s="2">
        <f>VALUE(CLEAN(Repositorios!G306))</f>
        <v>334</v>
      </c>
      <c r="P331" s="6">
        <f>DATEVALUE(CLEAN(MID(Repositorios!H754,1,11)))</f>
        <v>41529</v>
      </c>
      <c r="Q331" s="8">
        <f>DATEVALUE(CLEAN(MID(Repositorios!I940,1,11)))</f>
        <v>43893</v>
      </c>
      <c r="R331" s="9">
        <f t="shared" si="10"/>
        <v>7</v>
      </c>
      <c r="S331" s="9">
        <f t="shared" si="11"/>
        <v>1</v>
      </c>
    </row>
    <row r="332" spans="1:19" x14ac:dyDescent="0.25">
      <c r="A332" t="str">
        <f>CLEAN(Repositorios!C333)</f>
        <v>JavaScript</v>
      </c>
      <c r="L332" s="2">
        <f>VALUE(CLEAN(Repositorios!D966))</f>
        <v>119</v>
      </c>
      <c r="M332" s="2">
        <f>VALUE(CLEAN(Repositorios!E843))</f>
        <v>0</v>
      </c>
      <c r="N332" s="2">
        <f>VALUE(CLEAN(Repositorios!F835))</f>
        <v>246</v>
      </c>
      <c r="O332" s="2">
        <f>VALUE(CLEAN(Repositorios!G709))</f>
        <v>334</v>
      </c>
      <c r="P332" s="6">
        <f>DATEVALUE(CLEAN(MID(Repositorios!H210,1,11)))</f>
        <v>41530</v>
      </c>
      <c r="Q332" s="8">
        <f>DATEVALUE(CLEAN(MID(Repositorios!I941,1,11)))</f>
        <v>43893</v>
      </c>
      <c r="R332" s="9">
        <f t="shared" si="10"/>
        <v>7</v>
      </c>
      <c r="S332" s="9">
        <f t="shared" si="11"/>
        <v>1</v>
      </c>
    </row>
    <row r="333" spans="1:19" x14ac:dyDescent="0.25">
      <c r="A333" t="str">
        <f>CLEAN(Repositorios!C334)</f>
        <v>null</v>
      </c>
      <c r="L333" s="2">
        <f>VALUE(CLEAN(Repositorios!D983))</f>
        <v>119</v>
      </c>
      <c r="M333" s="2">
        <f>VALUE(CLEAN(Repositorios!E846))</f>
        <v>0</v>
      </c>
      <c r="N333" s="2">
        <f>VALUE(CLEAN(Repositorios!F813))</f>
        <v>248</v>
      </c>
      <c r="O333" s="2">
        <f>VALUE(CLEAN(Repositorios!G381))</f>
        <v>337</v>
      </c>
      <c r="P333" s="6">
        <f>DATEVALUE(CLEAN(MID(Repositorios!H175,1,11)))</f>
        <v>41534</v>
      </c>
      <c r="Q333" s="8">
        <f>DATEVALUE(CLEAN(MID(Repositorios!I942,1,11)))</f>
        <v>43893</v>
      </c>
      <c r="R333" s="9">
        <f t="shared" si="10"/>
        <v>7</v>
      </c>
      <c r="S333" s="9">
        <f t="shared" si="11"/>
        <v>1</v>
      </c>
    </row>
    <row r="334" spans="1:19" x14ac:dyDescent="0.25">
      <c r="A334" t="str">
        <f>CLEAN(Repositorios!C335)</f>
        <v>Ruby</v>
      </c>
      <c r="L334" s="2">
        <f>VALUE(CLEAN(Repositorios!D358))</f>
        <v>121</v>
      </c>
      <c r="M334" s="2">
        <f>VALUE(CLEAN(Repositorios!E849))</f>
        <v>0</v>
      </c>
      <c r="N334" s="2">
        <f>VALUE(CLEAN(Repositorios!F918))</f>
        <v>249</v>
      </c>
      <c r="O334" s="2">
        <f>VALUE(CLEAN(Repositorios!G35))</f>
        <v>343</v>
      </c>
      <c r="P334" s="6">
        <f>DATEVALUE(CLEAN(MID(Repositorios!H206,1,11)))</f>
        <v>41537</v>
      </c>
      <c r="Q334" s="8">
        <f>DATEVALUE(CLEAN(MID(Repositorios!I944,1,11)))</f>
        <v>43893</v>
      </c>
      <c r="R334" s="9">
        <f t="shared" si="10"/>
        <v>7</v>
      </c>
      <c r="S334" s="9">
        <f t="shared" si="11"/>
        <v>1</v>
      </c>
    </row>
    <row r="335" spans="1:19" x14ac:dyDescent="0.25">
      <c r="A335" t="str">
        <f>CLEAN(Repositorios!C336)</f>
        <v>Swift</v>
      </c>
      <c r="L335" s="2">
        <f>VALUE(CLEAN(Repositorios!D446))</f>
        <v>121</v>
      </c>
      <c r="M335" s="2">
        <f>VALUE(CLEAN(Repositorios!E852))</f>
        <v>0</v>
      </c>
      <c r="N335" s="2">
        <f>VALUE(CLEAN(Repositorios!F790))</f>
        <v>250</v>
      </c>
      <c r="O335" s="2">
        <f>VALUE(CLEAN(Repositorios!G945))</f>
        <v>347</v>
      </c>
      <c r="P335" s="6">
        <f>DATEVALUE(CLEAN(MID(Repositorios!H346,1,11)))</f>
        <v>41541</v>
      </c>
      <c r="Q335" s="8">
        <f>DATEVALUE(CLEAN(MID(Repositorios!I946,1,11)))</f>
        <v>43893</v>
      </c>
      <c r="R335" s="9">
        <f t="shared" si="10"/>
        <v>7</v>
      </c>
      <c r="S335" s="9">
        <f t="shared" si="11"/>
        <v>1</v>
      </c>
    </row>
    <row r="336" spans="1:19" x14ac:dyDescent="0.25">
      <c r="A336" t="str">
        <f>CLEAN(Repositorios!C337)</f>
        <v>CSS</v>
      </c>
      <c r="L336" s="2">
        <f>VALUE(CLEAN(Repositorios!D759))</f>
        <v>122</v>
      </c>
      <c r="M336" s="2">
        <f>VALUE(CLEAN(Repositorios!E853))</f>
        <v>0</v>
      </c>
      <c r="N336" s="2">
        <f>VALUE(CLEAN(Repositorios!F585))</f>
        <v>252</v>
      </c>
      <c r="O336" s="2">
        <f>VALUE(CLEAN(Repositorios!G258))</f>
        <v>348</v>
      </c>
      <c r="P336" s="6">
        <f>DATEVALUE(CLEAN(MID(Repositorios!H518,1,11)))</f>
        <v>41543</v>
      </c>
      <c r="Q336" s="8">
        <f>DATEVALUE(CLEAN(MID(Repositorios!I949,1,11)))</f>
        <v>43893</v>
      </c>
      <c r="R336" s="9">
        <f t="shared" si="10"/>
        <v>7</v>
      </c>
      <c r="S336" s="9">
        <f t="shared" si="11"/>
        <v>1</v>
      </c>
    </row>
    <row r="337" spans="1:19" x14ac:dyDescent="0.25">
      <c r="A337" t="str">
        <f>CLEAN(Repositorios!C338)</f>
        <v>JavaScript</v>
      </c>
      <c r="L337" s="2">
        <f>VALUE(CLEAN(Repositorios!D783))</f>
        <v>122</v>
      </c>
      <c r="M337" s="2">
        <f>VALUE(CLEAN(Repositorios!E856))</f>
        <v>0</v>
      </c>
      <c r="N337" s="2">
        <f>VALUE(CLEAN(Repositorios!F41))</f>
        <v>256</v>
      </c>
      <c r="O337" s="2">
        <f>VALUE(CLEAN(Repositorios!G327))</f>
        <v>350</v>
      </c>
      <c r="P337" s="6">
        <f>DATEVALUE(CLEAN(MID(Repositorios!H825,1,11)))</f>
        <v>41544</v>
      </c>
      <c r="Q337" s="8">
        <f>DATEVALUE(CLEAN(MID(Repositorios!I951,1,11)))</f>
        <v>43893</v>
      </c>
      <c r="R337" s="9">
        <f t="shared" si="10"/>
        <v>7</v>
      </c>
      <c r="S337" s="9">
        <f t="shared" si="11"/>
        <v>1</v>
      </c>
    </row>
    <row r="338" spans="1:19" x14ac:dyDescent="0.25">
      <c r="A338" t="str">
        <f>CLEAN(Repositorios!C339)</f>
        <v>PHP</v>
      </c>
      <c r="L338" s="2">
        <f>VALUE(CLEAN(Repositorios!D125))</f>
        <v>123</v>
      </c>
      <c r="M338" s="2">
        <f>VALUE(CLEAN(Repositorios!E858))</f>
        <v>0</v>
      </c>
      <c r="N338" s="2">
        <f>VALUE(CLEAN(Repositorios!F959))</f>
        <v>258</v>
      </c>
      <c r="O338" s="2">
        <f>VALUE(CLEAN(Repositorios!G736))</f>
        <v>350</v>
      </c>
      <c r="P338" s="6">
        <f>DATEVALUE(CLEAN(MID(Repositorios!H626,1,11)))</f>
        <v>41548</v>
      </c>
      <c r="Q338" s="8">
        <f>DATEVALUE(CLEAN(MID(Repositorios!I954,1,11)))</f>
        <v>43893</v>
      </c>
      <c r="R338" s="9">
        <f t="shared" si="10"/>
        <v>7</v>
      </c>
      <c r="S338" s="9">
        <f t="shared" si="11"/>
        <v>1</v>
      </c>
    </row>
    <row r="339" spans="1:19" x14ac:dyDescent="0.25">
      <c r="A339" t="str">
        <f>CLEAN(Repositorios!C340)</f>
        <v>Objective-C</v>
      </c>
      <c r="L339" s="2">
        <f>VALUE(CLEAN(Repositorios!D546))</f>
        <v>123</v>
      </c>
      <c r="M339" s="2">
        <f>VALUE(CLEAN(Repositorios!E859))</f>
        <v>0</v>
      </c>
      <c r="N339" s="2">
        <f>VALUE(CLEAN(Repositorios!F508))</f>
        <v>261</v>
      </c>
      <c r="O339" s="2">
        <f>VALUE(CLEAN(Repositorios!G433))</f>
        <v>352</v>
      </c>
      <c r="P339" s="6">
        <f>DATEVALUE(CLEAN(MID(Repositorios!H808,1,11)))</f>
        <v>41557</v>
      </c>
      <c r="Q339" s="8">
        <f>DATEVALUE(CLEAN(MID(Repositorios!I959,1,11)))</f>
        <v>43893</v>
      </c>
      <c r="R339" s="9">
        <f t="shared" si="10"/>
        <v>7</v>
      </c>
      <c r="S339" s="9">
        <f t="shared" si="11"/>
        <v>1</v>
      </c>
    </row>
    <row r="340" spans="1:19" x14ac:dyDescent="0.25">
      <c r="A340" t="str">
        <f>CLEAN(Repositorios!C341)</f>
        <v>Swift</v>
      </c>
      <c r="L340" s="2">
        <f>VALUE(CLEAN(Repositorios!D997))</f>
        <v>123</v>
      </c>
      <c r="M340" s="2">
        <f>VALUE(CLEAN(Repositorios!E860))</f>
        <v>0</v>
      </c>
      <c r="N340" s="2">
        <f>VALUE(CLEAN(Repositorios!F75))</f>
        <v>262</v>
      </c>
      <c r="O340" s="2">
        <f>VALUE(CLEAN(Repositorios!G961))</f>
        <v>355</v>
      </c>
      <c r="P340" s="6">
        <f>DATEVALUE(CLEAN(MID(Repositorios!H8,1,11)))</f>
        <v>41558</v>
      </c>
      <c r="Q340" s="8">
        <f>DATEVALUE(CLEAN(MID(Repositorios!I960,1,11)))</f>
        <v>43893</v>
      </c>
      <c r="R340" s="9">
        <f t="shared" si="10"/>
        <v>7</v>
      </c>
      <c r="S340" s="9">
        <f t="shared" si="11"/>
        <v>1</v>
      </c>
    </row>
    <row r="341" spans="1:19" x14ac:dyDescent="0.25">
      <c r="A341" t="str">
        <f>CLEAN(Repositorios!C342)</f>
        <v>Swift</v>
      </c>
      <c r="L341" s="2">
        <f>VALUE(CLEAN(Repositorios!D641))</f>
        <v>124</v>
      </c>
      <c r="M341" s="2">
        <f>VALUE(CLEAN(Repositorios!E861))</f>
        <v>0</v>
      </c>
      <c r="N341" s="2">
        <f>VALUE(CLEAN(Repositorios!F414))</f>
        <v>265</v>
      </c>
      <c r="O341" s="2">
        <f>VALUE(CLEAN(Repositorios!G253))</f>
        <v>358</v>
      </c>
      <c r="P341" s="6">
        <f>DATEVALUE(CLEAN(MID(Repositorios!H367,1,11)))</f>
        <v>41562</v>
      </c>
      <c r="Q341" s="8">
        <f>DATEVALUE(CLEAN(MID(Repositorios!I961,1,11)))</f>
        <v>43893</v>
      </c>
      <c r="R341" s="9">
        <f t="shared" si="10"/>
        <v>7</v>
      </c>
      <c r="S341" s="9">
        <f t="shared" si="11"/>
        <v>1</v>
      </c>
    </row>
    <row r="342" spans="1:19" x14ac:dyDescent="0.25">
      <c r="A342" t="str">
        <f>CLEAN(Repositorios!C343)</f>
        <v>Swift</v>
      </c>
      <c r="L342" s="2">
        <f>VALUE(CLEAN(Repositorios!D839))</f>
        <v>124</v>
      </c>
      <c r="M342" s="2">
        <f>VALUE(CLEAN(Repositorios!E864))</f>
        <v>0</v>
      </c>
      <c r="N342" s="2">
        <f>VALUE(CLEAN(Repositorios!F773))</f>
        <v>268</v>
      </c>
      <c r="O342" s="2">
        <f>VALUE(CLEAN(Repositorios!G75))</f>
        <v>359</v>
      </c>
      <c r="P342" s="6">
        <f>DATEVALUE(CLEAN(MID(Repositorios!H834,1,11)))</f>
        <v>41563</v>
      </c>
      <c r="Q342" s="8">
        <f>DATEVALUE(CLEAN(MID(Repositorios!I962,1,11)))</f>
        <v>43893</v>
      </c>
      <c r="R342" s="9">
        <f t="shared" si="10"/>
        <v>7</v>
      </c>
      <c r="S342" s="9">
        <f t="shared" si="11"/>
        <v>1</v>
      </c>
    </row>
    <row r="343" spans="1:19" x14ac:dyDescent="0.25">
      <c r="A343" t="str">
        <f>CLEAN(Repositorios!C344)</f>
        <v>JavaScript</v>
      </c>
      <c r="L343" s="2">
        <f>VALUE(CLEAN(Repositorios!D958))</f>
        <v>124</v>
      </c>
      <c r="M343" s="2">
        <f>VALUE(CLEAN(Repositorios!E873))</f>
        <v>0</v>
      </c>
      <c r="N343" s="2">
        <f>VALUE(CLEAN(Repositorios!F142))</f>
        <v>269</v>
      </c>
      <c r="O343" s="2">
        <f>VALUE(CLEAN(Repositorios!G844))</f>
        <v>363</v>
      </c>
      <c r="P343" s="6">
        <f>DATEVALUE(CLEAN(MID(Repositorios!H679,1,11)))</f>
        <v>41568</v>
      </c>
      <c r="Q343" s="8">
        <f>DATEVALUE(CLEAN(MID(Repositorios!I963,1,11)))</f>
        <v>43893</v>
      </c>
      <c r="R343" s="9">
        <f t="shared" si="10"/>
        <v>7</v>
      </c>
      <c r="S343" s="9">
        <f t="shared" si="11"/>
        <v>1</v>
      </c>
    </row>
    <row r="344" spans="1:19" x14ac:dyDescent="0.25">
      <c r="A344" t="str">
        <f>CLEAN(Repositorios!C345)</f>
        <v>Jupyter Notebook</v>
      </c>
      <c r="L344" s="2">
        <f>VALUE(CLEAN(Repositorios!D976))</f>
        <v>124</v>
      </c>
      <c r="M344" s="2">
        <f>VALUE(CLEAN(Repositorios!E877))</f>
        <v>0</v>
      </c>
      <c r="N344" s="2">
        <f>VALUE(CLEAN(Repositorios!F732))</f>
        <v>269</v>
      </c>
      <c r="O344" s="2">
        <f>VALUE(CLEAN(Repositorios!G927))</f>
        <v>364</v>
      </c>
      <c r="P344" s="6">
        <f>DATEVALUE(CLEAN(MID(Repositorios!H237,1,11)))</f>
        <v>41570</v>
      </c>
      <c r="Q344" s="8">
        <f>DATEVALUE(CLEAN(MID(Repositorios!I970,1,11)))</f>
        <v>43893</v>
      </c>
      <c r="R344" s="9">
        <f t="shared" si="10"/>
        <v>7</v>
      </c>
      <c r="S344" s="9">
        <f t="shared" si="11"/>
        <v>1</v>
      </c>
    </row>
    <row r="345" spans="1:19" x14ac:dyDescent="0.25">
      <c r="A345" t="str">
        <f>CLEAN(Repositorios!C346)</f>
        <v>JavaScript</v>
      </c>
      <c r="L345" s="2">
        <f>VALUE(CLEAN(Repositorios!D199))</f>
        <v>125</v>
      </c>
      <c r="M345" s="2">
        <f>VALUE(CLEAN(Repositorios!E878))</f>
        <v>0</v>
      </c>
      <c r="N345" s="2">
        <f>VALUE(CLEAN(Repositorios!F734))</f>
        <v>270</v>
      </c>
      <c r="O345" s="2">
        <f>VALUE(CLEAN(Repositorios!G541))</f>
        <v>368</v>
      </c>
      <c r="P345" s="6">
        <f>DATEVALUE(CLEAN(MID(Repositorios!H335,1,11)))</f>
        <v>41571</v>
      </c>
      <c r="Q345" s="8">
        <f>DATEVALUE(CLEAN(MID(Repositorios!I971,1,11)))</f>
        <v>43893</v>
      </c>
      <c r="R345" s="9">
        <f t="shared" si="10"/>
        <v>7</v>
      </c>
      <c r="S345" s="9">
        <f t="shared" si="11"/>
        <v>1</v>
      </c>
    </row>
    <row r="346" spans="1:19" x14ac:dyDescent="0.25">
      <c r="A346" t="str">
        <f>CLEAN(Repositorios!C347)</f>
        <v>HTML</v>
      </c>
      <c r="L346" s="2">
        <f>VALUE(CLEAN(Repositorios!D691))</f>
        <v>125</v>
      </c>
      <c r="M346" s="2">
        <f>VALUE(CLEAN(Repositorios!E884))</f>
        <v>0</v>
      </c>
      <c r="N346" s="2">
        <f>VALUE(CLEAN(Repositorios!F738))</f>
        <v>274</v>
      </c>
      <c r="O346" s="2">
        <f>VALUE(CLEAN(Repositorios!G695))</f>
        <v>374</v>
      </c>
      <c r="P346" s="6">
        <f>DATEVALUE(CLEAN(MID(Repositorios!H573,1,11)))</f>
        <v>41572</v>
      </c>
      <c r="Q346" s="8">
        <f>DATEVALUE(CLEAN(MID(Repositorios!I973,1,11)))</f>
        <v>43893</v>
      </c>
      <c r="R346" s="9">
        <f t="shared" si="10"/>
        <v>7</v>
      </c>
      <c r="S346" s="9">
        <f t="shared" si="11"/>
        <v>1</v>
      </c>
    </row>
    <row r="347" spans="1:19" x14ac:dyDescent="0.25">
      <c r="A347" t="str">
        <f>CLEAN(Repositorios!C348)</f>
        <v>Java</v>
      </c>
      <c r="L347" s="2">
        <f>VALUE(CLEAN(Repositorios!D715))</f>
        <v>127</v>
      </c>
      <c r="M347" s="2">
        <f>VALUE(CLEAN(Repositorios!E885))</f>
        <v>0</v>
      </c>
      <c r="N347" s="2">
        <f>VALUE(CLEAN(Repositorios!F29))</f>
        <v>276</v>
      </c>
      <c r="O347" s="2">
        <f>VALUE(CLEAN(Repositorios!G142))</f>
        <v>376</v>
      </c>
      <c r="P347" s="6">
        <f>DATEVALUE(CLEAN(MID(Repositorios!H881,1,11)))</f>
        <v>41572</v>
      </c>
      <c r="Q347" s="8">
        <f>DATEVALUE(CLEAN(MID(Repositorios!I974,1,11)))</f>
        <v>43893</v>
      </c>
      <c r="R347" s="9">
        <f t="shared" si="10"/>
        <v>7</v>
      </c>
      <c r="S347" s="9">
        <f t="shared" si="11"/>
        <v>1</v>
      </c>
    </row>
    <row r="348" spans="1:19" x14ac:dyDescent="0.25">
      <c r="A348" t="str">
        <f>CLEAN(Repositorios!C349)</f>
        <v>Ruby</v>
      </c>
      <c r="L348" s="2">
        <f>VALUE(CLEAN(Repositorios!D335))</f>
        <v>128</v>
      </c>
      <c r="M348" s="2">
        <f>VALUE(CLEAN(Repositorios!E886))</f>
        <v>0</v>
      </c>
      <c r="N348" s="2">
        <f>VALUE(CLEAN(Repositorios!F507))</f>
        <v>277</v>
      </c>
      <c r="O348" s="2">
        <f>VALUE(CLEAN(Repositorios!G16))</f>
        <v>378</v>
      </c>
      <c r="P348" s="6">
        <f>DATEVALUE(CLEAN(MID(Repositorios!H697,1,11)))</f>
        <v>41575</v>
      </c>
      <c r="Q348" s="8">
        <f>DATEVALUE(CLEAN(MID(Repositorios!I976,1,11)))</f>
        <v>43893</v>
      </c>
      <c r="R348" s="9">
        <f t="shared" si="10"/>
        <v>7</v>
      </c>
      <c r="S348" s="9">
        <f t="shared" si="11"/>
        <v>1</v>
      </c>
    </row>
    <row r="349" spans="1:19" x14ac:dyDescent="0.25">
      <c r="A349" t="str">
        <f>CLEAN(Repositorios!C350)</f>
        <v>JavaScript</v>
      </c>
      <c r="L349" s="2">
        <f>VALUE(CLEAN(Repositorios!D544))</f>
        <v>128</v>
      </c>
      <c r="M349" s="2">
        <f>VALUE(CLEAN(Repositorios!E890))</f>
        <v>0</v>
      </c>
      <c r="N349" s="2">
        <f>VALUE(CLEAN(Repositorios!F839))</f>
        <v>282</v>
      </c>
      <c r="O349" s="2">
        <f>VALUE(CLEAN(Repositorios!G542))</f>
        <v>386</v>
      </c>
      <c r="P349" s="6">
        <f>DATEVALUE(CLEAN(MID(Repositorios!H614,1,11)))</f>
        <v>41578</v>
      </c>
      <c r="Q349" s="8">
        <f>DATEVALUE(CLEAN(MID(Repositorios!I977,1,11)))</f>
        <v>43893</v>
      </c>
      <c r="R349" s="9">
        <f t="shared" si="10"/>
        <v>7</v>
      </c>
      <c r="S349" s="9">
        <f t="shared" si="11"/>
        <v>1</v>
      </c>
    </row>
    <row r="350" spans="1:19" x14ac:dyDescent="0.25">
      <c r="A350" t="str">
        <f>CLEAN(Repositorios!C351)</f>
        <v>JavaScript</v>
      </c>
      <c r="L350" s="2">
        <f>VALUE(CLEAN(Repositorios!D244))</f>
        <v>129</v>
      </c>
      <c r="M350" s="2">
        <f>VALUE(CLEAN(Repositorios!E891))</f>
        <v>0</v>
      </c>
      <c r="N350" s="2">
        <f>VALUE(CLEAN(Repositorios!F990))</f>
        <v>284</v>
      </c>
      <c r="O350" s="2">
        <f>VALUE(CLEAN(Repositorios!G816))</f>
        <v>387</v>
      </c>
      <c r="P350" s="6">
        <f>DATEVALUE(CLEAN(MID(Repositorios!H35,1,11)))</f>
        <v>41582</v>
      </c>
      <c r="Q350" s="8">
        <f>DATEVALUE(CLEAN(MID(Repositorios!I979,1,11)))</f>
        <v>43893</v>
      </c>
      <c r="R350" s="9">
        <f t="shared" si="10"/>
        <v>7</v>
      </c>
      <c r="S350" s="9">
        <f t="shared" si="11"/>
        <v>1</v>
      </c>
    </row>
    <row r="351" spans="1:19" x14ac:dyDescent="0.25">
      <c r="A351" t="str">
        <f>CLEAN(Repositorios!C352)</f>
        <v>TeX</v>
      </c>
      <c r="L351" s="2">
        <f>VALUE(CLEAN(Repositorios!D430))</f>
        <v>129</v>
      </c>
      <c r="M351" s="2">
        <f>VALUE(CLEAN(Repositorios!E893))</f>
        <v>0</v>
      </c>
      <c r="N351" s="2">
        <f>VALUE(CLEAN(Repositorios!F86))</f>
        <v>287</v>
      </c>
      <c r="O351" s="2">
        <f>VALUE(CLEAN(Repositorios!G543))</f>
        <v>388</v>
      </c>
      <c r="P351" s="6">
        <f>DATEVALUE(CLEAN(MID(Repositorios!H284,1,11)))</f>
        <v>41582</v>
      </c>
      <c r="Q351" s="8">
        <f>DATEVALUE(CLEAN(MID(Repositorios!I981,1,11)))</f>
        <v>43893</v>
      </c>
      <c r="R351" s="9">
        <f t="shared" si="10"/>
        <v>7</v>
      </c>
      <c r="S351" s="9">
        <f t="shared" si="11"/>
        <v>1</v>
      </c>
    </row>
    <row r="352" spans="1:19" x14ac:dyDescent="0.25">
      <c r="A352" t="str">
        <f>CLEAN(Repositorios!C353)</f>
        <v>Python</v>
      </c>
      <c r="L352" s="2">
        <f>VALUE(CLEAN(Repositorios!D984))</f>
        <v>131</v>
      </c>
      <c r="M352" s="2">
        <f>VALUE(CLEAN(Repositorios!E894))</f>
        <v>0</v>
      </c>
      <c r="N352" s="2">
        <f>VALUE(CLEAN(Repositorios!F444))</f>
        <v>288</v>
      </c>
      <c r="O352" s="2">
        <f>VALUE(CLEAN(Repositorios!G743))</f>
        <v>395</v>
      </c>
      <c r="P352" s="6">
        <f>DATEVALUE(CLEAN(MID(Repositorios!H506,1,11)))</f>
        <v>41582</v>
      </c>
      <c r="Q352" s="8">
        <f>DATEVALUE(CLEAN(MID(Repositorios!I982,1,11)))</f>
        <v>43893</v>
      </c>
      <c r="R352" s="9">
        <f t="shared" si="10"/>
        <v>7</v>
      </c>
      <c r="S352" s="9">
        <f t="shared" si="11"/>
        <v>1</v>
      </c>
    </row>
    <row r="353" spans="1:19" x14ac:dyDescent="0.25">
      <c r="A353" t="str">
        <f>CLEAN(Repositorios!C354)</f>
        <v>Java</v>
      </c>
      <c r="L353" s="2">
        <f>VALUE(CLEAN(Repositorios!D305))</f>
        <v>132</v>
      </c>
      <c r="M353" s="2">
        <f>VALUE(CLEAN(Repositorios!E896))</f>
        <v>0</v>
      </c>
      <c r="N353" s="2">
        <f>VALUE(CLEAN(Repositorios!F736))</f>
        <v>290</v>
      </c>
      <c r="O353" s="2">
        <f>VALUE(CLEAN(Repositorios!G13))</f>
        <v>398</v>
      </c>
      <c r="P353" s="6">
        <f>DATEVALUE(CLEAN(MID(Repositorios!H267,1,11)))</f>
        <v>41585</v>
      </c>
      <c r="Q353" s="8">
        <f>DATEVALUE(CLEAN(MID(Repositorios!I983,1,11)))</f>
        <v>43893</v>
      </c>
      <c r="R353" s="9">
        <f t="shared" si="10"/>
        <v>7</v>
      </c>
      <c r="S353" s="9">
        <f t="shared" si="11"/>
        <v>1</v>
      </c>
    </row>
    <row r="354" spans="1:19" x14ac:dyDescent="0.25">
      <c r="A354" t="str">
        <f>CLEAN(Repositorios!C355)</f>
        <v>Go</v>
      </c>
      <c r="L354" s="2">
        <f>VALUE(CLEAN(Repositorios!D396))</f>
        <v>132</v>
      </c>
      <c r="M354" s="2">
        <f>VALUE(CLEAN(Repositorios!E901))</f>
        <v>0</v>
      </c>
      <c r="N354" s="2">
        <f>VALUE(CLEAN(Repositorios!F258))</f>
        <v>292</v>
      </c>
      <c r="O354" s="2">
        <f>VALUE(CLEAN(Repositorios!G388))</f>
        <v>398</v>
      </c>
      <c r="P354" s="6">
        <f>DATEVALUE(CLEAN(MID(Repositorios!H205,1,11)))</f>
        <v>41591</v>
      </c>
      <c r="Q354" s="8">
        <f>DATEVALUE(CLEAN(MID(Repositorios!I986,1,11)))</f>
        <v>43893</v>
      </c>
      <c r="R354" s="9">
        <f t="shared" si="10"/>
        <v>7</v>
      </c>
      <c r="S354" s="9">
        <f t="shared" si="11"/>
        <v>1</v>
      </c>
    </row>
    <row r="355" spans="1:19" x14ac:dyDescent="0.25">
      <c r="A355" t="str">
        <f>CLEAN(Repositorios!C356)</f>
        <v>null</v>
      </c>
      <c r="L355" s="2">
        <f>VALUE(CLEAN(Repositorios!D164))</f>
        <v>134</v>
      </c>
      <c r="M355" s="2">
        <f>VALUE(CLEAN(Repositorios!E906))</f>
        <v>0</v>
      </c>
      <c r="N355" s="2">
        <f>VALUE(CLEAN(Repositorios!F357))</f>
        <v>294</v>
      </c>
      <c r="O355" s="2">
        <f>VALUE(CLEAN(Repositorios!G976))</f>
        <v>399</v>
      </c>
      <c r="P355" s="6">
        <f>DATEVALUE(CLEAN(MID(Repositorios!H10,1,11)))</f>
        <v>41594</v>
      </c>
      <c r="Q355" s="8">
        <f>DATEVALUE(CLEAN(MID(Repositorios!I987,1,11)))</f>
        <v>43893</v>
      </c>
      <c r="R355" s="9">
        <f t="shared" si="10"/>
        <v>7</v>
      </c>
      <c r="S355" s="9">
        <f t="shared" si="11"/>
        <v>1</v>
      </c>
    </row>
    <row r="356" spans="1:19" x14ac:dyDescent="0.25">
      <c r="A356" t="str">
        <f>CLEAN(Repositorios!C357)</f>
        <v>Python</v>
      </c>
      <c r="L356" s="2">
        <f>VALUE(CLEAN(Repositorios!D338))</f>
        <v>134</v>
      </c>
      <c r="M356" s="2">
        <f>VALUE(CLEAN(Repositorios!E909))</f>
        <v>0</v>
      </c>
      <c r="N356" s="2">
        <f>VALUE(CLEAN(Repositorios!F712))</f>
        <v>296</v>
      </c>
      <c r="O356" s="2">
        <f>VALUE(CLEAN(Repositorios!G817))</f>
        <v>400</v>
      </c>
      <c r="P356" s="6">
        <f>DATEVALUE(CLEAN(MID(Repositorios!H189,1,11)))</f>
        <v>41604</v>
      </c>
      <c r="Q356" s="8">
        <f>DATEVALUE(CLEAN(MID(Repositorios!I988,1,11)))</f>
        <v>43893</v>
      </c>
      <c r="R356" s="9">
        <f t="shared" si="10"/>
        <v>7</v>
      </c>
      <c r="S356" s="9">
        <f t="shared" si="11"/>
        <v>1</v>
      </c>
    </row>
    <row r="357" spans="1:19" x14ac:dyDescent="0.25">
      <c r="A357" t="str">
        <f>CLEAN(Repositorios!C358)</f>
        <v>null</v>
      </c>
      <c r="L357" s="2">
        <f>VALUE(CLEAN(Repositorios!D941))</f>
        <v>134</v>
      </c>
      <c r="M357" s="2">
        <f>VALUE(CLEAN(Repositorios!E910))</f>
        <v>0</v>
      </c>
      <c r="N357" s="2">
        <f>VALUE(CLEAN(Repositorios!F715))</f>
        <v>301</v>
      </c>
      <c r="O357" s="2">
        <f>VALUE(CLEAN(Repositorios!G715))</f>
        <v>405</v>
      </c>
      <c r="P357" s="6">
        <f>DATEVALUE(CLEAN(MID(Repositorios!H319,1,11)))</f>
        <v>41604</v>
      </c>
      <c r="Q357" s="8">
        <f>DATEVALUE(CLEAN(MID(Repositorios!I989,1,11)))</f>
        <v>43893</v>
      </c>
      <c r="R357" s="9">
        <f t="shared" si="10"/>
        <v>7</v>
      </c>
      <c r="S357" s="9">
        <f t="shared" si="11"/>
        <v>1</v>
      </c>
    </row>
    <row r="358" spans="1:19" x14ac:dyDescent="0.25">
      <c r="A358" t="str">
        <f>CLEAN(Repositorios!C359)</f>
        <v>Swift</v>
      </c>
      <c r="L358" s="2">
        <f>VALUE(CLEAN(Repositorios!D34))</f>
        <v>136</v>
      </c>
      <c r="M358" s="2">
        <f>VALUE(CLEAN(Repositorios!E913))</f>
        <v>0</v>
      </c>
      <c r="N358" s="2">
        <f>VALUE(CLEAN(Repositorios!F939))</f>
        <v>303</v>
      </c>
      <c r="O358" s="2">
        <f>VALUE(CLEAN(Repositorios!G983))</f>
        <v>406</v>
      </c>
      <c r="P358" s="6">
        <f>DATEVALUE(CLEAN(MID(Repositorios!H78,1,11)))</f>
        <v>41605</v>
      </c>
      <c r="Q358" s="8">
        <f>DATEVALUE(CLEAN(MID(Repositorios!I993,1,11)))</f>
        <v>43893</v>
      </c>
      <c r="R358" s="9">
        <f t="shared" si="10"/>
        <v>7</v>
      </c>
      <c r="S358" s="9">
        <f t="shared" si="11"/>
        <v>1</v>
      </c>
    </row>
    <row r="359" spans="1:19" x14ac:dyDescent="0.25">
      <c r="A359" t="str">
        <f>CLEAN(Repositorios!C360)</f>
        <v>JavaScript</v>
      </c>
      <c r="L359" s="2">
        <f>VALUE(CLEAN(Repositorios!D226))</f>
        <v>136</v>
      </c>
      <c r="M359" s="2">
        <f>VALUE(CLEAN(Repositorios!E916))</f>
        <v>0</v>
      </c>
      <c r="N359" s="2">
        <f>VALUE(CLEAN(Repositorios!F113))</f>
        <v>304</v>
      </c>
      <c r="O359" s="2">
        <f>VALUE(CLEAN(Repositorios!G926))</f>
        <v>409</v>
      </c>
      <c r="P359" s="6">
        <f>DATEVALUE(CLEAN(MID(Repositorios!H501,1,11)))</f>
        <v>41607</v>
      </c>
      <c r="Q359" s="8">
        <f>DATEVALUE(CLEAN(MID(Repositorios!I994,1,11)))</f>
        <v>43893</v>
      </c>
      <c r="R359" s="9">
        <f t="shared" si="10"/>
        <v>7</v>
      </c>
      <c r="S359" s="9">
        <f t="shared" si="11"/>
        <v>1</v>
      </c>
    </row>
    <row r="360" spans="1:19" x14ac:dyDescent="0.25">
      <c r="A360" t="str">
        <f>CLEAN(Repositorios!C361)</f>
        <v>null</v>
      </c>
      <c r="L360" s="2">
        <f>VALUE(CLEAN(Repositorios!D159))</f>
        <v>137</v>
      </c>
      <c r="M360" s="2">
        <f>VALUE(CLEAN(Repositorios!E919))</f>
        <v>0</v>
      </c>
      <c r="N360" s="2">
        <f>VALUE(CLEAN(Repositorios!F907))</f>
        <v>304</v>
      </c>
      <c r="O360" s="2">
        <f>VALUE(CLEAN(Repositorios!G321))</f>
        <v>410</v>
      </c>
      <c r="P360" s="6">
        <f>DATEVALUE(CLEAN(MID(Repositorios!H778,1,11)))</f>
        <v>41608</v>
      </c>
      <c r="Q360" s="8">
        <f>DATEVALUE(CLEAN(MID(Repositorios!I996,1,11)))</f>
        <v>43893</v>
      </c>
      <c r="R360" s="9">
        <f t="shared" si="10"/>
        <v>7</v>
      </c>
      <c r="S360" s="9">
        <f t="shared" si="11"/>
        <v>1</v>
      </c>
    </row>
    <row r="361" spans="1:19" x14ac:dyDescent="0.25">
      <c r="A361" t="str">
        <f>CLEAN(Repositorios!C362)</f>
        <v>JavaScript</v>
      </c>
      <c r="L361" s="2">
        <f>VALUE(CLEAN(Repositorios!D547))</f>
        <v>137</v>
      </c>
      <c r="M361" s="2">
        <f>VALUE(CLEAN(Repositorios!E920))</f>
        <v>0</v>
      </c>
      <c r="N361" s="2">
        <f>VALUE(CLEAN(Repositorios!F968))</f>
        <v>310</v>
      </c>
      <c r="O361" s="2">
        <f>VALUE(CLEAN(Repositorios!G8))</f>
        <v>413</v>
      </c>
      <c r="P361" s="6">
        <f>DATEVALUE(CLEAN(MID(Repositorios!H787,1,11)))</f>
        <v>41615</v>
      </c>
      <c r="Q361" s="8">
        <f>DATEVALUE(CLEAN(MID(Repositorios!I997,1,11)))</f>
        <v>43893</v>
      </c>
      <c r="R361" s="9">
        <f t="shared" si="10"/>
        <v>7</v>
      </c>
      <c r="S361" s="9">
        <f t="shared" si="11"/>
        <v>1</v>
      </c>
    </row>
    <row r="362" spans="1:19" x14ac:dyDescent="0.25">
      <c r="A362" t="str">
        <f>CLEAN(Repositorios!C363)</f>
        <v>JavaScript</v>
      </c>
      <c r="L362" s="2">
        <f>VALUE(CLEAN(Repositorios!D907))</f>
        <v>138</v>
      </c>
      <c r="M362" s="2">
        <f>VALUE(CLEAN(Repositorios!E921))</f>
        <v>0</v>
      </c>
      <c r="N362" s="2">
        <f>VALUE(CLEAN(Repositorios!F381))</f>
        <v>315</v>
      </c>
      <c r="O362" s="2">
        <f>VALUE(CLEAN(Repositorios!G754))</f>
        <v>415</v>
      </c>
      <c r="P362" s="6">
        <f>DATEVALUE(CLEAN(MID(Repositorios!H257,1,11)))</f>
        <v>41616</v>
      </c>
      <c r="Q362" s="8">
        <f>DATEVALUE(CLEAN(MID(Repositorios!I998,1,11)))</f>
        <v>43893</v>
      </c>
      <c r="R362" s="9">
        <f t="shared" si="10"/>
        <v>7</v>
      </c>
      <c r="S362" s="9">
        <f t="shared" si="11"/>
        <v>1</v>
      </c>
    </row>
    <row r="363" spans="1:19" x14ac:dyDescent="0.25">
      <c r="A363" t="str">
        <f>CLEAN(Repositorios!C364)</f>
        <v>JavaScript</v>
      </c>
      <c r="L363" s="2">
        <f>VALUE(CLEAN(Repositorios!D285))</f>
        <v>139</v>
      </c>
      <c r="M363" s="2">
        <f>VALUE(CLEAN(Repositorios!E925))</f>
        <v>0</v>
      </c>
      <c r="N363" s="2">
        <f>VALUE(CLEAN(Repositorios!F464))</f>
        <v>317</v>
      </c>
      <c r="O363" s="2">
        <f>VALUE(CLEAN(Repositorios!G333))</f>
        <v>416</v>
      </c>
      <c r="P363" s="6">
        <f>DATEVALUE(CLEAN(MID(Repositorios!H489,1,11)))</f>
        <v>41617</v>
      </c>
      <c r="Q363" s="8">
        <f>DATEVALUE(CLEAN(MID(Repositorios!I999,1,11)))</f>
        <v>43893</v>
      </c>
      <c r="R363" s="9">
        <f t="shared" si="10"/>
        <v>7</v>
      </c>
      <c r="S363" s="9">
        <f t="shared" si="11"/>
        <v>1</v>
      </c>
    </row>
    <row r="364" spans="1:19" x14ac:dyDescent="0.25">
      <c r="A364" t="str">
        <f>CLEAN(Repositorios!C365)</f>
        <v>JavaScript</v>
      </c>
      <c r="L364" s="2">
        <f>VALUE(CLEAN(Repositorios!D482))</f>
        <v>139</v>
      </c>
      <c r="M364" s="2">
        <f>VALUE(CLEAN(Repositorios!E926))</f>
        <v>0</v>
      </c>
      <c r="N364" s="2">
        <f>VALUE(CLEAN(Repositorios!F580))</f>
        <v>320</v>
      </c>
      <c r="O364" s="2">
        <f>VALUE(CLEAN(Repositorios!G51))</f>
        <v>420</v>
      </c>
      <c r="P364" s="6">
        <f>DATEVALUE(CLEAN(MID(Repositorios!H197,1,11)))</f>
        <v>41618</v>
      </c>
      <c r="Q364" s="8">
        <f>DATEVALUE(CLEAN(MID(Repositorios!I1001,1,11)))</f>
        <v>43893</v>
      </c>
      <c r="R364" s="9">
        <f t="shared" si="10"/>
        <v>7</v>
      </c>
      <c r="S364" s="9">
        <f t="shared" si="11"/>
        <v>1</v>
      </c>
    </row>
    <row r="365" spans="1:19" x14ac:dyDescent="0.25">
      <c r="A365" t="str">
        <f>CLEAN(Repositorios!C366)</f>
        <v>JavaScript</v>
      </c>
      <c r="L365" s="2">
        <f>VALUE(CLEAN(Repositorios!D970))</f>
        <v>139</v>
      </c>
      <c r="M365" s="2">
        <f>VALUE(CLEAN(Repositorios!E931))</f>
        <v>0</v>
      </c>
      <c r="N365" s="2">
        <f>VALUE(CLEAN(Repositorios!F597))</f>
        <v>320</v>
      </c>
      <c r="O365" s="2">
        <f>VALUE(CLEAN(Repositorios!G738))</f>
        <v>420</v>
      </c>
      <c r="P365" s="6">
        <f>DATEVALUE(CLEAN(MID(Repositorios!H157,1,11)))</f>
        <v>41619</v>
      </c>
      <c r="Q365" s="8">
        <f>DATEVALUE(CLEAN(MID(Repositorios!I2,1,11)))</f>
        <v>43894</v>
      </c>
      <c r="R365" s="9">
        <f t="shared" si="10"/>
        <v>7</v>
      </c>
      <c r="S365" s="9">
        <f t="shared" si="11"/>
        <v>0</v>
      </c>
    </row>
    <row r="366" spans="1:19" x14ac:dyDescent="0.25">
      <c r="A366" t="str">
        <f>CLEAN(Repositorios!C367)</f>
        <v>JavaScript</v>
      </c>
      <c r="L366" s="2">
        <f>VALUE(CLEAN(Repositorios!D394))</f>
        <v>140</v>
      </c>
      <c r="M366" s="2">
        <f>VALUE(CLEAN(Repositorios!E932))</f>
        <v>0</v>
      </c>
      <c r="N366" s="2">
        <f>VALUE(CLEAN(Repositorios!F945))</f>
        <v>320</v>
      </c>
      <c r="O366" s="2">
        <f>VALUE(CLEAN(Repositorios!G867))</f>
        <v>420</v>
      </c>
      <c r="P366" s="6">
        <f>DATEVALUE(CLEAN(MID(Repositorios!H680,1,11)))</f>
        <v>41619</v>
      </c>
      <c r="Q366" s="8">
        <f>DATEVALUE(CLEAN(MID(Repositorios!I3,1,11)))</f>
        <v>43894</v>
      </c>
      <c r="R366" s="9">
        <f t="shared" si="10"/>
        <v>7</v>
      </c>
      <c r="S366" s="9">
        <f t="shared" si="11"/>
        <v>0</v>
      </c>
    </row>
    <row r="367" spans="1:19" x14ac:dyDescent="0.25">
      <c r="A367" t="str">
        <f>CLEAN(Repositorios!C368)</f>
        <v>HTML</v>
      </c>
      <c r="L367" s="2">
        <f>VALUE(CLEAN(Repositorios!D989))</f>
        <v>140</v>
      </c>
      <c r="M367" s="2">
        <f>VALUE(CLEAN(Repositorios!E937))</f>
        <v>0</v>
      </c>
      <c r="N367" s="2">
        <f>VALUE(CLEAN(Repositorios!F709))</f>
        <v>321</v>
      </c>
      <c r="O367" s="2">
        <f>VALUE(CLEAN(Repositorios!G292))</f>
        <v>423</v>
      </c>
      <c r="P367" s="6">
        <f>DATEVALUE(CLEAN(MID(Repositorios!H620,1,11)))</f>
        <v>41620</v>
      </c>
      <c r="Q367" s="8">
        <f>DATEVALUE(CLEAN(MID(Repositorios!I4,1,11)))</f>
        <v>43894</v>
      </c>
      <c r="R367" s="9">
        <f t="shared" si="10"/>
        <v>7</v>
      </c>
      <c r="S367" s="9">
        <f t="shared" si="11"/>
        <v>0</v>
      </c>
    </row>
    <row r="368" spans="1:19" x14ac:dyDescent="0.25">
      <c r="A368" t="str">
        <f>CLEAN(Repositorios!C369)</f>
        <v>Java</v>
      </c>
      <c r="L368" s="2">
        <f>VALUE(CLEAN(Repositorios!D120))</f>
        <v>141</v>
      </c>
      <c r="M368" s="2">
        <f>VALUE(CLEAN(Repositorios!E939))</f>
        <v>0</v>
      </c>
      <c r="N368" s="2">
        <f>VALUE(CLEAN(Repositorios!F541))</f>
        <v>325</v>
      </c>
      <c r="O368" s="2">
        <f>VALUE(CLEAN(Repositorios!G791))</f>
        <v>427</v>
      </c>
      <c r="P368" s="6">
        <f>DATEVALUE(CLEAN(MID(Repositorios!H491,1,11)))</f>
        <v>41622</v>
      </c>
      <c r="Q368" s="8">
        <f>DATEVALUE(CLEAN(MID(Repositorios!I5,1,11)))</f>
        <v>43894</v>
      </c>
      <c r="R368" s="9">
        <f t="shared" si="10"/>
        <v>7</v>
      </c>
      <c r="S368" s="9">
        <f t="shared" si="11"/>
        <v>0</v>
      </c>
    </row>
    <row r="369" spans="1:19" x14ac:dyDescent="0.25">
      <c r="A369" t="str">
        <f>CLEAN(Repositorios!C370)</f>
        <v>JavaScript</v>
      </c>
      <c r="L369" s="2">
        <f>VALUE(CLEAN(Repositorios!D37))</f>
        <v>142</v>
      </c>
      <c r="M369" s="2">
        <f>VALUE(CLEAN(Repositorios!E940))</f>
        <v>0</v>
      </c>
      <c r="N369" s="2">
        <f>VALUE(CLEAN(Repositorios!F553))</f>
        <v>327</v>
      </c>
      <c r="O369" s="2">
        <f>VALUE(CLEAN(Repositorios!G923))</f>
        <v>428</v>
      </c>
      <c r="P369" s="6">
        <f>DATEVALUE(CLEAN(MID(Repositorios!H121,1,11)))</f>
        <v>41623</v>
      </c>
      <c r="Q369" s="8">
        <f>DATEVALUE(CLEAN(MID(Repositorios!I6,1,11)))</f>
        <v>43894</v>
      </c>
      <c r="R369" s="9">
        <f t="shared" si="10"/>
        <v>7</v>
      </c>
      <c r="S369" s="9">
        <f t="shared" si="11"/>
        <v>0</v>
      </c>
    </row>
    <row r="370" spans="1:19" x14ac:dyDescent="0.25">
      <c r="A370" t="str">
        <f>CLEAN(Repositorios!C371)</f>
        <v>TypeScript</v>
      </c>
      <c r="L370" s="2">
        <f>VALUE(CLEAN(Repositorios!D51))</f>
        <v>144</v>
      </c>
      <c r="M370" s="2">
        <f>VALUE(CLEAN(Repositorios!E941))</f>
        <v>0</v>
      </c>
      <c r="N370" s="2">
        <f>VALUE(CLEAN(Repositorios!F695))</f>
        <v>330</v>
      </c>
      <c r="O370" s="2">
        <f>VALUE(CLEAN(Repositorios!G155))</f>
        <v>429</v>
      </c>
      <c r="P370" s="6">
        <f>DATEVALUE(CLEAN(MID(Repositorios!H453,1,11)))</f>
        <v>41627</v>
      </c>
      <c r="Q370" s="8">
        <f>DATEVALUE(CLEAN(MID(Repositorios!I7,1,11)))</f>
        <v>43894</v>
      </c>
      <c r="R370" s="9">
        <f t="shared" si="10"/>
        <v>7</v>
      </c>
      <c r="S370" s="9">
        <f t="shared" si="11"/>
        <v>0</v>
      </c>
    </row>
    <row r="371" spans="1:19" x14ac:dyDescent="0.25">
      <c r="A371" t="str">
        <f>CLEAN(Repositorios!C372)</f>
        <v>JavaScript</v>
      </c>
      <c r="L371" s="2">
        <f>VALUE(CLEAN(Repositorios!D542))</f>
        <v>144</v>
      </c>
      <c r="M371" s="2">
        <f>VALUE(CLEAN(Repositorios!E943))</f>
        <v>0</v>
      </c>
      <c r="N371" s="2">
        <f>VALUE(CLEAN(Repositorios!F492))</f>
        <v>331</v>
      </c>
      <c r="O371" s="2">
        <f>VALUE(CLEAN(Repositorios!G571))</f>
        <v>433</v>
      </c>
      <c r="P371" s="6">
        <f>DATEVALUE(CLEAN(MID(Repositorios!H661,1,11)))</f>
        <v>41627</v>
      </c>
      <c r="Q371" s="8">
        <f>DATEVALUE(CLEAN(MID(Repositorios!I8,1,11)))</f>
        <v>43894</v>
      </c>
      <c r="R371" s="9">
        <f t="shared" si="10"/>
        <v>7</v>
      </c>
      <c r="S371" s="9">
        <f t="shared" si="11"/>
        <v>0</v>
      </c>
    </row>
    <row r="372" spans="1:19" x14ac:dyDescent="0.25">
      <c r="A372" t="str">
        <f>CLEAN(Repositorios!C373)</f>
        <v>JavaScript</v>
      </c>
      <c r="L372" s="2">
        <f>VALUE(CLEAN(Repositorios!D311))</f>
        <v>145</v>
      </c>
      <c r="M372" s="2">
        <f>VALUE(CLEAN(Repositorios!E947))</f>
        <v>0</v>
      </c>
      <c r="N372" s="2">
        <f>VALUE(CLEAN(Repositorios!F450))</f>
        <v>332</v>
      </c>
      <c r="O372" s="2">
        <f>VALUE(CLEAN(Repositorios!G143))</f>
        <v>434</v>
      </c>
      <c r="P372" s="6">
        <f>DATEVALUE(CLEAN(MID(Repositorios!H162,1,11)))</f>
        <v>41633</v>
      </c>
      <c r="Q372" s="8">
        <f>DATEVALUE(CLEAN(MID(Repositorios!I9,1,11)))</f>
        <v>43894</v>
      </c>
      <c r="R372" s="9">
        <f t="shared" si="10"/>
        <v>7</v>
      </c>
      <c r="S372" s="9">
        <f t="shared" si="11"/>
        <v>0</v>
      </c>
    </row>
    <row r="373" spans="1:19" x14ac:dyDescent="0.25">
      <c r="A373" t="str">
        <f>CLEAN(Repositorios!C374)</f>
        <v>Shell</v>
      </c>
      <c r="L373" s="2">
        <f>VALUE(CLEAN(Repositorios!D555))</f>
        <v>146</v>
      </c>
      <c r="M373" s="2">
        <f>VALUE(CLEAN(Repositorios!E948))</f>
        <v>0</v>
      </c>
      <c r="N373" s="2">
        <f>VALUE(CLEAN(Repositorios!F923))</f>
        <v>333</v>
      </c>
      <c r="O373" s="2">
        <f>VALUE(CLEAN(Repositorios!G797))</f>
        <v>434</v>
      </c>
      <c r="P373" s="6">
        <f>DATEVALUE(CLEAN(MID(Repositorios!H271,1,11)))</f>
        <v>41634</v>
      </c>
      <c r="Q373" s="8">
        <f>DATEVALUE(CLEAN(MID(Repositorios!I10,1,11)))</f>
        <v>43894</v>
      </c>
      <c r="R373" s="9">
        <f t="shared" si="10"/>
        <v>7</v>
      </c>
      <c r="S373" s="9">
        <f t="shared" si="11"/>
        <v>0</v>
      </c>
    </row>
    <row r="374" spans="1:19" x14ac:dyDescent="0.25">
      <c r="A374" t="str">
        <f>CLEAN(Repositorios!C375)</f>
        <v>JavaScript</v>
      </c>
      <c r="L374" s="2">
        <f>VALUE(CLEAN(Repositorios!D850))</f>
        <v>146</v>
      </c>
      <c r="M374" s="2">
        <f>VALUE(CLEAN(Repositorios!E950))</f>
        <v>0</v>
      </c>
      <c r="N374" s="2">
        <f>VALUE(CLEAN(Repositorios!F789))</f>
        <v>334</v>
      </c>
      <c r="O374" s="2">
        <f>VALUE(CLEAN(Repositorios!G1001))</f>
        <v>434</v>
      </c>
      <c r="P374" s="6">
        <f>DATEVALUE(CLEAN(MID(Repositorios!H590,1,11)))</f>
        <v>41635</v>
      </c>
      <c r="Q374" s="8">
        <f>DATEVALUE(CLEAN(MID(Repositorios!I11,1,11)))</f>
        <v>43894</v>
      </c>
      <c r="R374" s="9">
        <f t="shared" si="10"/>
        <v>7</v>
      </c>
      <c r="S374" s="9">
        <f t="shared" si="11"/>
        <v>0</v>
      </c>
    </row>
    <row r="375" spans="1:19" x14ac:dyDescent="0.25">
      <c r="A375" t="str">
        <f>CLEAN(Repositorios!C376)</f>
        <v>JavaScript</v>
      </c>
      <c r="L375" s="2">
        <f>VALUE(CLEAN(Repositorios!D646))</f>
        <v>148</v>
      </c>
      <c r="M375" s="2">
        <f>VALUE(CLEAN(Repositorios!E951))</f>
        <v>0</v>
      </c>
      <c r="N375" s="2">
        <f>VALUE(CLEAN(Repositorios!F60))</f>
        <v>341</v>
      </c>
      <c r="O375" s="2">
        <f>VALUE(CLEAN(Repositorios!G553))</f>
        <v>435</v>
      </c>
      <c r="P375" s="6">
        <f>DATEVALUE(CLEAN(MID(Repositorios!H337,1,11)))</f>
        <v>41641</v>
      </c>
      <c r="Q375" s="8">
        <f>DATEVALUE(CLEAN(MID(Repositorios!I12,1,11)))</f>
        <v>43894</v>
      </c>
      <c r="R375" s="9">
        <f t="shared" si="10"/>
        <v>6</v>
      </c>
      <c r="S375" s="9">
        <f t="shared" si="11"/>
        <v>0</v>
      </c>
    </row>
    <row r="376" spans="1:19" x14ac:dyDescent="0.25">
      <c r="A376" t="str">
        <f>CLEAN(Repositorios!C377)</f>
        <v>JavaScript</v>
      </c>
      <c r="L376" s="2">
        <f>VALUE(CLEAN(Repositorios!D755))</f>
        <v>148</v>
      </c>
      <c r="M376" s="2">
        <f>VALUE(CLEAN(Repositorios!E957))</f>
        <v>0</v>
      </c>
      <c r="N376" s="2">
        <f>VALUE(CLEAN(Repositorios!F433))</f>
        <v>343</v>
      </c>
      <c r="O376" s="2">
        <f>VALUE(CLEAN(Repositorios!G293))</f>
        <v>436</v>
      </c>
      <c r="P376" s="6">
        <f>DATEVALUE(CLEAN(MID(Repositorios!H220,1,11)))</f>
        <v>41643</v>
      </c>
      <c r="Q376" s="8">
        <f>DATEVALUE(CLEAN(MID(Repositorios!I13,1,11)))</f>
        <v>43894</v>
      </c>
      <c r="R376" s="9">
        <f t="shared" si="10"/>
        <v>6</v>
      </c>
      <c r="S376" s="9">
        <f t="shared" si="11"/>
        <v>0</v>
      </c>
    </row>
    <row r="377" spans="1:19" x14ac:dyDescent="0.25">
      <c r="A377" t="str">
        <f>CLEAN(Repositorios!C378)</f>
        <v>Go</v>
      </c>
      <c r="L377" s="2">
        <f>VALUE(CLEAN(Repositorios!D281))</f>
        <v>149</v>
      </c>
      <c r="M377" s="2">
        <f>VALUE(CLEAN(Repositorios!E960))</f>
        <v>0</v>
      </c>
      <c r="N377" s="2">
        <f>VALUE(CLEAN(Repositorios!F961))</f>
        <v>351</v>
      </c>
      <c r="O377" s="2">
        <f>VALUE(CLEAN(Repositorios!G734))</f>
        <v>439</v>
      </c>
      <c r="P377" s="6">
        <f>DATEVALUE(CLEAN(MID(Repositorios!H202,1,11)))</f>
        <v>41644</v>
      </c>
      <c r="Q377" s="8">
        <f>DATEVALUE(CLEAN(MID(Repositorios!I14,1,11)))</f>
        <v>43894</v>
      </c>
      <c r="R377" s="9">
        <f t="shared" si="10"/>
        <v>6</v>
      </c>
      <c r="S377" s="9">
        <f t="shared" si="11"/>
        <v>0</v>
      </c>
    </row>
    <row r="378" spans="1:19" x14ac:dyDescent="0.25">
      <c r="A378" t="str">
        <f>CLEAN(Repositorios!C379)</f>
        <v>null</v>
      </c>
      <c r="L378" s="2">
        <f>VALUE(CLEAN(Repositorios!D622))</f>
        <v>149</v>
      </c>
      <c r="M378" s="2">
        <f>VALUE(CLEAN(Repositorios!E962))</f>
        <v>0</v>
      </c>
      <c r="N378" s="2">
        <f>VALUE(CLEAN(Repositorios!F816))</f>
        <v>353</v>
      </c>
      <c r="O378" s="2">
        <f>VALUE(CLEAN(Repositorios!G624))</f>
        <v>440</v>
      </c>
      <c r="P378" s="6">
        <f>DATEVALUE(CLEAN(MID(Repositorios!H513,1,11)))</f>
        <v>41655</v>
      </c>
      <c r="Q378" s="8">
        <f>DATEVALUE(CLEAN(MID(Repositorios!I15,1,11)))</f>
        <v>43894</v>
      </c>
      <c r="R378" s="9">
        <f t="shared" si="10"/>
        <v>6</v>
      </c>
      <c r="S378" s="9">
        <f t="shared" si="11"/>
        <v>0</v>
      </c>
    </row>
    <row r="379" spans="1:19" x14ac:dyDescent="0.25">
      <c r="A379" t="str">
        <f>CLEAN(Repositorios!C380)</f>
        <v>Java</v>
      </c>
      <c r="L379" s="2">
        <f>VALUE(CLEAN(Repositorios!D867))</f>
        <v>150</v>
      </c>
      <c r="M379" s="2">
        <f>VALUE(CLEAN(Repositorios!E968))</f>
        <v>0</v>
      </c>
      <c r="N379" s="2">
        <f>VALUE(CLEAN(Repositorios!F544))</f>
        <v>354</v>
      </c>
      <c r="O379" s="2">
        <f>VALUE(CLEAN(Repositorios!G565))</f>
        <v>443</v>
      </c>
      <c r="P379" s="6">
        <f>DATEVALUE(CLEAN(MID(Repositorios!H968,1,11)))</f>
        <v>41656</v>
      </c>
      <c r="Q379" s="8">
        <f>DATEVALUE(CLEAN(MID(Repositorios!I16,1,11)))</f>
        <v>43894</v>
      </c>
      <c r="R379" s="9">
        <f t="shared" si="10"/>
        <v>6</v>
      </c>
      <c r="S379" s="9">
        <f t="shared" si="11"/>
        <v>0</v>
      </c>
    </row>
    <row r="380" spans="1:19" x14ac:dyDescent="0.25">
      <c r="A380" t="str">
        <f>CLEAN(Repositorios!C381)</f>
        <v>JavaScript</v>
      </c>
      <c r="L380" s="2">
        <f>VALUE(CLEAN(Repositorios!D22))</f>
        <v>151</v>
      </c>
      <c r="M380" s="2">
        <f>VALUE(CLEAN(Repositorios!E973))</f>
        <v>0</v>
      </c>
      <c r="N380" s="2">
        <f>VALUE(CLEAN(Repositorios!F840))</f>
        <v>354</v>
      </c>
      <c r="O380" s="2">
        <f>VALUE(CLEAN(Repositorios!G644))</f>
        <v>444</v>
      </c>
      <c r="P380" s="6">
        <f>DATEVALUE(CLEAN(MID(Repositorios!H752,1,11)))</f>
        <v>41659</v>
      </c>
      <c r="Q380" s="8">
        <f>DATEVALUE(CLEAN(MID(Repositorios!I17,1,11)))</f>
        <v>43894</v>
      </c>
      <c r="R380" s="9">
        <f t="shared" si="10"/>
        <v>6</v>
      </c>
      <c r="S380" s="9">
        <f t="shared" si="11"/>
        <v>0</v>
      </c>
    </row>
    <row r="381" spans="1:19" x14ac:dyDescent="0.25">
      <c r="A381" t="str">
        <f>CLEAN(Repositorios!C382)</f>
        <v>Vim script</v>
      </c>
      <c r="L381" s="2">
        <f>VALUE(CLEAN(Repositorios!D222))</f>
        <v>152</v>
      </c>
      <c r="M381" s="2">
        <f>VALUE(CLEAN(Repositorios!E974))</f>
        <v>0</v>
      </c>
      <c r="N381" s="2">
        <f>VALUE(CLEAN(Repositorios!F969))</f>
        <v>354</v>
      </c>
      <c r="O381" s="2">
        <f>VALUE(CLEAN(Repositorios!G513))</f>
        <v>446</v>
      </c>
      <c r="P381" s="6">
        <f>DATEVALUE(CLEAN(MID(Repositorios!H703,1,11)))</f>
        <v>41660</v>
      </c>
      <c r="Q381" s="8">
        <f>DATEVALUE(CLEAN(MID(Repositorios!I18,1,11)))</f>
        <v>43894</v>
      </c>
      <c r="R381" s="9">
        <f t="shared" si="10"/>
        <v>6</v>
      </c>
      <c r="S381" s="9">
        <f t="shared" si="11"/>
        <v>0</v>
      </c>
    </row>
    <row r="382" spans="1:19" x14ac:dyDescent="0.25">
      <c r="A382" t="str">
        <f>CLEAN(Repositorios!C383)</f>
        <v>Rust</v>
      </c>
      <c r="L382" s="2">
        <f>VALUE(CLEAN(Repositorios!D738))</f>
        <v>152</v>
      </c>
      <c r="M382" s="2">
        <f>VALUE(CLEAN(Repositorios!E975))</f>
        <v>0</v>
      </c>
      <c r="N382" s="2">
        <f>VALUE(CLEAN(Repositorios!F16))</f>
        <v>360</v>
      </c>
      <c r="O382" s="2">
        <f>VALUE(CLEAN(Repositorios!G959))</f>
        <v>447</v>
      </c>
      <c r="P382" s="6">
        <f>DATEVALUE(CLEAN(MID(Repositorios!H146,1,11)))</f>
        <v>41670</v>
      </c>
      <c r="Q382" s="8">
        <f>DATEVALUE(CLEAN(MID(Repositorios!I19,1,11)))</f>
        <v>43894</v>
      </c>
      <c r="R382" s="9">
        <f t="shared" si="10"/>
        <v>6</v>
      </c>
      <c r="S382" s="9">
        <f t="shared" si="11"/>
        <v>0</v>
      </c>
    </row>
    <row r="383" spans="1:19" x14ac:dyDescent="0.25">
      <c r="A383" t="str">
        <f>CLEAN(Repositorios!C384)</f>
        <v>TypeScript</v>
      </c>
      <c r="L383" s="2">
        <f>VALUE(CLEAN(Repositorios!D448))</f>
        <v>153</v>
      </c>
      <c r="M383" s="2">
        <f>VALUE(CLEAN(Repositorios!E979))</f>
        <v>0</v>
      </c>
      <c r="N383" s="2">
        <f>VALUE(CLEAN(Repositorios!F292))</f>
        <v>361</v>
      </c>
      <c r="O383" s="2">
        <f>VALUE(CLEAN(Repositorios!G898))</f>
        <v>449</v>
      </c>
      <c r="P383" s="6">
        <f>DATEVALUE(CLEAN(MID(Repositorios!H512,1,11)))</f>
        <v>41676</v>
      </c>
      <c r="Q383" s="8">
        <f>DATEVALUE(CLEAN(MID(Repositorios!I20,1,11)))</f>
        <v>43894</v>
      </c>
      <c r="R383" s="9">
        <f t="shared" si="10"/>
        <v>6</v>
      </c>
      <c r="S383" s="9">
        <f t="shared" si="11"/>
        <v>0</v>
      </c>
    </row>
    <row r="384" spans="1:19" x14ac:dyDescent="0.25">
      <c r="A384" t="str">
        <f>CLEAN(Repositorios!C385)</f>
        <v>Go</v>
      </c>
      <c r="L384" s="2">
        <f>VALUE(CLEAN(Repositorios!D723))</f>
        <v>153</v>
      </c>
      <c r="M384" s="2">
        <f>VALUE(CLEAN(Repositorios!E980))</f>
        <v>0</v>
      </c>
      <c r="N384" s="2">
        <f>VALUE(CLEAN(Repositorios!F927))</f>
        <v>362</v>
      </c>
      <c r="O384" s="2">
        <f>VALUE(CLEAN(Repositorios!G124))</f>
        <v>452</v>
      </c>
      <c r="P384" s="6">
        <f>DATEVALUE(CLEAN(MID(Repositorios!H548,1,11)))</f>
        <v>41676</v>
      </c>
      <c r="Q384" s="8">
        <f>DATEVALUE(CLEAN(MID(Repositorios!I21,1,11)))</f>
        <v>43894</v>
      </c>
      <c r="R384" s="9">
        <f t="shared" si="10"/>
        <v>6</v>
      </c>
      <c r="S384" s="9">
        <f t="shared" si="11"/>
        <v>0</v>
      </c>
    </row>
    <row r="385" spans="1:19" x14ac:dyDescent="0.25">
      <c r="A385" t="str">
        <f>CLEAN(Repositorios!C386)</f>
        <v>Python</v>
      </c>
      <c r="L385" s="2">
        <f>VALUE(CLEAN(Repositorios!D403))</f>
        <v>158</v>
      </c>
      <c r="M385" s="2">
        <f>VALUE(CLEAN(Repositorios!E981))</f>
        <v>0</v>
      </c>
      <c r="N385" s="2">
        <f>VALUE(CLEAN(Repositorios!F983))</f>
        <v>363</v>
      </c>
      <c r="O385" s="2">
        <f>VALUE(CLEAN(Repositorios!G551))</f>
        <v>455</v>
      </c>
      <c r="P385" s="6">
        <f>DATEVALUE(CLEAN(MID(Repositorios!H397,1,11)))</f>
        <v>41677</v>
      </c>
      <c r="Q385" s="8">
        <f>DATEVALUE(CLEAN(MID(Repositorios!I22,1,11)))</f>
        <v>43894</v>
      </c>
      <c r="R385" s="9">
        <f t="shared" si="10"/>
        <v>6</v>
      </c>
      <c r="S385" s="9">
        <f t="shared" si="11"/>
        <v>0</v>
      </c>
    </row>
    <row r="386" spans="1:19" x14ac:dyDescent="0.25">
      <c r="A386" t="str">
        <f>CLEAN(Repositorios!C387)</f>
        <v>TeX</v>
      </c>
      <c r="L386" s="2">
        <f>VALUE(CLEAN(Repositorios!D424))</f>
        <v>158</v>
      </c>
      <c r="M386" s="2">
        <f>VALUE(CLEAN(Repositorios!E984))</f>
        <v>0</v>
      </c>
      <c r="N386" s="2">
        <f>VALUE(CLEAN(Repositorios!F867))</f>
        <v>364</v>
      </c>
      <c r="O386" s="2">
        <f>VALUE(CLEAN(Repositorios!G915))</f>
        <v>456</v>
      </c>
      <c r="P386" s="6">
        <f>DATEVALUE(CLEAN(MID(Repositorios!H449,1,11)))</f>
        <v>41679</v>
      </c>
      <c r="Q386" s="8">
        <f>DATEVALUE(CLEAN(MID(Repositorios!I23,1,11)))</f>
        <v>43894</v>
      </c>
      <c r="R386" s="9">
        <f t="shared" si="10"/>
        <v>6</v>
      </c>
      <c r="S386" s="9">
        <f t="shared" si="11"/>
        <v>0</v>
      </c>
    </row>
    <row r="387" spans="1:19" x14ac:dyDescent="0.25">
      <c r="A387" t="str">
        <f>CLEAN(Repositorios!C388)</f>
        <v>Vim script</v>
      </c>
      <c r="L387" s="2">
        <f>VALUE(CLEAN(Repositorios!D483))</f>
        <v>158</v>
      </c>
      <c r="M387" s="2">
        <f>VALUE(CLEAN(Repositorios!E986))</f>
        <v>0</v>
      </c>
      <c r="N387" s="2">
        <f>VALUE(CLEAN(Repositorios!F52))</f>
        <v>368</v>
      </c>
      <c r="O387" s="2">
        <f>VALUE(CLEAN(Repositorios!G986))</f>
        <v>456</v>
      </c>
      <c r="P387" s="6">
        <f>DATEVALUE(CLEAN(MID(Repositorios!H569,1,11)))</f>
        <v>41681</v>
      </c>
      <c r="Q387" s="8">
        <f>DATEVALUE(CLEAN(MID(Repositorios!I24,1,11)))</f>
        <v>43894</v>
      </c>
      <c r="R387" s="9">
        <f t="shared" ref="R387:R450" si="12">2020-YEAR(P387)</f>
        <v>6</v>
      </c>
      <c r="S387" s="9">
        <f t="shared" ref="S387:S450" si="13">_xlfn.DAYS("04/03/2020",Q387)</f>
        <v>0</v>
      </c>
    </row>
    <row r="388" spans="1:19" x14ac:dyDescent="0.25">
      <c r="A388" t="str">
        <f>CLEAN(Repositorios!C389)</f>
        <v>Ruby</v>
      </c>
      <c r="L388" s="2">
        <f>VALUE(CLEAN(Repositorios!D493))</f>
        <v>158</v>
      </c>
      <c r="M388" s="2">
        <f>VALUE(CLEAN(Repositorios!E988))</f>
        <v>0</v>
      </c>
      <c r="N388" s="2">
        <f>VALUE(CLEAN(Repositorios!F530))</f>
        <v>368</v>
      </c>
      <c r="O388" s="2">
        <f>VALUE(CLEAN(Repositorios!G444))</f>
        <v>466</v>
      </c>
      <c r="P388" s="6">
        <f>DATEVALUE(CLEAN(MID(Repositorios!H158,1,11)))</f>
        <v>41682</v>
      </c>
      <c r="Q388" s="8">
        <f>DATEVALUE(CLEAN(MID(Repositorios!I25,1,11)))</f>
        <v>43894</v>
      </c>
      <c r="R388" s="9">
        <f t="shared" si="12"/>
        <v>6</v>
      </c>
      <c r="S388" s="9">
        <f t="shared" si="13"/>
        <v>0</v>
      </c>
    </row>
    <row r="389" spans="1:19" x14ac:dyDescent="0.25">
      <c r="A389" t="str">
        <f>CLEAN(Repositorios!C390)</f>
        <v>Python</v>
      </c>
      <c r="L389" s="2">
        <f>VALUE(CLEAN(Repositorios!D217))</f>
        <v>159</v>
      </c>
      <c r="M389" s="2">
        <f>VALUE(CLEAN(Repositorios!E990))</f>
        <v>0</v>
      </c>
      <c r="N389" s="2">
        <f>VALUE(CLEAN(Repositorios!F482))</f>
        <v>369</v>
      </c>
      <c r="O389" s="2">
        <f>VALUE(CLEAN(Repositorios!G377))</f>
        <v>467</v>
      </c>
      <c r="P389" s="6">
        <f>DATEVALUE(CLEAN(MID(Repositorios!H939,1,11)))</f>
        <v>41684</v>
      </c>
      <c r="Q389" s="8">
        <f>DATEVALUE(CLEAN(MID(Repositorios!I26,1,11)))</f>
        <v>43894</v>
      </c>
      <c r="R389" s="9">
        <f t="shared" si="12"/>
        <v>6</v>
      </c>
      <c r="S389" s="9">
        <f t="shared" si="13"/>
        <v>0</v>
      </c>
    </row>
    <row r="390" spans="1:19" x14ac:dyDescent="0.25">
      <c r="A390" t="str">
        <f>CLEAN(Repositorios!C391)</f>
        <v>Java</v>
      </c>
      <c r="L390" s="2">
        <f>VALUE(CLEAN(Repositorios!D817))</f>
        <v>160</v>
      </c>
      <c r="M390" s="2">
        <f>VALUE(CLEAN(Repositorios!E992))</f>
        <v>0</v>
      </c>
      <c r="N390" s="2">
        <f>VALUE(CLEAN(Repositorios!F538))</f>
        <v>370</v>
      </c>
      <c r="O390" s="2">
        <f>VALUE(CLEAN(Repositorios!G544))</f>
        <v>467</v>
      </c>
      <c r="P390" s="6">
        <f>DATEVALUE(CLEAN(MID(Repositorios!H824,1,11)))</f>
        <v>41691</v>
      </c>
      <c r="Q390" s="8">
        <f>DATEVALUE(CLEAN(MID(Repositorios!I27,1,11)))</f>
        <v>43894</v>
      </c>
      <c r="R390" s="9">
        <f t="shared" si="12"/>
        <v>6</v>
      </c>
      <c r="S390" s="9">
        <f t="shared" si="13"/>
        <v>0</v>
      </c>
    </row>
    <row r="391" spans="1:19" x14ac:dyDescent="0.25">
      <c r="A391" t="str">
        <f>CLEAN(Repositorios!C392)</f>
        <v>Shell</v>
      </c>
      <c r="L391" s="2">
        <f>VALUE(CLEAN(Repositorios!D463))</f>
        <v>161</v>
      </c>
      <c r="M391" s="2">
        <f>VALUE(CLEAN(Repositorios!E994))</f>
        <v>0</v>
      </c>
      <c r="N391" s="2">
        <f>VALUE(CLEAN(Repositorios!F666))</f>
        <v>372</v>
      </c>
      <c r="O391" s="2">
        <f>VALUE(CLEAN(Repositorios!G484))</f>
        <v>471</v>
      </c>
      <c r="P391" s="6">
        <f>DATEVALUE(CLEAN(MID(Repositorios!H717,1,11)))</f>
        <v>41693</v>
      </c>
      <c r="Q391" s="8">
        <f>DATEVALUE(CLEAN(MID(Repositorios!I28,1,11)))</f>
        <v>43894</v>
      </c>
      <c r="R391" s="9">
        <f t="shared" si="12"/>
        <v>6</v>
      </c>
      <c r="S391" s="9">
        <f t="shared" si="13"/>
        <v>0</v>
      </c>
    </row>
    <row r="392" spans="1:19" x14ac:dyDescent="0.25">
      <c r="A392" t="str">
        <f>CLEAN(Repositorios!C393)</f>
        <v>HTML</v>
      </c>
      <c r="L392" s="2">
        <f>VALUE(CLEAN(Repositorios!D677))</f>
        <v>162</v>
      </c>
      <c r="M392" s="2">
        <f>VALUE(CLEAN(Repositorios!E996))</f>
        <v>0</v>
      </c>
      <c r="N392" s="2">
        <f>VALUE(CLEAN(Repositorios!F791))</f>
        <v>373</v>
      </c>
      <c r="O392" s="2">
        <f>VALUE(CLEAN(Repositorios!G580))</f>
        <v>474</v>
      </c>
      <c r="P392" s="6">
        <f>DATEVALUE(CLEAN(MID(Repositorios!H273,1,11)))</f>
        <v>41695</v>
      </c>
      <c r="Q392" s="8">
        <f>DATEVALUE(CLEAN(MID(Repositorios!I29,1,11)))</f>
        <v>43894</v>
      </c>
      <c r="R392" s="9">
        <f t="shared" si="12"/>
        <v>6</v>
      </c>
      <c r="S392" s="9">
        <f t="shared" si="13"/>
        <v>0</v>
      </c>
    </row>
    <row r="393" spans="1:19" x14ac:dyDescent="0.25">
      <c r="A393" t="str">
        <f>CLEAN(Repositorios!C394)</f>
        <v>HTML</v>
      </c>
      <c r="L393" s="2">
        <f>VALUE(CLEAN(Repositorios!D262))</f>
        <v>163</v>
      </c>
      <c r="M393" s="2">
        <f>VALUE(CLEAN(Repositorios!E998))</f>
        <v>0</v>
      </c>
      <c r="N393" s="2">
        <f>VALUE(CLEAN(Repositorios!F567))</f>
        <v>374</v>
      </c>
      <c r="O393" s="2">
        <f>VALUE(CLEAN(Repositorios!G893))</f>
        <v>475</v>
      </c>
      <c r="P393" s="6">
        <f>DATEVALUE(CLEAN(MID(Repositorios!H238,1,11)))</f>
        <v>41701</v>
      </c>
      <c r="Q393" s="8">
        <f>DATEVALUE(CLEAN(MID(Repositorios!I30,1,11)))</f>
        <v>43894</v>
      </c>
      <c r="R393" s="9">
        <f t="shared" si="12"/>
        <v>6</v>
      </c>
      <c r="S393" s="9">
        <f t="shared" si="13"/>
        <v>0</v>
      </c>
    </row>
    <row r="394" spans="1:19" x14ac:dyDescent="0.25">
      <c r="A394" t="str">
        <f>CLEAN(Repositorios!C395)</f>
        <v>Ruby</v>
      </c>
      <c r="L394" s="2">
        <f>VALUE(CLEAN(Repositorios!D294))</f>
        <v>163</v>
      </c>
      <c r="M394" s="2">
        <f>VALUE(CLEAN(Repositorios!E119))</f>
        <v>1</v>
      </c>
      <c r="N394" s="2">
        <f>VALUE(CLEAN(Repositorios!F698))</f>
        <v>376</v>
      </c>
      <c r="O394" s="2">
        <f>VALUE(CLEAN(Repositorios!G658))</f>
        <v>478</v>
      </c>
      <c r="P394" s="6">
        <f>DATEVALUE(CLEAN(MID(Repositorios!H603,1,11)))</f>
        <v>41701</v>
      </c>
      <c r="Q394" s="8">
        <f>DATEVALUE(CLEAN(MID(Repositorios!I31,1,11)))</f>
        <v>43894</v>
      </c>
      <c r="R394" s="9">
        <f t="shared" si="12"/>
        <v>6</v>
      </c>
      <c r="S394" s="9">
        <f t="shared" si="13"/>
        <v>0</v>
      </c>
    </row>
    <row r="395" spans="1:19" x14ac:dyDescent="0.25">
      <c r="A395" t="str">
        <f>CLEAN(Repositorios!C396)</f>
        <v>HTML</v>
      </c>
      <c r="L395" s="2">
        <f>VALUE(CLEAN(Repositorios!D492))</f>
        <v>164</v>
      </c>
      <c r="M395" s="2">
        <f>VALUE(CLEAN(Repositorios!E120))</f>
        <v>1</v>
      </c>
      <c r="N395" s="2">
        <f>VALUE(CLEAN(Repositorios!F817))</f>
        <v>378</v>
      </c>
      <c r="O395" s="2">
        <f>VALUE(CLEAN(Repositorios!G507))</f>
        <v>480</v>
      </c>
      <c r="P395" s="6">
        <f>DATEVALUE(CLEAN(MID(Repositorios!H650,1,11)))</f>
        <v>41709</v>
      </c>
      <c r="Q395" s="8">
        <f>DATEVALUE(CLEAN(MID(Repositorios!I32,1,11)))</f>
        <v>43894</v>
      </c>
      <c r="R395" s="9">
        <f t="shared" si="12"/>
        <v>6</v>
      </c>
      <c r="S395" s="9">
        <f t="shared" si="13"/>
        <v>0</v>
      </c>
    </row>
    <row r="396" spans="1:19" x14ac:dyDescent="0.25">
      <c r="A396" t="str">
        <f>CLEAN(Repositorios!C397)</f>
        <v>Go</v>
      </c>
      <c r="L396" s="2">
        <f>VALUE(CLEAN(Repositorios!D12))</f>
        <v>165</v>
      </c>
      <c r="M396" s="2">
        <f>VALUE(CLEAN(Repositorios!E219))</f>
        <v>1</v>
      </c>
      <c r="N396" s="2">
        <f>VALUE(CLEAN(Repositorios!F926))</f>
        <v>378</v>
      </c>
      <c r="O396" s="2">
        <f>VALUE(CLEAN(Repositorios!G535))</f>
        <v>484</v>
      </c>
      <c r="P396" s="6">
        <f>DATEVALUE(CLEAN(MID(Repositorios!H378,1,11)))</f>
        <v>41711</v>
      </c>
      <c r="Q396" s="8">
        <f>DATEVALUE(CLEAN(MID(Repositorios!I33,1,11)))</f>
        <v>43894</v>
      </c>
      <c r="R396" s="9">
        <f t="shared" si="12"/>
        <v>6</v>
      </c>
      <c r="S396" s="9">
        <f t="shared" si="13"/>
        <v>0</v>
      </c>
    </row>
    <row r="397" spans="1:19" x14ac:dyDescent="0.25">
      <c r="A397" t="str">
        <f>CLEAN(Repositorios!C398)</f>
        <v>TypeScript</v>
      </c>
      <c r="L397" s="2">
        <f>VALUE(CLEAN(Repositorios!D655))</f>
        <v>166</v>
      </c>
      <c r="M397" s="2">
        <f>VALUE(CLEAN(Repositorios!E240))</f>
        <v>1</v>
      </c>
      <c r="N397" s="2">
        <f>VALUE(CLEAN(Repositorios!F443))</f>
        <v>382</v>
      </c>
      <c r="O397" s="2">
        <f>VALUE(CLEAN(Repositorios!G174))</f>
        <v>486</v>
      </c>
      <c r="P397" s="6">
        <f>DATEVALUE(CLEAN(MID(Repositorios!H475,1,11)))</f>
        <v>41714</v>
      </c>
      <c r="Q397" s="8">
        <f>DATEVALUE(CLEAN(MID(Repositorios!I34,1,11)))</f>
        <v>43894</v>
      </c>
      <c r="R397" s="9">
        <f t="shared" si="12"/>
        <v>6</v>
      </c>
      <c r="S397" s="9">
        <f t="shared" si="13"/>
        <v>0</v>
      </c>
    </row>
    <row r="398" spans="1:19" x14ac:dyDescent="0.25">
      <c r="A398" t="str">
        <f>CLEAN(Repositorios!C399)</f>
        <v>Go</v>
      </c>
      <c r="L398" s="2">
        <f>VALUE(CLEAN(Repositorios!D813))</f>
        <v>167</v>
      </c>
      <c r="M398" s="2">
        <f>VALUE(CLEAN(Repositorios!E244))</f>
        <v>1</v>
      </c>
      <c r="N398" s="2">
        <f>VALUE(CLEAN(Repositorios!F119))</f>
        <v>383</v>
      </c>
      <c r="O398" s="2">
        <f>VALUE(CLEAN(Repositorios!G997))</f>
        <v>491</v>
      </c>
      <c r="P398" s="6">
        <f>DATEVALUE(CLEAN(MID(Repositorios!H981,1,11)))</f>
        <v>41714</v>
      </c>
      <c r="Q398" s="8">
        <f>DATEVALUE(CLEAN(MID(Repositorios!I35,1,11)))</f>
        <v>43894</v>
      </c>
      <c r="R398" s="9">
        <f t="shared" si="12"/>
        <v>6</v>
      </c>
      <c r="S398" s="9">
        <f t="shared" si="13"/>
        <v>0</v>
      </c>
    </row>
    <row r="399" spans="1:19" x14ac:dyDescent="0.25">
      <c r="A399" t="str">
        <f>CLEAN(Repositorios!C400)</f>
        <v>Jupyter Notebook</v>
      </c>
      <c r="L399" s="2">
        <f>VALUE(CLEAN(Repositorios!D210))</f>
        <v>169</v>
      </c>
      <c r="M399" s="2">
        <f>VALUE(CLEAN(Repositorios!E245))</f>
        <v>1</v>
      </c>
      <c r="N399" s="2">
        <f>VALUE(CLEAN(Repositorios!F330))</f>
        <v>383</v>
      </c>
      <c r="O399" s="2">
        <f>VALUE(CLEAN(Repositorios!G834))</f>
        <v>492</v>
      </c>
      <c r="P399" s="6">
        <f>DATEVALUE(CLEAN(MID(Repositorios!H921,1,11)))</f>
        <v>41715</v>
      </c>
      <c r="Q399" s="8">
        <f>DATEVALUE(CLEAN(MID(Repositorios!I36,1,11)))</f>
        <v>43894</v>
      </c>
      <c r="R399" s="9">
        <f t="shared" si="12"/>
        <v>6</v>
      </c>
      <c r="S399" s="9">
        <f t="shared" si="13"/>
        <v>0</v>
      </c>
    </row>
    <row r="400" spans="1:19" x14ac:dyDescent="0.25">
      <c r="A400" t="str">
        <f>CLEAN(Repositorios!C401)</f>
        <v>JavaScript</v>
      </c>
      <c r="L400" s="2">
        <f>VALUE(CLEAN(Repositorios!D709))</f>
        <v>169</v>
      </c>
      <c r="M400" s="2">
        <f>VALUE(CLEAN(Repositorios!E316))</f>
        <v>1</v>
      </c>
      <c r="N400" s="2">
        <f>VALUE(CLEAN(Repositorios!F484))</f>
        <v>383</v>
      </c>
      <c r="O400" s="2">
        <f>VALUE(CLEAN(Repositorios!G917))</f>
        <v>492</v>
      </c>
      <c r="P400" s="6">
        <f>DATEVALUE(CLEAN(MID(Repositorios!H392,1,11)))</f>
        <v>41721</v>
      </c>
      <c r="Q400" s="8">
        <f>DATEVALUE(CLEAN(MID(Repositorios!I37,1,11)))</f>
        <v>43894</v>
      </c>
      <c r="R400" s="9">
        <f t="shared" si="12"/>
        <v>6</v>
      </c>
      <c r="S400" s="9">
        <f t="shared" si="13"/>
        <v>0</v>
      </c>
    </row>
    <row r="401" spans="1:19" x14ac:dyDescent="0.25">
      <c r="A401" t="str">
        <f>CLEAN(Repositorios!C402)</f>
        <v>Go</v>
      </c>
      <c r="L401" s="2">
        <f>VALUE(CLEAN(Repositorios!D142))</f>
        <v>171</v>
      </c>
      <c r="M401" s="2">
        <f>VALUE(CLEAN(Repositorios!E364))</f>
        <v>1</v>
      </c>
      <c r="N401" s="2">
        <f>VALUE(CLEAN(Repositorios!F808))</f>
        <v>384</v>
      </c>
      <c r="O401" s="2">
        <f>VALUE(CLEAN(Repositorios!G257))</f>
        <v>496</v>
      </c>
      <c r="P401" s="6">
        <f>DATEVALUE(CLEAN(MID(Repositorios!H274,1,11)))</f>
        <v>41722</v>
      </c>
      <c r="Q401" s="8">
        <f>DATEVALUE(CLEAN(MID(Repositorios!I38,1,11)))</f>
        <v>43894</v>
      </c>
      <c r="R401" s="9">
        <f t="shared" si="12"/>
        <v>6</v>
      </c>
      <c r="S401" s="9">
        <f t="shared" si="13"/>
        <v>0</v>
      </c>
    </row>
    <row r="402" spans="1:19" x14ac:dyDescent="0.25">
      <c r="A402" t="str">
        <f>CLEAN(Repositorios!C403)</f>
        <v>OCaml</v>
      </c>
      <c r="L402" s="2">
        <f>VALUE(CLEAN(Repositorios!D661))</f>
        <v>172</v>
      </c>
      <c r="M402" s="2">
        <f>VALUE(CLEAN(Repositorios!E464))</f>
        <v>1</v>
      </c>
      <c r="N402" s="2">
        <f>VALUE(CLEAN(Repositorios!F915))</f>
        <v>385</v>
      </c>
      <c r="O402" s="2">
        <f>VALUE(CLEAN(Repositorios!G317))</f>
        <v>496</v>
      </c>
      <c r="P402" s="6">
        <f>DATEVALUE(CLEAN(MID(Repositorios!H428,1,11)))</f>
        <v>41728</v>
      </c>
      <c r="Q402" s="8">
        <f>DATEVALUE(CLEAN(MID(Repositorios!I40,1,11)))</f>
        <v>43894</v>
      </c>
      <c r="R402" s="9">
        <f t="shared" si="12"/>
        <v>6</v>
      </c>
      <c r="S402" s="9">
        <f t="shared" si="13"/>
        <v>0</v>
      </c>
    </row>
    <row r="403" spans="1:19" x14ac:dyDescent="0.25">
      <c r="A403" t="str">
        <f>CLEAN(Repositorios!C404)</f>
        <v>Ruby</v>
      </c>
      <c r="L403" s="2">
        <f>VALUE(CLEAN(Repositorios!D988))</f>
        <v>172</v>
      </c>
      <c r="M403" s="2">
        <f>VALUE(CLEAN(Repositorios!E483))</f>
        <v>1</v>
      </c>
      <c r="N403" s="2">
        <f>VALUE(CLEAN(Repositorios!F388))</f>
        <v>386</v>
      </c>
      <c r="O403" s="2">
        <f>VALUE(CLEAN(Repositorios!G103))</f>
        <v>497</v>
      </c>
      <c r="P403" s="6">
        <f>DATEVALUE(CLEAN(MID(Repositorios!H351,1,11)))</f>
        <v>41729</v>
      </c>
      <c r="Q403" s="8">
        <f>DATEVALUE(CLEAN(MID(Repositorios!I41,1,11)))</f>
        <v>43894</v>
      </c>
      <c r="R403" s="9">
        <f t="shared" si="12"/>
        <v>6</v>
      </c>
      <c r="S403" s="9">
        <f t="shared" si="13"/>
        <v>0</v>
      </c>
    </row>
    <row r="404" spans="1:19" x14ac:dyDescent="0.25">
      <c r="A404" t="str">
        <f>CLEAN(Repositorios!C405)</f>
        <v>Kotlin</v>
      </c>
      <c r="L404" s="2">
        <f>VALUE(CLEAN(Repositorios!D39))</f>
        <v>175</v>
      </c>
      <c r="M404" s="2">
        <f>VALUE(CLEAN(Repositorios!E501))</f>
        <v>1</v>
      </c>
      <c r="N404" s="2">
        <f>VALUE(CLEAN(Repositorios!F624))</f>
        <v>386</v>
      </c>
      <c r="O404" s="2">
        <f>VALUE(CLEAN(Repositorios!G450))</f>
        <v>497</v>
      </c>
      <c r="P404" s="6">
        <f>DATEVALUE(CLEAN(MID(Repositorios!H445,1,11)))</f>
        <v>41730</v>
      </c>
      <c r="Q404" s="8">
        <f>DATEVALUE(CLEAN(MID(Repositorios!I42,1,11)))</f>
        <v>43894</v>
      </c>
      <c r="R404" s="9">
        <f t="shared" si="12"/>
        <v>6</v>
      </c>
      <c r="S404" s="9">
        <f t="shared" si="13"/>
        <v>0</v>
      </c>
    </row>
    <row r="405" spans="1:19" x14ac:dyDescent="0.25">
      <c r="A405" t="str">
        <f>CLEAN(Repositorios!C406)</f>
        <v>Batchfile</v>
      </c>
      <c r="L405" s="2">
        <f>VALUE(CLEAN(Repositorios!D284))</f>
        <v>175</v>
      </c>
      <c r="M405" s="2">
        <f>VALUE(CLEAN(Repositorios!E509))</f>
        <v>1</v>
      </c>
      <c r="N405" s="2">
        <f>VALUE(CLEAN(Repositorios!F876))</f>
        <v>386</v>
      </c>
      <c r="O405" s="2">
        <f>VALUE(CLEAN(Repositorios!G585))</f>
        <v>497</v>
      </c>
      <c r="P405" s="6">
        <f>DATEVALUE(CLEAN(MID(Repositorios!H75,1,11)))</f>
        <v>41732</v>
      </c>
      <c r="Q405" s="8">
        <f>DATEVALUE(CLEAN(MID(Repositorios!I43,1,11)))</f>
        <v>43894</v>
      </c>
      <c r="R405" s="9">
        <f t="shared" si="12"/>
        <v>6</v>
      </c>
      <c r="S405" s="9">
        <f t="shared" si="13"/>
        <v>0</v>
      </c>
    </row>
    <row r="406" spans="1:19" x14ac:dyDescent="0.25">
      <c r="A406" t="str">
        <f>CLEAN(Repositorios!C407)</f>
        <v>PHP</v>
      </c>
      <c r="L406" s="2">
        <f>VALUE(CLEAN(Repositorios!D576))</f>
        <v>175</v>
      </c>
      <c r="M406" s="2">
        <f>VALUE(CLEAN(Repositorios!E527))</f>
        <v>1</v>
      </c>
      <c r="N406" s="2">
        <f>VALUE(CLEAN(Repositorios!F143))</f>
        <v>387</v>
      </c>
      <c r="O406" s="2">
        <f>VALUE(CLEAN(Repositorios!G872))</f>
        <v>498</v>
      </c>
      <c r="P406" s="6">
        <f>DATEVALUE(CLEAN(MID(Repositorios!H531,1,11)))</f>
        <v>41734</v>
      </c>
      <c r="Q406" s="8">
        <f>DATEVALUE(CLEAN(MID(Repositorios!I44,1,11)))</f>
        <v>43894</v>
      </c>
      <c r="R406" s="9">
        <f t="shared" si="12"/>
        <v>6</v>
      </c>
      <c r="S406" s="9">
        <f t="shared" si="13"/>
        <v>0</v>
      </c>
    </row>
    <row r="407" spans="1:19" x14ac:dyDescent="0.25">
      <c r="A407" t="str">
        <f>CLEAN(Repositorios!C408)</f>
        <v>Java</v>
      </c>
      <c r="L407" s="2">
        <f>VALUE(CLEAN(Repositorios!D876))</f>
        <v>175</v>
      </c>
      <c r="M407" s="2">
        <f>VALUE(CLEAN(Repositorios!E531))</f>
        <v>1</v>
      </c>
      <c r="N407" s="2">
        <f>VALUE(CLEAN(Repositorios!F644))</f>
        <v>387</v>
      </c>
      <c r="O407" s="2">
        <f>VALUE(CLEAN(Repositorios!G567))</f>
        <v>502</v>
      </c>
      <c r="P407" s="6">
        <f>DATEVALUE(CLEAN(MID(Repositorios!H505,1,11)))</f>
        <v>41736</v>
      </c>
      <c r="Q407" s="8">
        <f>DATEVALUE(CLEAN(MID(Repositorios!I45,1,11)))</f>
        <v>43894</v>
      </c>
      <c r="R407" s="9">
        <f t="shared" si="12"/>
        <v>6</v>
      </c>
      <c r="S407" s="9">
        <f t="shared" si="13"/>
        <v>0</v>
      </c>
    </row>
    <row r="408" spans="1:19" x14ac:dyDescent="0.25">
      <c r="A408" t="str">
        <f>CLEAN(Repositorios!C409)</f>
        <v>null</v>
      </c>
      <c r="L408" s="2">
        <f>VALUE(CLEAN(Repositorios!D137))</f>
        <v>176</v>
      </c>
      <c r="M408" s="2">
        <f>VALUE(CLEAN(Repositorios!E553))</f>
        <v>1</v>
      </c>
      <c r="N408" s="2">
        <f>VALUE(CLEAN(Repositorios!F78))</f>
        <v>388</v>
      </c>
      <c r="O408" s="2">
        <f>VALUE(CLEAN(Repositorios!G555))</f>
        <v>505</v>
      </c>
      <c r="P408" s="6">
        <f>DATEVALUE(CLEAN(MID(Repositorios!H959,1,11)))</f>
        <v>41736</v>
      </c>
      <c r="Q408" s="8">
        <f>DATEVALUE(CLEAN(MID(Repositorios!I46,1,11)))</f>
        <v>43894</v>
      </c>
      <c r="R408" s="9">
        <f t="shared" si="12"/>
        <v>6</v>
      </c>
      <c r="S408" s="9">
        <f t="shared" si="13"/>
        <v>0</v>
      </c>
    </row>
    <row r="409" spans="1:19" x14ac:dyDescent="0.25">
      <c r="A409" t="str">
        <f>CLEAN(Repositorios!C410)</f>
        <v>CSS</v>
      </c>
      <c r="L409" s="2">
        <f>VALUE(CLEAN(Repositorios!D213))</f>
        <v>178</v>
      </c>
      <c r="M409" s="2">
        <f>VALUE(CLEAN(Repositorios!E581))</f>
        <v>1</v>
      </c>
      <c r="N409" s="2">
        <f>VALUE(CLEAN(Repositorios!F834))</f>
        <v>388</v>
      </c>
      <c r="O409" s="2">
        <f>VALUE(CLEAN(Repositorios!G584))</f>
        <v>506</v>
      </c>
      <c r="P409" s="6">
        <f>DATEVALUE(CLEAN(MID(Repositorios!H633,1,11)))</f>
        <v>41738</v>
      </c>
      <c r="Q409" s="8">
        <f>DATEVALUE(CLEAN(MID(Repositorios!I47,1,11)))</f>
        <v>43894</v>
      </c>
      <c r="R409" s="9">
        <f t="shared" si="12"/>
        <v>6</v>
      </c>
      <c r="S409" s="9">
        <f t="shared" si="13"/>
        <v>0</v>
      </c>
    </row>
    <row r="410" spans="1:19" x14ac:dyDescent="0.25">
      <c r="A410" t="str">
        <f>CLEAN(Repositorios!C411)</f>
        <v>C++</v>
      </c>
      <c r="L410" s="2">
        <f>VALUE(CLEAN(Repositorios!D171))</f>
        <v>181</v>
      </c>
      <c r="M410" s="2">
        <f>VALUE(CLEAN(Repositorios!E676))</f>
        <v>1</v>
      </c>
      <c r="N410" s="2">
        <f>VALUE(CLEAN(Repositorios!F13))</f>
        <v>390</v>
      </c>
      <c r="O410" s="2">
        <f>VALUE(CLEAN(Repositorios!G583))</f>
        <v>511</v>
      </c>
      <c r="P410" s="6">
        <f>DATEVALUE(CLEAN(MID(Repositorios!H629,1,11)))</f>
        <v>41740</v>
      </c>
      <c r="Q410" s="8">
        <f>DATEVALUE(CLEAN(MID(Repositorios!I48,1,11)))</f>
        <v>43894</v>
      </c>
      <c r="R410" s="9">
        <f t="shared" si="12"/>
        <v>6</v>
      </c>
      <c r="S410" s="9">
        <f t="shared" si="13"/>
        <v>0</v>
      </c>
    </row>
    <row r="411" spans="1:19" x14ac:dyDescent="0.25">
      <c r="A411" t="str">
        <f>CLEAN(Repositorios!C412)</f>
        <v>JavaScript</v>
      </c>
      <c r="L411" s="2">
        <f>VALUE(CLEAN(Repositorios!D449))</f>
        <v>183</v>
      </c>
      <c r="M411" s="2">
        <f>VALUE(CLEAN(Repositorios!E771))</f>
        <v>1</v>
      </c>
      <c r="N411" s="2">
        <f>VALUE(CLEAN(Repositorios!F743))</f>
        <v>391</v>
      </c>
      <c r="O411" s="2">
        <f>VALUE(CLEAN(Repositorios!G348))</f>
        <v>513</v>
      </c>
      <c r="P411" s="6">
        <f>DATEVALUE(CLEAN(MID(Repositorios!H199,1,11)))</f>
        <v>41741</v>
      </c>
      <c r="Q411" s="8">
        <f>DATEVALUE(CLEAN(MID(Repositorios!I49,1,11)))</f>
        <v>43894</v>
      </c>
      <c r="R411" s="9">
        <f t="shared" si="12"/>
        <v>6</v>
      </c>
      <c r="S411" s="9">
        <f t="shared" si="13"/>
        <v>0</v>
      </c>
    </row>
    <row r="412" spans="1:19" x14ac:dyDescent="0.25">
      <c r="A412" t="str">
        <f>CLEAN(Repositorios!C413)</f>
        <v>JavaScript</v>
      </c>
      <c r="L412" s="2">
        <f>VALUE(CLEAN(Repositorios!D601))</f>
        <v>183</v>
      </c>
      <c r="M412" s="2">
        <f>VALUE(CLEAN(Repositorios!E831))</f>
        <v>1</v>
      </c>
      <c r="N412" s="2">
        <f>VALUE(CLEAN(Repositorios!F321))</f>
        <v>392</v>
      </c>
      <c r="O412" s="2">
        <f>VALUE(CLEAN(Repositorios!G225))</f>
        <v>516</v>
      </c>
      <c r="P412" s="6">
        <f>DATEVALUE(CLEAN(MID(Repositorios!H421,1,11)))</f>
        <v>41745</v>
      </c>
      <c r="Q412" s="8">
        <f>DATEVALUE(CLEAN(MID(Repositorios!I50,1,11)))</f>
        <v>43894</v>
      </c>
      <c r="R412" s="9">
        <f t="shared" si="12"/>
        <v>6</v>
      </c>
      <c r="S412" s="9">
        <f t="shared" si="13"/>
        <v>0</v>
      </c>
    </row>
    <row r="413" spans="1:19" x14ac:dyDescent="0.25">
      <c r="A413" t="str">
        <f>CLEAN(Repositorios!C414)</f>
        <v>null</v>
      </c>
      <c r="L413" s="2">
        <f>VALUE(CLEAN(Repositorios!D707))</f>
        <v>186</v>
      </c>
      <c r="M413" s="2">
        <f>VALUE(CLEAN(Repositorios!E868))</f>
        <v>1</v>
      </c>
      <c r="N413" s="2">
        <f>VALUE(CLEAN(Repositorios!F8))</f>
        <v>393</v>
      </c>
      <c r="O413" s="2">
        <f>VALUE(CLEAN(Repositorios!G907))</f>
        <v>518</v>
      </c>
      <c r="P413" s="6">
        <f>DATEVALUE(CLEAN(MID(Repositorios!H551,1,11)))</f>
        <v>41749</v>
      </c>
      <c r="Q413" s="8">
        <f>DATEVALUE(CLEAN(MID(Repositorios!I51,1,11)))</f>
        <v>43894</v>
      </c>
      <c r="R413" s="9">
        <f t="shared" si="12"/>
        <v>6</v>
      </c>
      <c r="S413" s="9">
        <f t="shared" si="13"/>
        <v>0</v>
      </c>
    </row>
    <row r="414" spans="1:19" x14ac:dyDescent="0.25">
      <c r="A414" t="str">
        <f>CLEAN(Repositorios!C415)</f>
        <v>CSS</v>
      </c>
      <c r="L414" s="2">
        <f>VALUE(CLEAN(Repositorios!D123))</f>
        <v>187</v>
      </c>
      <c r="M414" s="2">
        <f>VALUE(CLEAN(Repositorios!E879))</f>
        <v>1</v>
      </c>
      <c r="N414" s="2">
        <f>VALUE(CLEAN(Repositorios!F154))</f>
        <v>395</v>
      </c>
      <c r="O414" s="2">
        <f>VALUE(CLEAN(Repositorios!G154))</f>
        <v>520</v>
      </c>
      <c r="P414" s="6">
        <f>DATEVALUE(CLEAN(MID(Repositorios!H924,1,11)))</f>
        <v>41749</v>
      </c>
      <c r="Q414" s="8">
        <f>DATEVALUE(CLEAN(MID(Repositorios!I52,1,11)))</f>
        <v>43894</v>
      </c>
      <c r="R414" s="9">
        <f t="shared" si="12"/>
        <v>6</v>
      </c>
      <c r="S414" s="9">
        <f t="shared" si="13"/>
        <v>0</v>
      </c>
    </row>
    <row r="415" spans="1:19" x14ac:dyDescent="0.25">
      <c r="A415" t="str">
        <f>CLEAN(Repositorios!C416)</f>
        <v>JavaScript</v>
      </c>
      <c r="L415" s="2">
        <f>VALUE(CLEAN(Repositorios!D486))</f>
        <v>188</v>
      </c>
      <c r="M415" s="2">
        <f>VALUE(CLEAN(Repositorios!E902))</f>
        <v>1</v>
      </c>
      <c r="N415" s="2">
        <f>VALUE(CLEAN(Repositorios!F904))</f>
        <v>397</v>
      </c>
      <c r="O415" s="2">
        <f>VALUE(CLEAN(Repositorios!G990))</f>
        <v>520</v>
      </c>
      <c r="P415" s="6">
        <f>DATEVALUE(CLEAN(MID(Repositorios!H194,1,11)))</f>
        <v>41754</v>
      </c>
      <c r="Q415" s="8">
        <f>DATEVALUE(CLEAN(MID(Repositorios!I53,1,11)))</f>
        <v>43894</v>
      </c>
      <c r="R415" s="9">
        <f t="shared" si="12"/>
        <v>6</v>
      </c>
      <c r="S415" s="9">
        <f t="shared" si="13"/>
        <v>0</v>
      </c>
    </row>
    <row r="416" spans="1:19" x14ac:dyDescent="0.25">
      <c r="A416" t="str">
        <f>CLEAN(Repositorios!C417)</f>
        <v>C++</v>
      </c>
      <c r="L416" s="2">
        <f>VALUE(CLEAN(Repositorios!D194))</f>
        <v>189</v>
      </c>
      <c r="M416" s="2">
        <f>VALUE(CLEAN(Repositorios!E924))</f>
        <v>1</v>
      </c>
      <c r="N416" s="2">
        <f>VALUE(CLEAN(Repositorios!F986))</f>
        <v>397</v>
      </c>
      <c r="O416" s="2">
        <f>VALUE(CLEAN(Repositorios!G60))</f>
        <v>522</v>
      </c>
      <c r="P416" s="6">
        <f>DATEVALUE(CLEAN(MID(Repositorios!H409,1,11)))</f>
        <v>41754</v>
      </c>
      <c r="Q416" s="8">
        <f>DATEVALUE(CLEAN(MID(Repositorios!I54,1,11)))</f>
        <v>43894</v>
      </c>
      <c r="R416" s="9">
        <f t="shared" si="12"/>
        <v>6</v>
      </c>
      <c r="S416" s="9">
        <f t="shared" si="13"/>
        <v>0</v>
      </c>
    </row>
    <row r="417" spans="1:19" x14ac:dyDescent="0.25">
      <c r="A417" t="str">
        <f>CLEAN(Repositorios!C418)</f>
        <v>Java</v>
      </c>
      <c r="L417" s="2">
        <f>VALUE(CLEAN(Repositorios!D333))</f>
        <v>189</v>
      </c>
      <c r="M417" s="2">
        <f>VALUE(CLEAN(Repositorios!E952))</f>
        <v>1</v>
      </c>
      <c r="N417" s="2">
        <f>VALUE(CLEAN(Repositorios!F976))</f>
        <v>398</v>
      </c>
      <c r="O417" s="2">
        <f>VALUE(CLEAN(Repositorios!G396))</f>
        <v>524</v>
      </c>
      <c r="P417" s="6">
        <f>DATEVALUE(CLEAN(MID(Repositorios!H51,1,11)))</f>
        <v>41763</v>
      </c>
      <c r="Q417" s="8">
        <f>DATEVALUE(CLEAN(MID(Repositorios!I55,1,11)))</f>
        <v>43894</v>
      </c>
      <c r="R417" s="9">
        <f t="shared" si="12"/>
        <v>6</v>
      </c>
      <c r="S417" s="9">
        <f t="shared" si="13"/>
        <v>0</v>
      </c>
    </row>
    <row r="418" spans="1:19" x14ac:dyDescent="0.25">
      <c r="A418" t="str">
        <f>CLEAN(Repositorios!C419)</f>
        <v>JavaScript</v>
      </c>
      <c r="L418" s="2">
        <f>VALUE(CLEAN(Repositorios!D459))</f>
        <v>190</v>
      </c>
      <c r="M418" s="2">
        <f>VALUE(CLEAN(Repositorios!E966))</f>
        <v>1</v>
      </c>
      <c r="N418" s="2">
        <f>VALUE(CLEAN(Repositorios!F898))</f>
        <v>402</v>
      </c>
      <c r="O418" s="2">
        <f>VALUE(CLEAN(Repositorios!G52))</f>
        <v>527</v>
      </c>
      <c r="P418" s="6">
        <f>DATEVALUE(CLEAN(MID(Repositorios!H987,1,11)))</f>
        <v>41763</v>
      </c>
      <c r="Q418" s="8">
        <f>DATEVALUE(CLEAN(MID(Repositorios!I56,1,11)))</f>
        <v>43894</v>
      </c>
      <c r="R418" s="9">
        <f t="shared" si="12"/>
        <v>6</v>
      </c>
      <c r="S418" s="9">
        <f t="shared" si="13"/>
        <v>0</v>
      </c>
    </row>
    <row r="419" spans="1:19" x14ac:dyDescent="0.25">
      <c r="A419" t="str">
        <f>CLEAN(Repositorios!C420)</f>
        <v>JavaScript</v>
      </c>
      <c r="L419" s="2">
        <f>VALUE(CLEAN(Repositorios!D265))</f>
        <v>192</v>
      </c>
      <c r="M419" s="2">
        <f>VALUE(CLEAN(Repositorios!E989))</f>
        <v>1</v>
      </c>
      <c r="N419" s="2">
        <f>VALUE(CLEAN(Repositorios!F809))</f>
        <v>407</v>
      </c>
      <c r="O419" s="2">
        <f>VALUE(CLEAN(Repositorios!G666))</f>
        <v>530</v>
      </c>
      <c r="P419" s="6">
        <f>DATEVALUE(CLEAN(MID(Repositorios!H988,1,11)))</f>
        <v>41764</v>
      </c>
      <c r="Q419" s="8">
        <f>DATEVALUE(CLEAN(MID(Repositorios!I57,1,11)))</f>
        <v>43894</v>
      </c>
      <c r="R419" s="9">
        <f t="shared" si="12"/>
        <v>6</v>
      </c>
      <c r="S419" s="9">
        <f t="shared" si="13"/>
        <v>0</v>
      </c>
    </row>
    <row r="420" spans="1:19" x14ac:dyDescent="0.25">
      <c r="A420" t="str">
        <f>CLEAN(Repositorios!C421)</f>
        <v>JavaScript</v>
      </c>
      <c r="L420" s="2">
        <f>VALUE(CLEAN(Repositorios!D415))</f>
        <v>192</v>
      </c>
      <c r="M420" s="2">
        <f>VALUE(CLEAN(Repositorios!E91))</f>
        <v>2</v>
      </c>
      <c r="N420" s="2">
        <f>VALUE(CLEAN(Repositorios!F51))</f>
        <v>412</v>
      </c>
      <c r="O420" s="2">
        <f>VALUE(CLEAN(Repositorios!G86))</f>
        <v>534</v>
      </c>
      <c r="P420" s="6">
        <f>DATEVALUE(CLEAN(MID(Repositorios!H906,1,11)))</f>
        <v>41766</v>
      </c>
      <c r="Q420" s="8">
        <f>DATEVALUE(CLEAN(MID(Repositorios!I58,1,11)))</f>
        <v>43894</v>
      </c>
      <c r="R420" s="9">
        <f t="shared" si="12"/>
        <v>6</v>
      </c>
      <c r="S420" s="9">
        <f t="shared" si="13"/>
        <v>0</v>
      </c>
    </row>
    <row r="421" spans="1:19" x14ac:dyDescent="0.25">
      <c r="A421" t="str">
        <f>CLEAN(Repositorios!C422)</f>
        <v>JavaScript</v>
      </c>
      <c r="L421" s="2">
        <f>VALUE(CLEAN(Repositorios!D836))</f>
        <v>192</v>
      </c>
      <c r="M421" s="2">
        <f>VALUE(CLEAN(Repositorios!E151))</f>
        <v>2</v>
      </c>
      <c r="N421" s="2">
        <f>VALUE(CLEAN(Repositorios!F658))</f>
        <v>414</v>
      </c>
      <c r="O421" s="2">
        <f>VALUE(CLEAN(Repositorios!G313))</f>
        <v>534</v>
      </c>
      <c r="P421" s="6">
        <f>DATEVALUE(CLEAN(MID(Repositorios!H462,1,11)))</f>
        <v>41768</v>
      </c>
      <c r="Q421" s="8">
        <f>DATEVALUE(CLEAN(MID(Repositorios!I59,1,11)))</f>
        <v>43894</v>
      </c>
      <c r="R421" s="9">
        <f t="shared" si="12"/>
        <v>6</v>
      </c>
      <c r="S421" s="9">
        <f t="shared" si="13"/>
        <v>0</v>
      </c>
    </row>
    <row r="422" spans="1:19" x14ac:dyDescent="0.25">
      <c r="A422" t="str">
        <f>CLEAN(Repositorios!C423)</f>
        <v>Python</v>
      </c>
      <c r="L422" s="2">
        <f>VALUE(CLEAN(Repositorios!D994))</f>
        <v>192</v>
      </c>
      <c r="M422" s="2">
        <f>VALUE(CLEAN(Repositorios!E172))</f>
        <v>2</v>
      </c>
      <c r="N422" s="2">
        <f>VALUE(CLEAN(Repositorios!F797))</f>
        <v>419</v>
      </c>
      <c r="O422" s="2">
        <f>VALUE(CLEAN(Repositorios!G655))</f>
        <v>534</v>
      </c>
      <c r="P422" s="6">
        <f>DATEVALUE(CLEAN(MID(Repositorios!H606,1,11)))</f>
        <v>41772</v>
      </c>
      <c r="Q422" s="8">
        <f>DATEVALUE(CLEAN(MID(Repositorios!I60,1,11)))</f>
        <v>43894</v>
      </c>
      <c r="R422" s="9">
        <f t="shared" si="12"/>
        <v>6</v>
      </c>
      <c r="S422" s="9">
        <f t="shared" si="13"/>
        <v>0</v>
      </c>
    </row>
    <row r="423" spans="1:19" x14ac:dyDescent="0.25">
      <c r="A423" t="str">
        <f>CLEAN(Repositorios!C424)</f>
        <v>Dart</v>
      </c>
      <c r="L423" s="2">
        <f>VALUE(CLEAN(Repositorios!D70))</f>
        <v>193</v>
      </c>
      <c r="M423" s="2">
        <f>VALUE(CLEAN(Repositorios!E173))</f>
        <v>2</v>
      </c>
      <c r="N423" s="2">
        <f>VALUE(CLEAN(Repositorios!F892))</f>
        <v>423</v>
      </c>
      <c r="O423" s="2">
        <f>VALUE(CLEAN(Repositorios!G538))</f>
        <v>536</v>
      </c>
      <c r="P423" s="6">
        <f>DATEVALUE(CLEAN(MID(Repositorios!H964,1,11)))</f>
        <v>41772</v>
      </c>
      <c r="Q423" s="8">
        <f>DATEVALUE(CLEAN(MID(Repositorios!I61,1,11)))</f>
        <v>43894</v>
      </c>
      <c r="R423" s="9">
        <f t="shared" si="12"/>
        <v>6</v>
      </c>
      <c r="S423" s="9">
        <f t="shared" si="13"/>
        <v>0</v>
      </c>
    </row>
    <row r="424" spans="1:19" x14ac:dyDescent="0.25">
      <c r="A424" t="str">
        <f>CLEAN(Repositorios!C425)</f>
        <v>TypeScript</v>
      </c>
      <c r="L424" s="2">
        <f>VALUE(CLEAN(Repositorios!D490))</f>
        <v>193</v>
      </c>
      <c r="M424" s="2">
        <f>VALUE(CLEAN(Repositorios!E208))</f>
        <v>2</v>
      </c>
      <c r="N424" s="2">
        <f>VALUE(CLEAN(Repositorios!F174))</f>
        <v>424</v>
      </c>
      <c r="O424" s="2">
        <f>VALUE(CLEAN(Repositorios!G789))</f>
        <v>536</v>
      </c>
      <c r="P424" s="6">
        <f>DATEVALUE(CLEAN(MID(Repositorios!H115,1,11)))</f>
        <v>41775</v>
      </c>
      <c r="Q424" s="8">
        <f>DATEVALUE(CLEAN(MID(Repositorios!I62,1,11)))</f>
        <v>43894</v>
      </c>
      <c r="R424" s="9">
        <f t="shared" si="12"/>
        <v>6</v>
      </c>
      <c r="S424" s="9">
        <f t="shared" si="13"/>
        <v>0</v>
      </c>
    </row>
    <row r="425" spans="1:19" x14ac:dyDescent="0.25">
      <c r="A425" t="str">
        <f>CLEAN(Repositorios!C426)</f>
        <v>CSS</v>
      </c>
      <c r="L425" s="2">
        <f>VALUE(CLEAN(Repositorios!D634))</f>
        <v>193</v>
      </c>
      <c r="M425" s="2">
        <f>VALUE(CLEAN(Repositorios!E310))</f>
        <v>2</v>
      </c>
      <c r="N425" s="2">
        <f>VALUE(CLEAN(Repositorios!F348))</f>
        <v>424</v>
      </c>
      <c r="O425" s="2">
        <f>VALUE(CLEAN(Repositorios!G558))</f>
        <v>537</v>
      </c>
      <c r="P425" s="6">
        <f>DATEVALUE(CLEAN(MID(Repositorios!H851,1,11)))</f>
        <v>41778</v>
      </c>
      <c r="Q425" s="8">
        <f>DATEVALUE(CLEAN(MID(Repositorios!I63,1,11)))</f>
        <v>43894</v>
      </c>
      <c r="R425" s="9">
        <f t="shared" si="12"/>
        <v>6</v>
      </c>
      <c r="S425" s="9">
        <f t="shared" si="13"/>
        <v>0</v>
      </c>
    </row>
    <row r="426" spans="1:19" x14ac:dyDescent="0.25">
      <c r="A426" t="str">
        <f>CLEAN(Repositorios!C427)</f>
        <v>Python</v>
      </c>
      <c r="L426" s="2">
        <f>VALUE(CLEAN(Repositorios!D785))</f>
        <v>195</v>
      </c>
      <c r="M426" s="2">
        <f>VALUE(CLEAN(Repositorios!E366))</f>
        <v>2</v>
      </c>
      <c r="N426" s="2">
        <f>VALUE(CLEAN(Repositorios!F917))</f>
        <v>424</v>
      </c>
      <c r="O426" s="2">
        <f>VALUE(CLEAN(Repositorios!G210))</f>
        <v>541</v>
      </c>
      <c r="P426" s="6">
        <f>DATEVALUE(CLEAN(MID(Repositorios!H887,1,11)))</f>
        <v>41779</v>
      </c>
      <c r="Q426" s="8">
        <f>DATEVALUE(CLEAN(MID(Repositorios!I64,1,11)))</f>
        <v>43894</v>
      </c>
      <c r="R426" s="9">
        <f t="shared" si="12"/>
        <v>6</v>
      </c>
      <c r="S426" s="9">
        <f t="shared" si="13"/>
        <v>0</v>
      </c>
    </row>
    <row r="427" spans="1:19" x14ac:dyDescent="0.25">
      <c r="A427" t="str">
        <f>CLEAN(Repositorios!C428)</f>
        <v>Objective-C++</v>
      </c>
      <c r="L427" s="2">
        <f>VALUE(CLEAN(Repositorios!D68))</f>
        <v>197</v>
      </c>
      <c r="M427" s="2">
        <f>VALUE(CLEAN(Repositorios!E445))</f>
        <v>2</v>
      </c>
      <c r="N427" s="2">
        <f>VALUE(CLEAN(Repositorios!F257))</f>
        <v>427</v>
      </c>
      <c r="O427" s="2">
        <f>VALUE(CLEAN(Repositorios!G462))</f>
        <v>541</v>
      </c>
      <c r="P427" s="6">
        <f>DATEVALUE(CLEAN(MID(Repositorios!H929,1,11)))</f>
        <v>41782</v>
      </c>
      <c r="Q427" s="8">
        <f>DATEVALUE(CLEAN(MID(Repositorios!I65,1,11)))</f>
        <v>43894</v>
      </c>
      <c r="R427" s="9">
        <f t="shared" si="12"/>
        <v>6</v>
      </c>
      <c r="S427" s="9">
        <f t="shared" si="13"/>
        <v>0</v>
      </c>
    </row>
    <row r="428" spans="1:19" x14ac:dyDescent="0.25">
      <c r="A428" t="str">
        <f>CLEAN(Repositorios!C429)</f>
        <v>JavaScript</v>
      </c>
      <c r="L428" s="2">
        <f>VALUE(CLEAN(Repositorios!D163))</f>
        <v>199</v>
      </c>
      <c r="M428" s="2">
        <f>VALUE(CLEAN(Repositorios!E456))</f>
        <v>2</v>
      </c>
      <c r="N428" s="2">
        <f>VALUE(CLEAN(Repositorios!F155))</f>
        <v>429</v>
      </c>
      <c r="O428" s="2">
        <f>VALUE(CLEAN(Repositorios!G755))</f>
        <v>546</v>
      </c>
      <c r="P428" s="6">
        <f>DATEVALUE(CLEAN(MID(Repositorios!H565,1,11)))</f>
        <v>41787</v>
      </c>
      <c r="Q428" s="8">
        <f>DATEVALUE(CLEAN(MID(Repositorios!I66,1,11)))</f>
        <v>43894</v>
      </c>
      <c r="R428" s="9">
        <f t="shared" si="12"/>
        <v>6</v>
      </c>
      <c r="S428" s="9">
        <f t="shared" si="13"/>
        <v>0</v>
      </c>
    </row>
    <row r="429" spans="1:19" x14ac:dyDescent="0.25">
      <c r="A429" t="str">
        <f>CLEAN(Repositorios!C430)</f>
        <v>Java</v>
      </c>
      <c r="L429" s="2">
        <f>VALUE(CLEAN(Repositorios!D369))</f>
        <v>200</v>
      </c>
      <c r="M429" s="2">
        <f>VALUE(CLEAN(Repositorios!E572))</f>
        <v>2</v>
      </c>
      <c r="N429" s="2">
        <f>VALUE(CLEAN(Repositorios!F629))</f>
        <v>430</v>
      </c>
      <c r="O429" s="2">
        <f>VALUE(CLEAN(Repositorios!G205))</f>
        <v>547</v>
      </c>
      <c r="P429" s="6">
        <f>DATEVALUE(CLEAN(MID(Repositorios!H137,1,11)))</f>
        <v>41788</v>
      </c>
      <c r="Q429" s="8">
        <f>DATEVALUE(CLEAN(MID(Repositorios!I68,1,11)))</f>
        <v>43894</v>
      </c>
      <c r="R429" s="9">
        <f t="shared" si="12"/>
        <v>6</v>
      </c>
      <c r="S429" s="9">
        <f t="shared" si="13"/>
        <v>0</v>
      </c>
    </row>
    <row r="430" spans="1:19" x14ac:dyDescent="0.25">
      <c r="A430" t="str">
        <f>CLEAN(Repositorios!C431)</f>
        <v>Ruby</v>
      </c>
      <c r="L430" s="2">
        <f>VALUE(CLEAN(Repositorios!D863))</f>
        <v>200</v>
      </c>
      <c r="M430" s="2">
        <f>VALUE(CLEAN(Repositorios!E599))</f>
        <v>2</v>
      </c>
      <c r="N430" s="2">
        <f>VALUE(CLEAN(Repositorios!F872))</f>
        <v>431</v>
      </c>
      <c r="O430" s="2">
        <f>VALUE(CLEAN(Repositorios!G892))</f>
        <v>553</v>
      </c>
      <c r="P430" s="6">
        <f>DATEVALUE(CLEAN(MID(Repositorios!H772,1,11)))</f>
        <v>41788</v>
      </c>
      <c r="Q430" s="8">
        <f>DATEVALUE(CLEAN(MID(Repositorios!I69,1,11)))</f>
        <v>43894</v>
      </c>
      <c r="R430" s="9">
        <f t="shared" si="12"/>
        <v>6</v>
      </c>
      <c r="S430" s="9">
        <f t="shared" si="13"/>
        <v>0</v>
      </c>
    </row>
    <row r="431" spans="1:19" x14ac:dyDescent="0.25">
      <c r="A431" t="str">
        <f>CLEAN(Repositorios!C432)</f>
        <v>TypeScript</v>
      </c>
      <c r="L431" s="2">
        <f>VALUE(CLEAN(Repositorios!D202))</f>
        <v>201</v>
      </c>
      <c r="M431" s="2">
        <f>VALUE(CLEAN(Repositorios!E616))</f>
        <v>2</v>
      </c>
      <c r="N431" s="2">
        <f>VALUE(CLEAN(Repositorios!F103))</f>
        <v>433</v>
      </c>
      <c r="O431" s="2">
        <f>VALUE(CLEAN(Repositorios!G405))</f>
        <v>554</v>
      </c>
      <c r="P431" s="6">
        <f>DATEVALUE(CLEAN(MID(Repositorios!H464,1,11)))</f>
        <v>41793</v>
      </c>
      <c r="Q431" s="8">
        <f>DATEVALUE(CLEAN(MID(Repositorios!I70,1,11)))</f>
        <v>43894</v>
      </c>
      <c r="R431" s="9">
        <f t="shared" si="12"/>
        <v>6</v>
      </c>
      <c r="S431" s="9">
        <f t="shared" si="13"/>
        <v>0</v>
      </c>
    </row>
    <row r="432" spans="1:19" x14ac:dyDescent="0.25">
      <c r="A432" t="str">
        <f>CLEAN(Repositorios!C433)</f>
        <v>Java</v>
      </c>
      <c r="L432" s="2">
        <f>VALUE(CLEAN(Repositorios!D568))</f>
        <v>201</v>
      </c>
      <c r="M432" s="2">
        <f>VALUE(CLEAN(Repositorios!E627))</f>
        <v>2</v>
      </c>
      <c r="N432" s="2">
        <f>VALUE(CLEAN(Repositorios!F124))</f>
        <v>433</v>
      </c>
      <c r="O432" s="2">
        <f>VALUE(CLEAN(Repositorios!G417))</f>
        <v>560</v>
      </c>
      <c r="P432" s="6">
        <f>DATEVALUE(CLEAN(MID(Repositorios!H658,1,11)))</f>
        <v>41795</v>
      </c>
      <c r="Q432" s="8">
        <f>DATEVALUE(CLEAN(MID(Repositorios!I71,1,11)))</f>
        <v>43894</v>
      </c>
      <c r="R432" s="9">
        <f t="shared" si="12"/>
        <v>6</v>
      </c>
      <c r="S432" s="9">
        <f t="shared" si="13"/>
        <v>0</v>
      </c>
    </row>
    <row r="433" spans="1:19" x14ac:dyDescent="0.25">
      <c r="A433" t="str">
        <f>CLEAN(Repositorios!C434)</f>
        <v>Swift</v>
      </c>
      <c r="L433" s="2">
        <f>VALUE(CLEAN(Repositorios!D919))</f>
        <v>201</v>
      </c>
      <c r="M433" s="2">
        <f>VALUE(CLEAN(Repositorios!E757))</f>
        <v>2</v>
      </c>
      <c r="N433" s="2">
        <f>VALUE(CLEAN(Repositorios!F655))</f>
        <v>437</v>
      </c>
      <c r="O433" s="2">
        <f>VALUE(CLEAN(Repositorios!G969))</f>
        <v>561</v>
      </c>
      <c r="P433" s="6">
        <f>DATEVALUE(CLEAN(MID(Repositorios!H915,1,11)))</f>
        <v>41795</v>
      </c>
      <c r="Q433" s="8">
        <f>DATEVALUE(CLEAN(MID(Repositorios!I72,1,11)))</f>
        <v>43894</v>
      </c>
      <c r="R433" s="9">
        <f t="shared" si="12"/>
        <v>6</v>
      </c>
      <c r="S433" s="9">
        <f t="shared" si="13"/>
        <v>0</v>
      </c>
    </row>
    <row r="434" spans="1:19" x14ac:dyDescent="0.25">
      <c r="A434" t="str">
        <f>CLEAN(Repositorios!C435)</f>
        <v>JavaScript</v>
      </c>
      <c r="L434" s="2">
        <f>VALUE(CLEAN(Repositorios!D643))</f>
        <v>202</v>
      </c>
      <c r="M434" s="2">
        <f>VALUE(CLEAN(Repositorios!E775))</f>
        <v>2</v>
      </c>
      <c r="N434" s="2">
        <f>VALUE(CLEAN(Repositorios!F513))</f>
        <v>438</v>
      </c>
      <c r="O434" s="2">
        <f>VALUE(CLEAN(Repositorios!G208))</f>
        <v>570</v>
      </c>
      <c r="P434" s="6">
        <f>DATEVALUE(CLEAN(MID(Repositorios!H36,1,11)))</f>
        <v>41796</v>
      </c>
      <c r="Q434" s="8">
        <f>DATEVALUE(CLEAN(MID(Repositorios!I73,1,11)))</f>
        <v>43894</v>
      </c>
      <c r="R434" s="9">
        <f t="shared" si="12"/>
        <v>6</v>
      </c>
      <c r="S434" s="9">
        <f t="shared" si="13"/>
        <v>0</v>
      </c>
    </row>
    <row r="435" spans="1:19" x14ac:dyDescent="0.25">
      <c r="A435" t="str">
        <f>CLEAN(Repositorios!C436)</f>
        <v>Python</v>
      </c>
      <c r="L435" s="2">
        <f>VALUE(CLEAN(Repositorios!D652))</f>
        <v>202</v>
      </c>
      <c r="M435" s="2">
        <f>VALUE(CLEAN(Repositorios!E850))</f>
        <v>2</v>
      </c>
      <c r="N435" s="2">
        <f>VALUE(CLEAN(Repositorios!F765))</f>
        <v>441</v>
      </c>
      <c r="O435" s="2">
        <f>VALUE(CLEAN(Repositorios!G761))</f>
        <v>570</v>
      </c>
      <c r="P435" s="6">
        <f>DATEVALUE(CLEAN(MID(Repositorios!H374,1,11)))</f>
        <v>41798</v>
      </c>
      <c r="Q435" s="8">
        <f>DATEVALUE(CLEAN(MID(Repositorios!I74,1,11)))</f>
        <v>43894</v>
      </c>
      <c r="R435" s="9">
        <f t="shared" si="12"/>
        <v>6</v>
      </c>
      <c r="S435" s="9">
        <f t="shared" si="13"/>
        <v>0</v>
      </c>
    </row>
    <row r="436" spans="1:19" x14ac:dyDescent="0.25">
      <c r="A436" t="str">
        <f>CLEAN(Repositorios!C437)</f>
        <v>null</v>
      </c>
      <c r="L436" s="2">
        <f>VALUE(CLEAN(Repositorios!D799))</f>
        <v>207</v>
      </c>
      <c r="M436" s="2">
        <f>VALUE(CLEAN(Repositorios!E967))</f>
        <v>2</v>
      </c>
      <c r="N436" s="2">
        <f>VALUE(CLEAN(Repositorios!F997))</f>
        <v>441</v>
      </c>
      <c r="O436" s="2">
        <f>VALUE(CLEAN(Repositorios!G530))</f>
        <v>571</v>
      </c>
      <c r="P436" s="6">
        <f>DATEVALUE(CLEAN(MID(Repositorios!H810,1,11)))</f>
        <v>41802</v>
      </c>
      <c r="Q436" s="8">
        <f>DATEVALUE(CLEAN(MID(Repositorios!I75,1,11)))</f>
        <v>43894</v>
      </c>
      <c r="R436" s="9">
        <f t="shared" si="12"/>
        <v>6</v>
      </c>
      <c r="S436" s="9">
        <f t="shared" si="13"/>
        <v>0</v>
      </c>
    </row>
    <row r="437" spans="1:19" x14ac:dyDescent="0.25">
      <c r="A437" t="str">
        <f>CLEAN(Repositorios!C438)</f>
        <v>JavaScript</v>
      </c>
      <c r="L437" s="2">
        <f>VALUE(CLEAN(Repositorios!D861))</f>
        <v>207</v>
      </c>
      <c r="M437" s="2">
        <f>VALUE(CLEAN(Repositorios!E969))</f>
        <v>2</v>
      </c>
      <c r="N437" s="2">
        <f>VALUE(CLEAN(Repositorios!F129))</f>
        <v>442</v>
      </c>
      <c r="O437" s="2">
        <f>VALUE(CLEAN(Repositorios!G840))</f>
        <v>576</v>
      </c>
      <c r="P437" s="6">
        <f>DATEVALUE(CLEAN(MID(Repositorios!H740,1,11)))</f>
        <v>41803</v>
      </c>
      <c r="Q437" s="8">
        <f>DATEVALUE(CLEAN(MID(Repositorios!I76,1,11)))</f>
        <v>43894</v>
      </c>
      <c r="R437" s="9">
        <f t="shared" si="12"/>
        <v>6</v>
      </c>
      <c r="S437" s="9">
        <f t="shared" si="13"/>
        <v>0</v>
      </c>
    </row>
    <row r="438" spans="1:19" x14ac:dyDescent="0.25">
      <c r="A438" t="str">
        <f>CLEAN(Repositorios!C439)</f>
        <v>null</v>
      </c>
      <c r="L438" s="2">
        <f>VALUE(CLEAN(Repositorios!D611))</f>
        <v>209</v>
      </c>
      <c r="M438" s="2">
        <f>VALUE(CLEAN(Repositorios!E13))</f>
        <v>3</v>
      </c>
      <c r="N438" s="2">
        <f>VALUE(CLEAN(Repositorios!F755))</f>
        <v>446</v>
      </c>
      <c r="O438" s="2">
        <f>VALUE(CLEAN(Repositorios!G482))</f>
        <v>578</v>
      </c>
      <c r="P438" s="6">
        <f>DATEVALUE(CLEAN(MID(Repositorios!H827,1,11)))</f>
        <v>41803</v>
      </c>
      <c r="Q438" s="8">
        <f>DATEVALUE(CLEAN(MID(Repositorios!I77,1,11)))</f>
        <v>43894</v>
      </c>
      <c r="R438" s="9">
        <f t="shared" si="12"/>
        <v>6</v>
      </c>
      <c r="S438" s="9">
        <f t="shared" si="13"/>
        <v>0</v>
      </c>
    </row>
    <row r="439" spans="1:19" x14ac:dyDescent="0.25">
      <c r="A439" t="str">
        <f>CLEAN(Repositorios!C440)</f>
        <v>Java</v>
      </c>
      <c r="L439" s="2">
        <f>VALUE(CLEAN(Repositorios!D301))</f>
        <v>211</v>
      </c>
      <c r="M439" s="2">
        <f>VALUE(CLEAN(Repositorios!E17))</f>
        <v>3</v>
      </c>
      <c r="N439" s="2">
        <f>VALUE(CLEAN(Repositorios!F614))</f>
        <v>448</v>
      </c>
      <c r="O439" s="2">
        <f>VALUE(CLEAN(Repositorios!G802))</f>
        <v>578</v>
      </c>
      <c r="P439" s="6">
        <f>DATEVALUE(CLEAN(MID(Repositorios!H746,1,11)))</f>
        <v>41804</v>
      </c>
      <c r="Q439" s="8">
        <f>DATEVALUE(CLEAN(MID(Repositorios!I78,1,11)))</f>
        <v>43894</v>
      </c>
      <c r="R439" s="9">
        <f t="shared" si="12"/>
        <v>6</v>
      </c>
      <c r="S439" s="9">
        <f t="shared" si="13"/>
        <v>0</v>
      </c>
    </row>
    <row r="440" spans="1:19" x14ac:dyDescent="0.25">
      <c r="A440" t="str">
        <f>CLEAN(Repositorios!C441)</f>
        <v>TypeScript</v>
      </c>
      <c r="L440" s="2">
        <f>VALUE(CLEAN(Repositorios!D453))</f>
        <v>212</v>
      </c>
      <c r="M440" s="2">
        <f>VALUE(CLEAN(Repositorios!E35))</f>
        <v>3</v>
      </c>
      <c r="N440" s="2">
        <f>VALUE(CLEAN(Repositorios!F919))</f>
        <v>451</v>
      </c>
      <c r="O440" s="2">
        <f>VALUE(CLEAN(Repositorios!G505))</f>
        <v>580</v>
      </c>
      <c r="P440" s="6">
        <f>DATEVALUE(CLEAN(MID(Repositorios!H139,1,11)))</f>
        <v>41806</v>
      </c>
      <c r="Q440" s="8">
        <f>DATEVALUE(CLEAN(MID(Repositorios!I79,1,11)))</f>
        <v>43894</v>
      </c>
      <c r="R440" s="9">
        <f t="shared" si="12"/>
        <v>6</v>
      </c>
      <c r="S440" s="9">
        <f t="shared" si="13"/>
        <v>0</v>
      </c>
    </row>
    <row r="441" spans="1:19" x14ac:dyDescent="0.25">
      <c r="A441" t="str">
        <f>CLEAN(Repositorios!C442)</f>
        <v>JavaScript</v>
      </c>
      <c r="L441" s="2">
        <f>VALUE(CLEAN(Repositorios!D460))</f>
        <v>212</v>
      </c>
      <c r="M441" s="2">
        <f>VALUE(CLEAN(Repositorios!E99))</f>
        <v>3</v>
      </c>
      <c r="N441" s="2">
        <f>VALUE(CLEAN(Repositorios!F535))</f>
        <v>452</v>
      </c>
      <c r="O441" s="2">
        <f>VALUE(CLEAN(Repositorios!G129))</f>
        <v>584</v>
      </c>
      <c r="P441" s="6">
        <f>DATEVALUE(CLEAN(MID(Repositorios!H46,1,11)))</f>
        <v>41807</v>
      </c>
      <c r="Q441" s="8">
        <f>DATEVALUE(CLEAN(MID(Repositorios!I80,1,11)))</f>
        <v>43894</v>
      </c>
      <c r="R441" s="9">
        <f t="shared" si="12"/>
        <v>6</v>
      </c>
      <c r="S441" s="9">
        <f t="shared" si="13"/>
        <v>0</v>
      </c>
    </row>
    <row r="442" spans="1:19" x14ac:dyDescent="0.25">
      <c r="A442" t="str">
        <f>CLEAN(Repositorios!C443)</f>
        <v>C</v>
      </c>
      <c r="L442" s="2">
        <f>VALUE(CLEAN(Repositorios!D563))</f>
        <v>212</v>
      </c>
      <c r="M442" s="2">
        <f>VALUE(CLEAN(Repositorios!E393))</f>
        <v>3</v>
      </c>
      <c r="N442" s="2">
        <f>VALUE(CLEAN(Repositorios!F77))</f>
        <v>454</v>
      </c>
      <c r="O442" s="2">
        <f>VALUE(CLEAN(Repositorios!G876))</f>
        <v>585</v>
      </c>
      <c r="P442" s="6">
        <f>DATEVALUE(CLEAN(MID(Repositorios!H460,1,11)))</f>
        <v>41808</v>
      </c>
      <c r="Q442" s="8">
        <f>DATEVALUE(CLEAN(MID(Repositorios!I81,1,11)))</f>
        <v>43894</v>
      </c>
      <c r="R442" s="9">
        <f t="shared" si="12"/>
        <v>6</v>
      </c>
      <c r="S442" s="9">
        <f t="shared" si="13"/>
        <v>0</v>
      </c>
    </row>
    <row r="443" spans="1:19" x14ac:dyDescent="0.25">
      <c r="A443" t="str">
        <f>CLEAN(Repositorios!C444)</f>
        <v>JavaScript</v>
      </c>
      <c r="L443" s="2">
        <f>VALUE(CLEAN(Repositorios!D351))</f>
        <v>214</v>
      </c>
      <c r="M443" s="2">
        <f>VALUE(CLEAN(Repositorios!E428))</f>
        <v>3</v>
      </c>
      <c r="N443" s="2">
        <f>VALUE(CLEAN(Repositorios!F219))</f>
        <v>455</v>
      </c>
      <c r="O443" s="2">
        <f>VALUE(CLEAN(Repositorios!G77))</f>
        <v>592</v>
      </c>
      <c r="P443" s="6">
        <f>DATEVALUE(CLEAN(MID(Repositorios!H544,1,11)))</f>
        <v>41813</v>
      </c>
      <c r="Q443" s="8">
        <f>DATEVALUE(CLEAN(MID(Repositorios!I82,1,11)))</f>
        <v>43894</v>
      </c>
      <c r="R443" s="9">
        <f t="shared" si="12"/>
        <v>6</v>
      </c>
      <c r="S443" s="9">
        <f t="shared" si="13"/>
        <v>0</v>
      </c>
    </row>
    <row r="444" spans="1:19" x14ac:dyDescent="0.25">
      <c r="A444" t="str">
        <f>CLEAN(Repositorios!C445)</f>
        <v>Kotlin</v>
      </c>
      <c r="L444" s="2">
        <f>VALUE(CLEAN(Repositorios!D193))</f>
        <v>216</v>
      </c>
      <c r="M444" s="2">
        <f>VALUE(CLEAN(Repositorios!E472))</f>
        <v>3</v>
      </c>
      <c r="N444" s="2">
        <f>VALUE(CLEAN(Repositorios!F551))</f>
        <v>455</v>
      </c>
      <c r="O444" s="2">
        <f>VALUE(CLEAN(Repositorios!G614))</f>
        <v>594</v>
      </c>
      <c r="P444" s="6">
        <f>DATEVALUE(CLEAN(MID(Repositorios!H699,1,11)))</f>
        <v>41816</v>
      </c>
      <c r="Q444" s="8">
        <f>DATEVALUE(CLEAN(MID(Repositorios!I84,1,11)))</f>
        <v>43894</v>
      </c>
      <c r="R444" s="9">
        <f t="shared" si="12"/>
        <v>6</v>
      </c>
      <c r="S444" s="9">
        <f t="shared" si="13"/>
        <v>0</v>
      </c>
    </row>
    <row r="445" spans="1:19" x14ac:dyDescent="0.25">
      <c r="A445" t="str">
        <f>CLEAN(Repositorios!C446)</f>
        <v>JavaScript</v>
      </c>
      <c r="L445" s="2">
        <f>VALUE(CLEAN(Repositorios!D237))</f>
        <v>217</v>
      </c>
      <c r="M445" s="2">
        <f>VALUE(CLEAN(Repositorios!E543))</f>
        <v>3</v>
      </c>
      <c r="N445" s="2">
        <f>VALUE(CLEAN(Repositorios!F417))</f>
        <v>461</v>
      </c>
      <c r="O445" s="2">
        <f>VALUE(CLEAN(Repositorios!G904))</f>
        <v>595</v>
      </c>
      <c r="P445" s="6">
        <f>DATEVALUE(CLEAN(MID(Repositorios!H24,1,11)))</f>
        <v>41817</v>
      </c>
      <c r="Q445" s="8">
        <f>DATEVALUE(CLEAN(MID(Repositorios!I85,1,11)))</f>
        <v>43894</v>
      </c>
      <c r="R445" s="9">
        <f t="shared" si="12"/>
        <v>6</v>
      </c>
      <c r="S445" s="9">
        <f t="shared" si="13"/>
        <v>0</v>
      </c>
    </row>
    <row r="446" spans="1:19" x14ac:dyDescent="0.25">
      <c r="A446" t="str">
        <f>CLEAN(Repositorios!C447)</f>
        <v>Clojure</v>
      </c>
      <c r="L446" s="2">
        <f>VALUE(CLEAN(Repositorios!D75))</f>
        <v>218</v>
      </c>
      <c r="M446" s="2">
        <f>VALUE(CLEAN(Repositorios!E564))</f>
        <v>3</v>
      </c>
      <c r="N446" s="2">
        <f>VALUE(CLEAN(Repositorios!F638))</f>
        <v>464</v>
      </c>
      <c r="O446" s="2">
        <f>VALUE(CLEAN(Repositorios!G294))</f>
        <v>597</v>
      </c>
      <c r="P446" s="6">
        <f>DATEVALUE(CLEAN(MID(Repositorios!H905,1,11)))</f>
        <v>41817</v>
      </c>
      <c r="Q446" s="8">
        <f>DATEVALUE(CLEAN(MID(Repositorios!I86,1,11)))</f>
        <v>43894</v>
      </c>
      <c r="R446" s="9">
        <f t="shared" si="12"/>
        <v>6</v>
      </c>
      <c r="S446" s="9">
        <f t="shared" si="13"/>
        <v>0</v>
      </c>
    </row>
    <row r="447" spans="1:19" x14ac:dyDescent="0.25">
      <c r="A447" t="str">
        <f>CLEAN(Repositorios!C448)</f>
        <v>Java</v>
      </c>
      <c r="L447" s="2">
        <f>VALUE(CLEAN(Repositorios!D147))</f>
        <v>218</v>
      </c>
      <c r="M447" s="2">
        <f>VALUE(CLEAN(Repositorios!E590))</f>
        <v>3</v>
      </c>
      <c r="N447" s="2">
        <f>VALUE(CLEAN(Repositorios!F583))</f>
        <v>466</v>
      </c>
      <c r="O447" s="2">
        <f>VALUE(CLEAN(Repositorios!G330))</f>
        <v>600</v>
      </c>
      <c r="P447" s="6">
        <f>DATEVALUE(CLEAN(MID(Repositorios!H437,1,11)))</f>
        <v>41821</v>
      </c>
      <c r="Q447" s="8">
        <f>DATEVALUE(CLEAN(MID(Repositorios!I87,1,11)))</f>
        <v>43894</v>
      </c>
      <c r="R447" s="9">
        <f t="shared" si="12"/>
        <v>6</v>
      </c>
      <c r="S447" s="9">
        <f t="shared" si="13"/>
        <v>0</v>
      </c>
    </row>
    <row r="448" spans="1:19" x14ac:dyDescent="0.25">
      <c r="A448" t="str">
        <f>CLEAN(Repositorios!C449)</f>
        <v>null</v>
      </c>
      <c r="L448" s="2">
        <f>VALUE(CLEAN(Repositorios!D766))</f>
        <v>218</v>
      </c>
      <c r="M448" s="2">
        <f>VALUE(CLEAN(Repositorios!E632))</f>
        <v>3</v>
      </c>
      <c r="N448" s="2">
        <f>VALUE(CLEAN(Repositorios!F313))</f>
        <v>480</v>
      </c>
      <c r="O448" s="2">
        <f>VALUE(CLEAN(Repositorios!G596))</f>
        <v>602</v>
      </c>
      <c r="P448" s="6">
        <f>DATEVALUE(CLEAN(MID(Repositorios!H627,1,11)))</f>
        <v>41821</v>
      </c>
      <c r="Q448" s="8">
        <f>DATEVALUE(CLEAN(MID(Repositorios!I88,1,11)))</f>
        <v>43894</v>
      </c>
      <c r="R448" s="9">
        <f t="shared" si="12"/>
        <v>6</v>
      </c>
      <c r="S448" s="9">
        <f t="shared" si="13"/>
        <v>0</v>
      </c>
    </row>
    <row r="449" spans="1:19" x14ac:dyDescent="0.25">
      <c r="A449" t="str">
        <f>CLEAN(Repositorios!C450)</f>
        <v>C++</v>
      </c>
      <c r="L449" s="2">
        <f>VALUE(CLEAN(Repositorios!D211))</f>
        <v>219</v>
      </c>
      <c r="M449" s="2">
        <f>VALUE(CLEAN(Repositorios!E674))</f>
        <v>3</v>
      </c>
      <c r="N449" s="2">
        <f>VALUE(CLEAN(Repositorios!F794))</f>
        <v>485</v>
      </c>
      <c r="O449" s="2">
        <f>VALUE(CLEAN(Repositorios!G638))</f>
        <v>605</v>
      </c>
      <c r="P449" s="6">
        <f>DATEVALUE(CLEAN(MID(Repositorios!H209,1,11)))</f>
        <v>41822</v>
      </c>
      <c r="Q449" s="8">
        <f>DATEVALUE(CLEAN(MID(Repositorios!I89,1,11)))</f>
        <v>43894</v>
      </c>
      <c r="R449" s="9">
        <f t="shared" si="12"/>
        <v>6</v>
      </c>
      <c r="S449" s="9">
        <f t="shared" si="13"/>
        <v>0</v>
      </c>
    </row>
    <row r="450" spans="1:19" x14ac:dyDescent="0.25">
      <c r="A450" t="str">
        <f>CLEAN(Repositorios!C451)</f>
        <v>Ruby</v>
      </c>
      <c r="L450" s="2">
        <f>VALUE(CLEAN(Repositorios!D515))</f>
        <v>219</v>
      </c>
      <c r="M450" s="2">
        <f>VALUE(CLEAN(Repositorios!E747))</f>
        <v>3</v>
      </c>
      <c r="N450" s="2">
        <f>VALUE(CLEAN(Repositorios!F317))</f>
        <v>486</v>
      </c>
      <c r="O450" s="2">
        <f>VALUE(CLEAN(Repositorios!G493))</f>
        <v>608</v>
      </c>
      <c r="P450" s="6">
        <f>DATEVALUE(CLEAN(MID(Repositorios!H669,1,11)))</f>
        <v>41823</v>
      </c>
      <c r="Q450" s="8">
        <f>DATEVALUE(CLEAN(MID(Repositorios!I90,1,11)))</f>
        <v>43894</v>
      </c>
      <c r="R450" s="9">
        <f t="shared" si="12"/>
        <v>6</v>
      </c>
      <c r="S450" s="9">
        <f t="shared" si="13"/>
        <v>0</v>
      </c>
    </row>
    <row r="451" spans="1:19" x14ac:dyDescent="0.25">
      <c r="A451" t="str">
        <f>CLEAN(Repositorios!C452)</f>
        <v>Emacs Lisp</v>
      </c>
      <c r="L451" s="2">
        <f>VALUE(CLEAN(Repositorios!D930))</f>
        <v>220</v>
      </c>
      <c r="M451" s="2">
        <f>VALUE(CLEAN(Repositorios!E845))</f>
        <v>3</v>
      </c>
      <c r="N451" s="2">
        <f>VALUE(CLEAN(Repositorios!F172))</f>
        <v>488</v>
      </c>
      <c r="O451" s="2">
        <f>VALUE(CLEAN(Repositorios!G756))</f>
        <v>609</v>
      </c>
      <c r="P451" s="6">
        <f>DATEVALUE(CLEAN(MID(Repositorios!H599,1,11)))</f>
        <v>41824</v>
      </c>
      <c r="Q451" s="8">
        <f>DATEVALUE(CLEAN(MID(Repositorios!I91,1,11)))</f>
        <v>43894</v>
      </c>
      <c r="R451" s="9">
        <f t="shared" ref="R451:R514" si="14">2020-YEAR(P451)</f>
        <v>6</v>
      </c>
      <c r="S451" s="9">
        <f t="shared" ref="S451:S514" si="15">_xlfn.DAYS("04/03/2020",Q451)</f>
        <v>0</v>
      </c>
    </row>
    <row r="452" spans="1:19" x14ac:dyDescent="0.25">
      <c r="A452" t="str">
        <f>CLEAN(Repositorios!C453)</f>
        <v>JavaScript</v>
      </c>
      <c r="L452" s="2">
        <f>VALUE(CLEAN(Repositorios!D230))</f>
        <v>222</v>
      </c>
      <c r="M452" s="2">
        <f>VALUE(CLEAN(Repositorios!E918))</f>
        <v>3</v>
      </c>
      <c r="N452" s="2">
        <f>VALUE(CLEAN(Repositorios!F462))</f>
        <v>497</v>
      </c>
      <c r="O452" s="2">
        <f>VALUE(CLEAN(Repositorios!G698))</f>
        <v>614</v>
      </c>
      <c r="P452" s="6">
        <f>DATEVALUE(CLEAN(MID(Repositorios!H58,1,11)))</f>
        <v>41826</v>
      </c>
      <c r="Q452" s="8">
        <f>DATEVALUE(CLEAN(MID(Repositorios!I94,1,11)))</f>
        <v>43894</v>
      </c>
      <c r="R452" s="9">
        <f t="shared" si="14"/>
        <v>6</v>
      </c>
      <c r="S452" s="9">
        <f t="shared" si="15"/>
        <v>0</v>
      </c>
    </row>
    <row r="453" spans="1:19" x14ac:dyDescent="0.25">
      <c r="A453" t="str">
        <f>CLEAN(Repositorios!C454)</f>
        <v>JavaScript</v>
      </c>
      <c r="L453" s="2">
        <f>VALUE(CLEAN(Repositorios!D462))</f>
        <v>223</v>
      </c>
      <c r="M453" s="2">
        <f>VALUE(CLEAN(Repositorios!E934))</f>
        <v>3</v>
      </c>
      <c r="N453" s="2">
        <f>VALUE(CLEAN(Repositorios!F555))</f>
        <v>497</v>
      </c>
      <c r="O453" s="2">
        <f>VALUE(CLEAN(Repositorios!G829))</f>
        <v>620</v>
      </c>
      <c r="P453" s="6">
        <f>DATEVALUE(CLEAN(MID(Repositorios!H497,1,11)))</f>
        <v>41827</v>
      </c>
      <c r="Q453" s="8">
        <f>DATEVALUE(CLEAN(MID(Repositorios!I95,1,11)))</f>
        <v>43894</v>
      </c>
      <c r="R453" s="9">
        <f t="shared" si="14"/>
        <v>6</v>
      </c>
      <c r="S453" s="9">
        <f t="shared" si="15"/>
        <v>0</v>
      </c>
    </row>
    <row r="454" spans="1:19" x14ac:dyDescent="0.25">
      <c r="A454" t="str">
        <f>CLEAN(Repositorios!C455)</f>
        <v>TypeScript</v>
      </c>
      <c r="L454" s="2">
        <f>VALUE(CLEAN(Repositorios!D730))</f>
        <v>223</v>
      </c>
      <c r="M454" s="2">
        <f>VALUE(CLEAN(Repositorios!E936))</f>
        <v>3</v>
      </c>
      <c r="N454" s="2">
        <f>VALUE(CLEAN(Repositorios!F584))</f>
        <v>497</v>
      </c>
      <c r="O454" s="2">
        <f>VALUE(CLEAN(Repositorios!G842))</f>
        <v>623</v>
      </c>
      <c r="P454" s="6">
        <f>DATEVALUE(CLEAN(MID(Repositorios!H842,1,11)))</f>
        <v>41827</v>
      </c>
      <c r="Q454" s="8">
        <f>DATEVALUE(CLEAN(MID(Repositorios!I96,1,11)))</f>
        <v>43894</v>
      </c>
      <c r="R454" s="9">
        <f t="shared" si="14"/>
        <v>6</v>
      </c>
      <c r="S454" s="9">
        <f t="shared" si="15"/>
        <v>0</v>
      </c>
    </row>
    <row r="455" spans="1:19" x14ac:dyDescent="0.25">
      <c r="A455" t="str">
        <f>CLEAN(Repositorios!C456)</f>
        <v>Python</v>
      </c>
      <c r="L455" s="2">
        <f>VALUE(CLEAN(Repositorios!D654))</f>
        <v>224</v>
      </c>
      <c r="M455" s="2">
        <f>VALUE(CLEAN(Repositorios!E54))</f>
        <v>4</v>
      </c>
      <c r="N455" s="2">
        <f>VALUE(CLEAN(Repositorios!F210))</f>
        <v>502</v>
      </c>
      <c r="O455" s="2">
        <f>VALUE(CLEAN(Repositorios!G219))</f>
        <v>628</v>
      </c>
      <c r="P455" s="6">
        <f>DATEVALUE(CLEAN(MID(Repositorios!H262,1,11)))</f>
        <v>41828</v>
      </c>
      <c r="Q455" s="8">
        <f>DATEVALUE(CLEAN(MID(Repositorios!I98,1,11)))</f>
        <v>43894</v>
      </c>
      <c r="R455" s="9">
        <f t="shared" si="14"/>
        <v>6</v>
      </c>
      <c r="S455" s="9">
        <f t="shared" si="15"/>
        <v>0</v>
      </c>
    </row>
    <row r="456" spans="1:19" x14ac:dyDescent="0.25">
      <c r="A456" t="str">
        <f>CLEAN(Repositorios!C457)</f>
        <v>Vim script</v>
      </c>
      <c r="L456" s="2">
        <f>VALUE(CLEAN(Repositorios!D160))</f>
        <v>225</v>
      </c>
      <c r="M456" s="2">
        <f>VALUE(CLEAN(Repositorios!E252))</f>
        <v>4</v>
      </c>
      <c r="N456" s="2">
        <f>VALUE(CLEAN(Repositorios!F396))</f>
        <v>503</v>
      </c>
      <c r="O456" s="2">
        <f>VALUE(CLEAN(Repositorios!G346))</f>
        <v>631</v>
      </c>
      <c r="P456" s="6">
        <f>DATEVALUE(CLEAN(MID(Repositorios!H300,1,11)))</f>
        <v>41829</v>
      </c>
      <c r="Q456" s="8">
        <f>DATEVALUE(CLEAN(MID(Repositorios!I99,1,11)))</f>
        <v>43894</v>
      </c>
      <c r="R456" s="9">
        <f t="shared" si="14"/>
        <v>6</v>
      </c>
      <c r="S456" s="9">
        <f t="shared" si="15"/>
        <v>0</v>
      </c>
    </row>
    <row r="457" spans="1:19" x14ac:dyDescent="0.25">
      <c r="A457" t="str">
        <f>CLEAN(Repositorios!C458)</f>
        <v>JavaScript</v>
      </c>
      <c r="L457" s="2">
        <f>VALUE(CLEAN(Repositorios!D896))</f>
        <v>226</v>
      </c>
      <c r="M457" s="2">
        <f>VALUE(CLEAN(Repositorios!E330))</f>
        <v>4</v>
      </c>
      <c r="N457" s="2">
        <f>VALUE(CLEAN(Repositorios!F700))</f>
        <v>503</v>
      </c>
      <c r="O457" s="2">
        <f>VALUE(CLEAN(Repositorios!G369))</f>
        <v>632</v>
      </c>
      <c r="P457" s="6">
        <f>DATEVALUE(CLEAN(MID(Repositorios!H155,1,11)))</f>
        <v>41830</v>
      </c>
      <c r="Q457" s="8">
        <f>DATEVALUE(CLEAN(MID(Repositorios!I100,1,11)))</f>
        <v>43894</v>
      </c>
      <c r="R457" s="9">
        <f t="shared" si="14"/>
        <v>6</v>
      </c>
      <c r="S457" s="9">
        <f t="shared" si="15"/>
        <v>0</v>
      </c>
    </row>
    <row r="458" spans="1:19" x14ac:dyDescent="0.25">
      <c r="A458" t="str">
        <f>CLEAN(Repositorios!C459)</f>
        <v>Java</v>
      </c>
      <c r="L458" s="2">
        <f>VALUE(CLEAN(Repositorios!D466))</f>
        <v>228</v>
      </c>
      <c r="M458" s="2">
        <f>VALUE(CLEAN(Repositorios!E424))</f>
        <v>4</v>
      </c>
      <c r="N458" s="2">
        <f>VALUE(CLEAN(Repositorios!F369))</f>
        <v>507</v>
      </c>
      <c r="O458" s="2">
        <f>VALUE(CLEAN(Repositorios!G582))</f>
        <v>634</v>
      </c>
      <c r="P458" s="6">
        <f>DATEVALUE(CLEAN(MID(Repositorios!H495,1,11)))</f>
        <v>41830</v>
      </c>
      <c r="Q458" s="8">
        <f>DATEVALUE(CLEAN(MID(Repositorios!I101,1,11)))</f>
        <v>43894</v>
      </c>
      <c r="R458" s="9">
        <f t="shared" si="14"/>
        <v>6</v>
      </c>
      <c r="S458" s="9">
        <f t="shared" si="15"/>
        <v>0</v>
      </c>
    </row>
    <row r="459" spans="1:19" x14ac:dyDescent="0.25">
      <c r="A459" t="str">
        <f>CLEAN(Repositorios!C460)</f>
        <v>Swift</v>
      </c>
      <c r="L459" s="2">
        <f>VALUE(CLEAN(Repositorios!D318))</f>
        <v>229</v>
      </c>
      <c r="M459" s="2">
        <f>VALUE(CLEAN(Repositorios!E477))</f>
        <v>4</v>
      </c>
      <c r="N459" s="2">
        <f>VALUE(CLEAN(Repositorios!F704))</f>
        <v>507</v>
      </c>
      <c r="O459" s="2">
        <f>VALUE(CLEAN(Repositorios!G597))</f>
        <v>635</v>
      </c>
      <c r="P459" s="6">
        <f>DATEVALUE(CLEAN(MID(Repositorios!H9,1,11)))</f>
        <v>41831</v>
      </c>
      <c r="Q459" s="8">
        <f>DATEVALUE(CLEAN(MID(Repositorios!I102,1,11)))</f>
        <v>43894</v>
      </c>
      <c r="R459" s="9">
        <f t="shared" si="14"/>
        <v>6</v>
      </c>
      <c r="S459" s="9">
        <f t="shared" si="15"/>
        <v>0</v>
      </c>
    </row>
    <row r="460" spans="1:19" x14ac:dyDescent="0.25">
      <c r="A460" t="str">
        <f>CLEAN(Repositorios!C461)</f>
        <v>JavaScript</v>
      </c>
      <c r="L460" s="2">
        <f>VALUE(CLEAN(Repositorios!D326))</f>
        <v>230</v>
      </c>
      <c r="M460" s="2">
        <f>VALUE(CLEAN(Repositorios!E542))</f>
        <v>4</v>
      </c>
      <c r="N460" s="2">
        <f>VALUE(CLEAN(Repositorios!F225))</f>
        <v>508</v>
      </c>
      <c r="O460" s="2">
        <f>VALUE(CLEAN(Repositorios!G460))</f>
        <v>638</v>
      </c>
      <c r="P460" s="6">
        <f>DATEVALUE(CLEAN(MID(Repositorios!H153,1,11)))</f>
        <v>41831</v>
      </c>
      <c r="Q460" s="8">
        <f>DATEVALUE(CLEAN(MID(Repositorios!I103,1,11)))</f>
        <v>43894</v>
      </c>
      <c r="R460" s="9">
        <f t="shared" si="14"/>
        <v>6</v>
      </c>
      <c r="S460" s="9">
        <f t="shared" si="15"/>
        <v>0</v>
      </c>
    </row>
    <row r="461" spans="1:19" x14ac:dyDescent="0.25">
      <c r="A461" t="str">
        <f>CLEAN(Repositorios!C462)</f>
        <v>JavaScript</v>
      </c>
      <c r="L461" s="2">
        <f>VALUE(CLEAN(Repositorios!D400))</f>
        <v>230</v>
      </c>
      <c r="M461" s="2">
        <f>VALUE(CLEAN(Repositorios!E547))</f>
        <v>4</v>
      </c>
      <c r="N461" s="2">
        <f>VALUE(CLEAN(Repositorios!F405))</f>
        <v>508</v>
      </c>
      <c r="O461" s="2">
        <f>VALUE(CLEAN(Repositorios!G765))</f>
        <v>648</v>
      </c>
      <c r="P461" s="6">
        <f>DATEVALUE(CLEAN(MID(Repositorios!H92,1,11)))</f>
        <v>41835</v>
      </c>
      <c r="Q461" s="8">
        <f>DATEVALUE(CLEAN(MID(Repositorios!I104,1,11)))</f>
        <v>43894</v>
      </c>
      <c r="R461" s="9">
        <f t="shared" si="14"/>
        <v>6</v>
      </c>
      <c r="S461" s="9">
        <f t="shared" si="15"/>
        <v>0</v>
      </c>
    </row>
    <row r="462" spans="1:19" x14ac:dyDescent="0.25">
      <c r="A462" t="str">
        <f>CLEAN(Repositorios!C463)</f>
        <v>Python</v>
      </c>
      <c r="L462" s="2">
        <f>VALUE(CLEAN(Repositorios!D584))</f>
        <v>231</v>
      </c>
      <c r="M462" s="2">
        <f>VALUE(CLEAN(Repositorios!E652))</f>
        <v>4</v>
      </c>
      <c r="N462" s="2">
        <f>VALUE(CLEAN(Repositorios!F826))</f>
        <v>526</v>
      </c>
      <c r="O462" s="2">
        <f>VALUE(CLEAN(Repositorios!G398))</f>
        <v>653</v>
      </c>
      <c r="P462" s="6">
        <f>DATEVALUE(CLEAN(MID(Repositorios!H293,1,11)))</f>
        <v>41837</v>
      </c>
      <c r="Q462" s="8">
        <f>DATEVALUE(CLEAN(MID(Repositorios!I105,1,11)))</f>
        <v>43894</v>
      </c>
      <c r="R462" s="9">
        <f t="shared" si="14"/>
        <v>6</v>
      </c>
      <c r="S462" s="9">
        <f t="shared" si="15"/>
        <v>0</v>
      </c>
    </row>
    <row r="463" spans="1:19" x14ac:dyDescent="0.25">
      <c r="A463" t="str">
        <f>CLEAN(Repositorios!C464)</f>
        <v>CSS</v>
      </c>
      <c r="L463" s="2">
        <f>VALUE(CLEAN(Repositorios!D789))</f>
        <v>231</v>
      </c>
      <c r="M463" s="2">
        <f>VALUE(CLEAN(Repositorios!E731))</f>
        <v>4</v>
      </c>
      <c r="N463" s="2">
        <f>VALUE(CLEAN(Repositorios!F956))</f>
        <v>526</v>
      </c>
      <c r="O463" s="2">
        <f>VALUE(CLEAN(Repositorios!G794))</f>
        <v>656</v>
      </c>
      <c r="P463" s="6">
        <f>DATEVALUE(CLEAN(MID(Repositorios!H805,1,11)))</f>
        <v>41837</v>
      </c>
      <c r="Q463" s="8">
        <f>DATEVALUE(CLEAN(MID(Repositorios!I106,1,11)))</f>
        <v>43894</v>
      </c>
      <c r="R463" s="9">
        <f t="shared" si="14"/>
        <v>6</v>
      </c>
      <c r="S463" s="9">
        <f t="shared" si="15"/>
        <v>0</v>
      </c>
    </row>
    <row r="464" spans="1:19" x14ac:dyDescent="0.25">
      <c r="A464" t="str">
        <f>CLEAN(Repositorios!C465)</f>
        <v>C++</v>
      </c>
      <c r="L464" s="2">
        <f>VALUE(CLEAN(Repositorios!D192))</f>
        <v>232</v>
      </c>
      <c r="M464" s="2">
        <f>VALUE(CLEAN(Repositorios!E782))</f>
        <v>4</v>
      </c>
      <c r="N464" s="2">
        <f>VALUE(CLEAN(Repositorios!F382))</f>
        <v>529</v>
      </c>
      <c r="O464" s="2">
        <f>VALUE(CLEAN(Repositorios!G594))</f>
        <v>659</v>
      </c>
      <c r="P464" s="6">
        <f>DATEVALUE(CLEAN(MID(Repositorios!H622,1,11)))</f>
        <v>41840</v>
      </c>
      <c r="Q464" s="8">
        <f>DATEVALUE(CLEAN(MID(Repositorios!I107,1,11)))</f>
        <v>43894</v>
      </c>
      <c r="R464" s="9">
        <f t="shared" si="14"/>
        <v>6</v>
      </c>
      <c r="S464" s="9">
        <f t="shared" si="15"/>
        <v>0</v>
      </c>
    </row>
    <row r="465" spans="1:19" x14ac:dyDescent="0.25">
      <c r="A465" t="str">
        <f>CLEAN(Repositorios!C466)</f>
        <v>null</v>
      </c>
      <c r="L465" s="2">
        <f>VALUE(CLEAN(Repositorios!D532))</f>
        <v>232</v>
      </c>
      <c r="M465" s="2">
        <f>VALUE(CLEAN(Repositorios!E789))</f>
        <v>4</v>
      </c>
      <c r="N465" s="2">
        <f>VALUE(CLEAN(Repositorios!F988))</f>
        <v>531</v>
      </c>
      <c r="O465" s="2">
        <f>VALUE(CLEAN(Repositorios!G731))</f>
        <v>659</v>
      </c>
      <c r="P465" s="6">
        <f>DATEVALUE(CLEAN(MID(Repositorios!H465,1,11)))</f>
        <v>41841</v>
      </c>
      <c r="Q465" s="8">
        <f>DATEVALUE(CLEAN(MID(Repositorios!I108,1,11)))</f>
        <v>43894</v>
      </c>
      <c r="R465" s="9">
        <f t="shared" si="14"/>
        <v>6</v>
      </c>
      <c r="S465" s="9">
        <f t="shared" si="15"/>
        <v>0</v>
      </c>
    </row>
    <row r="466" spans="1:19" x14ac:dyDescent="0.25">
      <c r="A466" t="str">
        <f>CLEAN(Repositorios!C467)</f>
        <v>Java</v>
      </c>
      <c r="L466" s="2">
        <f>VALUE(CLEAN(Repositorios!D505))</f>
        <v>234</v>
      </c>
      <c r="M466" s="2">
        <f>VALUE(CLEAN(Repositorios!E907))</f>
        <v>4</v>
      </c>
      <c r="N466" s="2">
        <f>VALUE(CLEAN(Repositorios!F558))</f>
        <v>532</v>
      </c>
      <c r="O466" s="2">
        <f>VALUE(CLEAN(Repositorios!G919))</f>
        <v>659</v>
      </c>
      <c r="P466" s="6">
        <f>DATEVALUE(CLEAN(MID(Repositorios!H163,1,11)))</f>
        <v>41842</v>
      </c>
      <c r="Q466" s="8">
        <f>DATEVALUE(CLEAN(MID(Repositorios!I109,1,11)))</f>
        <v>43894</v>
      </c>
      <c r="R466" s="9">
        <f t="shared" si="14"/>
        <v>6</v>
      </c>
      <c r="S466" s="9">
        <f t="shared" si="15"/>
        <v>0</v>
      </c>
    </row>
    <row r="467" spans="1:19" x14ac:dyDescent="0.25">
      <c r="A467" t="str">
        <f>CLEAN(Repositorios!C468)</f>
        <v>JavaScript</v>
      </c>
      <c r="L467" s="2">
        <f>VALUE(CLEAN(Repositorios!D274))</f>
        <v>235</v>
      </c>
      <c r="M467" s="2">
        <f>VALUE(CLEAN(Repositorios!E922))</f>
        <v>4</v>
      </c>
      <c r="N467" s="2">
        <f>VALUE(CLEAN(Repositorios!F505))</f>
        <v>533</v>
      </c>
      <c r="O467" s="2">
        <f>VALUE(CLEAN(Repositorios!G956))</f>
        <v>659</v>
      </c>
      <c r="P467" s="6">
        <f>DATEVALUE(CLEAN(MID(Repositorios!H292,1,11)))</f>
        <v>41849</v>
      </c>
      <c r="Q467" s="8">
        <f>DATEVALUE(CLEAN(MID(Repositorios!I110,1,11)))</f>
        <v>43894</v>
      </c>
      <c r="R467" s="9">
        <f t="shared" si="14"/>
        <v>6</v>
      </c>
      <c r="S467" s="9">
        <f t="shared" si="15"/>
        <v>0</v>
      </c>
    </row>
    <row r="468" spans="1:19" x14ac:dyDescent="0.25">
      <c r="A468" t="str">
        <f>CLEAN(Repositorios!C469)</f>
        <v>null</v>
      </c>
      <c r="L468" s="2">
        <f>VALUE(CLEAN(Repositorios!D465))</f>
        <v>235</v>
      </c>
      <c r="M468" s="2">
        <f>VALUE(CLEAN(Repositorios!E927))</f>
        <v>4</v>
      </c>
      <c r="N468" s="2">
        <f>VALUE(CLEAN(Repositorios!F520))</f>
        <v>533</v>
      </c>
      <c r="O468" s="2">
        <f>VALUE(CLEAN(Repositorios!G353))</f>
        <v>671</v>
      </c>
      <c r="P468" s="6">
        <f>DATEVALUE(CLEAN(MID(Repositorios!H498,1,11)))</f>
        <v>41849</v>
      </c>
      <c r="Q468" s="8">
        <f>DATEVALUE(CLEAN(MID(Repositorios!I111,1,11)))</f>
        <v>43894</v>
      </c>
      <c r="R468" s="9">
        <f t="shared" si="14"/>
        <v>6</v>
      </c>
      <c r="S468" s="9">
        <f t="shared" si="15"/>
        <v>0</v>
      </c>
    </row>
    <row r="469" spans="1:19" x14ac:dyDescent="0.25">
      <c r="A469" t="str">
        <f>CLEAN(Repositorios!C470)</f>
        <v>Go</v>
      </c>
      <c r="L469" s="2">
        <f>VALUE(CLEAN(Repositorios!D980))</f>
        <v>236</v>
      </c>
      <c r="M469" s="2">
        <f>VALUE(CLEAN(Repositorios!E254))</f>
        <v>5</v>
      </c>
      <c r="N469" s="2">
        <f>VALUE(CLEAN(Repositorios!F398))</f>
        <v>534</v>
      </c>
      <c r="O469" s="2">
        <f>VALUE(CLEAN(Repositorios!G826))</f>
        <v>675</v>
      </c>
      <c r="P469" s="6">
        <f>DATEVALUE(CLEAN(MID(Repositorios!H630,1,11)))</f>
        <v>41849</v>
      </c>
      <c r="Q469" s="8">
        <f>DATEVALUE(CLEAN(MID(Repositorios!I112,1,11)))</f>
        <v>43894</v>
      </c>
      <c r="R469" s="9">
        <f t="shared" si="14"/>
        <v>6</v>
      </c>
      <c r="S469" s="9">
        <f t="shared" si="15"/>
        <v>0</v>
      </c>
    </row>
    <row r="470" spans="1:19" x14ac:dyDescent="0.25">
      <c r="A470" t="str">
        <f>CLEAN(Repositorios!C471)</f>
        <v>Go</v>
      </c>
      <c r="L470" s="2">
        <f>VALUE(CLEAN(Repositorios!D788))</f>
        <v>237</v>
      </c>
      <c r="M470" s="2">
        <f>VALUE(CLEAN(Repositorios!E255))</f>
        <v>5</v>
      </c>
      <c r="N470" s="2">
        <f>VALUE(CLEAN(Repositorios!F441))</f>
        <v>534</v>
      </c>
      <c r="O470" s="2">
        <f>VALUE(CLEAN(Repositorios!G410))</f>
        <v>676</v>
      </c>
      <c r="P470" s="6">
        <f>DATEVALUE(CLEAN(MID(Repositorios!H166,1,11)))</f>
        <v>41851</v>
      </c>
      <c r="Q470" s="8">
        <f>DATEVALUE(CLEAN(MID(Repositorios!I114,1,11)))</f>
        <v>43894</v>
      </c>
      <c r="R470" s="9">
        <f t="shared" si="14"/>
        <v>6</v>
      </c>
      <c r="S470" s="9">
        <f t="shared" si="15"/>
        <v>0</v>
      </c>
    </row>
    <row r="471" spans="1:19" x14ac:dyDescent="0.25">
      <c r="A471" t="str">
        <f>CLEAN(Repositorios!C472)</f>
        <v>Objective-C</v>
      </c>
      <c r="L471" s="2">
        <f>VALUE(CLEAN(Repositorios!D720))</f>
        <v>239</v>
      </c>
      <c r="M471" s="2">
        <f>VALUE(CLEAN(Repositorios!E312))</f>
        <v>5</v>
      </c>
      <c r="N471" s="2">
        <f>VALUE(CLEAN(Repositorios!F824))</f>
        <v>537</v>
      </c>
      <c r="O471" s="2">
        <f>VALUE(CLEAN(Repositorios!G808))</f>
        <v>677</v>
      </c>
      <c r="P471" s="6">
        <f>DATEVALUE(CLEAN(MID(Repositorios!H897,1,11)))</f>
        <v>41855</v>
      </c>
      <c r="Q471" s="8">
        <f>DATEVALUE(CLEAN(MID(Repositorios!I115,1,11)))</f>
        <v>43894</v>
      </c>
      <c r="R471" s="9">
        <f t="shared" si="14"/>
        <v>6</v>
      </c>
      <c r="S471" s="9">
        <f t="shared" si="15"/>
        <v>0</v>
      </c>
    </row>
    <row r="472" spans="1:19" x14ac:dyDescent="0.25">
      <c r="A472" t="str">
        <f>CLEAN(Repositorios!C473)</f>
        <v>JavaScript</v>
      </c>
      <c r="L472" s="2">
        <f>VALUE(CLEAN(Repositorios!D595))</f>
        <v>240</v>
      </c>
      <c r="M472" s="2">
        <f>VALUE(CLEAN(Repositorios!E348))</f>
        <v>5</v>
      </c>
      <c r="N472" s="2">
        <f>VALUE(CLEAN(Repositorios!F205))</f>
        <v>539</v>
      </c>
      <c r="O472" s="2">
        <f>VALUE(CLEAN(Repositorios!G382))</f>
        <v>678</v>
      </c>
      <c r="P472" s="6">
        <f>DATEVALUE(CLEAN(MID(Repositorios!H546,1,11)))</f>
        <v>41856</v>
      </c>
      <c r="Q472" s="8">
        <f>DATEVALUE(CLEAN(MID(Repositorios!I116,1,11)))</f>
        <v>43894</v>
      </c>
      <c r="R472" s="9">
        <f t="shared" si="14"/>
        <v>6</v>
      </c>
      <c r="S472" s="9">
        <f t="shared" si="15"/>
        <v>0</v>
      </c>
    </row>
    <row r="473" spans="1:19" x14ac:dyDescent="0.25">
      <c r="A473" t="str">
        <f>CLEAN(Repositorios!C474)</f>
        <v>Swift</v>
      </c>
      <c r="L473" s="2">
        <f>VALUE(CLEAN(Repositorios!D472))</f>
        <v>241</v>
      </c>
      <c r="M473" s="2">
        <f>VALUE(CLEAN(Repositorios!E394))</f>
        <v>5</v>
      </c>
      <c r="N473" s="2">
        <f>VALUE(CLEAN(Repositorios!F761))</f>
        <v>539</v>
      </c>
      <c r="O473" s="2">
        <f>VALUE(CLEAN(Repositorios!G652))</f>
        <v>678</v>
      </c>
      <c r="P473" s="6">
        <f>DATEVALUE(CLEAN(MID(Repositorios!H140,1,11)))</f>
        <v>41857</v>
      </c>
      <c r="Q473" s="8">
        <f>DATEVALUE(CLEAN(MID(Repositorios!I117,1,11)))</f>
        <v>43894</v>
      </c>
      <c r="R473" s="9">
        <f t="shared" si="14"/>
        <v>6</v>
      </c>
      <c r="S473" s="9">
        <f t="shared" si="15"/>
        <v>0</v>
      </c>
    </row>
    <row r="474" spans="1:19" x14ac:dyDescent="0.25">
      <c r="A474" t="str">
        <f>CLEAN(Repositorios!C475)</f>
        <v>Go</v>
      </c>
      <c r="L474" s="2">
        <f>VALUE(CLEAN(Repositorios!D934))</f>
        <v>245</v>
      </c>
      <c r="M474" s="2">
        <f>VALUE(CLEAN(Repositorios!E412))</f>
        <v>5</v>
      </c>
      <c r="N474" s="2">
        <f>VALUE(CLEAN(Repositorios!F460))</f>
        <v>557</v>
      </c>
      <c r="O474" s="2">
        <f>VALUE(CLEAN(Repositorios!G601))</f>
        <v>681</v>
      </c>
      <c r="P474" s="6">
        <f>DATEVALUE(CLEAN(MID(Repositorios!H52,1,11)))</f>
        <v>41860</v>
      </c>
      <c r="Q474" s="8">
        <f>DATEVALUE(CLEAN(MID(Repositorios!I118,1,11)))</f>
        <v>43894</v>
      </c>
      <c r="R474" s="9">
        <f t="shared" si="14"/>
        <v>6</v>
      </c>
      <c r="S474" s="9">
        <f t="shared" si="15"/>
        <v>0</v>
      </c>
    </row>
    <row r="475" spans="1:19" x14ac:dyDescent="0.25">
      <c r="A475" t="str">
        <f>CLEAN(Repositorios!C476)</f>
        <v>JavaScript</v>
      </c>
      <c r="L475" s="2">
        <f>VALUE(CLEAN(Repositorios!D29))</f>
        <v>246</v>
      </c>
      <c r="M475" s="2">
        <f>VALUE(CLEAN(Repositorios!E421))</f>
        <v>5</v>
      </c>
      <c r="N475" s="2">
        <f>VALUE(CLEAN(Repositorios!F393))</f>
        <v>558</v>
      </c>
      <c r="O475" s="2">
        <f>VALUE(CLEAN(Repositorios!G957))</f>
        <v>687</v>
      </c>
      <c r="P475" s="6">
        <f>DATEVALUE(CLEAN(MID(Repositorios!H165,1,11)))</f>
        <v>41863</v>
      </c>
      <c r="Q475" s="8">
        <f>DATEVALUE(CLEAN(MID(Repositorios!I119,1,11)))</f>
        <v>43894</v>
      </c>
      <c r="R475" s="9">
        <f t="shared" si="14"/>
        <v>6</v>
      </c>
      <c r="S475" s="9">
        <f t="shared" si="15"/>
        <v>0</v>
      </c>
    </row>
    <row r="476" spans="1:19" x14ac:dyDescent="0.25">
      <c r="A476" t="str">
        <f>CLEAN(Repositorios!C477)</f>
        <v>JavaScript</v>
      </c>
      <c r="L476" s="2">
        <f>VALUE(CLEAN(Repositorios!D791))</f>
        <v>246</v>
      </c>
      <c r="M476" s="2">
        <f>VALUE(CLEAN(Repositorios!E427))</f>
        <v>5</v>
      </c>
      <c r="N476" s="2">
        <f>VALUE(CLEAN(Repositorios!F208))</f>
        <v>560</v>
      </c>
      <c r="O476" s="2">
        <f>VALUE(CLEAN(Repositorios!G34))</f>
        <v>692</v>
      </c>
      <c r="P476" s="6">
        <f>DATEVALUE(CLEAN(MID(Repositorios!H558,1,11)))</f>
        <v>41868</v>
      </c>
      <c r="Q476" s="8">
        <f>DATEVALUE(CLEAN(MID(Repositorios!I120,1,11)))</f>
        <v>43894</v>
      </c>
      <c r="R476" s="9">
        <f t="shared" si="14"/>
        <v>6</v>
      </c>
      <c r="S476" s="9">
        <f t="shared" si="15"/>
        <v>0</v>
      </c>
    </row>
    <row r="477" spans="1:19" x14ac:dyDescent="0.25">
      <c r="A477" t="str">
        <f>CLEAN(Repositorios!C478)</f>
        <v>Vue</v>
      </c>
      <c r="L477" s="2">
        <f>VALUE(CLEAN(Repositorios!D943))</f>
        <v>246</v>
      </c>
      <c r="M477" s="2">
        <f>VALUE(CLEAN(Repositorios!E589))</f>
        <v>5</v>
      </c>
      <c r="N477" s="2">
        <f>VALUE(CLEAN(Repositorios!F596))</f>
        <v>561</v>
      </c>
      <c r="O477" s="2">
        <f>VALUE(CLEAN(Repositorios!G704))</f>
        <v>699</v>
      </c>
      <c r="P477" s="6">
        <f>DATEVALUE(CLEAN(MID(Repositorios!H28,1,11)))</f>
        <v>41869</v>
      </c>
      <c r="Q477" s="8">
        <f>DATEVALUE(CLEAN(MID(Repositorios!I121,1,11)))</f>
        <v>43894</v>
      </c>
      <c r="R477" s="9">
        <f t="shared" si="14"/>
        <v>6</v>
      </c>
      <c r="S477" s="9">
        <f t="shared" si="15"/>
        <v>0</v>
      </c>
    </row>
    <row r="478" spans="1:19" x14ac:dyDescent="0.25">
      <c r="A478" t="str">
        <f>CLEAN(Repositorios!C479)</f>
        <v>JavaScript</v>
      </c>
      <c r="L478" s="2">
        <f>VALUE(CLEAN(Repositorios!D206))</f>
        <v>248</v>
      </c>
      <c r="M478" s="2">
        <f>VALUE(CLEAN(Repositorios!E631))</f>
        <v>5</v>
      </c>
      <c r="N478" s="2">
        <f>VALUE(CLEAN(Repositorios!F838))</f>
        <v>561</v>
      </c>
      <c r="O478" s="2">
        <f>VALUE(CLEAN(Repositorios!G897))</f>
        <v>699</v>
      </c>
      <c r="P478" s="6">
        <f>DATEVALUE(CLEAN(MID(Repositorios!H53,1,11)))</f>
        <v>41869</v>
      </c>
      <c r="Q478" s="8">
        <f>DATEVALUE(CLEAN(MID(Repositorios!I122,1,11)))</f>
        <v>43894</v>
      </c>
      <c r="R478" s="9">
        <f t="shared" si="14"/>
        <v>6</v>
      </c>
      <c r="S478" s="9">
        <f t="shared" si="15"/>
        <v>0</v>
      </c>
    </row>
    <row r="479" spans="1:19" x14ac:dyDescent="0.25">
      <c r="A479" t="str">
        <f>CLEAN(Repositorios!C480)</f>
        <v>JavaScript</v>
      </c>
      <c r="L479" s="2">
        <f>VALUE(CLEAN(Repositorios!D531))</f>
        <v>251</v>
      </c>
      <c r="M479" s="2">
        <f>VALUE(CLEAN(Repositorios!E638))</f>
        <v>5</v>
      </c>
      <c r="N479" s="2">
        <f>VALUE(CLEAN(Repositorios!F897))</f>
        <v>563</v>
      </c>
      <c r="O479" s="2">
        <f>VALUE(CLEAN(Repositorios!G991))</f>
        <v>705</v>
      </c>
      <c r="P479" s="6">
        <f>DATEVALUE(CLEAN(MID(Repositorios!H415,1,11)))</f>
        <v>41869</v>
      </c>
      <c r="Q479" s="8">
        <f>DATEVALUE(CLEAN(MID(Repositorios!I123,1,11)))</f>
        <v>43894</v>
      </c>
      <c r="R479" s="9">
        <f t="shared" si="14"/>
        <v>6</v>
      </c>
      <c r="S479" s="9">
        <f t="shared" si="15"/>
        <v>0</v>
      </c>
    </row>
    <row r="480" spans="1:19" x14ac:dyDescent="0.25">
      <c r="A480" t="str">
        <f>CLEAN(Repositorios!C481)</f>
        <v>null</v>
      </c>
      <c r="L480" s="2">
        <f>VALUE(CLEAN(Repositorios!D776))</f>
        <v>253</v>
      </c>
      <c r="M480" s="2">
        <f>VALUE(CLEAN(Repositorios!E642))</f>
        <v>5</v>
      </c>
      <c r="N480" s="2">
        <f>VALUE(CLEAN(Repositorios!F338))</f>
        <v>564</v>
      </c>
      <c r="O480" s="2">
        <f>VALUE(CLEAN(Repositorios!G809))</f>
        <v>719</v>
      </c>
      <c r="P480" s="6">
        <f>DATEVALUE(CLEAN(MID(Repositorios!H1001,1,11)))</f>
        <v>41869</v>
      </c>
      <c r="Q480" s="8">
        <f>DATEVALUE(CLEAN(MID(Repositorios!I124,1,11)))</f>
        <v>43894</v>
      </c>
      <c r="R480" s="9">
        <f t="shared" si="14"/>
        <v>6</v>
      </c>
      <c r="S480" s="9">
        <f t="shared" si="15"/>
        <v>0</v>
      </c>
    </row>
    <row r="481" spans="1:19" x14ac:dyDescent="0.25">
      <c r="A481" t="str">
        <f>CLEAN(Repositorios!C482)</f>
        <v>HTML</v>
      </c>
      <c r="L481" s="2">
        <f>VALUE(CLEAN(Repositorios!D491))</f>
        <v>254</v>
      </c>
      <c r="M481" s="2">
        <f>VALUE(CLEAN(Repositorios!E690))</f>
        <v>5</v>
      </c>
      <c r="N481" s="2">
        <f>VALUE(CLEAN(Repositorios!F931))</f>
        <v>567</v>
      </c>
      <c r="O481" s="2">
        <f>VALUE(CLEAN(Repositorios!G443))</f>
        <v>726</v>
      </c>
      <c r="P481" s="6">
        <f>DATEVALUE(CLEAN(MID(Repositorios!H30,1,11)))</f>
        <v>41870</v>
      </c>
      <c r="Q481" s="8">
        <f>DATEVALUE(CLEAN(MID(Repositorios!I125,1,11)))</f>
        <v>43894</v>
      </c>
      <c r="R481" s="9">
        <f t="shared" si="14"/>
        <v>6</v>
      </c>
      <c r="S481" s="9">
        <f t="shared" si="15"/>
        <v>0</v>
      </c>
    </row>
    <row r="482" spans="1:19" x14ac:dyDescent="0.25">
      <c r="A482" t="str">
        <f>CLEAN(Repositorios!C483)</f>
        <v>JavaScript</v>
      </c>
      <c r="L482" s="2">
        <f>VALUE(CLEAN(Repositorios!D425))</f>
        <v>255</v>
      </c>
      <c r="M482" s="2">
        <f>VALUE(CLEAN(Repositorios!E770))</f>
        <v>5</v>
      </c>
      <c r="N482" s="2">
        <f>VALUE(CLEAN(Repositorios!F756))</f>
        <v>570</v>
      </c>
      <c r="O482" s="2">
        <f>VALUE(CLEAN(Repositorios!G547))</f>
        <v>727</v>
      </c>
      <c r="P482" s="6">
        <f>DATEVALUE(CLEAN(MID(Repositorios!H492,1,11)))</f>
        <v>41870</v>
      </c>
      <c r="Q482" s="8">
        <f>DATEVALUE(CLEAN(MID(Repositorios!I126,1,11)))</f>
        <v>43894</v>
      </c>
      <c r="R482" s="9">
        <f t="shared" si="14"/>
        <v>6</v>
      </c>
      <c r="S482" s="9">
        <f t="shared" si="15"/>
        <v>0</v>
      </c>
    </row>
    <row r="483" spans="1:19" x14ac:dyDescent="0.25">
      <c r="A483" t="str">
        <f>CLEAN(Repositorios!C484)</f>
        <v>Jupyter Notebook</v>
      </c>
      <c r="L483" s="2">
        <f>VALUE(CLEAN(Repositorios!D461))</f>
        <v>255</v>
      </c>
      <c r="M483" s="2">
        <f>VALUE(CLEAN(Repositorios!E899))</f>
        <v>5</v>
      </c>
      <c r="N483" s="2">
        <f>VALUE(CLEAN(Repositorios!F731))</f>
        <v>573</v>
      </c>
      <c r="O483" s="2">
        <f>VALUE(CLEAN(Repositorios!G338))</f>
        <v>732</v>
      </c>
      <c r="P483" s="6">
        <f>DATEVALUE(CLEAN(MID(Repositorios!H820,1,11)))</f>
        <v>41870</v>
      </c>
      <c r="Q483" s="8">
        <f>DATEVALUE(CLEAN(MID(Repositorios!I127,1,11)))</f>
        <v>43894</v>
      </c>
      <c r="R483" s="9">
        <f t="shared" si="14"/>
        <v>6</v>
      </c>
      <c r="S483" s="9">
        <f t="shared" si="15"/>
        <v>0</v>
      </c>
    </row>
    <row r="484" spans="1:19" x14ac:dyDescent="0.25">
      <c r="A484" t="str">
        <f>CLEAN(Repositorios!C485)</f>
        <v>PHP</v>
      </c>
      <c r="L484" s="2">
        <f>VALUE(CLEAN(Repositorios!D615))</f>
        <v>255</v>
      </c>
      <c r="M484" s="2">
        <f>VALUE(CLEAN(Repositorios!E945))</f>
        <v>5</v>
      </c>
      <c r="N484" s="2">
        <f>VALUE(CLEAN(Repositorios!F802))</f>
        <v>577</v>
      </c>
      <c r="O484" s="2">
        <f>VALUE(CLEAN(Repositorios!G254))</f>
        <v>733</v>
      </c>
      <c r="P484" s="6">
        <f>DATEVALUE(CLEAN(MID(Repositorios!H508,1,11)))</f>
        <v>41871</v>
      </c>
      <c r="Q484" s="8">
        <f>DATEVALUE(CLEAN(MID(Repositorios!I128,1,11)))</f>
        <v>43894</v>
      </c>
      <c r="R484" s="9">
        <f t="shared" si="14"/>
        <v>6</v>
      </c>
      <c r="S484" s="9">
        <f t="shared" si="15"/>
        <v>0</v>
      </c>
    </row>
    <row r="485" spans="1:19" x14ac:dyDescent="0.25">
      <c r="A485" t="str">
        <f>CLEAN(Repositorios!C486)</f>
        <v>Haskell</v>
      </c>
      <c r="L485" s="2">
        <f>VALUE(CLEAN(Repositorios!D162))</f>
        <v>256</v>
      </c>
      <c r="M485" s="2">
        <f>VALUE(CLEAN(Repositorios!E375))</f>
        <v>6</v>
      </c>
      <c r="N485" s="2">
        <f>VALUE(CLEAN(Repositorios!F294))</f>
        <v>578</v>
      </c>
      <c r="O485" s="2">
        <f>VALUE(CLEAN(Repositorios!G711))</f>
        <v>741</v>
      </c>
      <c r="P485" s="6">
        <f>DATEVALUE(CLEAN(MID(Repositorios!H109,1,11)))</f>
        <v>41877</v>
      </c>
      <c r="Q485" s="8">
        <f>DATEVALUE(CLEAN(MID(Repositorios!I129,1,11)))</f>
        <v>43894</v>
      </c>
      <c r="R485" s="9">
        <f t="shared" si="14"/>
        <v>6</v>
      </c>
      <c r="S485" s="9">
        <f t="shared" si="15"/>
        <v>0</v>
      </c>
    </row>
    <row r="486" spans="1:19" x14ac:dyDescent="0.25">
      <c r="A486" t="str">
        <f>CLEAN(Repositorios!C487)</f>
        <v>null</v>
      </c>
      <c r="L486" s="2">
        <f>VALUE(CLEAN(Repositorios!D809))</f>
        <v>256</v>
      </c>
      <c r="M486" s="2">
        <f>VALUE(CLEAN(Repositorios!E436))</f>
        <v>6</v>
      </c>
      <c r="N486" s="2">
        <f>VALUE(CLEAN(Repositorios!F652))</f>
        <v>582</v>
      </c>
      <c r="O486" s="2">
        <f>VALUE(CLEAN(Repositorios!G684))</f>
        <v>742</v>
      </c>
      <c r="P486" s="6">
        <f>DATEVALUE(CLEAN(MID(Repositorios!H458,1,11)))</f>
        <v>41877</v>
      </c>
      <c r="Q486" s="8">
        <f>DATEVALUE(CLEAN(MID(Repositorios!I130,1,11)))</f>
        <v>43894</v>
      </c>
      <c r="R486" s="9">
        <f t="shared" si="14"/>
        <v>6</v>
      </c>
      <c r="S486" s="9">
        <f t="shared" si="15"/>
        <v>0</v>
      </c>
    </row>
    <row r="487" spans="1:19" x14ac:dyDescent="0.25">
      <c r="A487" t="str">
        <f>CLEAN(Repositorios!C488)</f>
        <v>Python</v>
      </c>
      <c r="L487" s="2">
        <f>VALUE(CLEAN(Repositorios!D416))</f>
        <v>257</v>
      </c>
      <c r="M487" s="2">
        <f>VALUE(CLEAN(Repositorios!E507))</f>
        <v>6</v>
      </c>
      <c r="N487" s="2">
        <f>VALUE(CLEAN(Repositorios!F974))</f>
        <v>585</v>
      </c>
      <c r="O487" s="2">
        <f>VALUE(CLEAN(Repositorios!G943))</f>
        <v>743</v>
      </c>
      <c r="P487" s="6">
        <f>DATEVALUE(CLEAN(MID(Repositorios!H417,1,11)))</f>
        <v>41878</v>
      </c>
      <c r="Q487" s="8">
        <f>DATEVALUE(CLEAN(MID(Repositorios!I131,1,11)))</f>
        <v>43894</v>
      </c>
      <c r="R487" s="9">
        <f t="shared" si="14"/>
        <v>6</v>
      </c>
      <c r="S487" s="9">
        <f t="shared" si="15"/>
        <v>0</v>
      </c>
    </row>
    <row r="488" spans="1:19" x14ac:dyDescent="0.25">
      <c r="A488" t="str">
        <f>CLEAN(Repositorios!C489)</f>
        <v>Python</v>
      </c>
      <c r="L488" s="2">
        <f>VALUE(CLEAN(Repositorios!D614))</f>
        <v>258</v>
      </c>
      <c r="M488" s="2">
        <f>VALUE(CLEAN(Repositorios!E559))</f>
        <v>6</v>
      </c>
      <c r="N488" s="2">
        <f>VALUE(CLEAN(Repositorios!F829))</f>
        <v>586</v>
      </c>
      <c r="O488" s="2">
        <f>VALUE(CLEAN(Repositorios!G766))</f>
        <v>746</v>
      </c>
      <c r="P488" s="6">
        <f>DATEVALUE(CLEAN(MID(Repositorios!H654,1,11)))</f>
        <v>41887</v>
      </c>
      <c r="Q488" s="8">
        <f>DATEVALUE(CLEAN(MID(Repositorios!I132,1,11)))</f>
        <v>43894</v>
      </c>
      <c r="R488" s="9">
        <f t="shared" si="14"/>
        <v>6</v>
      </c>
      <c r="S488" s="9">
        <f t="shared" si="15"/>
        <v>0</v>
      </c>
    </row>
    <row r="489" spans="1:19" x14ac:dyDescent="0.25">
      <c r="A489" t="str">
        <f>CLEAN(Repositorios!C490)</f>
        <v>C++</v>
      </c>
      <c r="L489" s="2">
        <f>VALUE(CLEAN(Repositorios!D566))</f>
        <v>259</v>
      </c>
      <c r="M489" s="2">
        <f>VALUE(CLEAN(Repositorios!E574))</f>
        <v>6</v>
      </c>
      <c r="N489" s="2">
        <f>VALUE(CLEAN(Repositorios!F423))</f>
        <v>587</v>
      </c>
      <c r="O489" s="2">
        <f>VALUE(CLEAN(Repositorios!G441))</f>
        <v>753</v>
      </c>
      <c r="P489" s="6">
        <f>DATEVALUE(CLEAN(MID(Repositorios!H375,1,11)))</f>
        <v>41888</v>
      </c>
      <c r="Q489" s="8">
        <f>DATEVALUE(CLEAN(MID(Repositorios!I133,1,11)))</f>
        <v>43894</v>
      </c>
      <c r="R489" s="9">
        <f t="shared" si="14"/>
        <v>6</v>
      </c>
      <c r="S489" s="9">
        <f t="shared" si="15"/>
        <v>0</v>
      </c>
    </row>
    <row r="490" spans="1:19" x14ac:dyDescent="0.25">
      <c r="A490" t="str">
        <f>CLEAN(Repositorios!C491)</f>
        <v>C</v>
      </c>
      <c r="L490" s="2">
        <f>VALUE(CLEAN(Repositorios!D651))</f>
        <v>259</v>
      </c>
      <c r="M490" s="2">
        <f>VALUE(CLEAN(Repositorios!E575))</f>
        <v>6</v>
      </c>
      <c r="N490" s="2">
        <f>VALUE(CLEAN(Repositorios!F328))</f>
        <v>595</v>
      </c>
      <c r="O490" s="2">
        <f>VALUE(CLEAN(Repositorios!G712))</f>
        <v>761</v>
      </c>
      <c r="P490" s="6">
        <f>DATEVALUE(CLEAN(MID(Repositorios!H379,1,11)))</f>
        <v>41890</v>
      </c>
      <c r="Q490" s="8">
        <f>DATEVALUE(CLEAN(MID(Repositorios!I134,1,11)))</f>
        <v>43894</v>
      </c>
      <c r="R490" s="9">
        <f t="shared" si="14"/>
        <v>6</v>
      </c>
      <c r="S490" s="9">
        <f t="shared" si="15"/>
        <v>0</v>
      </c>
    </row>
    <row r="491" spans="1:19" x14ac:dyDescent="0.25">
      <c r="A491" t="str">
        <f>CLEAN(Repositorios!C492)</f>
        <v>Java</v>
      </c>
      <c r="L491" s="2">
        <f>VALUE(CLEAN(Repositorios!D991))</f>
        <v>262</v>
      </c>
      <c r="M491" s="2">
        <f>VALUE(CLEAN(Repositorios!E666))</f>
        <v>6</v>
      </c>
      <c r="N491" s="2">
        <f>VALUE(CLEAN(Repositorios!F594))</f>
        <v>596</v>
      </c>
      <c r="O491" s="2">
        <f>VALUE(CLEAN(Repositorios!G838))</f>
        <v>767</v>
      </c>
      <c r="P491" s="6">
        <f>DATEVALUE(CLEAN(MID(Repositorios!H128,1,11)))</f>
        <v>41894</v>
      </c>
      <c r="Q491" s="8">
        <f>DATEVALUE(CLEAN(MID(Repositorios!I135,1,11)))</f>
        <v>43894</v>
      </c>
      <c r="R491" s="9">
        <f t="shared" si="14"/>
        <v>6</v>
      </c>
      <c r="S491" s="9">
        <f t="shared" si="15"/>
        <v>0</v>
      </c>
    </row>
    <row r="492" spans="1:19" x14ac:dyDescent="0.25">
      <c r="A492" t="str">
        <f>CLEAN(Repositorios!C493)</f>
        <v>HTML</v>
      </c>
      <c r="L492" s="2">
        <f>VALUE(CLEAN(Repositorios!D760))</f>
        <v>265</v>
      </c>
      <c r="M492" s="2">
        <f>VALUE(CLEAN(Repositorios!E790))</f>
        <v>6</v>
      </c>
      <c r="N492" s="2">
        <f>VALUE(CLEAN(Repositorios!F674))</f>
        <v>596</v>
      </c>
      <c r="O492" s="2">
        <f>VALUE(CLEAN(Repositorios!G474))</f>
        <v>774</v>
      </c>
      <c r="P492" s="6">
        <f>DATEVALUE(CLEAN(MID(Repositorios!H45,1,11)))</f>
        <v>41900</v>
      </c>
      <c r="Q492" s="8">
        <f>DATEVALUE(CLEAN(MID(Repositorios!I136,1,11)))</f>
        <v>43894</v>
      </c>
      <c r="R492" s="9">
        <f t="shared" si="14"/>
        <v>6</v>
      </c>
      <c r="S492" s="9">
        <f t="shared" si="15"/>
        <v>0</v>
      </c>
    </row>
    <row r="493" spans="1:19" x14ac:dyDescent="0.25">
      <c r="A493" t="str">
        <f>CLEAN(Repositorios!C494)</f>
        <v>Shell</v>
      </c>
      <c r="L493" s="2">
        <f>VALUE(CLEAN(Repositorios!D764))</f>
        <v>267</v>
      </c>
      <c r="M493" s="2">
        <f>VALUE(CLEAN(Repositorios!E826))</f>
        <v>6</v>
      </c>
      <c r="N493" s="2">
        <f>VALUE(CLEAN(Repositorios!F582))</f>
        <v>599</v>
      </c>
      <c r="O493" s="2">
        <f>VALUE(CLEAN(Repositorios!G520))</f>
        <v>776</v>
      </c>
      <c r="P493" s="6">
        <f>DATEVALUE(CLEAN(MID(Repositorios!H698,1,11)))</f>
        <v>41900</v>
      </c>
      <c r="Q493" s="8">
        <f>DATEVALUE(CLEAN(MID(Repositorios!I137,1,11)))</f>
        <v>43894</v>
      </c>
      <c r="R493" s="9">
        <f t="shared" si="14"/>
        <v>6</v>
      </c>
      <c r="S493" s="9">
        <f t="shared" si="15"/>
        <v>0</v>
      </c>
    </row>
    <row r="494" spans="1:19" x14ac:dyDescent="0.25">
      <c r="A494" t="str">
        <f>CLEAN(Repositorios!C495)</f>
        <v>Swift</v>
      </c>
      <c r="L494" s="2">
        <f>VALUE(CLEAN(Repositorios!D35))</f>
        <v>268</v>
      </c>
      <c r="M494" s="2">
        <f>VALUE(CLEAN(Repositorios!E887))</f>
        <v>6</v>
      </c>
      <c r="N494" s="2">
        <f>VALUE(CLEAN(Repositorios!F807))</f>
        <v>599</v>
      </c>
      <c r="O494" s="2">
        <f>VALUE(CLEAN(Repositorios!G252))</f>
        <v>778</v>
      </c>
      <c r="P494" s="6">
        <f>DATEVALUE(CLEAN(MID(Repositorios!H581,1,11)))</f>
        <v>41903</v>
      </c>
      <c r="Q494" s="8">
        <f>DATEVALUE(CLEAN(MID(Repositorios!I138,1,11)))</f>
        <v>43894</v>
      </c>
      <c r="R494" s="9">
        <f t="shared" si="14"/>
        <v>6</v>
      </c>
      <c r="S494" s="9">
        <f t="shared" si="15"/>
        <v>0</v>
      </c>
    </row>
    <row r="495" spans="1:19" x14ac:dyDescent="0.25">
      <c r="A495" t="str">
        <f>CLEAN(Repositorios!C496)</f>
        <v>JavaScript</v>
      </c>
      <c r="L495" s="2">
        <f>VALUE(CLEAN(Repositorios!D437))</f>
        <v>272</v>
      </c>
      <c r="M495" s="2">
        <f>VALUE(CLEAN(Repositorios!E991))</f>
        <v>6</v>
      </c>
      <c r="N495" s="2">
        <f>VALUE(CLEAN(Repositorios!F811))</f>
        <v>600</v>
      </c>
      <c r="O495" s="2">
        <f>VALUE(CLEAN(Repositorios!G448))</f>
        <v>782</v>
      </c>
      <c r="P495" s="6">
        <f>DATEVALUE(CLEAN(MID(Repositorios!H780,1,11)))</f>
        <v>41906</v>
      </c>
      <c r="Q495" s="8">
        <f>DATEVALUE(CLEAN(MID(Repositorios!I139,1,11)))</f>
        <v>43894</v>
      </c>
      <c r="R495" s="9">
        <f t="shared" si="14"/>
        <v>6</v>
      </c>
      <c r="S495" s="9">
        <f t="shared" si="15"/>
        <v>0</v>
      </c>
    </row>
    <row r="496" spans="1:19" x14ac:dyDescent="0.25">
      <c r="A496" t="str">
        <f>CLEAN(Repositorios!C497)</f>
        <v>null</v>
      </c>
      <c r="L496" s="2">
        <f>VALUE(CLEAN(Repositorios!D497))</f>
        <v>273</v>
      </c>
      <c r="M496" s="2">
        <f>VALUE(CLEAN(Repositorios!E78))</f>
        <v>7</v>
      </c>
      <c r="N496" s="2">
        <f>VALUE(CLEAN(Repositorios!F84))</f>
        <v>604</v>
      </c>
      <c r="O496" s="2">
        <f>VALUE(CLEAN(Repositorios!G824))</f>
        <v>783</v>
      </c>
      <c r="P496" s="6">
        <f>DATEVALUE(CLEAN(MID(Repositorios!H138,1,11)))</f>
        <v>41910</v>
      </c>
      <c r="Q496" s="8">
        <f>DATEVALUE(CLEAN(MID(Repositorios!I140,1,11)))</f>
        <v>43894</v>
      </c>
      <c r="R496" s="9">
        <f t="shared" si="14"/>
        <v>6</v>
      </c>
      <c r="S496" s="9">
        <f t="shared" si="15"/>
        <v>0</v>
      </c>
    </row>
    <row r="497" spans="1:19" x14ac:dyDescent="0.25">
      <c r="A497" t="str">
        <f>CLEAN(Repositorios!C498)</f>
        <v>null</v>
      </c>
      <c r="L497" s="2">
        <f>VALUE(CLEAN(Repositorios!D945))</f>
        <v>274</v>
      </c>
      <c r="M497" s="2">
        <f>VALUE(CLEAN(Repositorios!E228))</f>
        <v>7</v>
      </c>
      <c r="N497" s="2">
        <f>VALUE(CLEAN(Repositorios!F493))</f>
        <v>604</v>
      </c>
      <c r="O497" s="2">
        <f>VALUE(CLEAN(Repositorios!G214))</f>
        <v>787</v>
      </c>
      <c r="P497" s="6">
        <f>DATEVALUE(CLEAN(MID(Repositorios!H579,1,11)))</f>
        <v>41911</v>
      </c>
      <c r="Q497" s="8">
        <f>DATEVALUE(CLEAN(MID(Repositorios!I141,1,11)))</f>
        <v>43894</v>
      </c>
      <c r="R497" s="9">
        <f t="shared" si="14"/>
        <v>6</v>
      </c>
      <c r="S497" s="9">
        <f t="shared" si="15"/>
        <v>0</v>
      </c>
    </row>
    <row r="498" spans="1:19" x14ac:dyDescent="0.25">
      <c r="A498" t="str">
        <f>CLEAN(Repositorios!C499)</f>
        <v>Go</v>
      </c>
      <c r="L498" s="2">
        <f>VALUE(CLEAN(Repositorios!D733))</f>
        <v>275</v>
      </c>
      <c r="M498" s="2">
        <f>VALUE(CLEAN(Repositorios!E251))</f>
        <v>7</v>
      </c>
      <c r="N498" s="2">
        <f>VALUE(CLEAN(Repositorios!F346))</f>
        <v>614</v>
      </c>
      <c r="O498" s="2">
        <f>VALUE(CLEAN(Repositorios!G685))</f>
        <v>793</v>
      </c>
      <c r="P498" s="6">
        <f>DATEVALUE(CLEAN(MID(Repositorios!H634,1,11)))</f>
        <v>41911</v>
      </c>
      <c r="Q498" s="8">
        <f>DATEVALUE(CLEAN(MID(Repositorios!I142,1,11)))</f>
        <v>43894</v>
      </c>
      <c r="R498" s="9">
        <f t="shared" si="14"/>
        <v>6</v>
      </c>
      <c r="S498" s="9">
        <f t="shared" si="15"/>
        <v>0</v>
      </c>
    </row>
    <row r="499" spans="1:19" x14ac:dyDescent="0.25">
      <c r="A499" t="str">
        <f>CLEAN(Repositorios!C500)</f>
        <v>C++</v>
      </c>
      <c r="L499" s="2">
        <f>VALUE(CLEAN(Repositorios!D772))</f>
        <v>275</v>
      </c>
      <c r="M499" s="2">
        <f>VALUE(CLEAN(Repositorios!E418))</f>
        <v>7</v>
      </c>
      <c r="N499" s="2">
        <f>VALUE(CLEAN(Repositorios!F842))</f>
        <v>614</v>
      </c>
      <c r="O499" s="2">
        <f>VALUE(CLEAN(Repositorios!G335))</f>
        <v>794</v>
      </c>
      <c r="P499" s="6">
        <f>DATEVALUE(CLEAN(MID(Repositorios!H398,1,11)))</f>
        <v>41912</v>
      </c>
      <c r="Q499" s="8">
        <f>DATEVALUE(CLEAN(MID(Repositorios!I143,1,11)))</f>
        <v>43894</v>
      </c>
      <c r="R499" s="9">
        <f t="shared" si="14"/>
        <v>6</v>
      </c>
      <c r="S499" s="9">
        <f t="shared" si="15"/>
        <v>0</v>
      </c>
    </row>
    <row r="500" spans="1:19" x14ac:dyDescent="0.25">
      <c r="A500" t="str">
        <f>CLEAN(Repositorios!C501)</f>
        <v>C</v>
      </c>
      <c r="L500" s="2">
        <f>VALUE(CLEAN(Repositorios!D366))</f>
        <v>278</v>
      </c>
      <c r="M500" s="2">
        <f>VALUE(CLEAN(Repositorios!E493))</f>
        <v>7</v>
      </c>
      <c r="N500" s="2">
        <f>VALUE(CLEAN(Repositorios!F254))</f>
        <v>618</v>
      </c>
      <c r="O500" s="2">
        <f>VALUE(CLEAN(Repositorios!G423))</f>
        <v>797</v>
      </c>
      <c r="P500" s="6">
        <f>DATEVALUE(CLEAN(MID(Repositorios!H696,1,11)))</f>
        <v>41917</v>
      </c>
      <c r="Q500" s="8">
        <f>DATEVALUE(CLEAN(MID(Repositorios!I144,1,11)))</f>
        <v>43894</v>
      </c>
      <c r="R500" s="9">
        <f t="shared" si="14"/>
        <v>6</v>
      </c>
      <c r="S500" s="9">
        <f t="shared" si="15"/>
        <v>0</v>
      </c>
    </row>
    <row r="501" spans="1:19" x14ac:dyDescent="0.25">
      <c r="A501" t="str">
        <f>CLEAN(Repositorios!C502)</f>
        <v>JavaScript</v>
      </c>
      <c r="L501" s="2">
        <f>VALUE(CLEAN(Repositorios!D953))</f>
        <v>280</v>
      </c>
      <c r="M501" s="2">
        <f>VALUE(CLEAN(Repositorios!E603))</f>
        <v>7</v>
      </c>
      <c r="N501" s="2">
        <f>VALUE(CLEAN(Repositorios!F410))</f>
        <v>620</v>
      </c>
      <c r="O501" s="2">
        <f>VALUE(CLEAN(Repositorios!G633))</f>
        <v>800</v>
      </c>
      <c r="P501" s="6">
        <f>DATEVALUE(CLEAN(MID(Repositorios!H362,1,11)))</f>
        <v>41918</v>
      </c>
      <c r="Q501" s="8">
        <f>DATEVALUE(CLEAN(MID(Repositorios!I145,1,11)))</f>
        <v>43894</v>
      </c>
      <c r="R501" s="9">
        <f t="shared" si="14"/>
        <v>6</v>
      </c>
      <c r="S501" s="9">
        <f t="shared" si="15"/>
        <v>0</v>
      </c>
    </row>
    <row r="502" spans="1:19" x14ac:dyDescent="0.25">
      <c r="A502" t="str">
        <f>CLEAN(Repositorios!C503)</f>
        <v>JavaScript</v>
      </c>
      <c r="L502" s="2">
        <f>VALUE(CLEAN(Repositorios!D316))</f>
        <v>282</v>
      </c>
      <c r="M502" s="2">
        <f>VALUE(CLEAN(Repositorios!E700))</f>
        <v>7</v>
      </c>
      <c r="N502" s="2">
        <f>VALUE(CLEAN(Repositorios!F863))</f>
        <v>622</v>
      </c>
      <c r="O502" s="2">
        <f>VALUE(CLEAN(Repositorios!G899))</f>
        <v>801</v>
      </c>
      <c r="P502" s="6">
        <f>DATEVALUE(CLEAN(MID(Repositorios!H113,1,11)))</f>
        <v>41920</v>
      </c>
      <c r="Q502" s="8">
        <f>DATEVALUE(CLEAN(MID(Repositorios!I146,1,11)))</f>
        <v>43894</v>
      </c>
      <c r="R502" s="9">
        <f t="shared" si="14"/>
        <v>6</v>
      </c>
      <c r="S502" s="9">
        <f t="shared" si="15"/>
        <v>0</v>
      </c>
    </row>
    <row r="503" spans="1:19" x14ac:dyDescent="0.25">
      <c r="A503" t="str">
        <f>CLEAN(Repositorios!C504)</f>
        <v>null</v>
      </c>
      <c r="L503" s="2">
        <f>VALUE(CLEAN(Repositorios!D65))</f>
        <v>284</v>
      </c>
      <c r="M503" s="2">
        <f>VALUE(CLEAN(Repositorios!E799))</f>
        <v>7</v>
      </c>
      <c r="N503" s="2">
        <f>VALUE(CLEAN(Repositorios!F991))</f>
        <v>623</v>
      </c>
      <c r="O503" s="2">
        <f>VALUE(CLEAN(Repositorios!G953))</f>
        <v>805</v>
      </c>
      <c r="P503" s="6">
        <f>DATEVALUE(CLEAN(MID(Repositorios!H529,1,11)))</f>
        <v>41921</v>
      </c>
      <c r="Q503" s="8">
        <f>DATEVALUE(CLEAN(MID(Repositorios!I147,1,11)))</f>
        <v>43894</v>
      </c>
      <c r="R503" s="9">
        <f t="shared" si="14"/>
        <v>6</v>
      </c>
      <c r="S503" s="9">
        <f t="shared" si="15"/>
        <v>0</v>
      </c>
    </row>
    <row r="504" spans="1:19" x14ac:dyDescent="0.25">
      <c r="A504" t="str">
        <f>CLEAN(Repositorios!C505)</f>
        <v>HTML</v>
      </c>
      <c r="L504" s="2">
        <f>VALUE(CLEAN(Repositorios!D480))</f>
        <v>284</v>
      </c>
      <c r="M504" s="2">
        <f>VALUE(CLEAN(Repositorios!E834))</f>
        <v>7</v>
      </c>
      <c r="N504" s="2">
        <f>VALUE(CLEAN(Repositorios!F252))</f>
        <v>625</v>
      </c>
      <c r="O504" s="2">
        <f>VALUE(CLEAN(Repositorios!G760))</f>
        <v>812</v>
      </c>
      <c r="P504" s="6">
        <f>DATEVALUE(CLEAN(MID(Repositorios!H880,1,11)))</f>
        <v>41922</v>
      </c>
      <c r="Q504" s="8">
        <f>DATEVALUE(CLEAN(MID(Repositorios!I151,1,11)))</f>
        <v>43894</v>
      </c>
      <c r="R504" s="9">
        <f t="shared" si="14"/>
        <v>6</v>
      </c>
      <c r="S504" s="9">
        <f t="shared" si="15"/>
        <v>0</v>
      </c>
    </row>
    <row r="505" spans="1:19" x14ac:dyDescent="0.25">
      <c r="A505" t="str">
        <f>CLEAN(Repositorios!C506)</f>
        <v>Go</v>
      </c>
      <c r="L505" s="2">
        <f>VALUE(CLEAN(Repositorios!D666))</f>
        <v>284</v>
      </c>
      <c r="M505" s="2">
        <f>VALUE(CLEAN(Repositorios!E904))</f>
        <v>7</v>
      </c>
      <c r="N505" s="2">
        <f>VALUE(CLEAN(Repositorios!F490))</f>
        <v>635</v>
      </c>
      <c r="O505" s="2">
        <f>VALUE(CLEAN(Repositorios!G814))</f>
        <v>813</v>
      </c>
      <c r="P505" s="6">
        <f>DATEVALUE(CLEAN(MID(Repositorios!H956,1,11)))</f>
        <v>41923</v>
      </c>
      <c r="Q505" s="8">
        <f>DATEVALUE(CLEAN(MID(Repositorios!I152,1,11)))</f>
        <v>43894</v>
      </c>
      <c r="R505" s="9">
        <f t="shared" si="14"/>
        <v>6</v>
      </c>
      <c r="S505" s="9">
        <f t="shared" si="15"/>
        <v>0</v>
      </c>
    </row>
    <row r="506" spans="1:19" x14ac:dyDescent="0.25">
      <c r="A506" t="str">
        <f>CLEAN(Repositorios!C507)</f>
        <v>JavaScript</v>
      </c>
      <c r="L506" s="2">
        <f>VALUE(CLEAN(Repositorios!D599))</f>
        <v>286</v>
      </c>
      <c r="M506" s="2">
        <f>VALUE(CLEAN(Repositorios!E908))</f>
        <v>7</v>
      </c>
      <c r="N506" s="2">
        <f>VALUE(CLEAN(Repositorios!F256))</f>
        <v>638</v>
      </c>
      <c r="O506" s="2">
        <f>VALUE(CLEAN(Repositorios!G356))</f>
        <v>814</v>
      </c>
      <c r="P506" s="6">
        <f>DATEVALUE(CLEAN(MID(Repositorios!H317,1,11)))</f>
        <v>41925</v>
      </c>
      <c r="Q506" s="8">
        <f>DATEVALUE(CLEAN(MID(Repositorios!I153,1,11)))</f>
        <v>43894</v>
      </c>
      <c r="R506" s="9">
        <f t="shared" si="14"/>
        <v>6</v>
      </c>
      <c r="S506" s="9">
        <f t="shared" si="15"/>
        <v>0</v>
      </c>
    </row>
    <row r="507" spans="1:19" x14ac:dyDescent="0.25">
      <c r="A507" t="str">
        <f>CLEAN(Repositorios!C508)</f>
        <v>JavaScript</v>
      </c>
      <c r="L507" s="2">
        <f>VALUE(CLEAN(Repositorios!D130))</f>
        <v>288</v>
      </c>
      <c r="M507" s="2">
        <f>VALUE(CLEAN(Repositorios!E953))</f>
        <v>7</v>
      </c>
      <c r="N507" s="2">
        <f>VALUE(CLEAN(Repositorios!F747))</f>
        <v>638</v>
      </c>
      <c r="O507" s="2">
        <f>VALUE(CLEAN(Repositorios!G393))</f>
        <v>817</v>
      </c>
      <c r="P507" s="6">
        <f>DATEVALUE(CLEAN(MID(Repositorios!H285,1,11)))</f>
        <v>41928</v>
      </c>
      <c r="Q507" s="8">
        <f>DATEVALUE(CLEAN(MID(Repositorios!I154,1,11)))</f>
        <v>43894</v>
      </c>
      <c r="R507" s="9">
        <f t="shared" si="14"/>
        <v>6</v>
      </c>
      <c r="S507" s="9">
        <f t="shared" si="15"/>
        <v>0</v>
      </c>
    </row>
    <row r="508" spans="1:19" x14ac:dyDescent="0.25">
      <c r="A508" t="str">
        <f>CLEAN(Repositorios!C509)</f>
        <v>Shell</v>
      </c>
      <c r="L508" s="2">
        <f>VALUE(CLEAN(Repositorios!D558))</f>
        <v>288</v>
      </c>
      <c r="M508" s="2">
        <f>VALUE(CLEAN(Repositorios!E165))</f>
        <v>8</v>
      </c>
      <c r="N508" s="2">
        <f>VALUE(CLEAN(Repositorios!F435))</f>
        <v>643</v>
      </c>
      <c r="O508" s="2">
        <f>VALUE(CLEAN(Repositorios!G970))</f>
        <v>819</v>
      </c>
      <c r="P508" s="6">
        <f>DATEVALUE(CLEAN(MID(Repositorios!H933,1,11)))</f>
        <v>41931</v>
      </c>
      <c r="Q508" s="8">
        <f>DATEVALUE(CLEAN(MID(Repositorios!I156,1,11)))</f>
        <v>43894</v>
      </c>
      <c r="R508" s="9">
        <f t="shared" si="14"/>
        <v>6</v>
      </c>
      <c r="S508" s="9">
        <f t="shared" si="15"/>
        <v>0</v>
      </c>
    </row>
    <row r="509" spans="1:19" x14ac:dyDescent="0.25">
      <c r="A509" t="str">
        <f>CLEAN(Repositorios!C510)</f>
        <v>JavaScript</v>
      </c>
      <c r="L509" s="2">
        <f>VALUE(CLEAN(Repositorios!D560))</f>
        <v>288</v>
      </c>
      <c r="M509" s="2">
        <f>VALUE(CLEAN(Repositorios!E318))</f>
        <v>8</v>
      </c>
      <c r="N509" s="2">
        <f>VALUE(CLEAN(Repositorios!F601))</f>
        <v>655</v>
      </c>
      <c r="O509" s="2">
        <f>VALUE(CLEAN(Repositorios!G946))</f>
        <v>820</v>
      </c>
      <c r="P509" s="6">
        <f>DATEVALUE(CLEAN(MID(Repositorios!H948,1,11)))</f>
        <v>41932</v>
      </c>
      <c r="Q509" s="8">
        <f>DATEVALUE(CLEAN(MID(Repositorios!I157,1,11)))</f>
        <v>43894</v>
      </c>
      <c r="R509" s="9">
        <f t="shared" si="14"/>
        <v>6</v>
      </c>
      <c r="S509" s="9">
        <f t="shared" si="15"/>
        <v>0</v>
      </c>
    </row>
    <row r="510" spans="1:19" x14ac:dyDescent="0.25">
      <c r="A510" t="str">
        <f>CLEAN(Repositorios!C511)</f>
        <v>Rust</v>
      </c>
      <c r="L510" s="2">
        <f>VALUE(CLEAN(Repositorios!D751))</f>
        <v>288</v>
      </c>
      <c r="M510" s="2">
        <f>VALUE(CLEAN(Repositorios!E668))</f>
        <v>8</v>
      </c>
      <c r="N510" s="2">
        <f>VALUE(CLEAN(Repositorios!F634))</f>
        <v>660</v>
      </c>
      <c r="O510" s="2">
        <f>VALUE(CLEAN(Repositorios!G10))</f>
        <v>821</v>
      </c>
      <c r="P510" s="6">
        <f>DATEVALUE(CLEAN(MID(Repositorios!H403,1,11)))</f>
        <v>41940</v>
      </c>
      <c r="Q510" s="8">
        <f>DATEVALUE(CLEAN(MID(Repositorios!I158,1,11)))</f>
        <v>43894</v>
      </c>
      <c r="R510" s="9">
        <f t="shared" si="14"/>
        <v>6</v>
      </c>
      <c r="S510" s="9">
        <f t="shared" si="15"/>
        <v>0</v>
      </c>
    </row>
    <row r="511" spans="1:19" x14ac:dyDescent="0.25">
      <c r="A511" t="str">
        <f>CLEAN(Repositorios!C512)</f>
        <v>C++</v>
      </c>
      <c r="L511" s="2">
        <f>VALUE(CLEAN(Repositorios!D736))</f>
        <v>289</v>
      </c>
      <c r="M511" s="2">
        <f>VALUE(CLEAN(Repositorios!E66))</f>
        <v>9</v>
      </c>
      <c r="N511" s="2">
        <f>VALUE(CLEAN(Repositorios!F356))</f>
        <v>664</v>
      </c>
      <c r="O511" s="2">
        <f>VALUE(CLEAN(Repositorios!G84))</f>
        <v>832</v>
      </c>
      <c r="P511" s="6">
        <f>DATEVALUE(CLEAN(MID(Repositorios!H216,1,11)))</f>
        <v>41944</v>
      </c>
      <c r="Q511" s="8">
        <f>DATEVALUE(CLEAN(MID(Repositorios!I159,1,11)))</f>
        <v>43894</v>
      </c>
      <c r="R511" s="9">
        <f t="shared" si="14"/>
        <v>6</v>
      </c>
      <c r="S511" s="9">
        <f t="shared" si="15"/>
        <v>0</v>
      </c>
    </row>
    <row r="512" spans="1:19" x14ac:dyDescent="0.25">
      <c r="A512" t="str">
        <f>CLEAN(Repositorios!C513)</f>
        <v>JavaScript</v>
      </c>
      <c r="L512" s="2">
        <f>VALUE(CLEAN(Repositorios!D205))</f>
        <v>290</v>
      </c>
      <c r="M512" s="2">
        <f>VALUE(CLEAN(Repositorios!E139))</f>
        <v>9</v>
      </c>
      <c r="N512" s="2">
        <f>VALUE(CLEAN(Repositorios!F474))</f>
        <v>667</v>
      </c>
      <c r="O512" s="2">
        <f>VALUE(CLEAN(Repositorios!G78))</f>
        <v>838</v>
      </c>
      <c r="P512" s="6">
        <f>DATEVALUE(CLEAN(MID(Repositorios!H576,1,11)))</f>
        <v>41946</v>
      </c>
      <c r="Q512" s="8">
        <f>DATEVALUE(CLEAN(MID(Repositorios!I160,1,11)))</f>
        <v>43894</v>
      </c>
      <c r="R512" s="9">
        <f t="shared" si="14"/>
        <v>6</v>
      </c>
      <c r="S512" s="9">
        <f t="shared" si="15"/>
        <v>0</v>
      </c>
    </row>
    <row r="513" spans="1:19" x14ac:dyDescent="0.25">
      <c r="A513" t="str">
        <f>CLEAN(Repositorios!C514)</f>
        <v>C</v>
      </c>
      <c r="L513" s="2">
        <f>VALUE(CLEAN(Repositorios!D474))</f>
        <v>290</v>
      </c>
      <c r="M513" s="2">
        <f>VALUE(CLEAN(Repositorios!E234))</f>
        <v>9</v>
      </c>
      <c r="N513" s="2">
        <f>VALUE(CLEAN(Repositorios!F467))</f>
        <v>671</v>
      </c>
      <c r="O513" s="2">
        <f>VALUE(CLEAN(Repositorios!G362))</f>
        <v>846</v>
      </c>
      <c r="P513" s="6">
        <f>DATEVALUE(CLEAN(MID(Repositorios!H545,1,11)))</f>
        <v>41949</v>
      </c>
      <c r="Q513" s="8">
        <f>DATEVALUE(CLEAN(MID(Repositorios!I161,1,11)))</f>
        <v>43894</v>
      </c>
      <c r="R513" s="9">
        <f t="shared" si="14"/>
        <v>6</v>
      </c>
      <c r="S513" s="9">
        <f t="shared" si="15"/>
        <v>0</v>
      </c>
    </row>
    <row r="514" spans="1:19" x14ac:dyDescent="0.25">
      <c r="A514" t="str">
        <f>CLEAN(Repositorios!C515)</f>
        <v>PHP</v>
      </c>
      <c r="L514" s="2">
        <f>VALUE(CLEAN(Repositorios!D441))</f>
        <v>293</v>
      </c>
      <c r="M514" s="2">
        <f>VALUE(CLEAN(Repositorios!E353))</f>
        <v>9</v>
      </c>
      <c r="N514" s="2">
        <f>VALUE(CLEAN(Repositorios!F34))</f>
        <v>672</v>
      </c>
      <c r="O514" s="2">
        <f>VALUE(CLEAN(Repositorios!G385))</f>
        <v>846</v>
      </c>
      <c r="P514" s="6">
        <f>DATEVALUE(CLEAN(MID(Repositorios!H862,1,11)))</f>
        <v>41950</v>
      </c>
      <c r="Q514" s="8">
        <f>DATEVALUE(CLEAN(MID(Repositorios!I162,1,11)))</f>
        <v>43894</v>
      </c>
      <c r="R514" s="9">
        <f t="shared" si="14"/>
        <v>6</v>
      </c>
      <c r="S514" s="9">
        <f t="shared" si="15"/>
        <v>0</v>
      </c>
    </row>
    <row r="515" spans="1:19" x14ac:dyDescent="0.25">
      <c r="A515" t="str">
        <f>CLEAN(Repositorios!C516)</f>
        <v>Python</v>
      </c>
      <c r="L515" s="2">
        <f>VALUE(CLEAN(Repositorios!D722))</f>
        <v>293</v>
      </c>
      <c r="M515" s="2">
        <f>VALUE(CLEAN(Repositorios!E620))</f>
        <v>9</v>
      </c>
      <c r="N515" s="2">
        <f>VALUE(CLEAN(Repositorios!F957))</f>
        <v>672</v>
      </c>
      <c r="O515" s="2">
        <f>VALUE(CLEAN(Repositorios!G866))</f>
        <v>846</v>
      </c>
      <c r="P515" s="6">
        <f>DATEVALUE(CLEAN(MID(Repositorios!H84,1,11)))</f>
        <v>41954</v>
      </c>
      <c r="Q515" s="8">
        <f>DATEVALUE(CLEAN(MID(Repositorios!I165,1,11)))</f>
        <v>43894</v>
      </c>
      <c r="R515" s="9">
        <f t="shared" ref="R515:R578" si="16">2020-YEAR(P515)</f>
        <v>6</v>
      </c>
      <c r="S515" s="9">
        <f t="shared" ref="S515:S578" si="17">_xlfn.DAYS("04/03/2020",Q515)</f>
        <v>0</v>
      </c>
    </row>
    <row r="516" spans="1:19" x14ac:dyDescent="0.25">
      <c r="A516" t="str">
        <f>CLEAN(Repositorios!C517)</f>
        <v>Shell</v>
      </c>
      <c r="L516" s="2">
        <f>VALUE(CLEAN(Repositorios!D854))</f>
        <v>294</v>
      </c>
      <c r="M516" s="2">
        <f>VALUE(CLEAN(Repositorios!E643))</f>
        <v>9</v>
      </c>
      <c r="N516" s="2">
        <f>VALUE(CLEAN(Repositorios!F958))</f>
        <v>675</v>
      </c>
      <c r="O516" s="2">
        <f>VALUE(CLEAN(Repositorios!G875))</f>
        <v>850</v>
      </c>
      <c r="P516" s="6">
        <f>DATEVALUE(CLEAN(MID(Repositorios!H255,1,11)))</f>
        <v>41955</v>
      </c>
      <c r="Q516" s="8">
        <f>DATEVALUE(CLEAN(MID(Repositorios!I166,1,11)))</f>
        <v>43894</v>
      </c>
      <c r="R516" s="9">
        <f t="shared" si="16"/>
        <v>6</v>
      </c>
      <c r="S516" s="9">
        <f t="shared" si="17"/>
        <v>0</v>
      </c>
    </row>
    <row r="517" spans="1:19" x14ac:dyDescent="0.25">
      <c r="A517" t="str">
        <f>CLEAN(Repositorios!C518)</f>
        <v>Go</v>
      </c>
      <c r="L517" s="2">
        <f>VALUE(CLEAN(Repositorios!D208))</f>
        <v>295</v>
      </c>
      <c r="M517" s="2">
        <f>VALUE(CLEAN(Repositorios!E645))</f>
        <v>9</v>
      </c>
      <c r="N517" s="2">
        <f>VALUE(CLEAN(Repositorios!F899))</f>
        <v>677</v>
      </c>
      <c r="O517" s="2">
        <f>VALUE(CLEAN(Repositorios!G113))</f>
        <v>855</v>
      </c>
      <c r="P517" s="6">
        <f>DATEVALUE(CLEAN(MID(Repositorios!H171,1,11)))</f>
        <v>41958</v>
      </c>
      <c r="Q517" s="8">
        <f>DATEVALUE(CLEAN(MID(Repositorios!I167,1,11)))</f>
        <v>43894</v>
      </c>
      <c r="R517" s="9">
        <f t="shared" si="16"/>
        <v>6</v>
      </c>
      <c r="S517" s="9">
        <f t="shared" si="17"/>
        <v>0</v>
      </c>
    </row>
    <row r="518" spans="1:19" x14ac:dyDescent="0.25">
      <c r="A518" t="str">
        <f>CLEAN(Repositorios!C519)</f>
        <v>JavaScript</v>
      </c>
      <c r="L518" s="2">
        <f>VALUE(CLEAN(Repositorios!D411))</f>
        <v>296</v>
      </c>
      <c r="M518" s="2">
        <f>VALUE(CLEAN(Repositorios!E711))</f>
        <v>9</v>
      </c>
      <c r="N518" s="2">
        <f>VALUE(CLEAN(Repositorios!F766))</f>
        <v>678</v>
      </c>
      <c r="O518" s="2">
        <f>VALUE(CLEAN(Repositorios!G634))</f>
        <v>858</v>
      </c>
      <c r="P518" s="6">
        <f>DATEVALUE(CLEAN(MID(Repositorios!H279,1,11)))</f>
        <v>41960</v>
      </c>
      <c r="Q518" s="8">
        <f>DATEVALUE(CLEAN(MID(Repositorios!I168,1,11)))</f>
        <v>43894</v>
      </c>
      <c r="R518" s="9">
        <f t="shared" si="16"/>
        <v>6</v>
      </c>
      <c r="S518" s="9">
        <f t="shared" si="17"/>
        <v>0</v>
      </c>
    </row>
    <row r="519" spans="1:19" x14ac:dyDescent="0.25">
      <c r="A519" t="str">
        <f>CLEAN(Repositorios!C520)</f>
        <v>HTML</v>
      </c>
      <c r="L519" s="2">
        <f>VALUE(CLEAN(Repositorios!D702))</f>
        <v>297</v>
      </c>
      <c r="M519" s="2">
        <f>VALUE(CLEAN(Repositorios!E848))</f>
        <v>9</v>
      </c>
      <c r="N519" s="2">
        <f>VALUE(CLEAN(Repositorios!F522))</f>
        <v>679</v>
      </c>
      <c r="O519" s="2">
        <f>VALUE(CLEAN(Repositorios!G328))</f>
        <v>870</v>
      </c>
      <c r="P519" s="6">
        <f>DATEVALUE(CLEAN(MID(Repositorios!H554,1,11)))</f>
        <v>41961</v>
      </c>
      <c r="Q519" s="8">
        <f>DATEVALUE(CLEAN(MID(Repositorios!I169,1,11)))</f>
        <v>43894</v>
      </c>
      <c r="R519" s="9">
        <f t="shared" si="16"/>
        <v>6</v>
      </c>
      <c r="S519" s="9">
        <f t="shared" si="17"/>
        <v>0</v>
      </c>
    </row>
    <row r="520" spans="1:19" x14ac:dyDescent="0.25">
      <c r="A520" t="str">
        <f>CLEAN(Repositorios!C521)</f>
        <v>JavaScript</v>
      </c>
      <c r="L520" s="2">
        <f>VALUE(CLEAN(Repositorios!D391))</f>
        <v>298</v>
      </c>
      <c r="M520" s="2">
        <f>VALUE(CLEAN(Repositorios!E40))</f>
        <v>10</v>
      </c>
      <c r="N520" s="2">
        <f>VALUE(CLEAN(Repositorios!F684))</f>
        <v>679</v>
      </c>
      <c r="O520" s="2">
        <f>VALUE(CLEAN(Repositorios!G823))</f>
        <v>871</v>
      </c>
      <c r="P520" s="6">
        <f>DATEVALUE(CLEAN(MID(Repositorios!H942,1,11)))</f>
        <v>41961</v>
      </c>
      <c r="Q520" s="8">
        <f>DATEVALUE(CLEAN(MID(Repositorios!I170,1,11)))</f>
        <v>43894</v>
      </c>
      <c r="R520" s="9">
        <f t="shared" si="16"/>
        <v>6</v>
      </c>
      <c r="S520" s="9">
        <f t="shared" si="17"/>
        <v>0</v>
      </c>
    </row>
    <row r="521" spans="1:19" x14ac:dyDescent="0.25">
      <c r="A521" t="str">
        <f>CLEAN(Repositorios!C522)</f>
        <v>JavaScript</v>
      </c>
      <c r="L521" s="2">
        <f>VALUE(CLEAN(Repositorios!D623))</f>
        <v>298</v>
      </c>
      <c r="M521" s="2">
        <f>VALUE(CLEAN(Repositorios!E118))</f>
        <v>10</v>
      </c>
      <c r="N521" s="2">
        <f>VALUE(CLEAN(Repositorios!F448))</f>
        <v>681</v>
      </c>
      <c r="O521" s="2">
        <f>VALUE(CLEAN(Repositorios!G357))</f>
        <v>873</v>
      </c>
      <c r="P521" s="6">
        <f>DATEVALUE(CLEAN(MID(Repositorios!H123,1,11)))</f>
        <v>41963</v>
      </c>
      <c r="Q521" s="8">
        <f>DATEVALUE(CLEAN(MID(Repositorios!I172,1,11)))</f>
        <v>43894</v>
      </c>
      <c r="R521" s="9">
        <f t="shared" si="16"/>
        <v>6</v>
      </c>
      <c r="S521" s="9">
        <f t="shared" si="17"/>
        <v>0</v>
      </c>
    </row>
    <row r="522" spans="1:19" x14ac:dyDescent="0.25">
      <c r="A522" t="str">
        <f>CLEAN(Repositorios!C523)</f>
        <v>Python</v>
      </c>
      <c r="L522" s="2">
        <f>VALUE(CLEAN(Repositorios!D31))</f>
        <v>301</v>
      </c>
      <c r="M522" s="2">
        <f>VALUE(CLEAN(Repositorios!E337))</f>
        <v>10</v>
      </c>
      <c r="N522" s="2">
        <f>VALUE(CLEAN(Repositorios!F711))</f>
        <v>681</v>
      </c>
      <c r="O522" s="2">
        <f>VALUE(CLEAN(Repositorios!G435))</f>
        <v>874</v>
      </c>
      <c r="P522" s="6">
        <f>DATEVALUE(CLEAN(MID(Repositorios!H32,1,11)))</f>
        <v>41969</v>
      </c>
      <c r="Q522" s="8">
        <f>DATEVALUE(CLEAN(MID(Repositorios!I173,1,11)))</f>
        <v>43894</v>
      </c>
      <c r="R522" s="9">
        <f t="shared" si="16"/>
        <v>6</v>
      </c>
      <c r="S522" s="9">
        <f t="shared" si="17"/>
        <v>0</v>
      </c>
    </row>
    <row r="523" spans="1:19" x14ac:dyDescent="0.25">
      <c r="A523" t="str">
        <f>CLEAN(Repositorios!C524)</f>
        <v>Makefile</v>
      </c>
      <c r="L523" s="2">
        <f>VALUE(CLEAN(Repositorios!D747))</f>
        <v>301</v>
      </c>
      <c r="M523" s="2">
        <f>VALUE(CLEAN(Repositorios!E573))</f>
        <v>10</v>
      </c>
      <c r="N523" s="2">
        <f>VALUE(CLEAN(Repositorios!F547))</f>
        <v>688</v>
      </c>
      <c r="O523" s="2">
        <f>VALUE(CLEAN(Repositorios!G974))</f>
        <v>879</v>
      </c>
      <c r="P523" s="6">
        <f>DATEVALUE(CLEAN(MID(Repositorios!H733,1,11)))</f>
        <v>41974</v>
      </c>
      <c r="Q523" s="8">
        <f>DATEVALUE(CLEAN(MID(Repositorios!I174,1,11)))</f>
        <v>43894</v>
      </c>
      <c r="R523" s="9">
        <f t="shared" si="16"/>
        <v>6</v>
      </c>
      <c r="S523" s="9">
        <f t="shared" si="17"/>
        <v>0</v>
      </c>
    </row>
    <row r="524" spans="1:19" x14ac:dyDescent="0.25">
      <c r="A524" t="str">
        <f>CLEAN(Repositorios!C525)</f>
        <v>Haskell</v>
      </c>
      <c r="L524" s="2">
        <f>VALUE(CLEAN(Repositorios!D28))</f>
        <v>302</v>
      </c>
      <c r="M524" s="2">
        <f>VALUE(CLEAN(Repositorios!E605))</f>
        <v>10</v>
      </c>
      <c r="N524" s="2">
        <f>VALUE(CLEAN(Repositorios!F812))</f>
        <v>690</v>
      </c>
      <c r="O524" s="2">
        <f>VALUE(CLEAN(Repositorios!G863))</f>
        <v>885</v>
      </c>
      <c r="P524" s="6">
        <f>DATEVALUE(CLEAN(MID(Repositorios!H861,1,11)))</f>
        <v>41974</v>
      </c>
      <c r="Q524" s="8">
        <f>DATEVALUE(CLEAN(MID(Repositorios!I175,1,11)))</f>
        <v>43894</v>
      </c>
      <c r="R524" s="9">
        <f t="shared" si="16"/>
        <v>6</v>
      </c>
      <c r="S524" s="9">
        <f t="shared" si="17"/>
        <v>0</v>
      </c>
    </row>
    <row r="525" spans="1:19" x14ac:dyDescent="0.25">
      <c r="A525" t="str">
        <f>CLEAN(Repositorios!C526)</f>
        <v>TypeScript</v>
      </c>
      <c r="L525" s="2">
        <f>VALUE(CLEAN(Repositorios!D259))</f>
        <v>302</v>
      </c>
      <c r="M525" s="2">
        <f>VALUE(CLEAN(Repositorios!E644))</f>
        <v>10</v>
      </c>
      <c r="N525" s="2">
        <f>VALUE(CLEAN(Repositorios!F362))</f>
        <v>692</v>
      </c>
      <c r="O525" s="2">
        <f>VALUE(CLEAN(Repositorios!G599))</f>
        <v>891</v>
      </c>
      <c r="P525" s="6">
        <f>DATEVALUE(CLEAN(Repositorios!H2))</f>
        <v>41975</v>
      </c>
      <c r="Q525" s="8">
        <f>DATEVALUE(CLEAN(MID(Repositorios!I176,1,11)))</f>
        <v>43894</v>
      </c>
      <c r="R525" s="9">
        <f t="shared" si="16"/>
        <v>6</v>
      </c>
      <c r="S525" s="9">
        <f t="shared" si="17"/>
        <v>0</v>
      </c>
    </row>
    <row r="526" spans="1:19" x14ac:dyDescent="0.25">
      <c r="A526" t="str">
        <f>CLEAN(Repositorios!C527)</f>
        <v>JavaScript</v>
      </c>
      <c r="L526" s="2">
        <f>VALUE(CLEAN(Repositorios!D773))</f>
        <v>302</v>
      </c>
      <c r="M526" s="2">
        <f>VALUE(CLEAN(Repositorios!E842))</f>
        <v>10</v>
      </c>
      <c r="N526" s="2">
        <f>VALUE(CLEAN(Repositorios!F421))</f>
        <v>706</v>
      </c>
      <c r="O526" s="2">
        <f>VALUE(CLEAN(Repositorios!G807))</f>
        <v>894</v>
      </c>
      <c r="P526" s="6">
        <f>DATEVALUE(CLEAN(MID(Repositorios!H224,1,11)))</f>
        <v>41975</v>
      </c>
      <c r="Q526" s="8">
        <f>DATEVALUE(CLEAN(MID(Repositorios!I180,1,11)))</f>
        <v>43894</v>
      </c>
      <c r="R526" s="9">
        <f t="shared" si="16"/>
        <v>6</v>
      </c>
      <c r="S526" s="9">
        <f t="shared" si="17"/>
        <v>0</v>
      </c>
    </row>
    <row r="527" spans="1:19" x14ac:dyDescent="0.25">
      <c r="A527" t="str">
        <f>CLEAN(Repositorios!C528)</f>
        <v>Swift</v>
      </c>
      <c r="L527" s="2">
        <f>VALUE(CLEAN(Repositorios!D347))</f>
        <v>309</v>
      </c>
      <c r="M527" s="2">
        <f>VALUE(CLEAN(Repositorios!E86))</f>
        <v>11</v>
      </c>
      <c r="N527" s="2">
        <f>VALUE(CLEAN(Repositorios!F335))</f>
        <v>714</v>
      </c>
      <c r="O527" s="2">
        <f>VALUE(CLEAN(Repositorios!G681))</f>
        <v>899</v>
      </c>
      <c r="P527" s="6">
        <f>DATEVALUE(CLEAN(MID(Repositorios!H426,1,11)))</f>
        <v>41978</v>
      </c>
      <c r="Q527" s="8">
        <f>DATEVALUE(CLEAN(MID(Repositorios!I181,1,11)))</f>
        <v>43894</v>
      </c>
      <c r="R527" s="9">
        <f t="shared" si="16"/>
        <v>6</v>
      </c>
      <c r="S527" s="9">
        <f t="shared" si="17"/>
        <v>0</v>
      </c>
    </row>
    <row r="528" spans="1:19" x14ac:dyDescent="0.25">
      <c r="A528" t="str">
        <f>CLEAN(Repositorios!C529)</f>
        <v>Python</v>
      </c>
      <c r="L528" s="2">
        <f>VALUE(CLEAN(Repositorios!D609))</f>
        <v>309</v>
      </c>
      <c r="M528" s="2">
        <f>VALUE(CLEAN(Repositorios!E229))</f>
        <v>11</v>
      </c>
      <c r="N528" s="2">
        <f>VALUE(CLEAN(Repositorios!F366))</f>
        <v>717</v>
      </c>
      <c r="O528" s="2">
        <f>VALUE(CLEAN(Repositorios!G747))</f>
        <v>899</v>
      </c>
      <c r="P528" s="6">
        <f>DATEVALUE(CLEAN(MID(Repositorios!H278,1,11)))</f>
        <v>41981</v>
      </c>
      <c r="Q528" s="8">
        <f>DATEVALUE(CLEAN(MID(Repositorios!I183,1,11)))</f>
        <v>43894</v>
      </c>
      <c r="R528" s="9">
        <f t="shared" si="16"/>
        <v>6</v>
      </c>
      <c r="S528" s="9">
        <f t="shared" si="17"/>
        <v>0</v>
      </c>
    </row>
    <row r="529" spans="1:19" x14ac:dyDescent="0.25">
      <c r="A529" t="str">
        <f>CLEAN(Repositorios!C530)</f>
        <v>Go</v>
      </c>
      <c r="L529" s="2">
        <f>VALUE(CLEAN(Repositorios!D985))</f>
        <v>309</v>
      </c>
      <c r="M529" s="2">
        <f>VALUE(CLEAN(Repositorios!E313))</f>
        <v>11</v>
      </c>
      <c r="N529" s="2">
        <f>VALUE(CLEAN(Repositorios!F685))</f>
        <v>718</v>
      </c>
      <c r="O529" s="2">
        <f>VALUE(CLEAN(Repositorios!G827))</f>
        <v>912</v>
      </c>
      <c r="P529" s="6">
        <f>DATEVALUE(CLEAN(MID(Repositorios!H294,1,11)))</f>
        <v>41991</v>
      </c>
      <c r="Q529" s="8">
        <f>DATEVALUE(CLEAN(MID(Repositorios!I184,1,11)))</f>
        <v>43894</v>
      </c>
      <c r="R529" s="9">
        <f t="shared" si="16"/>
        <v>6</v>
      </c>
      <c r="S529" s="9">
        <f t="shared" si="17"/>
        <v>0</v>
      </c>
    </row>
    <row r="530" spans="1:19" x14ac:dyDescent="0.25">
      <c r="A530" t="str">
        <f>CLEAN(Repositorios!C531)</f>
        <v>JavaScript</v>
      </c>
      <c r="L530" s="2">
        <f>VALUE(CLEAN(Repositorios!D718))</f>
        <v>311</v>
      </c>
      <c r="M530" s="2">
        <f>VALUE(CLEAN(Repositorios!E315))</f>
        <v>11</v>
      </c>
      <c r="N530" s="2">
        <f>VALUE(CLEAN(Repositorios!F843))</f>
        <v>726</v>
      </c>
      <c r="O530" s="2">
        <f>VALUE(CLEAN(Repositorios!G958))</f>
        <v>915</v>
      </c>
      <c r="P530" s="6">
        <f>DATEVALUE(CLEAN(MID(Repositorios!H127,1,11)))</f>
        <v>41997</v>
      </c>
      <c r="Q530" s="8">
        <f>DATEVALUE(CLEAN(MID(Repositorios!I186,1,11)))</f>
        <v>43894</v>
      </c>
      <c r="R530" s="9">
        <f t="shared" si="16"/>
        <v>6</v>
      </c>
      <c r="S530" s="9">
        <f t="shared" si="17"/>
        <v>0</v>
      </c>
    </row>
    <row r="531" spans="1:19" x14ac:dyDescent="0.25">
      <c r="A531" t="str">
        <f>CLEAN(Repositorios!C532)</f>
        <v>JavaScript</v>
      </c>
      <c r="L531" s="2">
        <f>VALUE(CLEAN(Repositorios!D218))</f>
        <v>314</v>
      </c>
      <c r="M531" s="2">
        <f>VALUE(CLEAN(Repositorios!E320))</f>
        <v>11</v>
      </c>
      <c r="N531" s="2">
        <f>VALUE(CLEAN(Repositorios!F385))</f>
        <v>732</v>
      </c>
      <c r="O531" s="2">
        <f>VALUE(CLEAN(Repositorios!G216))</f>
        <v>927</v>
      </c>
      <c r="P531" s="6">
        <f>DATEVALUE(CLEAN(MID(Repositorios!H877,1,11)))</f>
        <v>41999</v>
      </c>
      <c r="Q531" s="8">
        <f>DATEVALUE(CLEAN(MID(Repositorios!I188,1,11)))</f>
        <v>43894</v>
      </c>
      <c r="R531" s="9">
        <f t="shared" si="16"/>
        <v>6</v>
      </c>
      <c r="S531" s="9">
        <f t="shared" si="17"/>
        <v>0</v>
      </c>
    </row>
    <row r="532" spans="1:19" x14ac:dyDescent="0.25">
      <c r="A532" t="str">
        <f>CLEAN(Repositorios!C533)</f>
        <v>JavaScript</v>
      </c>
      <c r="L532" s="2">
        <f>VALUE(CLEAN(Repositorios!D610))</f>
        <v>316</v>
      </c>
      <c r="M532" s="2">
        <f>VALUE(CLEAN(Repositorios!E438))</f>
        <v>11</v>
      </c>
      <c r="N532" s="2">
        <f>VALUE(CLEAN(Repositorios!F943))</f>
        <v>736</v>
      </c>
      <c r="O532" s="2">
        <f>VALUE(CLEAN(Repositorios!G366))</f>
        <v>928</v>
      </c>
      <c r="P532" s="6">
        <f>DATEVALUE(CLEAN(MID(Repositorios!H600,1,11)))</f>
        <v>42006</v>
      </c>
      <c r="Q532" s="8">
        <f>DATEVALUE(CLEAN(MID(Repositorios!I189,1,11)))</f>
        <v>43894</v>
      </c>
      <c r="R532" s="9">
        <f t="shared" si="16"/>
        <v>5</v>
      </c>
      <c r="S532" s="9">
        <f t="shared" si="17"/>
        <v>0</v>
      </c>
    </row>
    <row r="533" spans="1:19" x14ac:dyDescent="0.25">
      <c r="A533" t="str">
        <f>CLEAN(Repositorios!C534)</f>
        <v>TypeScript</v>
      </c>
      <c r="L533" s="2">
        <f>VALUE(CLEAN(Repositorios!D757))</f>
        <v>316</v>
      </c>
      <c r="M533" s="2">
        <f>VALUE(CLEAN(Repositorios!E448))</f>
        <v>11</v>
      </c>
      <c r="N533" s="2">
        <f>VALUE(CLEAN(Repositorios!F214))</f>
        <v>746</v>
      </c>
      <c r="O533" s="2">
        <f>VALUE(CLEAN(Repositorios!G172))</f>
        <v>932</v>
      </c>
      <c r="P533" s="6">
        <f>DATEVALUE(CLEAN(MID(Repositorios!H759,1,11)))</f>
        <v>42006</v>
      </c>
      <c r="Q533" s="8">
        <f>DATEVALUE(CLEAN(MID(Repositorios!I190,1,11)))</f>
        <v>43894</v>
      </c>
      <c r="R533" s="9">
        <f t="shared" si="16"/>
        <v>5</v>
      </c>
      <c r="S533" s="9">
        <f t="shared" si="17"/>
        <v>0</v>
      </c>
    </row>
    <row r="534" spans="1:19" x14ac:dyDescent="0.25">
      <c r="A534" t="str">
        <f>CLEAN(Repositorios!C535)</f>
        <v>Rust</v>
      </c>
      <c r="L534" s="2">
        <f>VALUE(CLEAN(Repositorios!D551))</f>
        <v>317</v>
      </c>
      <c r="M534" s="2">
        <f>VALUE(CLEAN(Repositorios!E458))</f>
        <v>11</v>
      </c>
      <c r="N534" s="2">
        <f>VALUE(CLEAN(Repositorios!F10))</f>
        <v>748</v>
      </c>
      <c r="O534" s="2">
        <f>VALUE(CLEAN(Repositorios!G522))</f>
        <v>933</v>
      </c>
      <c r="P534" s="6">
        <f>DATEVALUE(CLEAN(MID(Repositorios!H386,1,11)))</f>
        <v>42007</v>
      </c>
      <c r="Q534" s="8">
        <f>DATEVALUE(CLEAN(MID(Repositorios!I191,1,11)))</f>
        <v>43894</v>
      </c>
      <c r="R534" s="9">
        <f t="shared" si="16"/>
        <v>5</v>
      </c>
      <c r="S534" s="9">
        <f t="shared" si="17"/>
        <v>0</v>
      </c>
    </row>
    <row r="535" spans="1:19" x14ac:dyDescent="0.25">
      <c r="A535" t="str">
        <f>CLEAN(Repositorios!C536)</f>
        <v>Python</v>
      </c>
      <c r="L535" s="2">
        <f>VALUE(CLEAN(Repositorios!D700))</f>
        <v>317</v>
      </c>
      <c r="M535" s="2">
        <f>VALUE(CLEAN(Repositorios!E514))</f>
        <v>11</v>
      </c>
      <c r="N535" s="2">
        <f>VALUE(CLEAN(Repositorios!F688))</f>
        <v>751</v>
      </c>
      <c r="O535" s="2">
        <f>VALUE(CLEAN(Repositorios!G749))</f>
        <v>947</v>
      </c>
      <c r="P535" s="6">
        <f>DATEVALUE(CLEAN(MID(Repositorios!H21,1,11)))</f>
        <v>42013</v>
      </c>
      <c r="Q535" s="8">
        <f>DATEVALUE(CLEAN(MID(Repositorios!I192,1,11)))</f>
        <v>43894</v>
      </c>
      <c r="R535" s="9">
        <f t="shared" si="16"/>
        <v>5</v>
      </c>
      <c r="S535" s="9">
        <f t="shared" si="17"/>
        <v>0</v>
      </c>
    </row>
    <row r="536" spans="1:19" x14ac:dyDescent="0.25">
      <c r="A536" t="str">
        <f>CLEAN(Repositorios!C537)</f>
        <v>Python</v>
      </c>
      <c r="L536" s="2">
        <f>VALUE(CLEAN(Repositorios!D85))</f>
        <v>318</v>
      </c>
      <c r="M536" s="2">
        <f>VALUE(CLEAN(Repositorios!E624))</f>
        <v>11</v>
      </c>
      <c r="N536" s="2">
        <f>VALUE(CLEAN(Repositorios!F376))</f>
        <v>752</v>
      </c>
      <c r="O536" s="2">
        <f>VALUE(CLEAN(Repositorios!G360))</f>
        <v>956</v>
      </c>
      <c r="P536" s="6">
        <f>DATEVALUE(CLEAN(MID(Repositorios!H710,1,11)))</f>
        <v>42016</v>
      </c>
      <c r="Q536" s="8">
        <f>DATEVALUE(CLEAN(MID(Repositorios!I193,1,11)))</f>
        <v>43894</v>
      </c>
      <c r="R536" s="9">
        <f t="shared" si="16"/>
        <v>5</v>
      </c>
      <c r="S536" s="9">
        <f t="shared" si="17"/>
        <v>0</v>
      </c>
    </row>
    <row r="537" spans="1:19" x14ac:dyDescent="0.25">
      <c r="A537" t="str">
        <f>CLEAN(Repositorios!C538)</f>
        <v>Swift</v>
      </c>
      <c r="L537" s="2">
        <f>VALUE(CLEAN(Repositorios!D972))</f>
        <v>318</v>
      </c>
      <c r="M537" s="2">
        <f>VALUE(CLEAN(Repositorios!E658))</f>
        <v>11</v>
      </c>
      <c r="N537" s="2">
        <f>VALUE(CLEAN(Repositorios!F760))</f>
        <v>752</v>
      </c>
      <c r="O537" s="2">
        <f>VALUE(CLEAN(Repositorios!G15))</f>
        <v>959</v>
      </c>
      <c r="P537" s="6">
        <f>DATEVALUE(CLEAN(MID(Repositorios!H249,1,11)))</f>
        <v>42017</v>
      </c>
      <c r="Q537" s="8">
        <f>DATEVALUE(CLEAN(MID(Repositorios!I194,1,11)))</f>
        <v>43894</v>
      </c>
      <c r="R537" s="9">
        <f t="shared" si="16"/>
        <v>5</v>
      </c>
      <c r="S537" s="9">
        <f t="shared" si="17"/>
        <v>0</v>
      </c>
    </row>
    <row r="538" spans="1:19" x14ac:dyDescent="0.25">
      <c r="A538" t="str">
        <f>CLEAN(Repositorios!C539)</f>
        <v>PHP</v>
      </c>
      <c r="L538" s="2">
        <f>VALUE(CLEAN(Repositorios!D90))</f>
        <v>321</v>
      </c>
      <c r="M538" s="2">
        <f>VALUE(CLEAN(Repositorios!E672))</f>
        <v>11</v>
      </c>
      <c r="N538" s="2">
        <f>VALUE(CLEAN(Repositorios!F953))</f>
        <v>756</v>
      </c>
      <c r="O538" s="2">
        <f>VALUE(CLEAN(Repositorios!G979))</f>
        <v>964</v>
      </c>
      <c r="P538" s="6">
        <f>DATEVALUE(CLEAN(MID(Repositorios!H178,1,11)))</f>
        <v>42018</v>
      </c>
      <c r="Q538" s="8">
        <f>DATEVALUE(CLEAN(MID(Repositorios!I195,1,11)))</f>
        <v>43894</v>
      </c>
      <c r="R538" s="9">
        <f t="shared" si="16"/>
        <v>5</v>
      </c>
      <c r="S538" s="9">
        <f t="shared" si="17"/>
        <v>0</v>
      </c>
    </row>
    <row r="539" spans="1:19" x14ac:dyDescent="0.25">
      <c r="A539" t="str">
        <f>CLEAN(Repositorios!C540)</f>
        <v>Swift</v>
      </c>
      <c r="L539" s="2">
        <f>VALUE(CLEAN(Repositorios!D360))</f>
        <v>321</v>
      </c>
      <c r="M539" s="2">
        <f>VALUE(CLEAN(Repositorios!E702))</f>
        <v>11</v>
      </c>
      <c r="N539" s="2">
        <f>VALUE(CLEAN(Repositorios!F633))</f>
        <v>760</v>
      </c>
      <c r="O539" s="2">
        <f>VALUE(CLEAN(Repositorios!G955))</f>
        <v>968</v>
      </c>
      <c r="P539" s="6">
        <f>DATEVALUE(CLEAN(MID(Repositorios!H399,1,11)))</f>
        <v>42018</v>
      </c>
      <c r="Q539" s="8">
        <f>DATEVALUE(CLEAN(MID(Repositorios!I196,1,11)))</f>
        <v>43894</v>
      </c>
      <c r="R539" s="9">
        <f t="shared" si="16"/>
        <v>5</v>
      </c>
      <c r="S539" s="9">
        <f t="shared" si="17"/>
        <v>0</v>
      </c>
    </row>
    <row r="540" spans="1:19" x14ac:dyDescent="0.25">
      <c r="A540" t="str">
        <f>CLEAN(Repositorios!C541)</f>
        <v>null</v>
      </c>
      <c r="L540" s="2">
        <f>VALUE(CLEAN(Repositorios!D853))</f>
        <v>321</v>
      </c>
      <c r="M540" s="2">
        <f>VALUE(CLEAN(Repositorios!E738))</f>
        <v>11</v>
      </c>
      <c r="N540" s="2">
        <f>VALUE(CLEAN(Repositorios!F617))</f>
        <v>762</v>
      </c>
      <c r="O540" s="2">
        <f>VALUE(CLEAN(Repositorios!G325))</f>
        <v>970</v>
      </c>
      <c r="P540" s="6">
        <f>DATEVALUE(CLEAN(MID(Repositorios!H734,1,11)))</f>
        <v>42018</v>
      </c>
      <c r="Q540" s="8">
        <f>DATEVALUE(CLEAN(MID(Repositorios!I197,1,11)))</f>
        <v>43894</v>
      </c>
      <c r="R540" s="9">
        <f t="shared" si="16"/>
        <v>5</v>
      </c>
      <c r="S540" s="9">
        <f t="shared" si="17"/>
        <v>0</v>
      </c>
    </row>
    <row r="541" spans="1:19" x14ac:dyDescent="0.25">
      <c r="A541" t="str">
        <f>CLEAN(Repositorios!C542)</f>
        <v>JavaScript</v>
      </c>
      <c r="L541" s="2">
        <f>VALUE(CLEAN(Repositorios!D216))</f>
        <v>323</v>
      </c>
      <c r="M541" s="2">
        <f>VALUE(CLEAN(Repositorios!E784))</f>
        <v>11</v>
      </c>
      <c r="N541" s="2">
        <f>VALUE(CLEAN(Repositorios!F430))</f>
        <v>770</v>
      </c>
      <c r="O541" s="2">
        <f>VALUE(CLEAN(Repositorios!G623))</f>
        <v>970</v>
      </c>
      <c r="P541" s="6">
        <f>DATEVALUE(CLEAN(MID(Repositorios!H894,1,11)))</f>
        <v>42018</v>
      </c>
      <c r="Q541" s="8">
        <f>DATEVALUE(CLEAN(MID(Repositorios!I200,1,11)))</f>
        <v>43894</v>
      </c>
      <c r="R541" s="9">
        <f t="shared" si="16"/>
        <v>5</v>
      </c>
      <c r="S541" s="9">
        <f t="shared" si="17"/>
        <v>0</v>
      </c>
    </row>
    <row r="542" spans="1:19" x14ac:dyDescent="0.25">
      <c r="A542" t="str">
        <f>CLEAN(Repositorios!C543)</f>
        <v>HTML</v>
      </c>
      <c r="L542" s="2">
        <f>VALUE(CLEAN(Repositorios!D535))</f>
        <v>323</v>
      </c>
      <c r="M542" s="2">
        <f>VALUE(CLEAN(Repositorios!E900))</f>
        <v>11</v>
      </c>
      <c r="N542" s="2">
        <f>VALUE(CLEAN(Repositorios!F814))</f>
        <v>782</v>
      </c>
      <c r="O542" s="2">
        <f>VALUE(CLEAN(Repositorios!G519))</f>
        <v>979</v>
      </c>
      <c r="P542" s="6">
        <f>DATEVALUE(CLEAN(MID(Repositorios!H203,1,11)))</f>
        <v>42019</v>
      </c>
      <c r="Q542" s="8">
        <f>DATEVALUE(CLEAN(MID(Repositorios!I202,1,11)))</f>
        <v>43894</v>
      </c>
      <c r="R542" s="9">
        <f t="shared" si="16"/>
        <v>5</v>
      </c>
      <c r="S542" s="9">
        <f t="shared" si="17"/>
        <v>0</v>
      </c>
    </row>
    <row r="543" spans="1:19" x14ac:dyDescent="0.25">
      <c r="A543" t="str">
        <f>CLEAN(Repositorios!C544)</f>
        <v>JavaScript</v>
      </c>
      <c r="L543" s="2">
        <f>VALUE(CLEAN(Repositorios!D63))</f>
        <v>324</v>
      </c>
      <c r="M543" s="2">
        <f>VALUE(CLEAN(Repositorios!E135))</f>
        <v>12</v>
      </c>
      <c r="N543" s="2">
        <f>VALUE(CLEAN(Repositorios!F946))</f>
        <v>782</v>
      </c>
      <c r="O543" s="2">
        <f>VALUE(CLEAN(Repositorios!G281))</f>
        <v>984</v>
      </c>
      <c r="P543" s="6">
        <f>DATEVALUE(CLEAN(MID(Repositorios!H536,1,11)))</f>
        <v>42027</v>
      </c>
      <c r="Q543" s="8">
        <f>DATEVALUE(CLEAN(MID(Repositorios!I203,1,11)))</f>
        <v>43894</v>
      </c>
      <c r="R543" s="9">
        <f t="shared" si="16"/>
        <v>5</v>
      </c>
      <c r="S543" s="9">
        <f t="shared" si="17"/>
        <v>0</v>
      </c>
    </row>
    <row r="544" spans="1:19" x14ac:dyDescent="0.25">
      <c r="A544" t="str">
        <f>CLEAN(Repositorios!C545)</f>
        <v>null</v>
      </c>
      <c r="L544" s="2">
        <f>VALUE(CLEAN(Repositorios!D479))</f>
        <v>328</v>
      </c>
      <c r="M544" s="2">
        <f>VALUE(CLEAN(Repositorios!E154))</f>
        <v>12</v>
      </c>
      <c r="N544" s="2">
        <f>VALUE(CLEAN(Repositorios!F866))</f>
        <v>795</v>
      </c>
      <c r="O544" s="2">
        <f>VALUE(CLEAN(Repositorios!G850))</f>
        <v>984</v>
      </c>
      <c r="P544" s="6">
        <f>DATEVALUE(CLEAN(MID(Repositorios!H336,1,11)))</f>
        <v>42030</v>
      </c>
      <c r="Q544" s="8">
        <f>DATEVALUE(CLEAN(MID(Repositorios!I205,1,11)))</f>
        <v>43894</v>
      </c>
      <c r="R544" s="9">
        <f t="shared" si="16"/>
        <v>5</v>
      </c>
      <c r="S544" s="9">
        <f t="shared" si="17"/>
        <v>0</v>
      </c>
    </row>
    <row r="545" spans="1:19" x14ac:dyDescent="0.25">
      <c r="A545" t="str">
        <f>CLEAN(Repositorios!C546)</f>
        <v>null</v>
      </c>
      <c r="L545" s="2">
        <f>VALUE(CLEAN(Repositorios!D292))</f>
        <v>331</v>
      </c>
      <c r="M545" s="2">
        <f>VALUE(CLEAN(Repositorios!E585))</f>
        <v>12</v>
      </c>
      <c r="N545" s="2">
        <f>VALUE(CLEAN(Repositorios!F875))</f>
        <v>797</v>
      </c>
      <c r="O545" s="2">
        <f>VALUE(CLEAN(Repositorios!G534))</f>
        <v>985</v>
      </c>
      <c r="P545" s="6">
        <f>DATEVALUE(CLEAN(MID(Repositorios!H316,1,11)))</f>
        <v>42031</v>
      </c>
      <c r="Q545" s="8">
        <f>DATEVALUE(CLEAN(MID(Repositorios!I206,1,11)))</f>
        <v>43894</v>
      </c>
      <c r="R545" s="9">
        <f t="shared" si="16"/>
        <v>5</v>
      </c>
      <c r="S545" s="9">
        <f t="shared" si="17"/>
        <v>0</v>
      </c>
    </row>
    <row r="546" spans="1:19" x14ac:dyDescent="0.25">
      <c r="A546" t="str">
        <f>CLEAN(Repositorios!C547)</f>
        <v>Vim script</v>
      </c>
      <c r="L546" s="2">
        <f>VALUE(CLEAN(Repositorios!D721))</f>
        <v>331</v>
      </c>
      <c r="M546" s="2">
        <f>VALUE(CLEAN(Repositorios!E821))</f>
        <v>12</v>
      </c>
      <c r="N546" s="2">
        <f>VALUE(CLEAN(Repositorios!F216))</f>
        <v>801</v>
      </c>
      <c r="O546" s="2">
        <f>VALUE(CLEAN(Repositorios!G812))</f>
        <v>987</v>
      </c>
      <c r="P546" s="6">
        <f>DATEVALUE(CLEAN(MID(Repositorios!H814,1,11)))</f>
        <v>42036</v>
      </c>
      <c r="Q546" s="8">
        <f>DATEVALUE(CLEAN(MID(Repositorios!I207,1,11)))</f>
        <v>43894</v>
      </c>
      <c r="R546" s="9">
        <f t="shared" si="16"/>
        <v>5</v>
      </c>
      <c r="S546" s="9">
        <f t="shared" si="17"/>
        <v>0</v>
      </c>
    </row>
    <row r="547" spans="1:19" x14ac:dyDescent="0.25">
      <c r="A547" t="str">
        <f>CLEAN(Repositorios!C548)</f>
        <v>Go</v>
      </c>
      <c r="L547" s="2">
        <f>VALUE(CLEAN(Repositorios!D573))</f>
        <v>332</v>
      </c>
      <c r="M547" s="2">
        <f>VALUE(CLEAN(Repositorios!E928))</f>
        <v>12</v>
      </c>
      <c r="N547" s="2">
        <f>VALUE(CLEAN(Repositorios!F970))</f>
        <v>811</v>
      </c>
      <c r="O547" s="2">
        <f>VALUE(CLEAN(Repositorios!G467))</f>
        <v>992</v>
      </c>
      <c r="P547" s="6">
        <f>DATEVALUE(CLEAN(MID(Repositorios!H447,1,11)))</f>
        <v>42037</v>
      </c>
      <c r="Q547" s="8">
        <f>DATEVALUE(CLEAN(MID(Repositorios!I208,1,11)))</f>
        <v>43894</v>
      </c>
      <c r="R547" s="9">
        <f t="shared" si="16"/>
        <v>5</v>
      </c>
      <c r="S547" s="9">
        <f t="shared" si="17"/>
        <v>0</v>
      </c>
    </row>
    <row r="548" spans="1:19" x14ac:dyDescent="0.25">
      <c r="A548" t="str">
        <f>CLEAN(Repositorios!C549)</f>
        <v>C#</v>
      </c>
      <c r="L548" s="2">
        <f>VALUE(CLEAN(Repositorios!D580))</f>
        <v>332</v>
      </c>
      <c r="M548" s="2">
        <f>VALUE(CLEAN(Repositorios!E930))</f>
        <v>12</v>
      </c>
      <c r="N548" s="2">
        <f>VALUE(CLEAN(Repositorios!F827))</f>
        <v>817</v>
      </c>
      <c r="O548" s="2">
        <f>VALUE(CLEAN(Repositorios!G578))</f>
        <v>997</v>
      </c>
      <c r="P548" s="6">
        <f>DATEVALUE(CLEAN(MID(Repositorios!H644,1,11)))</f>
        <v>42038</v>
      </c>
      <c r="Q548" s="8">
        <f>DATEVALUE(CLEAN(MID(Repositorios!I210,1,11)))</f>
        <v>43894</v>
      </c>
      <c r="R548" s="9">
        <f t="shared" si="16"/>
        <v>5</v>
      </c>
      <c r="S548" s="9">
        <f t="shared" si="17"/>
        <v>0</v>
      </c>
    </row>
    <row r="549" spans="1:19" x14ac:dyDescent="0.25">
      <c r="A549" t="str">
        <f>CLEAN(Repositorios!C550)</f>
        <v>TypeScript</v>
      </c>
      <c r="L549" s="2">
        <f>VALUE(CLEAN(Repositorios!D987))</f>
        <v>332</v>
      </c>
      <c r="M549" s="2">
        <f>VALUE(CLEAN(Repositorios!E143))</f>
        <v>13</v>
      </c>
      <c r="N549" s="2">
        <f>VALUE(CLEAN(Repositorios!F993))</f>
        <v>829</v>
      </c>
      <c r="O549" s="2">
        <f>VALUE(CLEAN(Repositorios!G376))</f>
        <v>1000</v>
      </c>
      <c r="P549" s="6">
        <f>DATEVALUE(CLEAN(MID(Repositorios!H931,1,11)))</f>
        <v>42046</v>
      </c>
      <c r="Q549" s="8">
        <f>DATEVALUE(CLEAN(MID(Repositorios!I211,1,11)))</f>
        <v>43894</v>
      </c>
      <c r="R549" s="9">
        <f t="shared" si="16"/>
        <v>5</v>
      </c>
      <c r="S549" s="9">
        <f t="shared" si="17"/>
        <v>0</v>
      </c>
    </row>
    <row r="550" spans="1:19" x14ac:dyDescent="0.25">
      <c r="A550" t="str">
        <f>CLEAN(Repositorios!C551)</f>
        <v>JavaScript</v>
      </c>
      <c r="L550" s="2">
        <f>VALUE(CLEAN(Repositorios!D534))</f>
        <v>333</v>
      </c>
      <c r="M550" s="2">
        <f>VALUE(CLEAN(Repositorios!E205))</f>
        <v>13</v>
      </c>
      <c r="N550" s="2">
        <f>VALUE(CLEAN(Repositorios!F519))</f>
        <v>833</v>
      </c>
      <c r="O550" s="2">
        <f>VALUE(CLEAN(Repositorios!G532))</f>
        <v>1000</v>
      </c>
      <c r="P550" s="6">
        <f>DATEVALUE(CLEAN(MID(Repositorios!H651,1,11)))</f>
        <v>42049</v>
      </c>
      <c r="Q550" s="8">
        <f>DATEVALUE(CLEAN(MID(Repositorios!I212,1,11)))</f>
        <v>43894</v>
      </c>
      <c r="R550" s="9">
        <f t="shared" si="16"/>
        <v>5</v>
      </c>
      <c r="S550" s="9">
        <f t="shared" si="17"/>
        <v>0</v>
      </c>
    </row>
    <row r="551" spans="1:19" x14ac:dyDescent="0.25">
      <c r="A551" t="str">
        <f>CLEAN(Repositorios!C552)</f>
        <v>Go</v>
      </c>
      <c r="L551" s="2">
        <f>VALUE(CLEAN(Repositorios!D277))</f>
        <v>339</v>
      </c>
      <c r="M551" s="2">
        <f>VALUE(CLEAN(Repositorios!E369))</f>
        <v>13</v>
      </c>
      <c r="N551" s="2">
        <f>VALUE(CLEAN(Repositorios!F749))</f>
        <v>834</v>
      </c>
      <c r="O551" s="2">
        <f>VALUE(CLEAN(Repositorios!G479))</f>
        <v>1010</v>
      </c>
      <c r="P551" s="6">
        <f>DATEVALUE(CLEAN(MID(Repositorios!H283,1,11)))</f>
        <v>42053</v>
      </c>
      <c r="Q551" s="8">
        <f>DATEVALUE(CLEAN(MID(Repositorios!I213,1,11)))</f>
        <v>43894</v>
      </c>
      <c r="R551" s="9">
        <f t="shared" si="16"/>
        <v>5</v>
      </c>
      <c r="S551" s="9">
        <f t="shared" si="17"/>
        <v>0</v>
      </c>
    </row>
    <row r="552" spans="1:19" x14ac:dyDescent="0.25">
      <c r="A552" t="str">
        <f>CLEAN(Repositorios!C553)</f>
        <v>Objective-C</v>
      </c>
      <c r="L552" s="2">
        <f>VALUE(CLEAN(Repositorios!D10))</f>
        <v>342</v>
      </c>
      <c r="M552" s="2">
        <f>VALUE(CLEAN(Repositorios!E398))</f>
        <v>13</v>
      </c>
      <c r="N552" s="2">
        <f>VALUE(CLEAN(Repositorios!F568))</f>
        <v>841</v>
      </c>
      <c r="O552" s="2">
        <f>VALUE(CLEAN(Repositorios!G250))</f>
        <v>1018</v>
      </c>
      <c r="P552" s="6">
        <f>DATEVALUE(CLEAN(MID(Repositorios!H420,1,11)))</f>
        <v>42055</v>
      </c>
      <c r="Q552" s="8">
        <f>DATEVALUE(CLEAN(MID(Repositorios!I215,1,11)))</f>
        <v>43894</v>
      </c>
      <c r="R552" s="9">
        <f t="shared" si="16"/>
        <v>5</v>
      </c>
      <c r="S552" s="9">
        <f t="shared" si="17"/>
        <v>0</v>
      </c>
    </row>
    <row r="553" spans="1:19" x14ac:dyDescent="0.25">
      <c r="A553" t="str">
        <f>CLEAN(Repositorios!C554)</f>
        <v>JavaScript</v>
      </c>
      <c r="L553" s="2">
        <f>VALUE(CLEAN(Repositorios!D589))</f>
        <v>343</v>
      </c>
      <c r="M553" s="2">
        <f>VALUE(CLEAN(Repositorios!E423))</f>
        <v>13</v>
      </c>
      <c r="N553" s="2">
        <f>VALUE(CLEAN(Repositorios!F681))</f>
        <v>854</v>
      </c>
      <c r="O553" s="2">
        <f>VALUE(CLEAN(Repositorios!G511))</f>
        <v>1020</v>
      </c>
      <c r="P553" s="6">
        <f>DATEVALUE(CLEAN(MID(Repositorios!H885,1,11)))</f>
        <v>42057</v>
      </c>
      <c r="Q553" s="8">
        <f>DATEVALUE(CLEAN(MID(Repositorios!I216,1,11)))</f>
        <v>43894</v>
      </c>
      <c r="R553" s="9">
        <f t="shared" si="16"/>
        <v>5</v>
      </c>
      <c r="S553" s="9">
        <f t="shared" si="17"/>
        <v>0</v>
      </c>
    </row>
    <row r="554" spans="1:19" x14ac:dyDescent="0.25">
      <c r="A554" t="str">
        <f>CLEAN(Repositorios!C555)</f>
        <v>Go</v>
      </c>
      <c r="L554" s="2">
        <f>VALUE(CLEAN(Repositorios!D745))</f>
        <v>343</v>
      </c>
      <c r="M554" s="2">
        <f>VALUE(CLEAN(Repositorios!E613))</f>
        <v>13</v>
      </c>
      <c r="N554" s="2">
        <f>VALUE(CLEAN(Repositorios!F745))</f>
        <v>855</v>
      </c>
      <c r="O554" s="2">
        <f>VALUE(CLEAN(Repositorios!G887))</f>
        <v>1025</v>
      </c>
      <c r="P554" s="6">
        <f>DATEVALUE(CLEAN(MID(Repositorios!H727,1,11)))</f>
        <v>42060</v>
      </c>
      <c r="Q554" s="8">
        <f>DATEVALUE(CLEAN(MID(Repositorios!I217,1,11)))</f>
        <v>43894</v>
      </c>
      <c r="R554" s="9">
        <f t="shared" si="16"/>
        <v>5</v>
      </c>
      <c r="S554" s="9">
        <f t="shared" si="17"/>
        <v>0</v>
      </c>
    </row>
    <row r="555" spans="1:19" x14ac:dyDescent="0.25">
      <c r="A555" t="str">
        <f>CLEAN(Repositorios!C556)</f>
        <v>JavaScript</v>
      </c>
      <c r="L555" s="2">
        <f>VALUE(CLEAN(Repositorios!D72))</f>
        <v>346</v>
      </c>
      <c r="M555" s="2">
        <f>VALUE(CLEAN(Repositorios!E654))</f>
        <v>13</v>
      </c>
      <c r="N555" s="2">
        <f>VALUE(CLEAN(Repositorios!F955))</f>
        <v>865</v>
      </c>
      <c r="O555" s="2">
        <f>VALUE(CLEAN(Repositorios!G988))</f>
        <v>1025</v>
      </c>
      <c r="P555" s="6">
        <f>DATEVALUE(CLEAN(MID(Repositorios!H526,1,11)))</f>
        <v>42064</v>
      </c>
      <c r="Q555" s="8">
        <f>DATEVALUE(CLEAN(MID(Repositorios!I218,1,11)))</f>
        <v>43894</v>
      </c>
      <c r="R555" s="9">
        <f t="shared" si="16"/>
        <v>5</v>
      </c>
      <c r="S555" s="9">
        <f t="shared" si="17"/>
        <v>0</v>
      </c>
    </row>
    <row r="556" spans="1:19" x14ac:dyDescent="0.25">
      <c r="A556" t="str">
        <f>CLEAN(Repositorios!C557)</f>
        <v>Go</v>
      </c>
      <c r="L556" s="2">
        <f>VALUE(CLEAN(Repositorios!D319))</f>
        <v>347</v>
      </c>
      <c r="M556" s="2">
        <f>VALUE(CLEAN(Repositorios!E656))</f>
        <v>13</v>
      </c>
      <c r="N556" s="2">
        <f>VALUE(CLEAN(Repositorios!F823))</f>
        <v>866</v>
      </c>
      <c r="O556" s="2">
        <f>VALUE(CLEAN(Repositorios!G540))</f>
        <v>1028</v>
      </c>
      <c r="P556" s="6">
        <f>DATEVALUE(CLEAN(MID(Repositorios!H623,1,11)))</f>
        <v>42064</v>
      </c>
      <c r="Q556" s="8">
        <f>DATEVALUE(CLEAN(MID(Repositorios!I219,1,11)))</f>
        <v>43894</v>
      </c>
      <c r="R556" s="9">
        <f t="shared" si="16"/>
        <v>5</v>
      </c>
      <c r="S556" s="9">
        <f t="shared" si="17"/>
        <v>0</v>
      </c>
    </row>
    <row r="557" spans="1:19" x14ac:dyDescent="0.25">
      <c r="A557" t="str">
        <f>CLEAN(Repositorios!C558)</f>
        <v>JavaScript</v>
      </c>
      <c r="L557" s="2">
        <f>VALUE(CLEAN(Repositorios!D802))</f>
        <v>347</v>
      </c>
      <c r="M557" s="2">
        <f>VALUE(CLEAN(Repositorios!E664))</f>
        <v>13</v>
      </c>
      <c r="N557" s="2">
        <f>VALUE(CLEAN(Repositorios!F563))</f>
        <v>877</v>
      </c>
      <c r="O557" s="2">
        <f>VALUE(CLEAN(Repositorios!G952))</f>
        <v>1032</v>
      </c>
      <c r="P557" s="6">
        <f>DATEVALUE(CLEAN(MID(Repositorios!H660,1,11)))</f>
        <v>42065</v>
      </c>
      <c r="Q557" s="8">
        <f>DATEVALUE(CLEAN(MID(Repositorios!I221,1,11)))</f>
        <v>43894</v>
      </c>
      <c r="R557" s="9">
        <f t="shared" si="16"/>
        <v>5</v>
      </c>
      <c r="S557" s="9">
        <f t="shared" si="17"/>
        <v>0</v>
      </c>
    </row>
    <row r="558" spans="1:19" x14ac:dyDescent="0.25">
      <c r="A558" t="str">
        <f>CLEAN(Repositorios!C559)</f>
        <v>null</v>
      </c>
      <c r="L558" s="2">
        <f>VALUE(CLEAN(Repositorios!D153))</f>
        <v>348</v>
      </c>
      <c r="M558" s="2">
        <f>VALUE(CLEAN(Repositorios!E824))</f>
        <v>13</v>
      </c>
      <c r="N558" s="2">
        <f>VALUE(CLEAN(Repositorios!F15))</f>
        <v>880</v>
      </c>
      <c r="O558" s="2">
        <f>VALUE(CLEAN(Repositorios!G350))</f>
        <v>1036</v>
      </c>
      <c r="P558" s="6">
        <f>DATEVALUE(CLEAN(MID(Repositorios!H496,1,11)))</f>
        <v>42067</v>
      </c>
      <c r="Q558" s="8">
        <f>DATEVALUE(CLEAN(MID(Repositorios!I222,1,11)))</f>
        <v>43894</v>
      </c>
      <c r="R558" s="9">
        <f t="shared" si="16"/>
        <v>5</v>
      </c>
      <c r="S558" s="9">
        <f t="shared" si="17"/>
        <v>0</v>
      </c>
    </row>
    <row r="559" spans="1:19" x14ac:dyDescent="0.25">
      <c r="A559" t="str">
        <f>CLEAN(Repositorios!C560)</f>
        <v>C++</v>
      </c>
      <c r="L559" s="2">
        <f>VALUE(CLEAN(Repositorios!D359))</f>
        <v>348</v>
      </c>
      <c r="M559" s="2">
        <f>VALUE(CLEAN(Repositorios!E872))</f>
        <v>13</v>
      </c>
      <c r="N559" s="2">
        <f>VALUE(CLEAN(Repositorios!F517))</f>
        <v>880</v>
      </c>
      <c r="O559" s="2">
        <f>VALUE(CLEAN(Repositorios!G700))</f>
        <v>1037</v>
      </c>
      <c r="P559" s="6">
        <f>DATEVALUE(CLEAN(MID(Repositorios!H19,1,11)))</f>
        <v>42069</v>
      </c>
      <c r="Q559" s="8">
        <f>DATEVALUE(CLEAN(MID(Repositorios!I224,1,11)))</f>
        <v>43894</v>
      </c>
      <c r="R559" s="9">
        <f t="shared" si="16"/>
        <v>5</v>
      </c>
      <c r="S559" s="9">
        <f t="shared" si="17"/>
        <v>0</v>
      </c>
    </row>
    <row r="560" spans="1:19" x14ac:dyDescent="0.25">
      <c r="A560" t="str">
        <f>CLEAN(Repositorios!C561)</f>
        <v>TypeScript</v>
      </c>
      <c r="L560" s="2">
        <f>VALUE(CLEAN(Repositorios!D834))</f>
        <v>349</v>
      </c>
      <c r="M560" s="2">
        <f>VALUE(CLEAN(Repositorios!E970))</f>
        <v>13</v>
      </c>
      <c r="N560" s="2">
        <f>VALUE(CLEAN(Repositorios!F360))</f>
        <v>881</v>
      </c>
      <c r="O560" s="2">
        <f>VALUE(CLEAN(Repositorios!G251))</f>
        <v>1045</v>
      </c>
      <c r="P560" s="6">
        <f>DATEVALUE(CLEAN(MID(Repositorios!H920,1,11)))</f>
        <v>42071</v>
      </c>
      <c r="Q560" s="8">
        <f>DATEVALUE(CLEAN(MID(Repositorios!I225,1,11)))</f>
        <v>43894</v>
      </c>
      <c r="R560" s="9">
        <f t="shared" si="16"/>
        <v>5</v>
      </c>
      <c r="S560" s="9">
        <f t="shared" si="17"/>
        <v>0</v>
      </c>
    </row>
    <row r="561" spans="1:19" x14ac:dyDescent="0.25">
      <c r="A561" t="str">
        <f>CLEAN(Repositorios!C562)</f>
        <v>C++</v>
      </c>
      <c r="L561" s="2">
        <f>VALUE(CLEAN(Repositorios!D713))</f>
        <v>351</v>
      </c>
      <c r="M561" s="2">
        <f>VALUE(CLEAN(Repositorios!E60))</f>
        <v>14</v>
      </c>
      <c r="N561" s="2">
        <f>VALUE(CLEAN(Repositorios!F325))</f>
        <v>883</v>
      </c>
      <c r="O561" s="2">
        <f>VALUE(CLEAN(Repositorios!G517))</f>
        <v>1051</v>
      </c>
      <c r="P561" s="6">
        <f>DATEVALUE(CLEAN(MID(Repositorios!H692,1,11)))</f>
        <v>42076</v>
      </c>
      <c r="Q561" s="8">
        <f>DATEVALUE(CLEAN(MID(Repositorios!I226,1,11)))</f>
        <v>43894</v>
      </c>
      <c r="R561" s="9">
        <f t="shared" si="16"/>
        <v>5</v>
      </c>
      <c r="S561" s="9">
        <f t="shared" si="17"/>
        <v>0</v>
      </c>
    </row>
    <row r="562" spans="1:19" x14ac:dyDescent="0.25">
      <c r="A562" t="str">
        <f>CLEAN(Repositorios!C563)</f>
        <v>JavaScript</v>
      </c>
      <c r="L562" s="2">
        <f>VALUE(CLEAN(Repositorios!D710))</f>
        <v>352</v>
      </c>
      <c r="M562" s="2">
        <f>VALUE(CLEAN(Repositorios!E113))</f>
        <v>14</v>
      </c>
      <c r="N562" s="2">
        <f>VALUE(CLEAN(Repositorios!F599))</f>
        <v>888</v>
      </c>
      <c r="O562" s="2">
        <f>VALUE(CLEAN(Repositorios!G316))</f>
        <v>1056</v>
      </c>
      <c r="P562" s="6">
        <f>DATEVALUE(CLEAN(MID(Repositorios!H364,1,11)))</f>
        <v>42077</v>
      </c>
      <c r="Q562" s="8">
        <f>DATEVALUE(CLEAN(MID(Repositorios!I227,1,11)))</f>
        <v>43894</v>
      </c>
      <c r="R562" s="9">
        <f t="shared" si="16"/>
        <v>5</v>
      </c>
      <c r="S562" s="9">
        <f t="shared" si="17"/>
        <v>0</v>
      </c>
    </row>
    <row r="563" spans="1:19" x14ac:dyDescent="0.25">
      <c r="A563" t="str">
        <f>CLEAN(Repositorios!C564)</f>
        <v>Lua</v>
      </c>
      <c r="L563" s="2">
        <f>VALUE(CLEAN(Repositorios!D582))</f>
        <v>353</v>
      </c>
      <c r="M563" s="2">
        <f>VALUE(CLEAN(Repositorios!E178))</f>
        <v>14</v>
      </c>
      <c r="N563" s="2">
        <f>VALUE(CLEAN(Repositorios!F663))</f>
        <v>903</v>
      </c>
      <c r="O563" s="2">
        <f>VALUE(CLEAN(Repositorios!G427))</f>
        <v>1060</v>
      </c>
      <c r="P563" s="6">
        <f>DATEVALUE(CLEAN(MID(Repositorios!H371,1,11)))</f>
        <v>42078</v>
      </c>
      <c r="Q563" s="8">
        <f>DATEVALUE(CLEAN(MID(Repositorios!I229,1,11)))</f>
        <v>43894</v>
      </c>
      <c r="R563" s="9">
        <f t="shared" si="16"/>
        <v>5</v>
      </c>
      <c r="S563" s="9">
        <f t="shared" si="17"/>
        <v>0</v>
      </c>
    </row>
    <row r="564" spans="1:19" x14ac:dyDescent="0.25">
      <c r="A564" t="str">
        <f>CLEAN(Repositorios!C565)</f>
        <v>JavaScript</v>
      </c>
      <c r="L564" s="2">
        <f>VALUE(CLEAN(Repositorios!D798))</f>
        <v>354</v>
      </c>
      <c r="M564" s="2">
        <f>VALUE(CLEAN(Repositorios!E195))</f>
        <v>14</v>
      </c>
      <c r="N564" s="2">
        <f>VALUE(CLEAN(Repositorios!F979))</f>
        <v>907</v>
      </c>
      <c r="O564" s="2">
        <f>VALUE(CLEAN(Repositorios!G781))</f>
        <v>1068</v>
      </c>
      <c r="P564" s="6">
        <f>DATEVALUE(CLEAN(MID(Repositorios!H167,1,11)))</f>
        <v>42081</v>
      </c>
      <c r="Q564" s="8">
        <f>DATEVALUE(CLEAN(MID(Repositorios!I231,1,11)))</f>
        <v>43894</v>
      </c>
      <c r="R564" s="9">
        <f t="shared" si="16"/>
        <v>5</v>
      </c>
      <c r="S564" s="9">
        <f t="shared" si="17"/>
        <v>0</v>
      </c>
    </row>
    <row r="565" spans="1:19" x14ac:dyDescent="0.25">
      <c r="A565" t="str">
        <f>CLEAN(Repositorios!C566)</f>
        <v>JavaScript</v>
      </c>
      <c r="L565" s="2">
        <f>VALUE(CLEAN(Repositorios!D16))</f>
        <v>355</v>
      </c>
      <c r="M565" s="2">
        <f>VALUE(CLEAN(Repositorios!E290))</f>
        <v>14</v>
      </c>
      <c r="N565" s="2">
        <f>VALUE(CLEAN(Repositorios!F534))</f>
        <v>915</v>
      </c>
      <c r="O565" s="2">
        <f>VALUE(CLEAN(Repositorios!G688))</f>
        <v>1074</v>
      </c>
      <c r="P565" s="6">
        <f>DATEVALUE(CLEAN(MID(Repositorios!H568,1,11)))</f>
        <v>42082</v>
      </c>
      <c r="Q565" s="8">
        <f>DATEVALUE(CLEAN(MID(Repositorios!I232,1,11)))</f>
        <v>43894</v>
      </c>
      <c r="R565" s="9">
        <f t="shared" si="16"/>
        <v>5</v>
      </c>
      <c r="S565" s="9">
        <f t="shared" si="17"/>
        <v>0</v>
      </c>
    </row>
    <row r="566" spans="1:19" x14ac:dyDescent="0.25">
      <c r="A566" t="str">
        <f>CLEAN(Repositorios!C567)</f>
        <v>Rust</v>
      </c>
      <c r="L566" s="2">
        <f>VALUE(CLEAN(Repositorios!D203))</f>
        <v>355</v>
      </c>
      <c r="M566" s="2">
        <f>VALUE(CLEAN(Repositorios!E395))</f>
        <v>14</v>
      </c>
      <c r="N566" s="2">
        <f>VALUE(CLEAN(Repositorios!F392))</f>
        <v>919</v>
      </c>
      <c r="O566" s="2">
        <f>VALUE(CLEAN(Repositorios!G415))</f>
        <v>1079</v>
      </c>
      <c r="P566" s="6">
        <f>DATEVALUE(CLEAN(MID(Repositorios!H743,1,11)))</f>
        <v>42082</v>
      </c>
      <c r="Q566" s="8">
        <f>DATEVALUE(CLEAN(MID(Repositorios!I233,1,11)))</f>
        <v>43894</v>
      </c>
      <c r="R566" s="9">
        <f t="shared" si="16"/>
        <v>5</v>
      </c>
      <c r="S566" s="9">
        <f t="shared" si="17"/>
        <v>0</v>
      </c>
    </row>
    <row r="567" spans="1:19" x14ac:dyDescent="0.25">
      <c r="A567" t="str">
        <f>CLEAN(Repositorios!C568)</f>
        <v>Java</v>
      </c>
      <c r="L567" s="2">
        <f>VALUE(CLEAN(Repositorios!D442))</f>
        <v>355</v>
      </c>
      <c r="M567" s="2">
        <f>VALUE(CLEAN(Repositorios!E425))</f>
        <v>14</v>
      </c>
      <c r="N567" s="2">
        <f>VALUE(CLEAN(Repositorios!F952))</f>
        <v>931</v>
      </c>
      <c r="O567" s="2">
        <f>VALUE(CLEAN(Repositorios!G392))</f>
        <v>1081</v>
      </c>
      <c r="P567" s="6">
        <f>DATEVALUE(CLEAN(MID(Repositorios!H343,1,11)))</f>
        <v>42083</v>
      </c>
      <c r="Q567" s="8">
        <f>DATEVALUE(CLEAN(MID(Repositorios!I234,1,11)))</f>
        <v>43894</v>
      </c>
      <c r="R567" s="9">
        <f t="shared" si="16"/>
        <v>5</v>
      </c>
      <c r="S567" s="9">
        <f t="shared" si="17"/>
        <v>0</v>
      </c>
    </row>
    <row r="568" spans="1:19" x14ac:dyDescent="0.25">
      <c r="A568" t="str">
        <f>CLEAN(Repositorios!C569)</f>
        <v>null</v>
      </c>
      <c r="L568" s="2">
        <f>VALUE(CLEAN(Repositorios!D604))</f>
        <v>356</v>
      </c>
      <c r="M568" s="2">
        <f>VALUE(CLEAN(Repositorios!E505))</f>
        <v>14</v>
      </c>
      <c r="N568" s="2">
        <f>VALUE(CLEAN(Repositorios!F623))</f>
        <v>932</v>
      </c>
      <c r="O568" s="2">
        <f>VALUE(CLEAN(Repositorios!G234))</f>
        <v>1083</v>
      </c>
      <c r="P568" s="6">
        <f>DATEVALUE(CLEAN(MID(Repositorios!H441,1,11)))</f>
        <v>42085</v>
      </c>
      <c r="Q568" s="8">
        <f>DATEVALUE(CLEAN(MID(Repositorios!I235,1,11)))</f>
        <v>43894</v>
      </c>
      <c r="R568" s="9">
        <f t="shared" si="16"/>
        <v>5</v>
      </c>
      <c r="S568" s="9">
        <f t="shared" si="17"/>
        <v>0</v>
      </c>
    </row>
    <row r="569" spans="1:19" x14ac:dyDescent="0.25">
      <c r="A569" t="str">
        <f>CLEAN(Repositorios!C570)</f>
        <v>JavaScript</v>
      </c>
      <c r="L569" s="2">
        <f>VALUE(CLEAN(Repositorios!D342))</f>
        <v>357</v>
      </c>
      <c r="M569" s="2">
        <f>VALUE(CLEAN(Repositorios!E665))</f>
        <v>14</v>
      </c>
      <c r="N569" s="2">
        <f>VALUE(CLEAN(Repositorios!F887))</f>
        <v>933</v>
      </c>
      <c r="O569" s="2">
        <f>VALUE(CLEAN(Repositorios!G993))</f>
        <v>1087</v>
      </c>
      <c r="P569" s="6">
        <f>DATEVALUE(CLEAN(MID(Repositorios!H580,1,11)))</f>
        <v>42085</v>
      </c>
      <c r="Q569" s="8">
        <f>DATEVALUE(CLEAN(MID(Repositorios!I236,1,11)))</f>
        <v>43894</v>
      </c>
      <c r="R569" s="9">
        <f t="shared" si="16"/>
        <v>5</v>
      </c>
      <c r="S569" s="9">
        <f t="shared" si="17"/>
        <v>0</v>
      </c>
    </row>
    <row r="570" spans="1:19" x14ac:dyDescent="0.25">
      <c r="A570" t="str">
        <f>CLEAN(Repositorios!C571)</f>
        <v>Lua</v>
      </c>
      <c r="L570" s="2">
        <f>VALUE(CLEAN(Repositorios!D915))</f>
        <v>358</v>
      </c>
      <c r="M570" s="2">
        <f>VALUE(CLEAN(Repositorios!E699))</f>
        <v>14</v>
      </c>
      <c r="N570" s="2">
        <f>VALUE(CLEAN(Repositorios!F502))</f>
        <v>934</v>
      </c>
      <c r="O570" s="2">
        <f>VALUE(CLEAN(Repositorios!G418))</f>
        <v>1092</v>
      </c>
      <c r="P570" s="6">
        <f>DATEVALUE(CLEAN(MID(Repositorios!H748,1,11)))</f>
        <v>42086</v>
      </c>
      <c r="Q570" s="8">
        <f>DATEVALUE(CLEAN(MID(Repositorios!I239,1,11)))</f>
        <v>43894</v>
      </c>
      <c r="R570" s="9">
        <f t="shared" si="16"/>
        <v>5</v>
      </c>
      <c r="S570" s="9">
        <f t="shared" si="17"/>
        <v>0</v>
      </c>
    </row>
    <row r="571" spans="1:19" x14ac:dyDescent="0.25">
      <c r="A571" t="str">
        <f>CLEAN(Repositorios!C572)</f>
        <v>Python</v>
      </c>
      <c r="L571" s="2">
        <f>VALUE(CLEAN(Repositorios!D873))</f>
        <v>359</v>
      </c>
      <c r="M571" s="2">
        <f>VALUE(CLEAN(Repositorios!E844))</f>
        <v>14</v>
      </c>
      <c r="N571" s="2">
        <f>VALUE(CLEAN(Repositorios!F350))</f>
        <v>949</v>
      </c>
      <c r="O571" s="2">
        <f>VALUE(CLEAN(Repositorios!G223))</f>
        <v>1094</v>
      </c>
      <c r="P571" s="6">
        <f>DATEVALUE(CLEAN(MID(Repositorios!H919,1,11)))</f>
        <v>42088</v>
      </c>
      <c r="Q571" s="8">
        <f>DATEVALUE(CLEAN(MID(Repositorios!I240,1,11)))</f>
        <v>43894</v>
      </c>
      <c r="R571" s="9">
        <f t="shared" si="16"/>
        <v>5</v>
      </c>
      <c r="S571" s="9">
        <f t="shared" si="17"/>
        <v>0</v>
      </c>
    </row>
    <row r="572" spans="1:19" x14ac:dyDescent="0.25">
      <c r="A572" t="str">
        <f>CLEAN(Repositorios!C573)</f>
        <v>Go</v>
      </c>
      <c r="L572" s="2">
        <f>VALUE(CLEAN(Repositorios!D511))</f>
        <v>360</v>
      </c>
      <c r="M572" s="2">
        <f>VALUE(CLEAN(Repositorios!E882))</f>
        <v>14</v>
      </c>
      <c r="N572" s="2">
        <f>VALUE(CLEAN(Repositorios!F742))</f>
        <v>951</v>
      </c>
      <c r="O572" s="2">
        <f>VALUE(CLEAN(Repositorios!G256))</f>
        <v>1095</v>
      </c>
      <c r="P572" s="6">
        <f>DATEVALUE(CLEAN(MID(Repositorios!H248,1,11)))</f>
        <v>42089</v>
      </c>
      <c r="Q572" s="8">
        <f>DATEVALUE(CLEAN(MID(Repositorios!I241,1,11)))</f>
        <v>43894</v>
      </c>
      <c r="R572" s="9">
        <f t="shared" si="16"/>
        <v>5</v>
      </c>
      <c r="S572" s="9">
        <f t="shared" si="17"/>
        <v>0</v>
      </c>
    </row>
    <row r="573" spans="1:19" x14ac:dyDescent="0.25">
      <c r="A573" t="str">
        <f>CLEAN(Repositorios!C574)</f>
        <v>Java</v>
      </c>
      <c r="L573" s="2">
        <f>VALUE(CLEAN(Repositorios!D717))</f>
        <v>360</v>
      </c>
      <c r="M573" s="2">
        <f>VALUE(CLEAN(Repositorios!E912))</f>
        <v>14</v>
      </c>
      <c r="N573" s="2">
        <f>VALUE(CLEAN(Repositorios!F316))</f>
        <v>957</v>
      </c>
      <c r="O573" s="2">
        <f>VALUE(CLEAN(Repositorios!G277))</f>
        <v>1104</v>
      </c>
      <c r="P573" s="6">
        <f>DATEVALUE(CLEAN(MID(Repositorios!H74,1,11)))</f>
        <v>42091</v>
      </c>
      <c r="Q573" s="8">
        <f>DATEVALUE(CLEAN(MID(Repositorios!I242,1,11)))</f>
        <v>43894</v>
      </c>
      <c r="R573" s="9">
        <f t="shared" si="16"/>
        <v>5</v>
      </c>
      <c r="S573" s="9">
        <f t="shared" si="17"/>
        <v>0</v>
      </c>
    </row>
    <row r="574" spans="1:19" x14ac:dyDescent="0.25">
      <c r="A574" t="str">
        <f>CLEAN(Repositorios!C575)</f>
        <v>CSS</v>
      </c>
      <c r="L574" s="2">
        <f>VALUE(CLEAN(Repositorios!D258))</f>
        <v>362</v>
      </c>
      <c r="M574" s="2">
        <f>VALUE(CLEAN(Repositorios!E964))</f>
        <v>14</v>
      </c>
      <c r="N574" s="2">
        <f>VALUE(CLEAN(Repositorios!F850))</f>
        <v>958</v>
      </c>
      <c r="O574" s="2">
        <f>VALUE(CLEAN(Repositorios!G287))</f>
        <v>1107</v>
      </c>
      <c r="P574" s="6">
        <f>DATEVALUE(CLEAN(MID(Repositorios!H446,1,11)))</f>
        <v>42095</v>
      </c>
      <c r="Q574" s="8">
        <f>DATEVALUE(CLEAN(MID(Repositorios!I243,1,11)))</f>
        <v>43894</v>
      </c>
      <c r="R574" s="9">
        <f t="shared" si="16"/>
        <v>5</v>
      </c>
      <c r="S574" s="9">
        <f t="shared" si="17"/>
        <v>0</v>
      </c>
    </row>
    <row r="575" spans="1:19" x14ac:dyDescent="0.25">
      <c r="A575" t="str">
        <f>CLEAN(Repositorios!C576)</f>
        <v>Kotlin</v>
      </c>
      <c r="L575" s="2">
        <f>VALUE(CLEAN(Repositorios!D223))</f>
        <v>363</v>
      </c>
      <c r="M575" s="2">
        <f>VALUE(CLEAN(Repositorios!E83))</f>
        <v>15</v>
      </c>
      <c r="N575" s="2">
        <f>VALUE(CLEAN(Repositorios!F664))</f>
        <v>959</v>
      </c>
      <c r="O575" s="2">
        <f>VALUE(CLEAN(Repositorios!G889))</f>
        <v>1110</v>
      </c>
      <c r="P575" s="6">
        <f>DATEVALUE(CLEAN(MID(Repositorios!H681,1,11)))</f>
        <v>42100</v>
      </c>
      <c r="Q575" s="8">
        <f>DATEVALUE(CLEAN(MID(Repositorios!I245,1,11)))</f>
        <v>43894</v>
      </c>
      <c r="R575" s="9">
        <f t="shared" si="16"/>
        <v>5</v>
      </c>
      <c r="S575" s="9">
        <f t="shared" si="17"/>
        <v>0</v>
      </c>
    </row>
    <row r="576" spans="1:19" x14ac:dyDescent="0.25">
      <c r="A576" t="str">
        <f>CLEAN(Repositorios!C577)</f>
        <v>Python</v>
      </c>
      <c r="L576" s="2">
        <f>VALUE(CLEAN(Repositorios!D343))</f>
        <v>363</v>
      </c>
      <c r="M576" s="2">
        <f>VALUE(CLEAN(Repositorios!E210))</f>
        <v>15</v>
      </c>
      <c r="N576" s="2">
        <f>VALUE(CLEAN(Repositorios!F511))</f>
        <v>963</v>
      </c>
      <c r="O576" s="2">
        <f>VALUE(CLEAN(Repositorios!G480))</f>
        <v>1111</v>
      </c>
      <c r="P576" s="6">
        <f>DATEVALUE(CLEAN(MID(Repositorios!H540,1,11)))</f>
        <v>42101</v>
      </c>
      <c r="Q576" s="8">
        <f>DATEVALUE(CLEAN(MID(Repositorios!I247,1,11)))</f>
        <v>43894</v>
      </c>
      <c r="R576" s="9">
        <f t="shared" si="16"/>
        <v>5</v>
      </c>
      <c r="S576" s="9">
        <f t="shared" si="17"/>
        <v>0</v>
      </c>
    </row>
    <row r="577" spans="1:19" x14ac:dyDescent="0.25">
      <c r="A577" t="str">
        <f>CLEAN(Repositorios!C578)</f>
        <v>Jupyter Notebook</v>
      </c>
      <c r="L577" s="2">
        <f>VALUE(CLEAN(Repositorios!D732))</f>
        <v>366</v>
      </c>
      <c r="M577" s="2">
        <f>VALUE(CLEAN(Repositorios!E256))</f>
        <v>15</v>
      </c>
      <c r="N577" s="2">
        <f>VALUE(CLEAN(Repositorios!F242))</f>
        <v>967</v>
      </c>
      <c r="O577" s="2">
        <f>VALUE(CLEAN(Repositorios!G847))</f>
        <v>1118</v>
      </c>
      <c r="P577" s="6">
        <f>DATEVALUE(CLEAN(MID(Repositorios!H60,1,11)))</f>
        <v>42102</v>
      </c>
      <c r="Q577" s="8">
        <f>DATEVALUE(CLEAN(MID(Repositorios!I248,1,11)))</f>
        <v>43894</v>
      </c>
      <c r="R577" s="9">
        <f t="shared" si="16"/>
        <v>5</v>
      </c>
      <c r="S577" s="9">
        <f t="shared" si="17"/>
        <v>0</v>
      </c>
    </row>
    <row r="578" spans="1:19" x14ac:dyDescent="0.25">
      <c r="A578" t="str">
        <f>CLEAN(Repositorios!C579)</f>
        <v>C</v>
      </c>
      <c r="L578" s="2">
        <f>VALUE(CLEAN(Repositorios!D121))</f>
        <v>370</v>
      </c>
      <c r="M578" s="2">
        <f>VALUE(CLEAN(Repositorios!E618))</f>
        <v>15</v>
      </c>
      <c r="N578" s="2">
        <f>VALUE(CLEAN(Repositorios!F651))</f>
        <v>967</v>
      </c>
      <c r="O578" s="2">
        <f>VALUE(CLEAN(Repositorios!G269))</f>
        <v>1127</v>
      </c>
      <c r="P578" s="6">
        <f>DATEVALUE(CLEAN(MID(Repositorios!H683,1,11)))</f>
        <v>42104</v>
      </c>
      <c r="Q578" s="8">
        <f>DATEVALUE(CLEAN(MID(Repositorios!I252,1,11)))</f>
        <v>43894</v>
      </c>
      <c r="R578" s="9">
        <f t="shared" si="16"/>
        <v>5</v>
      </c>
      <c r="S578" s="9">
        <f t="shared" si="17"/>
        <v>0</v>
      </c>
    </row>
    <row r="579" spans="1:19" x14ac:dyDescent="0.25">
      <c r="A579" t="str">
        <f>CLEAN(Repositorios!C580)</f>
        <v>Python</v>
      </c>
      <c r="L579" s="2">
        <f>VALUE(CLEAN(Repositorios!D816))</f>
        <v>370</v>
      </c>
      <c r="M579" s="2">
        <f>VALUE(CLEAN(Repositorios!E639))</f>
        <v>15</v>
      </c>
      <c r="N579" s="2">
        <f>VALUE(CLEAN(Repositorios!F250))</f>
        <v>973</v>
      </c>
      <c r="O579" s="2">
        <f>VALUE(CLEAN(Repositorios!G222))</f>
        <v>1132</v>
      </c>
      <c r="P579" s="6">
        <f>DATEVALUE(CLEAN(MID(Repositorios!H151,1,11)))</f>
        <v>42105</v>
      </c>
      <c r="Q579" s="8">
        <f>DATEVALUE(CLEAN(MID(Repositorios!I255,1,11)))</f>
        <v>43894</v>
      </c>
      <c r="R579" s="9">
        <f t="shared" ref="R579:R642" si="18">2020-YEAR(P579)</f>
        <v>5</v>
      </c>
      <c r="S579" s="9">
        <f t="shared" ref="S579:S642" si="19">_xlfn.DAYS("04/03/2020",Q579)</f>
        <v>0</v>
      </c>
    </row>
    <row r="580" spans="1:19" x14ac:dyDescent="0.25">
      <c r="A580" t="str">
        <f>CLEAN(Repositorios!C581)</f>
        <v>null</v>
      </c>
      <c r="L580" s="2">
        <f>VALUE(CLEAN(Repositorios!D214))</f>
        <v>371</v>
      </c>
      <c r="M580" s="2">
        <f>VALUE(CLEAN(Repositorios!E675))</f>
        <v>15</v>
      </c>
      <c r="N580" s="2">
        <f>VALUE(CLEAN(Repositorios!F281))</f>
        <v>976</v>
      </c>
      <c r="O580" s="2">
        <f>VALUE(CLEAN(Repositorios!G745))</f>
        <v>1132</v>
      </c>
      <c r="P580" s="6">
        <f>DATEVALUE(CLEAN(MID(Repositorios!H444,1,11)))</f>
        <v>42107</v>
      </c>
      <c r="Q580" s="8">
        <f>DATEVALUE(CLEAN(MID(Repositorios!I256,1,11)))</f>
        <v>43894</v>
      </c>
      <c r="R580" s="9">
        <f t="shared" si="18"/>
        <v>5</v>
      </c>
      <c r="S580" s="9">
        <f t="shared" si="19"/>
        <v>0</v>
      </c>
    </row>
    <row r="581" spans="1:19" x14ac:dyDescent="0.25">
      <c r="A581" t="str">
        <f>CLEAN(Repositorios!C582)</f>
        <v>JavaScript</v>
      </c>
      <c r="L581" s="2">
        <f>VALUE(CLEAN(Repositorios!D314))</f>
        <v>371</v>
      </c>
      <c r="M581" s="2">
        <f>VALUE(CLEAN(Repositorios!E867))</f>
        <v>15</v>
      </c>
      <c r="N581" s="2">
        <f>VALUE(CLEAN(Repositorios!F702))</f>
        <v>977</v>
      </c>
      <c r="O581" s="2">
        <f>VALUE(CLEAN(Repositorios!G665))</f>
        <v>1134</v>
      </c>
      <c r="P581" s="6">
        <f>DATEVALUE(CLEAN(MID(Repositorios!H675,1,11)))</f>
        <v>42107</v>
      </c>
      <c r="Q581" s="8">
        <f>DATEVALUE(CLEAN(MID(Repositorios!I257,1,11)))</f>
        <v>43894</v>
      </c>
      <c r="R581" s="9">
        <f t="shared" si="18"/>
        <v>5</v>
      </c>
      <c r="S581" s="9">
        <f t="shared" si="19"/>
        <v>0</v>
      </c>
    </row>
    <row r="582" spans="1:19" x14ac:dyDescent="0.25">
      <c r="A582" t="str">
        <f>CLEAN(Repositorios!C583)</f>
        <v>Go</v>
      </c>
      <c r="L582" s="2">
        <f>VALUE(CLEAN(Repositorios!D993))</f>
        <v>372</v>
      </c>
      <c r="M582" s="2">
        <f>VALUE(CLEAN(Repositorios!E881))</f>
        <v>15</v>
      </c>
      <c r="N582" s="2">
        <f>VALUE(CLEAN(Repositorios!F603))</f>
        <v>980</v>
      </c>
      <c r="O582" s="2">
        <f>VALUE(CLEAN(Repositorios!G421))</f>
        <v>1141</v>
      </c>
      <c r="P582" s="6">
        <f>DATEVALUE(CLEAN(MID(Repositorios!H152,1,11)))</f>
        <v>42115</v>
      </c>
      <c r="Q582" s="8">
        <f>DATEVALUE(CLEAN(MID(Repositorios!I258,1,11)))</f>
        <v>43894</v>
      </c>
      <c r="R582" s="9">
        <f t="shared" si="18"/>
        <v>5</v>
      </c>
      <c r="S582" s="9">
        <f t="shared" si="19"/>
        <v>0</v>
      </c>
    </row>
    <row r="583" spans="1:19" x14ac:dyDescent="0.25">
      <c r="A583" t="str">
        <f>CLEAN(Repositorios!C584)</f>
        <v>JavaScript</v>
      </c>
      <c r="L583" s="2">
        <f>VALUE(CLEAN(Repositorios!D67))</f>
        <v>376</v>
      </c>
      <c r="M583" s="2">
        <f>VALUE(CLEAN(Repositorios!E892))</f>
        <v>15</v>
      </c>
      <c r="N583" s="2">
        <f>VALUE(CLEAN(Repositorios!F532))</f>
        <v>983</v>
      </c>
      <c r="O583" s="2">
        <f>VALUE(CLEAN(Repositorios!G778))</f>
        <v>1142</v>
      </c>
      <c r="P583" s="6">
        <f>DATEVALUE(CLEAN(MID(Repositorios!H466,1,11)))</f>
        <v>42117</v>
      </c>
      <c r="Q583" s="8">
        <f>DATEVALUE(CLEAN(MID(Repositorios!I259,1,11)))</f>
        <v>43894</v>
      </c>
      <c r="R583" s="9">
        <f t="shared" si="18"/>
        <v>5</v>
      </c>
      <c r="S583" s="9">
        <f t="shared" si="19"/>
        <v>0</v>
      </c>
    </row>
    <row r="584" spans="1:19" x14ac:dyDescent="0.25">
      <c r="A584" t="str">
        <f>CLEAN(Repositorios!C585)</f>
        <v>JavaScript</v>
      </c>
      <c r="L584" s="2">
        <f>VALUE(CLEAN(Repositorios!D354))</f>
        <v>376</v>
      </c>
      <c r="M584" s="2">
        <f>VALUE(CLEAN(Repositorios!E895))</f>
        <v>15</v>
      </c>
      <c r="N584" s="2">
        <f>VALUE(CLEAN(Repositorios!F758))</f>
        <v>984</v>
      </c>
      <c r="O584" s="2">
        <f>VALUE(CLEAN(Repositorios!G811))</f>
        <v>1150</v>
      </c>
      <c r="P584" s="6">
        <f>DATEVALUE(CLEAN(MID(Repositorios!H49,1,11)))</f>
        <v>42118</v>
      </c>
      <c r="Q584" s="8">
        <f>DATEVALUE(CLEAN(MID(Repositorios!I260,1,11)))</f>
        <v>43894</v>
      </c>
      <c r="R584" s="9">
        <f t="shared" si="18"/>
        <v>5</v>
      </c>
      <c r="S584" s="9">
        <f t="shared" si="19"/>
        <v>0</v>
      </c>
    </row>
    <row r="585" spans="1:19" x14ac:dyDescent="0.25">
      <c r="A585" t="str">
        <f>CLEAN(Repositorios!C586)</f>
        <v>JavaScript</v>
      </c>
      <c r="L585" s="2">
        <f>VALUE(CLEAN(Repositorios!D367))</f>
        <v>377</v>
      </c>
      <c r="M585" s="2">
        <f>VALUE(CLEAN(Repositorios!E915))</f>
        <v>15</v>
      </c>
      <c r="N585" s="2">
        <f>VALUE(CLEAN(Repositorios!F427))</f>
        <v>986</v>
      </c>
      <c r="O585" s="2">
        <f>VALUE(CLEAN(Repositorios!G576))</f>
        <v>1154</v>
      </c>
      <c r="P585" s="6">
        <f>DATEVALUE(CLEAN(MID(Repositorios!H463,1,11)))</f>
        <v>42122</v>
      </c>
      <c r="Q585" s="8">
        <f>DATEVALUE(CLEAN(MID(Repositorios!I264,1,11)))</f>
        <v>43894</v>
      </c>
      <c r="R585" s="9">
        <f t="shared" si="18"/>
        <v>5</v>
      </c>
      <c r="S585" s="9">
        <f t="shared" si="19"/>
        <v>0</v>
      </c>
    </row>
    <row r="586" spans="1:19" x14ac:dyDescent="0.25">
      <c r="A586" t="str">
        <f>CLEAN(Repositorios!C587)</f>
        <v>null</v>
      </c>
      <c r="L586" s="2">
        <f>VALUE(CLEAN(Repositorios!D177))</f>
        <v>379</v>
      </c>
      <c r="M586" s="2">
        <f>VALUE(CLEAN(Repositorios!E923))</f>
        <v>15</v>
      </c>
      <c r="N586" s="2">
        <f>VALUE(CLEAN(Repositorios!F479))</f>
        <v>990</v>
      </c>
      <c r="O586" s="2">
        <f>VALUE(CLEAN(Repositorios!G85))</f>
        <v>1155</v>
      </c>
      <c r="P586" s="6">
        <f>DATEVALUE(CLEAN(MID(Repositorios!H287,1,11)))</f>
        <v>42123</v>
      </c>
      <c r="Q586" s="8">
        <f>DATEVALUE(CLEAN(MID(Repositorios!I266,1,11)))</f>
        <v>43894</v>
      </c>
      <c r="R586" s="9">
        <f t="shared" si="18"/>
        <v>5</v>
      </c>
      <c r="S586" s="9">
        <f t="shared" si="19"/>
        <v>0</v>
      </c>
    </row>
    <row r="587" spans="1:19" x14ac:dyDescent="0.25">
      <c r="A587" t="str">
        <f>CLEAN(Repositorios!C588)</f>
        <v>null</v>
      </c>
      <c r="L587" s="2">
        <f>VALUE(CLEAN(Repositorios!D209))</f>
        <v>379</v>
      </c>
      <c r="M587" s="2">
        <f>VALUE(CLEAN(Repositorios!E949))</f>
        <v>15</v>
      </c>
      <c r="N587" s="2">
        <f>VALUE(CLEAN(Repositorios!F578))</f>
        <v>997</v>
      </c>
      <c r="O587" s="2">
        <f>VALUE(CLEAN(Repositorios!G242))</f>
        <v>1160</v>
      </c>
      <c r="P587" s="6">
        <f>DATEVALUE(CLEAN(MID(Repositorios!H516,1,11)))</f>
        <v>42124</v>
      </c>
      <c r="Q587" s="8">
        <f>DATEVALUE(CLEAN(MID(Repositorios!I268,1,11)))</f>
        <v>43894</v>
      </c>
      <c r="R587" s="9">
        <f t="shared" si="18"/>
        <v>5</v>
      </c>
      <c r="S587" s="9">
        <f t="shared" si="19"/>
        <v>0</v>
      </c>
    </row>
    <row r="588" spans="1:19" x14ac:dyDescent="0.25">
      <c r="A588" t="str">
        <f>CLEAN(Repositorios!C589)</f>
        <v>Vue</v>
      </c>
      <c r="L588" s="2">
        <f>VALUE(CLEAN(Repositorios!D471))</f>
        <v>380</v>
      </c>
      <c r="M588" s="2">
        <f>VALUE(CLEAN(Repositorios!E116))</f>
        <v>16</v>
      </c>
      <c r="N588" s="2">
        <f>VALUE(CLEAN(Repositorios!F540))</f>
        <v>1006</v>
      </c>
      <c r="O588" s="2">
        <f>VALUE(CLEAN(Repositorios!G209))</f>
        <v>1161</v>
      </c>
      <c r="P588" s="6">
        <f>DATEVALUE(CLEAN(MID(Repositorios!H566,1,11)))</f>
        <v>42130</v>
      </c>
      <c r="Q588" s="8">
        <f>DATEVALUE(CLEAN(MID(Repositorios!I270,1,11)))</f>
        <v>43894</v>
      </c>
      <c r="R588" s="9">
        <f t="shared" si="18"/>
        <v>5</v>
      </c>
      <c r="S588" s="9">
        <f t="shared" si="19"/>
        <v>0</v>
      </c>
    </row>
    <row r="589" spans="1:19" x14ac:dyDescent="0.25">
      <c r="A589" t="str">
        <f>CLEAN(Repositorios!C590)</f>
        <v>JavaScript</v>
      </c>
      <c r="L589" s="2">
        <f>VALUE(CLEAN(Repositorios!D293))</f>
        <v>382</v>
      </c>
      <c r="M589" s="2">
        <f>VALUE(CLEAN(Repositorios!E283))</f>
        <v>16</v>
      </c>
      <c r="N589" s="2">
        <f>VALUE(CLEAN(Repositorios!F418))</f>
        <v>1009</v>
      </c>
      <c r="O589" s="2">
        <f>VALUE(CLEAN(Repositorios!G713))</f>
        <v>1168</v>
      </c>
      <c r="P589" s="6">
        <f>DATEVALUE(CLEAN(MID(Repositorios!H556,1,11)))</f>
        <v>42138</v>
      </c>
      <c r="Q589" s="8">
        <f>DATEVALUE(CLEAN(MID(Repositorios!I271,1,11)))</f>
        <v>43894</v>
      </c>
      <c r="R589" s="9">
        <f t="shared" si="18"/>
        <v>5</v>
      </c>
      <c r="S589" s="9">
        <f t="shared" si="19"/>
        <v>0</v>
      </c>
    </row>
    <row r="590" spans="1:19" x14ac:dyDescent="0.25">
      <c r="A590" t="str">
        <f>CLEAN(Repositorios!C591)</f>
        <v>JavaScript</v>
      </c>
      <c r="L590" s="2">
        <f>VALUE(CLEAN(Repositorios!D443))</f>
        <v>382</v>
      </c>
      <c r="M590" s="2">
        <f>VALUE(CLEAN(Repositorios!E750))</f>
        <v>16</v>
      </c>
      <c r="N590" s="2">
        <f>VALUE(CLEAN(Repositorios!F792))</f>
        <v>1010</v>
      </c>
      <c r="O590" s="2">
        <f>VALUE(CLEAN(Repositorios!G528))</f>
        <v>1185</v>
      </c>
      <c r="P590" s="6">
        <f>DATEVALUE(CLEAN(MID(Repositorios!H493,1,11)))</f>
        <v>42139</v>
      </c>
      <c r="Q590" s="8">
        <f>DATEVALUE(CLEAN(MID(Repositorios!I272,1,11)))</f>
        <v>43894</v>
      </c>
      <c r="R590" s="9">
        <f t="shared" si="18"/>
        <v>5</v>
      </c>
      <c r="S590" s="9">
        <f t="shared" si="19"/>
        <v>0</v>
      </c>
    </row>
    <row r="591" spans="1:19" x14ac:dyDescent="0.25">
      <c r="A591" t="str">
        <f>CLEAN(Repositorios!C592)</f>
        <v>TypeScript</v>
      </c>
      <c r="L591" s="2">
        <f>VALUE(CLEAN(Repositorios!D517))</f>
        <v>383</v>
      </c>
      <c r="M591" s="2">
        <f>VALUE(CLEAN(Repositorios!E835))</f>
        <v>16</v>
      </c>
      <c r="N591" s="2">
        <f>VALUE(CLEAN(Repositorios!F277))</f>
        <v>1013</v>
      </c>
      <c r="O591" s="2">
        <f>VALUE(CLEAN(Repositorios!G742))</f>
        <v>1187</v>
      </c>
      <c r="P591" s="6">
        <f>DATEVALUE(CLEAN(MID(Repositorios!H958,1,11)))</f>
        <v>42139</v>
      </c>
      <c r="Q591" s="8">
        <f>DATEVALUE(CLEAN(MID(Repositorios!I273,1,11)))</f>
        <v>43894</v>
      </c>
      <c r="R591" s="9">
        <f t="shared" si="18"/>
        <v>5</v>
      </c>
      <c r="S591" s="9">
        <f t="shared" si="19"/>
        <v>0</v>
      </c>
    </row>
    <row r="592" spans="1:19" x14ac:dyDescent="0.25">
      <c r="A592" t="str">
        <f>CLEAN(Repositorios!C593)</f>
        <v>Java</v>
      </c>
      <c r="L592" s="2">
        <f>VALUE(CLEAN(Repositorios!D429))</f>
        <v>387</v>
      </c>
      <c r="M592" s="2">
        <f>VALUE(CLEAN(Repositorios!E851))</f>
        <v>16</v>
      </c>
      <c r="N592" s="2">
        <f>VALUE(CLEAN(Repositorios!F438))</f>
        <v>1013</v>
      </c>
      <c r="O592" s="2">
        <f>VALUE(CLEAN(Repositorios!G933))</f>
        <v>1200</v>
      </c>
      <c r="P592" s="6">
        <f>DATEVALUE(CLEAN(MID(Repositorios!H935,1,11)))</f>
        <v>42140</v>
      </c>
      <c r="Q592" s="8">
        <f>DATEVALUE(CLEAN(MID(Repositorios!I274,1,11)))</f>
        <v>43894</v>
      </c>
      <c r="R592" s="9">
        <f t="shared" si="18"/>
        <v>5</v>
      </c>
      <c r="S592" s="9">
        <f t="shared" si="19"/>
        <v>0</v>
      </c>
    </row>
    <row r="593" spans="1:19" x14ac:dyDescent="0.25">
      <c r="A593" t="str">
        <f>CLEAN(Repositorios!C594)</f>
        <v>Go</v>
      </c>
      <c r="L593" s="2">
        <f>VALUE(CLEAN(Repositorios!D731))</f>
        <v>387</v>
      </c>
      <c r="M593" s="2">
        <f>VALUE(CLEAN(Repositorios!E871))</f>
        <v>16</v>
      </c>
      <c r="N593" s="2">
        <f>VALUE(CLEAN(Repositorios!F209))</f>
        <v>1021</v>
      </c>
      <c r="O593" s="2">
        <f>VALUE(CLEAN(Repositorios!G531))</f>
        <v>1203</v>
      </c>
      <c r="P593" s="6">
        <f>DATEVALUE(CLEAN(MID(Repositorios!H564,1,11)))</f>
        <v>42141</v>
      </c>
      <c r="Q593" s="8">
        <f>DATEVALUE(CLEAN(MID(Repositorios!I275,1,11)))</f>
        <v>43894</v>
      </c>
      <c r="R593" s="9">
        <f t="shared" si="18"/>
        <v>5</v>
      </c>
      <c r="S593" s="9">
        <f t="shared" si="19"/>
        <v>0</v>
      </c>
    </row>
    <row r="594" spans="1:19" x14ac:dyDescent="0.25">
      <c r="A594" t="str">
        <f>CLEAN(Repositorios!C595)</f>
        <v>null</v>
      </c>
      <c r="L594" s="2">
        <f>VALUE(CLEAN(Repositorios!D108))</f>
        <v>389</v>
      </c>
      <c r="M594" s="2">
        <f>VALUE(CLEAN(Repositorios!E226))</f>
        <v>17</v>
      </c>
      <c r="N594" s="2">
        <f>VALUE(CLEAN(Repositorios!F415))</f>
        <v>1027</v>
      </c>
      <c r="O594" s="2">
        <f>VALUE(CLEAN(Repositorios!G617))</f>
        <v>1203</v>
      </c>
      <c r="P594" s="6">
        <f>DATEVALUE(CLEAN(MID(Repositorios!H847,1,11)))</f>
        <v>42142</v>
      </c>
      <c r="Q594" s="8">
        <f>DATEVALUE(CLEAN(MID(Repositorios!I276,1,11)))</f>
        <v>43894</v>
      </c>
      <c r="R594" s="9">
        <f t="shared" si="18"/>
        <v>5</v>
      </c>
      <c r="S594" s="9">
        <f t="shared" si="19"/>
        <v>0</v>
      </c>
    </row>
    <row r="595" spans="1:19" x14ac:dyDescent="0.25">
      <c r="A595" t="str">
        <f>CLEAN(Repositorios!C596)</f>
        <v>PHP</v>
      </c>
      <c r="L595" s="2">
        <f>VALUE(CLEAN(Repositorios!D749))</f>
        <v>393</v>
      </c>
      <c r="M595" s="2">
        <f>VALUE(CLEAN(Repositorios!E294))</f>
        <v>17</v>
      </c>
      <c r="N595" s="2">
        <f>VALUE(CLEAN(Repositorios!F713))</f>
        <v>1031</v>
      </c>
      <c r="O595" s="2">
        <f>VALUE(CLEAN(Repositorios!G722))</f>
        <v>1209</v>
      </c>
      <c r="P595" s="6">
        <f>DATEVALUE(CLEAN(MID(Repositorios!H268,1,11)))</f>
        <v>42143</v>
      </c>
      <c r="Q595" s="8">
        <f>DATEVALUE(CLEAN(MID(Repositorios!I278,1,11)))</f>
        <v>43894</v>
      </c>
      <c r="R595" s="9">
        <f t="shared" si="18"/>
        <v>5</v>
      </c>
      <c r="S595" s="9">
        <f t="shared" si="19"/>
        <v>0</v>
      </c>
    </row>
    <row r="596" spans="1:19" x14ac:dyDescent="0.25">
      <c r="A596" t="str">
        <f>CLEAN(Repositorios!C597)</f>
        <v>JavaScript</v>
      </c>
      <c r="L596" s="2">
        <f>VALUE(CLEAN(Repositorios!D649))</f>
        <v>401</v>
      </c>
      <c r="M596" s="2">
        <f>VALUE(CLEAN(Repositorios!E299))</f>
        <v>17</v>
      </c>
      <c r="N596" s="2">
        <f>VALUE(CLEAN(Repositorios!F269))</f>
        <v>1039</v>
      </c>
      <c r="O596" s="2">
        <f>VALUE(CLEAN(Repositorios!G702))</f>
        <v>1212</v>
      </c>
      <c r="P596" s="6">
        <f>DATEVALUE(CLEAN(MID(Repositorios!H31,1,11)))</f>
        <v>42144</v>
      </c>
      <c r="Q596" s="8">
        <f>DATEVALUE(CLEAN(MID(Repositorios!I281,1,11)))</f>
        <v>43894</v>
      </c>
      <c r="R596" s="9">
        <f t="shared" si="18"/>
        <v>5</v>
      </c>
      <c r="S596" s="9">
        <f t="shared" si="19"/>
        <v>0</v>
      </c>
    </row>
    <row r="597" spans="1:19" x14ac:dyDescent="0.25">
      <c r="A597" t="str">
        <f>CLEAN(Repositorios!C598)</f>
        <v>TeX</v>
      </c>
      <c r="L597" s="2">
        <f>VALUE(CLEAN(Repositorios!D644))</f>
        <v>404</v>
      </c>
      <c r="M597" s="2">
        <f>VALUE(CLEAN(Repositorios!E396))</f>
        <v>17</v>
      </c>
      <c r="N597" s="2">
        <f>VALUE(CLEAN(Repositorios!F251))</f>
        <v>1040</v>
      </c>
      <c r="O597" s="2">
        <f>VALUE(CLEAN(Repositorios!G931))</f>
        <v>1216</v>
      </c>
      <c r="P597" s="6">
        <f>DATEVALUE(CLEAN(MID(Repositorios!H307,1,11)))</f>
        <v>42144</v>
      </c>
      <c r="Q597" s="8">
        <f>DATEVALUE(CLEAN(MID(Repositorios!I282,1,11)))</f>
        <v>43894</v>
      </c>
      <c r="R597" s="9">
        <f t="shared" si="18"/>
        <v>5</v>
      </c>
      <c r="S597" s="9">
        <f t="shared" si="19"/>
        <v>0</v>
      </c>
    </row>
    <row r="598" spans="1:19" x14ac:dyDescent="0.25">
      <c r="A598" t="str">
        <f>CLEAN(Repositorios!C599)</f>
        <v>Rascal</v>
      </c>
      <c r="L598" s="2">
        <f>VALUE(CLEAN(Repositorios!D681))</f>
        <v>406</v>
      </c>
      <c r="M598" s="2">
        <f>VALUE(CLEAN(Repositorios!E548))</f>
        <v>17</v>
      </c>
      <c r="N598" s="2">
        <f>VALUE(CLEAN(Repositorios!F781))</f>
        <v>1042</v>
      </c>
      <c r="O598" s="2">
        <f>VALUE(CLEAN(Repositorios!G792))</f>
        <v>1220</v>
      </c>
      <c r="P598" s="6">
        <f>DATEVALUE(CLEAN(MID(Repositorios!H95,1,11)))</f>
        <v>42145</v>
      </c>
      <c r="Q598" s="8">
        <f>DATEVALUE(CLEAN(MID(Repositorios!I283,1,11)))</f>
        <v>43894</v>
      </c>
      <c r="R598" s="9">
        <f t="shared" si="18"/>
        <v>5</v>
      </c>
      <c r="S598" s="9">
        <f t="shared" si="19"/>
        <v>0</v>
      </c>
    </row>
    <row r="599" spans="1:19" x14ac:dyDescent="0.25">
      <c r="A599" t="str">
        <f>CLEAN(Repositorios!C600)</f>
        <v>null</v>
      </c>
      <c r="L599" s="2">
        <f>VALUE(CLEAN(Repositorios!D60))</f>
        <v>407</v>
      </c>
      <c r="M599" s="2">
        <f>VALUE(CLEAN(Repositorios!E869))</f>
        <v>17</v>
      </c>
      <c r="N599" s="2">
        <f>VALUE(CLEAN(Repositorios!F408))</f>
        <v>1045</v>
      </c>
      <c r="O599" s="2">
        <f>VALUE(CLEAN(Repositorios!G929))</f>
        <v>1223</v>
      </c>
      <c r="P599" s="6">
        <f>DATEVALUE(CLEAN(MID(Repositorios!H916,1,11)))</f>
        <v>42149</v>
      </c>
      <c r="Q599" s="8">
        <f>DATEVALUE(CLEAN(MID(Repositorios!I286,1,11)))</f>
        <v>43894</v>
      </c>
      <c r="R599" s="9">
        <f t="shared" si="18"/>
        <v>5</v>
      </c>
      <c r="S599" s="9">
        <f t="shared" si="19"/>
        <v>0</v>
      </c>
    </row>
    <row r="600" spans="1:19" x14ac:dyDescent="0.25">
      <c r="A600" t="str">
        <f>CLEAN(Repositorios!C601)</f>
        <v>Swift</v>
      </c>
      <c r="L600" s="2">
        <f>VALUE(CLEAN(Repositorios!D251))</f>
        <v>408</v>
      </c>
      <c r="M600" s="2">
        <f>VALUE(CLEAN(Repositorios!E977))</f>
        <v>17</v>
      </c>
      <c r="N600" s="2">
        <f>VALUE(CLEAN(Repositorios!F944))</f>
        <v>1054</v>
      </c>
      <c r="O600" s="2">
        <f>VALUE(CLEAN(Repositorios!G572))</f>
        <v>1225</v>
      </c>
      <c r="P600" s="6">
        <f>DATEVALUE(CLEAN(MID(Repositorios!H57,1,11)))</f>
        <v>42153</v>
      </c>
      <c r="Q600" s="8">
        <f>DATEVALUE(CLEAN(MID(Repositorios!I290,1,11)))</f>
        <v>43894</v>
      </c>
      <c r="R600" s="9">
        <f t="shared" si="18"/>
        <v>5</v>
      </c>
      <c r="S600" s="9">
        <f t="shared" si="19"/>
        <v>0</v>
      </c>
    </row>
    <row r="601" spans="1:19" x14ac:dyDescent="0.25">
      <c r="A601" t="str">
        <f>CLEAN(Repositorios!C602)</f>
        <v>null</v>
      </c>
      <c r="L601" s="2">
        <f>VALUE(CLEAN(Repositorios!D778))</f>
        <v>408</v>
      </c>
      <c r="M601" s="2">
        <f>VALUE(CLEAN(Repositorios!E47))</f>
        <v>18</v>
      </c>
      <c r="N601" s="2">
        <f>VALUE(CLEAN(Repositorios!F531))</f>
        <v>1055</v>
      </c>
      <c r="O601" s="2">
        <f>VALUE(CLEAN(Repositorios!G758))</f>
        <v>1240</v>
      </c>
      <c r="P601" s="6">
        <f>DATEVALUE(CLEAN(MID(Repositorios!H103,1,11)))</f>
        <v>42156</v>
      </c>
      <c r="Q601" s="8">
        <f>DATEVALUE(CLEAN(MID(Repositorios!I291,1,11)))</f>
        <v>43894</v>
      </c>
      <c r="R601" s="9">
        <f t="shared" si="18"/>
        <v>5</v>
      </c>
      <c r="S601" s="9">
        <f t="shared" si="19"/>
        <v>0</v>
      </c>
    </row>
    <row r="602" spans="1:19" x14ac:dyDescent="0.25">
      <c r="A602" t="str">
        <f>CLEAN(Repositorios!C603)</f>
        <v>null</v>
      </c>
      <c r="L602" s="2">
        <f>VALUE(CLEAN(Repositorios!D166))</f>
        <v>412</v>
      </c>
      <c r="M602" s="2">
        <f>VALUE(CLEAN(Repositorios!E67))</f>
        <v>18</v>
      </c>
      <c r="N602" s="2">
        <f>VALUE(CLEAN(Repositorios!F480))</f>
        <v>1057</v>
      </c>
      <c r="O602" s="2">
        <f>VALUE(CLEAN(Repositorios!G764))</f>
        <v>1241</v>
      </c>
      <c r="P602" s="6">
        <f>DATEVALUE(CLEAN(MID(Repositorios!H612,1,11)))</f>
        <v>42158</v>
      </c>
      <c r="Q602" s="8">
        <f>DATEVALUE(CLEAN(MID(Repositorios!I293,1,11)))</f>
        <v>43894</v>
      </c>
      <c r="R602" s="9">
        <f t="shared" si="18"/>
        <v>5</v>
      </c>
      <c r="S602" s="9">
        <f t="shared" si="19"/>
        <v>0</v>
      </c>
    </row>
    <row r="603" spans="1:19" x14ac:dyDescent="0.25">
      <c r="A603" t="str">
        <f>CLEAN(Repositorios!C604)</f>
        <v>Python</v>
      </c>
      <c r="L603" s="2">
        <f>VALUE(CLEAN(Repositorios!D740))</f>
        <v>412</v>
      </c>
      <c r="M603" s="2">
        <f>VALUE(CLEAN(Repositorios!E73))</f>
        <v>18</v>
      </c>
      <c r="N603" s="2">
        <f>VALUE(CLEAN(Repositorios!F384))</f>
        <v>1067</v>
      </c>
      <c r="O603" s="2">
        <f>VALUE(CLEAN(Repositorios!G568))</f>
        <v>1243</v>
      </c>
      <c r="P603" s="6">
        <f>DATEVALUE(CLEAN(MID(Repositorios!H876,1,11)))</f>
        <v>42158</v>
      </c>
      <c r="Q603" s="8">
        <f>DATEVALUE(CLEAN(MID(Repositorios!I294,1,11)))</f>
        <v>43894</v>
      </c>
      <c r="R603" s="9">
        <f t="shared" si="18"/>
        <v>5</v>
      </c>
      <c r="S603" s="9">
        <f t="shared" si="19"/>
        <v>0</v>
      </c>
    </row>
    <row r="604" spans="1:19" x14ac:dyDescent="0.25">
      <c r="A604" t="str">
        <f>CLEAN(Repositorios!C605)</f>
        <v>TypeScript</v>
      </c>
      <c r="L604" s="2">
        <f>VALUE(CLEAN(Repositorios!D450))</f>
        <v>414</v>
      </c>
      <c r="M604" s="2">
        <f>VALUE(CLEAN(Repositorios!E360))</f>
        <v>18</v>
      </c>
      <c r="N604" s="2">
        <f>VALUE(CLEAN(Repositorios!F665))</f>
        <v>1067</v>
      </c>
      <c r="O604" s="2">
        <f>VALUE(CLEAN(Repositorios!G851))</f>
        <v>1256</v>
      </c>
      <c r="P604" s="6">
        <f>DATEVALUE(CLEAN(MID(Repositorios!H322,1,11)))</f>
        <v>42159</v>
      </c>
      <c r="Q604" s="8">
        <f>DATEVALUE(CLEAN(MID(Repositorios!I295,1,11)))</f>
        <v>43894</v>
      </c>
      <c r="R604" s="9">
        <f t="shared" si="18"/>
        <v>5</v>
      </c>
      <c r="S604" s="9">
        <f t="shared" si="19"/>
        <v>0</v>
      </c>
    </row>
    <row r="605" spans="1:19" x14ac:dyDescent="0.25">
      <c r="A605" t="str">
        <f>CLEAN(Repositorios!C606)</f>
        <v>JavaScript</v>
      </c>
      <c r="L605" s="2">
        <f>VALUE(CLEAN(Repositorios!D882))</f>
        <v>414</v>
      </c>
      <c r="M605" s="2">
        <f>VALUE(CLEAN(Repositorios!E482))</f>
        <v>18</v>
      </c>
      <c r="N605" s="2">
        <f>VALUE(CLEAN(Repositorios!F223))</f>
        <v>1068</v>
      </c>
      <c r="O605" s="2">
        <f>VALUE(CLEAN(Repositorios!G502))</f>
        <v>1261</v>
      </c>
      <c r="P605" s="6">
        <f>DATEVALUE(CLEAN(MID(Repositorios!H665,1,11)))</f>
        <v>42164</v>
      </c>
      <c r="Q605" s="8">
        <f>DATEVALUE(CLEAN(MID(Repositorios!I296,1,11)))</f>
        <v>43894</v>
      </c>
      <c r="R605" s="9">
        <f t="shared" si="18"/>
        <v>5</v>
      </c>
      <c r="S605" s="9">
        <f t="shared" si="19"/>
        <v>0</v>
      </c>
    </row>
    <row r="606" spans="1:19" x14ac:dyDescent="0.25">
      <c r="A606" t="str">
        <f>CLEAN(Repositorios!C607)</f>
        <v>Scala</v>
      </c>
      <c r="L606" s="2">
        <f>VALUE(CLEAN(Repositorios!D897))</f>
        <v>418</v>
      </c>
      <c r="M606" s="2">
        <f>VALUE(CLEAN(Repositorios!E492))</f>
        <v>18</v>
      </c>
      <c r="N606" s="2">
        <f>VALUE(CLEAN(Repositorios!F778))</f>
        <v>1068</v>
      </c>
      <c r="O606" s="2">
        <f>VALUE(CLEAN(Repositorios!G416))</f>
        <v>1265</v>
      </c>
      <c r="P606" s="6">
        <f>DATEVALUE(CLEAN(MID(Repositorios!H542,1,11)))</f>
        <v>42166</v>
      </c>
      <c r="Q606" s="8">
        <f>DATEVALUE(CLEAN(MID(Repositorios!I297,1,11)))</f>
        <v>43894</v>
      </c>
      <c r="R606" s="9">
        <f t="shared" si="18"/>
        <v>5</v>
      </c>
      <c r="S606" s="9">
        <f t="shared" si="19"/>
        <v>0</v>
      </c>
    </row>
    <row r="607" spans="1:19" x14ac:dyDescent="0.25">
      <c r="A607" t="str">
        <f>CLEAN(Repositorios!C608)</f>
        <v>JavaScript</v>
      </c>
      <c r="L607" s="2">
        <f>VALUE(CLEAN(Repositorios!D572))</f>
        <v>420</v>
      </c>
      <c r="M607" s="2">
        <f>VALUE(CLEAN(Repositorios!E608))</f>
        <v>18</v>
      </c>
      <c r="N607" s="2">
        <f>VALUE(CLEAN(Repositorios!F234))</f>
        <v>1074</v>
      </c>
      <c r="O607" s="2">
        <f>VALUE(CLEAN(Repositorios!G676))</f>
        <v>1279</v>
      </c>
      <c r="P607" s="6">
        <f>DATEVALUE(CLEAN(MID(Repositorios!H625,1,11)))</f>
        <v>42168</v>
      </c>
      <c r="Q607" s="8">
        <f>DATEVALUE(CLEAN(MID(Repositorios!I299,1,11)))</f>
        <v>43894</v>
      </c>
      <c r="R607" s="9">
        <f t="shared" si="18"/>
        <v>5</v>
      </c>
      <c r="S607" s="9">
        <f t="shared" si="19"/>
        <v>0</v>
      </c>
    </row>
    <row r="608" spans="1:19" x14ac:dyDescent="0.25">
      <c r="A608" t="str">
        <f>CLEAN(Repositorios!C609)</f>
        <v>Vue</v>
      </c>
      <c r="L608" s="2">
        <f>VALUE(CLEAN(Repositorios!D1000))</f>
        <v>425</v>
      </c>
      <c r="M608" s="2">
        <f>VALUE(CLEAN(Repositorios!E633))</f>
        <v>18</v>
      </c>
      <c r="N608" s="2">
        <f>VALUE(CLEAN(Repositorios!F851))</f>
        <v>1074</v>
      </c>
      <c r="O608" s="2">
        <f>VALUE(CLEAN(Repositorios!G656))</f>
        <v>1286</v>
      </c>
      <c r="P608" s="6">
        <f>DATEVALUE(CLEAN(MID(Repositorios!H552,1,11)))</f>
        <v>42170</v>
      </c>
      <c r="Q608" s="8">
        <f>DATEVALUE(CLEAN(MID(Repositorios!I300,1,11)))</f>
        <v>43894</v>
      </c>
      <c r="R608" s="9">
        <f t="shared" si="18"/>
        <v>5</v>
      </c>
      <c r="S608" s="9">
        <f t="shared" si="19"/>
        <v>0</v>
      </c>
    </row>
    <row r="609" spans="1:19" x14ac:dyDescent="0.25">
      <c r="A609" t="str">
        <f>CLEAN(Repositorios!C610)</f>
        <v>Standard ML</v>
      </c>
      <c r="L609" s="2">
        <f>VALUE(CLEAN(Repositorios!D114))</f>
        <v>426</v>
      </c>
      <c r="M609" s="2">
        <f>VALUE(CLEAN(Repositorios!E713))</f>
        <v>18</v>
      </c>
      <c r="N609" s="2">
        <f>VALUE(CLEAN(Repositorios!F287))</f>
        <v>1076</v>
      </c>
      <c r="O609" s="2">
        <f>VALUE(CLEAN(Repositorios!G430))</f>
        <v>1288</v>
      </c>
      <c r="P609" s="6">
        <f>DATEVALUE(CLEAN(MID(Repositorios!H989,1,11)))</f>
        <v>42173</v>
      </c>
      <c r="Q609" s="8">
        <f>DATEVALUE(CLEAN(MID(Repositorios!I301,1,11)))</f>
        <v>43894</v>
      </c>
      <c r="R609" s="9">
        <f t="shared" si="18"/>
        <v>5</v>
      </c>
      <c r="S609" s="9">
        <f t="shared" si="19"/>
        <v>0</v>
      </c>
    </row>
    <row r="610" spans="1:19" x14ac:dyDescent="0.25">
      <c r="A610" t="str">
        <f>CLEAN(Repositorios!C611)</f>
        <v>JavaScript</v>
      </c>
      <c r="L610" s="2">
        <f>VALUE(CLEAN(Repositorios!D151))</f>
        <v>427</v>
      </c>
      <c r="M610" s="2">
        <f>VALUE(CLEAN(Repositorios!E733))</f>
        <v>18</v>
      </c>
      <c r="N610" s="2">
        <f>VALUE(CLEAN(Repositorios!F222))</f>
        <v>1082</v>
      </c>
      <c r="O610" s="2">
        <f>VALUE(CLEAN(Repositorios!G367))</f>
        <v>1289</v>
      </c>
      <c r="P610" s="6">
        <f>DATEVALUE(CLEAN(MID(Repositorios!H923,1,11)))</f>
        <v>42176</v>
      </c>
      <c r="Q610" s="8">
        <f>DATEVALUE(CLEAN(MID(Repositorios!I302,1,11)))</f>
        <v>43894</v>
      </c>
      <c r="R610" s="9">
        <f t="shared" si="18"/>
        <v>5</v>
      </c>
      <c r="S610" s="9">
        <f t="shared" si="19"/>
        <v>0</v>
      </c>
    </row>
    <row r="611" spans="1:19" x14ac:dyDescent="0.25">
      <c r="A611" t="str">
        <f>CLEAN(Repositorios!C612)</f>
        <v>C</v>
      </c>
      <c r="L611" s="2">
        <f>VALUE(CLEAN(Repositorios!D522))</f>
        <v>430</v>
      </c>
      <c r="M611" s="2">
        <f>VALUE(CLEAN(Repositorios!E766))</f>
        <v>18</v>
      </c>
      <c r="N611" s="2">
        <f>VALUE(CLEAN(Repositorios!F928))</f>
        <v>1085</v>
      </c>
      <c r="O611" s="2">
        <f>VALUE(CLEAN(Repositorios!G422))</f>
        <v>1294</v>
      </c>
      <c r="P611" s="6">
        <f>DATEVALUE(CLEAN(MID(Repositorios!H381,1,11)))</f>
        <v>42179</v>
      </c>
      <c r="Q611" s="8">
        <f>DATEVALUE(CLEAN(MID(Repositorios!I303,1,11)))</f>
        <v>43894</v>
      </c>
      <c r="R611" s="9">
        <f t="shared" si="18"/>
        <v>5</v>
      </c>
      <c r="S611" s="9">
        <f t="shared" si="19"/>
        <v>0</v>
      </c>
    </row>
    <row r="612" spans="1:19" x14ac:dyDescent="0.25">
      <c r="A612" t="str">
        <f>CLEAN(Repositorios!C613)</f>
        <v>Python</v>
      </c>
      <c r="L612" s="2">
        <f>VALUE(CLEAN(Repositorios!D827))</f>
        <v>432</v>
      </c>
      <c r="M612" s="2">
        <f>VALUE(CLEAN(Repositorios!E816))</f>
        <v>18</v>
      </c>
      <c r="N612" s="2">
        <f>VALUE(CLEAN(Repositorios!F847))</f>
        <v>1088</v>
      </c>
      <c r="O612" s="2">
        <f>VALUE(CLEAN(Repositorios!G978))</f>
        <v>1295</v>
      </c>
      <c r="P612" s="6">
        <f>DATEVALUE(CLEAN(MID(Repositorios!H685,1,11)))</f>
        <v>42185</v>
      </c>
      <c r="Q612" s="8">
        <f>DATEVALUE(CLEAN(MID(Repositorios!I307,1,11)))</f>
        <v>43894</v>
      </c>
      <c r="R612" s="9">
        <f t="shared" si="18"/>
        <v>5</v>
      </c>
      <c r="S612" s="9">
        <f t="shared" si="19"/>
        <v>0</v>
      </c>
    </row>
    <row r="613" spans="1:19" x14ac:dyDescent="0.25">
      <c r="A613" t="str">
        <f>CLEAN(Repositorios!C614)</f>
        <v>JavaScript</v>
      </c>
      <c r="L613" s="2">
        <f>VALUE(CLEAN(Repositorios!D18))</f>
        <v>433</v>
      </c>
      <c r="M613" s="2">
        <f>VALUE(CLEAN(Repositorios!E917))</f>
        <v>18</v>
      </c>
      <c r="N613" s="2">
        <f>VALUE(CLEAN(Repositorios!F486))</f>
        <v>1091</v>
      </c>
      <c r="O613" s="2">
        <f>VALUE(CLEAN(Repositorios!G768))</f>
        <v>1297</v>
      </c>
      <c r="P613" s="6">
        <f>DATEVALUE(CLEAN(MID(Repositorios!H647,1,11)))</f>
        <v>42186</v>
      </c>
      <c r="Q613" s="8">
        <f>DATEVALUE(CLEAN(MID(Repositorios!I310,1,11)))</f>
        <v>43894</v>
      </c>
      <c r="R613" s="9">
        <f t="shared" si="18"/>
        <v>5</v>
      </c>
      <c r="S613" s="9">
        <f t="shared" si="19"/>
        <v>0</v>
      </c>
    </row>
    <row r="614" spans="1:19" x14ac:dyDescent="0.25">
      <c r="A614" t="str">
        <f>CLEAN(Repositorios!C615)</f>
        <v>C++</v>
      </c>
      <c r="L614" s="2">
        <f>VALUE(CLEAN(Repositorios!D52))</f>
        <v>433</v>
      </c>
      <c r="M614" s="2">
        <f>VALUE(CLEAN(Repositorios!E34))</f>
        <v>19</v>
      </c>
      <c r="N614" s="2">
        <f>VALUE(CLEAN(Repositorios!F315))</f>
        <v>1093</v>
      </c>
      <c r="O614" s="2">
        <f>VALUE(CLEAN(Repositorios!G490))</f>
        <v>1300</v>
      </c>
      <c r="P614" s="6">
        <f>DATEVALUE(CLEAN(MID(Repositorios!H879,1,11)))</f>
        <v>42186</v>
      </c>
      <c r="Q614" s="8">
        <f>DATEVALUE(CLEAN(MID(Repositorios!I311,1,11)))</f>
        <v>43894</v>
      </c>
      <c r="R614" s="9">
        <f t="shared" si="18"/>
        <v>5</v>
      </c>
      <c r="S614" s="9">
        <f t="shared" si="19"/>
        <v>0</v>
      </c>
    </row>
    <row r="615" spans="1:19" x14ac:dyDescent="0.25">
      <c r="A615" t="str">
        <f>CLEAN(Repositorios!C616)</f>
        <v>HTML</v>
      </c>
      <c r="L615" s="2">
        <f>VALUE(CLEAN(Repositorios!D825))</f>
        <v>436</v>
      </c>
      <c r="M615" s="2">
        <f>VALUE(CLEAN(Repositorios!E62))</f>
        <v>19</v>
      </c>
      <c r="N615" s="2">
        <f>VALUE(CLEAN(Repositorios!F930))</f>
        <v>1094</v>
      </c>
      <c r="O615" s="2">
        <f>VALUE(CLEAN(Repositorios!G663))</f>
        <v>1308</v>
      </c>
      <c r="P615" s="6">
        <f>DATEVALUE(CLEAN(MID(Repositorios!H338,1,11)))</f>
        <v>42190</v>
      </c>
      <c r="Q615" s="8">
        <f>DATEVALUE(CLEAN(MID(Repositorios!I315,1,11)))</f>
        <v>43894</v>
      </c>
      <c r="R615" s="9">
        <f t="shared" si="18"/>
        <v>5</v>
      </c>
      <c r="S615" s="9">
        <f t="shared" si="19"/>
        <v>0</v>
      </c>
    </row>
    <row r="616" spans="1:19" x14ac:dyDescent="0.25">
      <c r="A616" t="str">
        <f>CLEAN(Repositorios!C617)</f>
        <v>Java</v>
      </c>
      <c r="L616" s="2">
        <f>VALUE(CLEAN(Repositorios!D889))</f>
        <v>437</v>
      </c>
      <c r="M616" s="2">
        <f>VALUE(CLEAN(Repositorios!E454))</f>
        <v>19</v>
      </c>
      <c r="N616" s="2">
        <f>VALUE(CLEAN(Repositorios!F722))</f>
        <v>1097</v>
      </c>
      <c r="O616" s="2">
        <f>VALUE(CLEAN(Repositorios!G554))</f>
        <v>1314</v>
      </c>
      <c r="P616" s="6">
        <f>DATEVALUE(CLEAN(MID(Repositorios!H479,1,11)))</f>
        <v>42196</v>
      </c>
      <c r="Q616" s="8">
        <f>DATEVALUE(CLEAN(MID(Repositorios!I316,1,11)))</f>
        <v>43894</v>
      </c>
      <c r="R616" s="9">
        <f t="shared" si="18"/>
        <v>5</v>
      </c>
      <c r="S616" s="9">
        <f t="shared" si="19"/>
        <v>0</v>
      </c>
    </row>
    <row r="617" spans="1:19" x14ac:dyDescent="0.25">
      <c r="A617" t="str">
        <f>CLEAN(Repositorios!C618)</f>
        <v>JavaScript</v>
      </c>
      <c r="L617" s="2">
        <f>VALUE(CLEAN(Repositorios!D600))</f>
        <v>438</v>
      </c>
      <c r="M617" s="2">
        <f>VALUE(CLEAN(Repositorios!E512))</f>
        <v>19</v>
      </c>
      <c r="N617" s="2">
        <f>VALUE(CLEAN(Repositorios!F110))</f>
        <v>1099</v>
      </c>
      <c r="O617" s="2">
        <f>VALUE(CLEAN(Repositorios!G879))</f>
        <v>1315</v>
      </c>
      <c r="P617" s="6">
        <f>DATEVALUE(CLEAN(MID(Repositorios!H821,1,11)))</f>
        <v>42198</v>
      </c>
      <c r="Q617" s="8">
        <f>DATEVALUE(CLEAN(MID(Repositorios!I318,1,11)))</f>
        <v>43894</v>
      </c>
      <c r="R617" s="9">
        <f t="shared" si="18"/>
        <v>5</v>
      </c>
      <c r="S617" s="9">
        <f t="shared" si="19"/>
        <v>0</v>
      </c>
    </row>
    <row r="618" spans="1:19" x14ac:dyDescent="0.25">
      <c r="A618" t="str">
        <f>CLEAN(Repositorios!C619)</f>
        <v>Ruby</v>
      </c>
      <c r="L618" s="2">
        <f>VALUE(CLEAN(Repositorios!D321))</f>
        <v>439</v>
      </c>
      <c r="M618" s="2">
        <f>VALUE(CLEAN(Repositorios!E535))</f>
        <v>19</v>
      </c>
      <c r="N618" s="2">
        <f>VALUE(CLEAN(Repositorios!F889))</f>
        <v>1103</v>
      </c>
      <c r="O618" s="2">
        <f>VALUE(CLEAN(Repositorios!G944))</f>
        <v>1324</v>
      </c>
      <c r="P618" s="6">
        <f>DATEVALUE(CLEAN(MID(Repositorios!H641,1,11)))</f>
        <v>42200</v>
      </c>
      <c r="Q618" s="8">
        <f>DATEVALUE(CLEAN(MID(Repositorios!I319,1,11)))</f>
        <v>43894</v>
      </c>
      <c r="R618" s="9">
        <f t="shared" si="18"/>
        <v>5</v>
      </c>
      <c r="S618" s="9">
        <f t="shared" si="19"/>
        <v>0</v>
      </c>
    </row>
    <row r="619" spans="1:19" x14ac:dyDescent="0.25">
      <c r="A619" t="str">
        <f>CLEAN(Repositorios!C620)</f>
        <v>CSS</v>
      </c>
      <c r="L619" s="2">
        <f>VALUE(CLEAN(Repositorios!D587))</f>
        <v>439</v>
      </c>
      <c r="M619" s="2">
        <f>VALUE(CLEAN(Repositorios!E768))</f>
        <v>19</v>
      </c>
      <c r="N619" s="2">
        <f>VALUE(CLEAN(Repositorios!F528))</f>
        <v>1104</v>
      </c>
      <c r="O619" s="2">
        <f>VALUE(CLEAN(Repositorios!G651))</f>
        <v>1327</v>
      </c>
      <c r="P619" s="6">
        <f>DATEVALUE(CLEAN(MID(Repositorios!H325,1,11)))</f>
        <v>42201</v>
      </c>
      <c r="Q619" s="8">
        <f>DATEVALUE(CLEAN(MID(Repositorios!I320,1,11)))</f>
        <v>43894</v>
      </c>
      <c r="R619" s="9">
        <f t="shared" si="18"/>
        <v>5</v>
      </c>
      <c r="S619" s="9">
        <f t="shared" si="19"/>
        <v>0</v>
      </c>
    </row>
    <row r="620" spans="1:19" x14ac:dyDescent="0.25">
      <c r="A620" t="str">
        <f>CLEAN(Repositorios!C621)</f>
        <v>Ruby</v>
      </c>
      <c r="L620" s="2">
        <f>VALUE(CLEAN(Repositorios!D593))</f>
        <v>441</v>
      </c>
      <c r="M620" s="2">
        <f>VALUE(CLEAN(Repositorios!E857))</f>
        <v>19</v>
      </c>
      <c r="N620" s="2">
        <f>VALUE(CLEAN(Repositorios!F933))</f>
        <v>1111</v>
      </c>
      <c r="O620" s="2">
        <f>VALUE(CLEAN(Repositorios!G139))</f>
        <v>1333</v>
      </c>
      <c r="P620" s="6">
        <f>DATEVALUE(CLEAN(MID(Repositorios!H229,1,11)))</f>
        <v>42206</v>
      </c>
      <c r="Q620" s="8">
        <f>DATEVALUE(CLEAN(MID(Repositorios!I324,1,11)))</f>
        <v>43894</v>
      </c>
      <c r="R620" s="9">
        <f t="shared" si="18"/>
        <v>5</v>
      </c>
      <c r="S620" s="9">
        <f t="shared" si="19"/>
        <v>0</v>
      </c>
    </row>
    <row r="621" spans="1:19" x14ac:dyDescent="0.25">
      <c r="A621" t="str">
        <f>CLEAN(Repositorios!C622)</f>
        <v>JavaScript</v>
      </c>
      <c r="L621" s="2">
        <f>VALUE(CLEAN(Repositorios!D310))</f>
        <v>442</v>
      </c>
      <c r="M621" s="2">
        <f>VALUE(CLEAN(Repositorios!E985))</f>
        <v>19</v>
      </c>
      <c r="N621" s="2">
        <f>VALUE(CLEAN(Repositorios!F576))</f>
        <v>1129</v>
      </c>
      <c r="O621" s="2">
        <f>VALUE(CLEAN(Repositorios!G160))</f>
        <v>1333</v>
      </c>
      <c r="P621" s="6">
        <f>DATEVALUE(CLEAN(MID(Repositorios!H775,1,11)))</f>
        <v>42213</v>
      </c>
      <c r="Q621" s="8">
        <f>DATEVALUE(CLEAN(MID(Repositorios!I325,1,11)))</f>
        <v>43894</v>
      </c>
      <c r="R621" s="9">
        <f t="shared" si="18"/>
        <v>5</v>
      </c>
      <c r="S621" s="9">
        <f t="shared" si="19"/>
        <v>0</v>
      </c>
    </row>
    <row r="622" spans="1:19" x14ac:dyDescent="0.25">
      <c r="A622" t="str">
        <f>CLEAN(Repositorios!C623)</f>
        <v>Go</v>
      </c>
      <c r="L622" s="2">
        <f>VALUE(CLEAN(Repositorios!D621))</f>
        <v>443</v>
      </c>
      <c r="M622" s="2">
        <f>VALUE(CLEAN(Repositorios!E84))</f>
        <v>20</v>
      </c>
      <c r="N622" s="2">
        <f>VALUE(CLEAN(Repositorios!F453))</f>
        <v>1135</v>
      </c>
      <c r="O622" s="2">
        <f>VALUE(CLEAN(Repositorios!G529))</f>
        <v>1333</v>
      </c>
      <c r="P622" s="6">
        <f>DATEVALUE(CLEAN(MID(Repositorios!H896,1,11)))</f>
        <v>42223</v>
      </c>
      <c r="Q622" s="8">
        <f>DATEVALUE(CLEAN(MID(Repositorios!I326,1,11)))</f>
        <v>43894</v>
      </c>
      <c r="R622" s="9">
        <f t="shared" si="18"/>
        <v>5</v>
      </c>
      <c r="S622" s="9">
        <f t="shared" si="19"/>
        <v>0</v>
      </c>
    </row>
    <row r="623" spans="1:19" x14ac:dyDescent="0.25">
      <c r="A623" t="str">
        <f>CLEAN(Repositorios!C624)</f>
        <v>JavaScript</v>
      </c>
      <c r="L623" s="2">
        <f>VALUE(CLEAN(Repositorios!D917))</f>
        <v>443</v>
      </c>
      <c r="M623" s="2">
        <f>VALUE(CLEAN(Repositorios!E146))</f>
        <v>20</v>
      </c>
      <c r="N623" s="2">
        <f>VALUE(CLEAN(Repositorios!F690))</f>
        <v>1135</v>
      </c>
      <c r="O623" s="2">
        <f>VALUE(CLEAN(Repositorios!G690))</f>
        <v>1338</v>
      </c>
      <c r="P623" s="6">
        <f>DATEVALUE(CLEAN(MID(Repositorios!H150,1,11)))</f>
        <v>42224</v>
      </c>
      <c r="Q623" s="8">
        <f>DATEVALUE(CLEAN(MID(Repositorios!I328,1,11)))</f>
        <v>43894</v>
      </c>
      <c r="R623" s="9">
        <f t="shared" si="18"/>
        <v>5</v>
      </c>
      <c r="S623" s="9">
        <f t="shared" si="19"/>
        <v>0</v>
      </c>
    </row>
    <row r="624" spans="1:19" x14ac:dyDescent="0.25">
      <c r="A624" t="str">
        <f>CLEAN(Repositorios!C625)</f>
        <v>Ruby</v>
      </c>
      <c r="L624" s="2">
        <f>VALUE(CLEAN(Repositorios!D56))</f>
        <v>444</v>
      </c>
      <c r="M624" s="2">
        <f>VALUE(CLEAN(Repositorios!E417))</f>
        <v>20</v>
      </c>
      <c r="N624" s="2">
        <f>VALUE(CLEAN(Repositorios!F139))</f>
        <v>1137</v>
      </c>
      <c r="O624" s="2">
        <f>VALUE(CLEAN(Repositorios!G453))</f>
        <v>1342</v>
      </c>
      <c r="P624" s="6">
        <f>DATEVALUE(CLEAN(MID(Repositorios!H818,1,11)))</f>
        <v>42226</v>
      </c>
      <c r="Q624" s="8">
        <f>DATEVALUE(CLEAN(MID(Repositorios!I331,1,11)))</f>
        <v>43894</v>
      </c>
      <c r="R624" s="9">
        <f t="shared" si="18"/>
        <v>5</v>
      </c>
      <c r="S624" s="9">
        <f t="shared" si="19"/>
        <v>0</v>
      </c>
    </row>
    <row r="625" spans="1:19" x14ac:dyDescent="0.25">
      <c r="A625" t="str">
        <f>CLEAN(Repositorios!C626)</f>
        <v>C</v>
      </c>
      <c r="L625" s="2">
        <f>VALUE(CLEAN(Repositorios!D128))</f>
        <v>449</v>
      </c>
      <c r="M625" s="2">
        <f>VALUE(CLEAN(Repositorios!E426))</f>
        <v>20</v>
      </c>
      <c r="N625" s="2">
        <f>VALUE(CLEAN(Repositorios!F636))</f>
        <v>1146</v>
      </c>
      <c r="O625" s="2">
        <f>VALUE(CLEAN(Repositorios!G110))</f>
        <v>1347</v>
      </c>
      <c r="P625" s="6">
        <f>DATEVALUE(CLEAN(MID(Repositorios!H972,1,11)))</f>
        <v>42226</v>
      </c>
      <c r="Q625" s="8">
        <f>DATEVALUE(CLEAN(MID(Repositorios!I332,1,11)))</f>
        <v>43894</v>
      </c>
      <c r="R625" s="9">
        <f t="shared" si="18"/>
        <v>5</v>
      </c>
      <c r="S625" s="9">
        <f t="shared" si="19"/>
        <v>0</v>
      </c>
    </row>
    <row r="626" spans="1:19" x14ac:dyDescent="0.25">
      <c r="A626" t="str">
        <f>CLEAN(Repositorios!C627)</f>
        <v>JavaScript</v>
      </c>
      <c r="L626" s="2">
        <f>VALUE(CLEAN(Repositorios!D888))</f>
        <v>452</v>
      </c>
      <c r="M626" s="2">
        <f>VALUE(CLEAN(Repositorios!E516))</f>
        <v>20</v>
      </c>
      <c r="N626" s="2">
        <f>VALUE(CLEAN(Repositorios!F896))</f>
        <v>1147</v>
      </c>
      <c r="O626" s="2">
        <f>VALUE(CLEAN(Repositorios!G275))</f>
        <v>1347</v>
      </c>
      <c r="P626" s="6">
        <f>DATEVALUE(CLEAN(MID(Repositorios!H871,1,11)))</f>
        <v>42232</v>
      </c>
      <c r="Q626" s="8">
        <f>DATEVALUE(CLEAN(MID(Repositorios!I333,1,11)))</f>
        <v>43894</v>
      </c>
      <c r="R626" s="9">
        <f t="shared" si="18"/>
        <v>5</v>
      </c>
      <c r="S626" s="9">
        <f t="shared" si="19"/>
        <v>0</v>
      </c>
    </row>
    <row r="627" spans="1:19" x14ac:dyDescent="0.25">
      <c r="A627" t="str">
        <f>CLEAN(Repositorios!C628)</f>
        <v>Elixir</v>
      </c>
      <c r="L627" s="2">
        <f>VALUE(CLEAN(Repositorios!D24))</f>
        <v>453</v>
      </c>
      <c r="M627" s="2">
        <f>VALUE(CLEAN(Repositorios!E688))</f>
        <v>20</v>
      </c>
      <c r="N627" s="2">
        <f>VALUE(CLEAN(Repositorios!F422))</f>
        <v>1151</v>
      </c>
      <c r="O627" s="2">
        <f>VALUE(CLEAN(Repositorios!G928))</f>
        <v>1347</v>
      </c>
      <c r="P627" s="6">
        <f>DATEVALUE(CLEAN(MID(Repositorios!H729,1,11)))</f>
        <v>42233</v>
      </c>
      <c r="Q627" s="8">
        <f>DATEVALUE(CLEAN(MID(Repositorios!I334,1,11)))</f>
        <v>43894</v>
      </c>
      <c r="R627" s="9">
        <f t="shared" si="18"/>
        <v>5</v>
      </c>
      <c r="S627" s="9">
        <f t="shared" si="19"/>
        <v>0</v>
      </c>
    </row>
    <row r="628" spans="1:19" x14ac:dyDescent="0.25">
      <c r="A628" t="str">
        <f>CLEAN(Repositorios!C629)</f>
        <v>C</v>
      </c>
      <c r="L628" s="2">
        <f>VALUE(CLEAN(Repositorios!D134))</f>
        <v>454</v>
      </c>
      <c r="M628" s="2">
        <f>VALUE(CLEAN(Repositorios!E752))</f>
        <v>20</v>
      </c>
      <c r="N628" s="2">
        <f>VALUE(CLEAN(Repositorios!F85))</f>
        <v>1153</v>
      </c>
      <c r="O628" s="2">
        <f>VALUE(CLEAN(Repositorios!G315))</f>
        <v>1365</v>
      </c>
      <c r="P628" s="6">
        <f>DATEVALUE(CLEAN(MID(Repositorios!H457,1,11)))</f>
        <v>42234</v>
      </c>
      <c r="Q628" s="8">
        <f>DATEVALUE(CLEAN(MID(Repositorios!I336,1,11)))</f>
        <v>43894</v>
      </c>
      <c r="R628" s="9">
        <f t="shared" si="18"/>
        <v>5</v>
      </c>
      <c r="S628" s="9">
        <f t="shared" si="19"/>
        <v>0</v>
      </c>
    </row>
    <row r="629" spans="1:19" x14ac:dyDescent="0.25">
      <c r="A629" t="str">
        <f>CLEAN(Repositorios!C630)</f>
        <v>C++</v>
      </c>
      <c r="L629" s="2">
        <f>VALUE(CLEAN(Repositorios!D645))</f>
        <v>460</v>
      </c>
      <c r="M629" s="2">
        <f>VALUE(CLEAN(Repositorios!E812))</f>
        <v>20</v>
      </c>
      <c r="N629" s="2">
        <f>VALUE(CLEAN(Repositorios!F367))</f>
        <v>1153</v>
      </c>
      <c r="O629" s="2">
        <f>VALUE(CLEAN(Repositorios!G905))</f>
        <v>1365</v>
      </c>
      <c r="P629" s="6">
        <f>DATEVALUE(CLEAN(MID(Repositorios!H252,1,11)))</f>
        <v>42235</v>
      </c>
      <c r="Q629" s="8">
        <f>DATEVALUE(CLEAN(MID(Repositorios!I337,1,11)))</f>
        <v>43894</v>
      </c>
      <c r="R629" s="9">
        <f t="shared" si="18"/>
        <v>5</v>
      </c>
      <c r="S629" s="9">
        <f t="shared" si="19"/>
        <v>0</v>
      </c>
    </row>
    <row r="630" spans="1:19" x14ac:dyDescent="0.25">
      <c r="A630" t="str">
        <f>CLEAN(Repositorios!C631)</f>
        <v>Python</v>
      </c>
      <c r="L630" s="2">
        <f>VALUE(CLEAN(Repositorios!D703))</f>
        <v>460</v>
      </c>
      <c r="M630" s="2">
        <f>VALUE(CLEAN(Repositorios!E241))</f>
        <v>21</v>
      </c>
      <c r="N630" s="2">
        <f>VALUE(CLEAN(Repositorios!F592))</f>
        <v>1154</v>
      </c>
      <c r="O630" s="2">
        <f>VALUE(CLEAN(Repositorios!G592))</f>
        <v>1370</v>
      </c>
      <c r="P630" s="6">
        <f>DATEVALUE(CLEAN(MID(Repositorios!H995,1,11)))</f>
        <v>42241</v>
      </c>
      <c r="Q630" s="8">
        <f>DATEVALUE(CLEAN(MID(Repositorios!I338,1,11)))</f>
        <v>43894</v>
      </c>
      <c r="R630" s="9">
        <f t="shared" si="18"/>
        <v>5</v>
      </c>
      <c r="S630" s="9">
        <f t="shared" si="19"/>
        <v>0</v>
      </c>
    </row>
    <row r="631" spans="1:19" x14ac:dyDescent="0.25">
      <c r="A631" t="str">
        <f>CLEAN(Repositorios!C632)</f>
        <v>Java</v>
      </c>
      <c r="L631" s="2">
        <f>VALUE(CLEAN(Repositorios!D9))</f>
        <v>461</v>
      </c>
      <c r="M631" s="2">
        <f>VALUE(CLEAN(Repositorios!E453))</f>
        <v>21</v>
      </c>
      <c r="N631" s="2">
        <f>VALUE(CLEAN(Repositorios!F643))</f>
        <v>1157</v>
      </c>
      <c r="O631" s="2">
        <f>VALUE(CLEAN(Repositorios!G533))</f>
        <v>1379</v>
      </c>
      <c r="P631" s="6">
        <f>DATEVALUE(CLEAN(MID(Repositorios!H803,1,11)))</f>
        <v>42245</v>
      </c>
      <c r="Q631" s="8">
        <f>DATEVALUE(CLEAN(MID(Repositorios!I340,1,11)))</f>
        <v>43894</v>
      </c>
      <c r="R631" s="9">
        <f t="shared" si="18"/>
        <v>5</v>
      </c>
      <c r="S631" s="9">
        <f t="shared" si="19"/>
        <v>0</v>
      </c>
    </row>
    <row r="632" spans="1:19" x14ac:dyDescent="0.25">
      <c r="A632" t="str">
        <f>CLEAN(Repositorios!C633)</f>
        <v>JavaScript</v>
      </c>
      <c r="L632" s="2">
        <f>VALUE(CLEAN(Repositorios!D519))</f>
        <v>463</v>
      </c>
      <c r="M632" s="2">
        <f>VALUE(CLEAN(Repositorios!E460))</f>
        <v>21</v>
      </c>
      <c r="N632" s="2">
        <f>VALUE(CLEAN(Repositorios!F572))</f>
        <v>1158</v>
      </c>
      <c r="O632" s="2">
        <f>VALUE(CLEAN(Repositorios!G290))</f>
        <v>1396</v>
      </c>
      <c r="P632" s="6">
        <f>DATEVALUE(CLEAN(MID(Repositorios!H691,1,11)))</f>
        <v>42247</v>
      </c>
      <c r="Q632" s="8">
        <f>DATEVALUE(CLEAN(MID(Repositorios!I341,1,11)))</f>
        <v>43894</v>
      </c>
      <c r="R632" s="9">
        <f t="shared" si="18"/>
        <v>5</v>
      </c>
      <c r="S632" s="9">
        <f t="shared" si="19"/>
        <v>0</v>
      </c>
    </row>
    <row r="633" spans="1:19" x14ac:dyDescent="0.25">
      <c r="A633" t="str">
        <f>CLEAN(Repositorios!C634)</f>
        <v>JavaScript</v>
      </c>
      <c r="L633" s="2">
        <f>VALUE(CLEAN(Repositorios!D261))</f>
        <v>467</v>
      </c>
      <c r="M633" s="2">
        <f>VALUE(CLEAN(Repositorios!E28))</f>
        <v>22</v>
      </c>
      <c r="N633" s="2">
        <f>VALUE(CLEAN(Repositorios!F554))</f>
        <v>1161</v>
      </c>
      <c r="O633" s="2">
        <f>VALUE(CLEAN(Repositorios!G603))</f>
        <v>1397</v>
      </c>
      <c r="P633" s="6">
        <f>DATEVALUE(CLEAN(MID(Repositorios!H571,1,11)))</f>
        <v>42248</v>
      </c>
      <c r="Q633" s="8">
        <f>DATEVALUE(CLEAN(MID(Repositorios!I342,1,11)))</f>
        <v>43894</v>
      </c>
      <c r="R633" s="9">
        <f t="shared" si="18"/>
        <v>5</v>
      </c>
      <c r="S633" s="9">
        <f t="shared" si="19"/>
        <v>0</v>
      </c>
    </row>
    <row r="634" spans="1:19" x14ac:dyDescent="0.25">
      <c r="A634" t="str">
        <f>CLEAN(Repositorios!C635)</f>
        <v>Python</v>
      </c>
      <c r="L634" s="2">
        <f>VALUE(CLEAN(Repositorios!D421))</f>
        <v>468</v>
      </c>
      <c r="M634" s="2">
        <f>VALUE(CLEAN(Repositorios!E74))</f>
        <v>22</v>
      </c>
      <c r="N634" s="2">
        <f>VALUE(CLEAN(Repositorios!F879))</f>
        <v>1186</v>
      </c>
      <c r="O634" s="2">
        <f>VALUE(CLEAN(Repositorios!G930))</f>
        <v>1408</v>
      </c>
      <c r="P634" s="6">
        <f>DATEVALUE(CLEAN(MID(Repositorios!H883,1,11)))</f>
        <v>42248</v>
      </c>
      <c r="Q634" s="8">
        <f>DATEVALUE(CLEAN(MID(Repositorios!I343,1,11)))</f>
        <v>43894</v>
      </c>
      <c r="R634" s="9">
        <f t="shared" si="18"/>
        <v>5</v>
      </c>
      <c r="S634" s="9">
        <f t="shared" si="19"/>
        <v>0</v>
      </c>
    </row>
    <row r="635" spans="1:19" x14ac:dyDescent="0.25">
      <c r="A635" t="str">
        <f>CLEAN(Repositorios!C636)</f>
        <v>Shell</v>
      </c>
      <c r="L635" s="2">
        <f>VALUE(CLEAN(Repositorios!D574))</f>
        <v>469</v>
      </c>
      <c r="M635" s="2">
        <f>VALUE(CLEAN(Repositorios!E177))</f>
        <v>22</v>
      </c>
      <c r="N635" s="2">
        <f>VALUE(CLEAN(Repositorios!F764))</f>
        <v>1187</v>
      </c>
      <c r="O635" s="2">
        <f>VALUE(CLEAN(Repositorios!G521))</f>
        <v>1418</v>
      </c>
      <c r="P635" s="6">
        <f>DATEVALUE(CLEAN(MID(Repositorios!H17,1,11)))</f>
        <v>42250</v>
      </c>
      <c r="Q635" s="8">
        <f>DATEVALUE(CLEAN(MID(Repositorios!I344,1,11)))</f>
        <v>43894</v>
      </c>
      <c r="R635" s="9">
        <f t="shared" si="18"/>
        <v>5</v>
      </c>
      <c r="S635" s="9">
        <f t="shared" si="19"/>
        <v>0</v>
      </c>
    </row>
    <row r="636" spans="1:19" x14ac:dyDescent="0.25">
      <c r="A636" t="str">
        <f>CLEAN(Repositorios!C637)</f>
        <v>Go</v>
      </c>
      <c r="L636" s="2">
        <f>VALUE(CLEAN(Repositorios!D840))</f>
        <v>469</v>
      </c>
      <c r="M636" s="2">
        <f>VALUE(CLEAN(Repositorios!E181))</f>
        <v>22</v>
      </c>
      <c r="N636" s="2">
        <f>VALUE(CLEAN(Repositorios!F929))</f>
        <v>1202</v>
      </c>
      <c r="O636" s="2">
        <f>VALUE(CLEAN(Repositorios!G775))</f>
        <v>1431</v>
      </c>
      <c r="P636" s="6">
        <f>DATEVALUE(CLEAN(MID(Repositorios!H217,1,11)))</f>
        <v>42251</v>
      </c>
      <c r="Q636" s="8">
        <f>DATEVALUE(CLEAN(MID(Repositorios!I345,1,11)))</f>
        <v>43894</v>
      </c>
      <c r="R636" s="9">
        <f t="shared" si="18"/>
        <v>5</v>
      </c>
      <c r="S636" s="9">
        <f t="shared" si="19"/>
        <v>0</v>
      </c>
    </row>
    <row r="637" spans="1:19" x14ac:dyDescent="0.25">
      <c r="A637" t="str">
        <f>CLEAN(Repositorios!C638)</f>
        <v>Java</v>
      </c>
      <c r="L637" s="2">
        <f>VALUE(CLEAN(Repositorios!D911))</f>
        <v>470</v>
      </c>
      <c r="M637" s="2">
        <f>VALUE(CLEAN(Repositorios!E287))</f>
        <v>22</v>
      </c>
      <c r="N637" s="2">
        <f>VALUE(CLEAN(Repositorios!F81))</f>
        <v>1221</v>
      </c>
      <c r="O637" s="2">
        <f>VALUE(CLEAN(Repositorios!G900))</f>
        <v>1447</v>
      </c>
      <c r="P637" s="6">
        <f>DATEVALUE(CLEAN(MID(Repositorios!H332,1,11)))</f>
        <v>42253</v>
      </c>
      <c r="Q637" s="8">
        <f>DATEVALUE(CLEAN(MID(Repositorios!I348,1,11)))</f>
        <v>43894</v>
      </c>
      <c r="R637" s="9">
        <f t="shared" si="18"/>
        <v>5</v>
      </c>
      <c r="S637" s="9">
        <f t="shared" si="19"/>
        <v>0</v>
      </c>
    </row>
    <row r="638" spans="1:19" x14ac:dyDescent="0.25">
      <c r="A638" t="str">
        <f>CLEAN(Repositorios!C639)</f>
        <v>C++</v>
      </c>
      <c r="L638" s="2">
        <f>VALUE(CLEAN(Repositorios!D477))</f>
        <v>473</v>
      </c>
      <c r="M638" s="2">
        <f>VALUE(CLEAN(Repositorios!E440))</f>
        <v>22</v>
      </c>
      <c r="N638" s="2">
        <f>VALUE(CLEAN(Repositorios!F978))</f>
        <v>1224</v>
      </c>
      <c r="O638" s="2">
        <f>VALUE(CLEAN(Repositorios!G563))</f>
        <v>1458</v>
      </c>
      <c r="P638" s="6">
        <f>DATEVALUE(CLEAN(MID(Repositorios!H269,1,11)))</f>
        <v>42258</v>
      </c>
      <c r="Q638" s="8">
        <f>DATEVALUE(CLEAN(MID(Repositorios!I349,1,11)))</f>
        <v>43894</v>
      </c>
      <c r="R638" s="9">
        <f t="shared" si="18"/>
        <v>5</v>
      </c>
      <c r="S638" s="9">
        <f t="shared" si="19"/>
        <v>0</v>
      </c>
    </row>
    <row r="639" spans="1:19" x14ac:dyDescent="0.25">
      <c r="A639" t="str">
        <f>CLEAN(Repositorios!C640)</f>
        <v>C</v>
      </c>
      <c r="L639" s="2">
        <f>VALUE(CLEAN(Repositorios!D635))</f>
        <v>482</v>
      </c>
      <c r="M639" s="2">
        <f>VALUE(CLEAN(Repositorios!E490))</f>
        <v>22</v>
      </c>
      <c r="N639" s="2">
        <f>VALUE(CLEAN(Repositorios!F419))</f>
        <v>1233</v>
      </c>
      <c r="O639" s="2">
        <f>VALUE(CLEAN(Repositorios!G364))</f>
        <v>1477</v>
      </c>
      <c r="P639" s="6">
        <f>DATEVALUE(CLEAN(MID(Repositorios!H231,1,11)))</f>
        <v>42260</v>
      </c>
      <c r="Q639" s="8">
        <f>DATEVALUE(CLEAN(MID(Repositorios!I350,1,11)))</f>
        <v>43894</v>
      </c>
      <c r="R639" s="9">
        <f t="shared" si="18"/>
        <v>5</v>
      </c>
      <c r="S639" s="9">
        <f t="shared" si="19"/>
        <v>0</v>
      </c>
    </row>
    <row r="640" spans="1:19" x14ac:dyDescent="0.25">
      <c r="A640" t="str">
        <f>CLEAN(Repositorios!C641)</f>
        <v>JavaScript</v>
      </c>
      <c r="L640" s="2">
        <f>VALUE(CLEAN(Repositorios!D427))</f>
        <v>484</v>
      </c>
      <c r="M640" s="2">
        <f>VALUE(CLEAN(Repositorios!E614))</f>
        <v>22</v>
      </c>
      <c r="N640" s="2">
        <f>VALUE(CLEAN(Repositorios!F425))</f>
        <v>1242</v>
      </c>
      <c r="O640" s="2">
        <f>VALUE(CLEAN(Repositorios!G664))</f>
        <v>1480</v>
      </c>
      <c r="P640" s="6">
        <f>DATEVALUE(CLEAN(MID(Repositorios!H927,1,11)))</f>
        <v>42263</v>
      </c>
      <c r="Q640" s="8">
        <f>DATEVALUE(CLEAN(MID(Repositorios!I351,1,11)))</f>
        <v>43894</v>
      </c>
      <c r="R640" s="9">
        <f t="shared" si="18"/>
        <v>5</v>
      </c>
      <c r="S640" s="9">
        <f t="shared" si="19"/>
        <v>0</v>
      </c>
    </row>
    <row r="641" spans="1:19" x14ac:dyDescent="0.25">
      <c r="A641" t="str">
        <f>CLEAN(Repositorios!C642)</f>
        <v>Python</v>
      </c>
      <c r="L641" s="2">
        <f>VALUE(CLEAN(Repositorios!D900))</f>
        <v>484</v>
      </c>
      <c r="M641" s="2">
        <f>VALUE(CLEAN(Repositorios!E647))</f>
        <v>22</v>
      </c>
      <c r="N641" s="2">
        <f>VALUE(CLEAN(Repositorios!F521))</f>
        <v>1242</v>
      </c>
      <c r="O641" s="2">
        <f>VALUE(CLEAN(Repositorios!G843))</f>
        <v>1484</v>
      </c>
      <c r="P641" s="6">
        <f>DATEVALUE(CLEAN(MID(Repositorios!H225,1,11)))</f>
        <v>42265</v>
      </c>
      <c r="Q641" s="8">
        <f>DATEVALUE(CLEAN(MID(Repositorios!I353,1,11)))</f>
        <v>43894</v>
      </c>
      <c r="R641" s="9">
        <f t="shared" si="18"/>
        <v>5</v>
      </c>
      <c r="S641" s="9">
        <f t="shared" si="19"/>
        <v>0</v>
      </c>
    </row>
    <row r="642" spans="1:19" x14ac:dyDescent="0.25">
      <c r="A642" t="str">
        <f>CLEAN(Repositorios!C643)</f>
        <v>C</v>
      </c>
      <c r="L642" s="2">
        <f>VALUE(CLEAN(Repositorios!D386))</f>
        <v>486</v>
      </c>
      <c r="M642" s="2">
        <f>VALUE(CLEAN(Repositorios!E667))</f>
        <v>22</v>
      </c>
      <c r="N642" s="2">
        <f>VALUE(CLEAN(Repositorios!F676))</f>
        <v>1242</v>
      </c>
      <c r="O642" s="2">
        <f>VALUE(CLEAN(Repositorios!G574))</f>
        <v>1492</v>
      </c>
      <c r="P642" s="6">
        <f>DATEVALUE(CLEAN(MID(Repositorios!H334,1,11)))</f>
        <v>42269</v>
      </c>
      <c r="Q642" s="8">
        <f>DATEVALUE(CLEAN(MID(Repositorios!I354,1,11)))</f>
        <v>43894</v>
      </c>
      <c r="R642" s="9">
        <f t="shared" si="18"/>
        <v>5</v>
      </c>
      <c r="S642" s="9">
        <f t="shared" si="19"/>
        <v>0</v>
      </c>
    </row>
    <row r="643" spans="1:19" x14ac:dyDescent="0.25">
      <c r="A643" t="str">
        <f>CLEAN(Repositorios!C644)</f>
        <v>Go</v>
      </c>
      <c r="L643" s="2">
        <f>VALUE(CLEAN(Repositorios!D176))</f>
        <v>487</v>
      </c>
      <c r="M643" s="2">
        <f>VALUE(CLEAN(Repositorios!E677))</f>
        <v>22</v>
      </c>
      <c r="N643" s="2">
        <f>VALUE(CLEAN(Repositorios!F290))</f>
        <v>1245</v>
      </c>
      <c r="O643" s="2">
        <f>VALUE(CLEAN(Repositorios!G237))</f>
        <v>1497</v>
      </c>
      <c r="P643" s="6">
        <f>DATEVALUE(CLEAN(MID(Repositorios!H377,1,11)))</f>
        <v>42269</v>
      </c>
      <c r="Q643" s="8">
        <f>DATEVALUE(CLEAN(MID(Repositorios!I355,1,11)))</f>
        <v>43894</v>
      </c>
      <c r="R643" s="9">
        <f t="shared" ref="R643:R706" si="20">2020-YEAR(P643)</f>
        <v>5</v>
      </c>
      <c r="S643" s="9">
        <f t="shared" ref="S643:S706" si="21">_xlfn.DAYS("04/03/2020",Q643)</f>
        <v>0</v>
      </c>
    </row>
    <row r="644" spans="1:19" x14ac:dyDescent="0.25">
      <c r="A644" t="str">
        <f>CLEAN(Repositorios!C645)</f>
        <v>Python</v>
      </c>
      <c r="L644" s="2">
        <f>VALUE(CLEAN(Repositorios!D870))</f>
        <v>490</v>
      </c>
      <c r="M644" s="2">
        <f>VALUE(CLEAN(Repositorios!E710))</f>
        <v>22</v>
      </c>
      <c r="N644" s="2">
        <f>VALUE(CLEAN(Repositorios!F768))</f>
        <v>1246</v>
      </c>
      <c r="O644" s="2">
        <f>VALUE(CLEAN(Repositorios!G425))</f>
        <v>1499</v>
      </c>
      <c r="P644" s="6">
        <f>DATEVALUE(CLEAN(MID(Repositorios!H344,1,11)))</f>
        <v>42277</v>
      </c>
      <c r="Q644" s="8">
        <f>DATEVALUE(CLEAN(MID(Repositorios!I356,1,11)))</f>
        <v>43894</v>
      </c>
      <c r="R644" s="9">
        <f t="shared" si="20"/>
        <v>5</v>
      </c>
      <c r="S644" s="9">
        <f t="shared" si="21"/>
        <v>0</v>
      </c>
    </row>
    <row r="645" spans="1:19" x14ac:dyDescent="0.25">
      <c r="A645" t="str">
        <f>CLEAN(Repositorios!C646)</f>
        <v>null</v>
      </c>
      <c r="L645" s="2">
        <f>VALUE(CLEAN(Repositorios!D145))</f>
        <v>491</v>
      </c>
      <c r="M645" s="2">
        <f>VALUE(CLEAN(Repositorios!E712))</f>
        <v>22</v>
      </c>
      <c r="N645" s="2">
        <f>VALUE(CLEAN(Repositorios!F454))</f>
        <v>1247</v>
      </c>
      <c r="O645" s="2">
        <f>VALUE(CLEAN(Repositorios!G438))</f>
        <v>1504</v>
      </c>
      <c r="P645" s="6">
        <f>DATEVALUE(CLEAN(MID(Repositorios!H868,1,11)))</f>
        <v>42279</v>
      </c>
      <c r="Q645" s="8">
        <f>DATEVALUE(CLEAN(MID(Repositorios!I357,1,11)))</f>
        <v>43894</v>
      </c>
      <c r="R645" s="9">
        <f t="shared" si="20"/>
        <v>5</v>
      </c>
      <c r="S645" s="9">
        <f t="shared" si="21"/>
        <v>0</v>
      </c>
    </row>
    <row r="646" spans="1:19" x14ac:dyDescent="0.25">
      <c r="A646" t="str">
        <f>CLEAN(Repositorios!C647)</f>
        <v>JavaScript</v>
      </c>
      <c r="L646" s="2">
        <f>VALUE(CLEAN(Repositorios!D680))</f>
        <v>491</v>
      </c>
      <c r="M646" s="2">
        <f>VALUE(CLEAN(Repositorios!E781))</f>
        <v>22</v>
      </c>
      <c r="N646" s="2">
        <f>VALUE(CLEAN(Repositorios!F1000))</f>
        <v>1251</v>
      </c>
      <c r="O646" s="2">
        <f>VALUE(CLEAN(Repositorios!G384))</f>
        <v>1505</v>
      </c>
      <c r="P646" s="6">
        <f>DATEVALUE(CLEAN(MID(Repositorios!H855,1,11)))</f>
        <v>42282</v>
      </c>
      <c r="Q646" s="8">
        <f>DATEVALUE(CLEAN(MID(Repositorios!I359,1,11)))</f>
        <v>43894</v>
      </c>
      <c r="R646" s="9">
        <f t="shared" si="20"/>
        <v>5</v>
      </c>
      <c r="S646" s="9">
        <f t="shared" si="21"/>
        <v>0</v>
      </c>
    </row>
    <row r="647" spans="1:19" x14ac:dyDescent="0.25">
      <c r="A647" t="str">
        <f>CLEAN(Repositorios!C648)</f>
        <v>null</v>
      </c>
      <c r="L647" s="2">
        <f>VALUE(CLEAN(Repositorios!D118))</f>
        <v>495</v>
      </c>
      <c r="M647" s="2">
        <f>VALUE(CLEAN(Repositorios!E813))</f>
        <v>22</v>
      </c>
      <c r="N647" s="2">
        <f>VALUE(CLEAN(Repositorios!F416))</f>
        <v>1256</v>
      </c>
      <c r="O647" s="2">
        <f>VALUE(CLEAN(Repositorios!G1000))</f>
        <v>1506</v>
      </c>
      <c r="P647" s="6">
        <f>DATEVALUE(CLEAN(MID(Repositorios!H637,1,11)))</f>
        <v>42283</v>
      </c>
      <c r="Q647" s="8">
        <f>DATEVALUE(CLEAN(MID(Repositorios!I360,1,11)))</f>
        <v>43894</v>
      </c>
      <c r="R647" s="9">
        <f t="shared" si="20"/>
        <v>5</v>
      </c>
      <c r="S647" s="9">
        <f t="shared" si="21"/>
        <v>0</v>
      </c>
    </row>
    <row r="648" spans="1:19" x14ac:dyDescent="0.25">
      <c r="A648" t="str">
        <f>CLEAN(Repositorios!C649)</f>
        <v>JavaScript</v>
      </c>
      <c r="L648" s="2">
        <f>VALUE(CLEAN(Repositorios!D183))</f>
        <v>500</v>
      </c>
      <c r="M648" s="2">
        <f>VALUE(CLEAN(Repositorios!E874))</f>
        <v>22</v>
      </c>
      <c r="N648" s="2">
        <f>VALUE(CLEAN(Repositorios!F233))</f>
        <v>1267</v>
      </c>
      <c r="O648" s="2">
        <f>VALUE(CLEAN(Repositorios!G837))</f>
        <v>1519</v>
      </c>
      <c r="P648" s="6">
        <f>DATEVALUE(CLEAN(MID(Repositorios!H791,1,11)))</f>
        <v>42284</v>
      </c>
      <c r="Q648" s="8">
        <f>DATEVALUE(CLEAN(MID(Repositorios!I361,1,11)))</f>
        <v>43894</v>
      </c>
      <c r="R648" s="9">
        <f t="shared" si="20"/>
        <v>5</v>
      </c>
      <c r="S648" s="9">
        <f t="shared" si="21"/>
        <v>0</v>
      </c>
    </row>
    <row r="649" spans="1:19" x14ac:dyDescent="0.25">
      <c r="A649" t="str">
        <f>CLEAN(Repositorios!C650)</f>
        <v>C#</v>
      </c>
      <c r="L649" s="2">
        <f>VALUE(CLEAN(Repositorios!D838))</f>
        <v>500</v>
      </c>
      <c r="M649" s="2">
        <f>VALUE(CLEAN(Repositorios!E324))</f>
        <v>23</v>
      </c>
      <c r="N649" s="2">
        <f>VALUE(CLEAN(Repositorios!F935))</f>
        <v>1268</v>
      </c>
      <c r="O649" s="2">
        <f>VALUE(CLEAN(Repositorios!G560))</f>
        <v>1520</v>
      </c>
      <c r="P649" s="6">
        <f>DATEVALUE(CLEAN(MID(Repositorios!H973,1,11)))</f>
        <v>42287</v>
      </c>
      <c r="Q649" s="8">
        <f>DATEVALUE(CLEAN(MID(Repositorios!I362,1,11)))</f>
        <v>43894</v>
      </c>
      <c r="R649" s="9">
        <f t="shared" si="20"/>
        <v>5</v>
      </c>
      <c r="S649" s="9">
        <f t="shared" si="21"/>
        <v>0</v>
      </c>
    </row>
    <row r="650" spans="1:19" x14ac:dyDescent="0.25">
      <c r="A650" t="str">
        <f>CLEAN(Repositorios!C651)</f>
        <v>JavaScript</v>
      </c>
      <c r="L650" s="2">
        <f>VALUE(CLEAN(Repositorios!D372))</f>
        <v>501</v>
      </c>
      <c r="M650" s="2">
        <f>VALUE(CLEAN(Repositorios!E350))</f>
        <v>23</v>
      </c>
      <c r="N650" s="2">
        <f>VALUE(CLEAN(Repositorios!F656))</f>
        <v>1270</v>
      </c>
      <c r="O650" s="2">
        <f>VALUE(CLEAN(Repositorios!G776))</f>
        <v>1532</v>
      </c>
      <c r="P650" s="6">
        <f>DATEVALUE(CLEAN(MID(Repositorios!H59,1,11)))</f>
        <v>42297</v>
      </c>
      <c r="Q650" s="8">
        <f>DATEVALUE(CLEAN(MID(Repositorios!I363,1,11)))</f>
        <v>43894</v>
      </c>
      <c r="R650" s="9">
        <f t="shared" si="20"/>
        <v>5</v>
      </c>
      <c r="S650" s="9">
        <f t="shared" si="21"/>
        <v>0</v>
      </c>
    </row>
    <row r="651" spans="1:19" x14ac:dyDescent="0.25">
      <c r="A651" t="str">
        <f>CLEAN(Repositorios!C652)</f>
        <v>JavaScript</v>
      </c>
      <c r="L651" s="2">
        <f>VALUE(CLEAN(Repositorios!D711))</f>
        <v>508</v>
      </c>
      <c r="M651" s="2">
        <f>VALUE(CLEAN(Repositorios!E470))</f>
        <v>23</v>
      </c>
      <c r="N651" s="2">
        <f>VALUE(CLEAN(Repositorios!F160))</f>
        <v>1273</v>
      </c>
      <c r="O651" s="2">
        <f>VALUE(CLEAN(Repositorios!G488))</f>
        <v>1535</v>
      </c>
      <c r="P651" s="6">
        <f>DATEVALUE(CLEAN(MID(Repositorios!H62,1,11)))</f>
        <v>42300</v>
      </c>
      <c r="Q651" s="8">
        <f>DATEVALUE(CLEAN(MID(Repositorios!I364,1,11)))</f>
        <v>43894</v>
      </c>
      <c r="R651" s="9">
        <f t="shared" si="20"/>
        <v>5</v>
      </c>
      <c r="S651" s="9">
        <f t="shared" si="21"/>
        <v>0</v>
      </c>
    </row>
    <row r="652" spans="1:19" x14ac:dyDescent="0.25">
      <c r="A652" t="str">
        <f>CLEAN(Repositorios!C653)</f>
        <v>JavaScript</v>
      </c>
      <c r="L652" s="2">
        <f>VALUE(CLEAN(Repositorios!D807))</f>
        <v>512</v>
      </c>
      <c r="M652" s="2">
        <f>VALUE(CLEAN(Repositorios!E503))</f>
        <v>23</v>
      </c>
      <c r="N652" s="2">
        <f>VALUE(CLEAN(Repositorios!F275))</f>
        <v>1276</v>
      </c>
      <c r="O652" s="2">
        <f>VALUE(CLEAN(Repositorios!G419))</f>
        <v>1552</v>
      </c>
      <c r="P652" s="6">
        <f>DATEVALUE(CLEAN(MID(Repositorios!H595,1,11)))</f>
        <v>42301</v>
      </c>
      <c r="Q652" s="8">
        <f>DATEVALUE(CLEAN(MID(Repositorios!I365,1,11)))</f>
        <v>43894</v>
      </c>
      <c r="R652" s="9">
        <f t="shared" si="20"/>
        <v>5</v>
      </c>
      <c r="S652" s="9">
        <f t="shared" si="21"/>
        <v>0</v>
      </c>
    </row>
    <row r="653" spans="1:19" x14ac:dyDescent="0.25">
      <c r="A653" t="str">
        <f>CLEAN(Repositorios!C654)</f>
        <v>Go</v>
      </c>
      <c r="L653" s="2">
        <f>VALUE(CLEAN(Repositorios!D325))</f>
        <v>513</v>
      </c>
      <c r="M653" s="2">
        <f>VALUE(CLEAN(Repositorios!E521))</f>
        <v>23</v>
      </c>
      <c r="N653" s="2">
        <f>VALUE(CLEAN(Repositorios!F533))</f>
        <v>1283</v>
      </c>
      <c r="O653" s="2">
        <f>VALUE(CLEAN(Repositorios!G81))</f>
        <v>1553</v>
      </c>
      <c r="P653" s="6">
        <f>DATEVALUE(CLEAN(MID(Repositorios!H601,1,11)))</f>
        <v>42303</v>
      </c>
      <c r="Q653" s="8">
        <f>DATEVALUE(CLEAN(MID(Repositorios!I369,1,11)))</f>
        <v>43894</v>
      </c>
      <c r="R653" s="9">
        <f t="shared" si="20"/>
        <v>5</v>
      </c>
      <c r="S653" s="9">
        <f t="shared" si="21"/>
        <v>0</v>
      </c>
    </row>
    <row r="654" spans="1:19" x14ac:dyDescent="0.25">
      <c r="A654" t="str">
        <f>CLEAN(Repositorios!C655)</f>
        <v>Kotlin</v>
      </c>
      <c r="L654" s="2">
        <f>VALUE(CLEAN(Repositorios!D402))</f>
        <v>519</v>
      </c>
      <c r="M654" s="2">
        <f>VALUE(CLEAN(Repositorios!E563))</f>
        <v>23</v>
      </c>
      <c r="N654" s="2">
        <f>VALUE(CLEAN(Repositorios!F710))</f>
        <v>1283</v>
      </c>
      <c r="O654" s="2">
        <f>VALUE(CLEAN(Repositorios!G818))</f>
        <v>1556</v>
      </c>
      <c r="P654" s="6">
        <f>DATEVALUE(CLEAN(MID(Repositorios!H592,1,11)))</f>
        <v>42304</v>
      </c>
      <c r="Q654" s="8">
        <f>DATEVALUE(CLEAN(MID(Repositorios!I371,1,11)))</f>
        <v>43894</v>
      </c>
      <c r="R654" s="9">
        <f t="shared" si="20"/>
        <v>5</v>
      </c>
      <c r="S654" s="9">
        <f t="shared" si="21"/>
        <v>0</v>
      </c>
    </row>
    <row r="655" spans="1:19" x14ac:dyDescent="0.25">
      <c r="A655" t="str">
        <f>CLEAN(Repositorios!C656)</f>
        <v>C++</v>
      </c>
      <c r="L655" s="2">
        <f>VALUE(CLEAN(Repositorios!D435))</f>
        <v>520</v>
      </c>
      <c r="M655" s="2">
        <f>VALUE(CLEAN(Repositorios!E754))</f>
        <v>23</v>
      </c>
      <c r="N655" s="2">
        <f>VALUE(CLEAN(Repositorios!F775))</f>
        <v>1288</v>
      </c>
      <c r="O655" s="2">
        <f>VALUE(CLEAN(Repositorios!G485))</f>
        <v>1559</v>
      </c>
      <c r="P655" s="6">
        <f>DATEVALUE(CLEAN(MID(Repositorios!H838,1,11)))</f>
        <v>42305</v>
      </c>
      <c r="Q655" s="8">
        <f>DATEVALUE(CLEAN(MID(Repositorios!I373,1,11)))</f>
        <v>43894</v>
      </c>
      <c r="R655" s="9">
        <f t="shared" si="20"/>
        <v>5</v>
      </c>
      <c r="S655" s="9">
        <f t="shared" si="21"/>
        <v>0</v>
      </c>
    </row>
    <row r="656" spans="1:19" x14ac:dyDescent="0.25">
      <c r="A656" t="str">
        <f>CLEAN(Repositorios!C657)</f>
        <v>C++</v>
      </c>
      <c r="L656" s="2">
        <f>VALUE(CLEAN(Repositorios!D392))</f>
        <v>524</v>
      </c>
      <c r="M656" s="2">
        <f>VALUE(CLEAN(Repositorios!E965))</f>
        <v>23</v>
      </c>
      <c r="N656" s="2">
        <f>VALUE(CLEAN(Repositorios!F391))</f>
        <v>1295</v>
      </c>
      <c r="O656" s="2">
        <f>VALUE(CLEAN(Repositorios!G510))</f>
        <v>1588</v>
      </c>
      <c r="P656" s="6">
        <f>DATEVALUE(CLEAN(MID(Repositorios!H732,1,11)))</f>
        <v>42307</v>
      </c>
      <c r="Q656" s="8">
        <f>DATEVALUE(CLEAN(MID(Repositorios!I374,1,11)))</f>
        <v>43894</v>
      </c>
      <c r="R656" s="9">
        <f t="shared" si="20"/>
        <v>5</v>
      </c>
      <c r="S656" s="9">
        <f t="shared" si="21"/>
        <v>0</v>
      </c>
    </row>
    <row r="657" spans="1:19" x14ac:dyDescent="0.25">
      <c r="A657" t="str">
        <f>CLEAN(Repositorios!C658)</f>
        <v>Swift</v>
      </c>
      <c r="L657" s="2">
        <f>VALUE(CLEAN(Repositorios!D323))</f>
        <v>525</v>
      </c>
      <c r="M657" s="2">
        <f>VALUE(CLEAN(Repositorios!E223))</f>
        <v>24</v>
      </c>
      <c r="N657" s="2">
        <f>VALUE(CLEAN(Repositorios!F472))</f>
        <v>1296</v>
      </c>
      <c r="O657" s="2">
        <f>VALUE(CLEAN(Repositorios!G914))</f>
        <v>1592</v>
      </c>
      <c r="P657" s="6">
        <f>DATEVALUE(CLEAN(MID(Repositorios!H522,1,11)))</f>
        <v>42311</v>
      </c>
      <c r="Q657" s="8">
        <f>DATEVALUE(CLEAN(MID(Repositorios!I375,1,11)))</f>
        <v>43894</v>
      </c>
      <c r="R657" s="9">
        <f t="shared" si="20"/>
        <v>5</v>
      </c>
      <c r="S657" s="9">
        <f t="shared" si="21"/>
        <v>0</v>
      </c>
    </row>
    <row r="658" spans="1:19" x14ac:dyDescent="0.25">
      <c r="A658" t="str">
        <f>CLEAN(Repositorios!C659)</f>
        <v>CSS</v>
      </c>
      <c r="L658" s="2">
        <f>VALUE(CLEAN(Repositorios!D300))</f>
        <v>527</v>
      </c>
      <c r="M658" s="2">
        <f>VALUE(CLEAN(Repositorios!E385))</f>
        <v>24</v>
      </c>
      <c r="N658" s="2">
        <f>VALUE(CLEAN(Repositorios!F63))</f>
        <v>1299</v>
      </c>
      <c r="O658" s="2">
        <f>VALUE(CLEAN(Repositorios!G935))</f>
        <v>1594</v>
      </c>
      <c r="P658" s="6">
        <f>DATEVALUE(CLEAN(MID(Repositorios!H524,1,11)))</f>
        <v>42311</v>
      </c>
      <c r="Q658" s="8">
        <f>DATEVALUE(CLEAN(MID(Repositorios!I376,1,11)))</f>
        <v>43894</v>
      </c>
      <c r="R658" s="9">
        <f t="shared" si="20"/>
        <v>5</v>
      </c>
      <c r="S658" s="9">
        <f t="shared" si="21"/>
        <v>0</v>
      </c>
    </row>
    <row r="659" spans="1:19" x14ac:dyDescent="0.25">
      <c r="A659" t="str">
        <f>CLEAN(Repositorios!C660)</f>
        <v>Java</v>
      </c>
      <c r="L659" s="2">
        <f>VALUE(CLEAN(Repositorios!D814))</f>
        <v>528</v>
      </c>
      <c r="M659" s="2">
        <f>VALUE(CLEAN(Repositorios!E508))</f>
        <v>24</v>
      </c>
      <c r="N659" s="2">
        <f>VALUE(CLEAN(Repositorios!F432))</f>
        <v>1301</v>
      </c>
      <c r="O659" s="2">
        <f>VALUE(CLEAN(Repositorios!G636))</f>
        <v>1605</v>
      </c>
      <c r="P659" s="6">
        <f>DATEVALUE(CLEAN(MID(Repositorios!H272,1,11)))</f>
        <v>42312</v>
      </c>
      <c r="Q659" s="8">
        <f>DATEVALUE(CLEAN(MID(Repositorios!I377,1,11)))</f>
        <v>43894</v>
      </c>
      <c r="R659" s="9">
        <f t="shared" si="20"/>
        <v>5</v>
      </c>
      <c r="S659" s="9">
        <f t="shared" si="21"/>
        <v>0</v>
      </c>
    </row>
    <row r="660" spans="1:19" x14ac:dyDescent="0.25">
      <c r="A660" t="str">
        <f>CLEAN(Repositorios!C661)</f>
        <v>C#</v>
      </c>
      <c r="L660" s="2">
        <f>VALUE(CLEAN(Repositorios!D336))</f>
        <v>529</v>
      </c>
      <c r="M660" s="2">
        <f>VALUE(CLEAN(Repositorios!E517))</f>
        <v>24</v>
      </c>
      <c r="N660" s="2">
        <f>VALUE(CLEAN(Repositorios!F559))</f>
        <v>1310</v>
      </c>
      <c r="O660" s="2">
        <f>VALUE(CLEAN(Repositorios!G486))</f>
        <v>1608</v>
      </c>
      <c r="P660" s="6">
        <f>DATEVALUE(CLEAN(MID(Repositorios!H6,1,11)))</f>
        <v>42315</v>
      </c>
      <c r="Q660" s="8">
        <f>DATEVALUE(CLEAN(MID(Repositorios!I378,1,11)))</f>
        <v>43894</v>
      </c>
      <c r="R660" s="9">
        <f t="shared" si="20"/>
        <v>5</v>
      </c>
      <c r="S660" s="9">
        <f t="shared" si="21"/>
        <v>0</v>
      </c>
    </row>
    <row r="661" spans="1:19" x14ac:dyDescent="0.25">
      <c r="A661" t="str">
        <f>CLEAN(Repositorios!C662)</f>
        <v>null</v>
      </c>
      <c r="L661" s="2">
        <f>VALUE(CLEAN(Repositorios!D452))</f>
        <v>537</v>
      </c>
      <c r="M661" s="2">
        <f>VALUE(CLEAN(Repositorios!E720))</f>
        <v>24</v>
      </c>
      <c r="N661" s="2">
        <f>VALUE(CLEAN(Repositorios!F972))</f>
        <v>1312</v>
      </c>
      <c r="O661" s="2">
        <f>VALUE(CLEAN(Repositorios!G233))</f>
        <v>1612</v>
      </c>
      <c r="P661" s="6">
        <f>DATEVALUE(CLEAN(MID(Repositorios!H833,1,11)))</f>
        <v>42315</v>
      </c>
      <c r="Q661" s="8">
        <f>DATEVALUE(CLEAN(MID(Repositorios!I379,1,11)))</f>
        <v>43894</v>
      </c>
      <c r="R661" s="9">
        <f t="shared" si="20"/>
        <v>5</v>
      </c>
      <c r="S661" s="9">
        <f t="shared" si="21"/>
        <v>0</v>
      </c>
    </row>
    <row r="662" spans="1:19" x14ac:dyDescent="0.25">
      <c r="A662" t="str">
        <f>CLEAN(Repositorios!C663)</f>
        <v>JavaScript</v>
      </c>
      <c r="L662" s="2">
        <f>VALUE(CLEAN(Repositorios!D657))</f>
        <v>540</v>
      </c>
      <c r="M662" s="2">
        <f>VALUE(CLEAN(Repositorios!E806))</f>
        <v>24</v>
      </c>
      <c r="N662" s="2">
        <f>VALUE(CLEAN(Repositorios!F574))</f>
        <v>1315</v>
      </c>
      <c r="O662" s="2">
        <f>VALUE(CLEAN(Repositorios!G643))</f>
        <v>1621</v>
      </c>
      <c r="P662" s="6">
        <f>DATEVALUE(CLEAN(MID(Repositorios!H510,1,11)))</f>
        <v>42318</v>
      </c>
      <c r="Q662" s="8">
        <f>DATEVALUE(CLEAN(MID(Repositorios!I380,1,11)))</f>
        <v>43894</v>
      </c>
      <c r="R662" s="9">
        <f t="shared" si="20"/>
        <v>5</v>
      </c>
      <c r="S662" s="9">
        <f t="shared" si="21"/>
        <v>0</v>
      </c>
    </row>
    <row r="663" spans="1:19" x14ac:dyDescent="0.25">
      <c r="A663" t="str">
        <f>CLEAN(Repositorios!C664)</f>
        <v>JavaScript</v>
      </c>
      <c r="L663" s="2">
        <f>VALUE(CLEAN(Repositorios!D110))</f>
        <v>544</v>
      </c>
      <c r="M663" s="2">
        <f>VALUE(CLEAN(Repositorios!E929))</f>
        <v>24</v>
      </c>
      <c r="N663" s="2">
        <f>VALUE(CLEAN(Repositorios!F458))</f>
        <v>1322</v>
      </c>
      <c r="O663" s="2">
        <f>VALUE(CLEAN(Repositorios!G972))</f>
        <v>1622</v>
      </c>
      <c r="P663" s="6">
        <f>DATEVALUE(CLEAN(MID(Repositorios!H133,1,11)))</f>
        <v>42319</v>
      </c>
      <c r="Q663" s="8">
        <f>DATEVALUE(CLEAN(MID(Repositorios!I383,1,11)))</f>
        <v>43894</v>
      </c>
      <c r="R663" s="9">
        <f t="shared" si="20"/>
        <v>5</v>
      </c>
      <c r="S663" s="9">
        <f t="shared" si="21"/>
        <v>0</v>
      </c>
    </row>
    <row r="664" spans="1:19" x14ac:dyDescent="0.25">
      <c r="A664" t="str">
        <f>CLEAN(Repositorios!C665)</f>
        <v>JavaScript</v>
      </c>
      <c r="L664" s="2">
        <f>VALUE(CLEAN(Repositorios!D201))</f>
        <v>546</v>
      </c>
      <c r="M664" s="2">
        <f>VALUE(CLEAN(Repositorios!E959))</f>
        <v>24</v>
      </c>
      <c r="N664" s="2">
        <f>VALUE(CLEAN(Repositorios!F529))</f>
        <v>1327</v>
      </c>
      <c r="O664" s="2">
        <f>VALUE(CLEAN(Repositorios!G454))</f>
        <v>1641</v>
      </c>
      <c r="P664" s="6">
        <f>DATEVALUE(CLEAN(MID(Repositorios!H350,1,11)))</f>
        <v>42324</v>
      </c>
      <c r="Q664" s="8">
        <f>DATEVALUE(CLEAN(MID(Repositorios!I384,1,11)))</f>
        <v>43894</v>
      </c>
      <c r="R664" s="9">
        <f t="shared" si="20"/>
        <v>5</v>
      </c>
      <c r="S664" s="9">
        <f t="shared" si="21"/>
        <v>0</v>
      </c>
    </row>
    <row r="665" spans="1:19" x14ac:dyDescent="0.25">
      <c r="A665" t="str">
        <f>CLEAN(Repositorios!C666)</f>
        <v>Go</v>
      </c>
      <c r="L665" s="2">
        <f>VALUE(CLEAN(Repositorios!D596))</f>
        <v>550</v>
      </c>
      <c r="M665" s="2">
        <f>VALUE(CLEAN(Repositorios!E993))</f>
        <v>24</v>
      </c>
      <c r="N665" s="2">
        <f>VALUE(CLEAN(Repositorios!F237))</f>
        <v>1340</v>
      </c>
      <c r="O665" s="2">
        <f>VALUE(CLEAN(Repositorios!G503))</f>
        <v>1649</v>
      </c>
      <c r="P665" s="6">
        <f>DATEVALUE(CLEAN(MID(Repositorios!H616,1,11)))</f>
        <v>42325</v>
      </c>
      <c r="Q665" s="8">
        <f>DATEVALUE(CLEAN(MID(Repositorios!I385,1,11)))</f>
        <v>43894</v>
      </c>
      <c r="R665" s="9">
        <f t="shared" si="20"/>
        <v>5</v>
      </c>
      <c r="S665" s="9">
        <f t="shared" si="21"/>
        <v>0</v>
      </c>
    </row>
    <row r="666" spans="1:19" x14ac:dyDescent="0.25">
      <c r="A666" t="str">
        <f>CLEAN(Repositorios!C667)</f>
        <v>V</v>
      </c>
      <c r="L666" s="2">
        <f>VALUE(CLEAN(Repositorios!D410))</f>
        <v>552</v>
      </c>
      <c r="M666" s="2">
        <f>VALUE(CLEAN(Repositorios!E132))</f>
        <v>25</v>
      </c>
      <c r="N666" s="2">
        <f>VALUE(CLEAN(Repositorios!F905))</f>
        <v>1343</v>
      </c>
      <c r="O666" s="2">
        <f>VALUE(CLEAN(Repositorios!G471))</f>
        <v>1655</v>
      </c>
      <c r="P666" s="6">
        <f>DATEVALUE(CLEAN(MID(Repositorios!H126,1,11)))</f>
        <v>42329</v>
      </c>
      <c r="Q666" s="8">
        <f>DATEVALUE(CLEAN(MID(Repositorios!I388,1,11)))</f>
        <v>43894</v>
      </c>
      <c r="R666" s="9">
        <f t="shared" si="20"/>
        <v>5</v>
      </c>
      <c r="S666" s="9">
        <f t="shared" si="21"/>
        <v>0</v>
      </c>
    </row>
    <row r="667" spans="1:19" x14ac:dyDescent="0.25">
      <c r="A667" t="str">
        <f>CLEAN(Repositorios!C668)</f>
        <v>C++</v>
      </c>
      <c r="L667" s="2">
        <f>VALUE(CLEAN(Repositorios!D131))</f>
        <v>554</v>
      </c>
      <c r="M667" s="2">
        <f>VALUE(CLEAN(Repositorios!E220))</f>
        <v>25</v>
      </c>
      <c r="N667" s="2">
        <f>VALUE(CLEAN(Repositorios!F485))</f>
        <v>1345</v>
      </c>
      <c r="O667" s="2">
        <f>VALUE(CLEAN(Repositorios!G912))</f>
        <v>1659</v>
      </c>
      <c r="P667" s="6">
        <f>DATEVALUE(CLEAN(MID(Repositorios!H483,1,11)))</f>
        <v>42329</v>
      </c>
      <c r="Q667" s="8">
        <f>DATEVALUE(CLEAN(MID(Repositorios!I389,1,11)))</f>
        <v>43894</v>
      </c>
      <c r="R667" s="9">
        <f t="shared" si="20"/>
        <v>5</v>
      </c>
      <c r="S667" s="9">
        <f t="shared" si="21"/>
        <v>0</v>
      </c>
    </row>
    <row r="668" spans="1:19" x14ac:dyDescent="0.25">
      <c r="A668" t="str">
        <f>CLEAN(Repositorios!C669)</f>
        <v>Python</v>
      </c>
      <c r="L668" s="2">
        <f>VALUE(CLEAN(Repositorios!D239))</f>
        <v>560</v>
      </c>
      <c r="M668" s="2">
        <f>VALUE(CLEAN(Repositorios!E411))</f>
        <v>25</v>
      </c>
      <c r="N668" s="2">
        <f>VALUE(CLEAN(Repositorios!F667))</f>
        <v>1356</v>
      </c>
      <c r="O668" s="2">
        <f>VALUE(CLEAN(Repositorios!G473))</f>
        <v>1684</v>
      </c>
      <c r="P668" s="6">
        <f>DATEVALUE(CLEAN(MID(Repositorios!H615,1,11)))</f>
        <v>42334</v>
      </c>
      <c r="Q668" s="8">
        <f>DATEVALUE(CLEAN(MID(Repositorios!I391,1,11)))</f>
        <v>43894</v>
      </c>
      <c r="R668" s="9">
        <f t="shared" si="20"/>
        <v>5</v>
      </c>
      <c r="S668" s="9">
        <f t="shared" si="21"/>
        <v>0</v>
      </c>
    </row>
    <row r="669" spans="1:19" x14ac:dyDescent="0.25">
      <c r="A669" t="str">
        <f>CLEAN(Repositorios!C670)</f>
        <v>JavaScript</v>
      </c>
      <c r="L669" s="2">
        <f>VALUE(CLEAN(Repositorios!D287))</f>
        <v>560</v>
      </c>
      <c r="M669" s="2">
        <f>VALUE(CLEAN(Repositorios!E661))</f>
        <v>25</v>
      </c>
      <c r="N669" s="2">
        <f>VALUE(CLEAN(Repositorios!F488))</f>
        <v>1370</v>
      </c>
      <c r="O669" s="2">
        <f>VALUE(CLEAN(Repositorios!G397))</f>
        <v>1691</v>
      </c>
      <c r="P669" s="6">
        <f>DATEVALUE(CLEAN(MID(Repositorios!H164,1,11)))</f>
        <v>42336</v>
      </c>
      <c r="Q669" s="8">
        <f>DATEVALUE(CLEAN(MID(Repositorios!I393,1,11)))</f>
        <v>43894</v>
      </c>
      <c r="R669" s="9">
        <f t="shared" si="20"/>
        <v>5</v>
      </c>
      <c r="S669" s="9">
        <f t="shared" si="21"/>
        <v>0</v>
      </c>
    </row>
    <row r="670" spans="1:19" x14ac:dyDescent="0.25">
      <c r="A670" t="str">
        <f>CLEAN(Repositorios!C671)</f>
        <v>PHP</v>
      </c>
      <c r="L670" s="2">
        <f>VALUE(CLEAN(Repositorios!D363))</f>
        <v>562</v>
      </c>
      <c r="M670" s="2">
        <f>VALUE(CLEAN(Repositorios!E827))</f>
        <v>25</v>
      </c>
      <c r="N670" s="2">
        <f>VALUE(CLEAN(Repositorios!F818))</f>
        <v>1373</v>
      </c>
      <c r="O670" s="2">
        <f>VALUE(CLEAN(Repositorios!G363))</f>
        <v>1692</v>
      </c>
      <c r="P670" s="6">
        <f>DATEVALUE(CLEAN(MID(Repositorios!H978,1,11)))</f>
        <v>42336</v>
      </c>
      <c r="Q670" s="8">
        <f>DATEVALUE(CLEAN(MID(Repositorios!I395,1,11)))</f>
        <v>43894</v>
      </c>
      <c r="R670" s="9">
        <f t="shared" si="20"/>
        <v>5</v>
      </c>
      <c r="S670" s="9">
        <f t="shared" si="21"/>
        <v>0</v>
      </c>
    </row>
    <row r="671" spans="1:19" x14ac:dyDescent="0.25">
      <c r="A671" t="str">
        <f>CLEAN(Repositorios!C672)</f>
        <v>CSS</v>
      </c>
      <c r="L671" s="2">
        <f>VALUE(CLEAN(Repositorios!D91))</f>
        <v>563</v>
      </c>
      <c r="M671" s="2">
        <f>VALUE(CLEAN(Repositorios!E897))</f>
        <v>25</v>
      </c>
      <c r="N671" s="2">
        <f>VALUE(CLEAN(Repositorios!F363))</f>
        <v>1376</v>
      </c>
      <c r="O671" s="2">
        <f>VALUE(CLEAN(Repositorios!G374))</f>
        <v>1703</v>
      </c>
      <c r="P671" s="6">
        <f>DATEVALUE(CLEAN(MID(Repositorios!H422,1,11)))</f>
        <v>42337</v>
      </c>
      <c r="Q671" s="8">
        <f>DATEVALUE(CLEAN(MID(Repositorios!I396,1,11)))</f>
        <v>43894</v>
      </c>
      <c r="R671" s="9">
        <f t="shared" si="20"/>
        <v>5</v>
      </c>
      <c r="S671" s="9">
        <f t="shared" si="21"/>
        <v>0</v>
      </c>
    </row>
    <row r="672" spans="1:19" x14ac:dyDescent="0.25">
      <c r="A672" t="str">
        <f>CLEAN(Repositorios!C673)</f>
        <v>null</v>
      </c>
      <c r="L672" s="2">
        <f>VALUE(CLEAN(Repositorios!D346))</f>
        <v>564</v>
      </c>
      <c r="M672" s="2">
        <f>VALUE(CLEAN(Repositorios!E997))</f>
        <v>25</v>
      </c>
      <c r="N672" s="2">
        <f>VALUE(CLEAN(Repositorios!F692))</f>
        <v>1379</v>
      </c>
      <c r="O672" s="2">
        <f>VALUE(CLEAN(Repositorios!G896))</f>
        <v>1721</v>
      </c>
      <c r="P672" s="6">
        <f>DATEVALUE(CLEAN(MID(Repositorios!H363,1,11)))</f>
        <v>42342</v>
      </c>
      <c r="Q672" s="8">
        <f>DATEVALUE(CLEAN(MID(Repositorios!I397,1,11)))</f>
        <v>43894</v>
      </c>
      <c r="R672" s="9">
        <f t="shared" si="20"/>
        <v>5</v>
      </c>
      <c r="S672" s="9">
        <f t="shared" si="21"/>
        <v>0</v>
      </c>
    </row>
    <row r="673" spans="1:19" x14ac:dyDescent="0.25">
      <c r="A673" t="str">
        <f>CLEAN(Repositorios!C674)</f>
        <v>Python</v>
      </c>
      <c r="L673" s="2">
        <f>VALUE(CLEAN(Repositorios!D503))</f>
        <v>568</v>
      </c>
      <c r="M673" s="2">
        <f>VALUE(CLEAN(Repositorios!E1001))</f>
        <v>25</v>
      </c>
      <c r="N673" s="2">
        <f>VALUE(CLEAN(Repositorios!F473))</f>
        <v>1390</v>
      </c>
      <c r="O673" s="2">
        <f>VALUE(CLEAN(Repositorios!G869))</f>
        <v>1729</v>
      </c>
      <c r="P673" s="6">
        <f>DATEVALUE(CLEAN(MID(Repositorios!H160,1,11)))</f>
        <v>42359</v>
      </c>
      <c r="Q673" s="8">
        <f>DATEVALUE(CLEAN(MID(Repositorios!I399,1,11)))</f>
        <v>43894</v>
      </c>
      <c r="R673" s="9">
        <f t="shared" si="20"/>
        <v>5</v>
      </c>
      <c r="S673" s="9">
        <f t="shared" si="21"/>
        <v>0</v>
      </c>
    </row>
    <row r="674" spans="1:19" x14ac:dyDescent="0.25">
      <c r="A674" t="str">
        <f>CLEAN(Repositorios!C675)</f>
        <v>Python</v>
      </c>
      <c r="L674" s="2">
        <f>VALUE(CLEAN(Repositorios!D92))</f>
        <v>570</v>
      </c>
      <c r="M674" s="2">
        <f>VALUE(CLEAN(Repositorios!E242))</f>
        <v>26</v>
      </c>
      <c r="N674" s="2">
        <f>VALUE(CLEAN(Repositorios!F151))</f>
        <v>1394</v>
      </c>
      <c r="O674" s="2">
        <f>VALUE(CLEAN(Repositorios!G57))</f>
        <v>1746</v>
      </c>
      <c r="P674" s="6">
        <f>DATEVALUE(CLEAN(MID(Repositorios!H286,1,11)))</f>
        <v>42364</v>
      </c>
      <c r="Q674" s="8">
        <f>DATEVALUE(CLEAN(MID(Repositorios!I400,1,11)))</f>
        <v>43894</v>
      </c>
      <c r="R674" s="9">
        <f t="shared" si="20"/>
        <v>5</v>
      </c>
      <c r="S674" s="9">
        <f t="shared" si="21"/>
        <v>0</v>
      </c>
    </row>
    <row r="675" spans="1:19" x14ac:dyDescent="0.25">
      <c r="A675" t="str">
        <f>CLEAN(Repositorios!C676)</f>
        <v>JavaScript</v>
      </c>
      <c r="L675" s="2">
        <f>VALUE(CLEAN(Repositorios!D992))</f>
        <v>570</v>
      </c>
      <c r="M675" s="2">
        <f>VALUE(CLEAN(Repositorios!E281))</f>
        <v>26</v>
      </c>
      <c r="N675" s="2">
        <f>VALUE(CLEAN(Repositorios!F510))</f>
        <v>1394</v>
      </c>
      <c r="O675" s="2">
        <f>VALUE(CLEAN(Repositorios!G987))</f>
        <v>1750</v>
      </c>
      <c r="P675" s="6">
        <f>DATEVALUE(CLEAN(MID(Repositorios!H636,1,11)))</f>
        <v>42364</v>
      </c>
      <c r="Q675" s="8">
        <f>DATEVALUE(CLEAN(MID(Repositorios!I402,1,11)))</f>
        <v>43894</v>
      </c>
      <c r="R675" s="9">
        <f t="shared" si="20"/>
        <v>5</v>
      </c>
      <c r="S675" s="9">
        <f t="shared" si="21"/>
        <v>0</v>
      </c>
    </row>
    <row r="676" spans="1:19" x14ac:dyDescent="0.25">
      <c r="A676" t="str">
        <f>CLEAN(Repositorios!C677)</f>
        <v>JavaScript</v>
      </c>
      <c r="L676" s="2">
        <f>VALUE(CLEAN(Repositorios!D384))</f>
        <v>572</v>
      </c>
      <c r="M676" s="2">
        <f>VALUE(CLEAN(Repositorios!E288))</f>
        <v>26</v>
      </c>
      <c r="N676" s="2">
        <f>VALUE(CLEAN(Repositorios!F987))</f>
        <v>1397</v>
      </c>
      <c r="O676" s="2">
        <f>VALUE(CLEAN(Repositorios!G283))</f>
        <v>1755</v>
      </c>
      <c r="P676" s="6">
        <f>DATEVALUE(CLEAN(MID(Repositorios!H455,1,11)))</f>
        <v>42373</v>
      </c>
      <c r="Q676" s="8">
        <f>DATEVALUE(CLEAN(MID(Repositorios!I403,1,11)))</f>
        <v>43894</v>
      </c>
      <c r="R676" s="9">
        <f t="shared" si="20"/>
        <v>4</v>
      </c>
      <c r="S676" s="9">
        <f t="shared" si="21"/>
        <v>0</v>
      </c>
    </row>
    <row r="677" spans="1:19" x14ac:dyDescent="0.25">
      <c r="A677" t="str">
        <f>CLEAN(Repositorios!C678)</f>
        <v>TypeScript</v>
      </c>
      <c r="L677" s="2">
        <f>VALUE(CLEAN(Repositorios!D955))</f>
        <v>572</v>
      </c>
      <c r="M677" s="2">
        <f>VALUE(CLEAN(Repositorios!E432))</f>
        <v>26</v>
      </c>
      <c r="N677" s="2">
        <f>VALUE(CLEAN(Repositorios!F726))</f>
        <v>1405</v>
      </c>
      <c r="O677" s="2">
        <f>VALUE(CLEAN(Repositorios!G63))</f>
        <v>1759</v>
      </c>
      <c r="P677" s="6">
        <f>DATEVALUE(CLEAN(MID(Repositorios!H822,1,11)))</f>
        <v>42373</v>
      </c>
      <c r="Q677" s="8">
        <f>DATEVALUE(CLEAN(MID(Repositorios!I405,1,11)))</f>
        <v>43894</v>
      </c>
      <c r="R677" s="9">
        <f t="shared" si="20"/>
        <v>4</v>
      </c>
      <c r="S677" s="9">
        <f t="shared" si="21"/>
        <v>0</v>
      </c>
    </row>
    <row r="678" spans="1:19" x14ac:dyDescent="0.25">
      <c r="A678" t="str">
        <f>CLEAN(Repositorios!C679)</f>
        <v>JavaScript</v>
      </c>
      <c r="L678" s="2">
        <f>VALUE(CLEAN(Repositorios!D603))</f>
        <v>573</v>
      </c>
      <c r="M678" s="2">
        <f>VALUE(CLEAN(Repositorios!E555))</f>
        <v>26</v>
      </c>
      <c r="N678" s="2">
        <f>VALUE(CLEAN(Repositorios!F342))</f>
        <v>1421</v>
      </c>
      <c r="O678" s="2">
        <f>VALUE(CLEAN(Repositorios!G151))</f>
        <v>1760</v>
      </c>
      <c r="P678" s="6">
        <f>DATEVALUE(CLEAN(MID(Repositorios!H957,1,11)))</f>
        <v>42376</v>
      </c>
      <c r="Q678" s="8">
        <f>DATEVALUE(CLEAN(MID(Repositorios!I408,1,11)))</f>
        <v>43894</v>
      </c>
      <c r="R678" s="9">
        <f t="shared" si="20"/>
        <v>4</v>
      </c>
      <c r="S678" s="9">
        <f t="shared" si="21"/>
        <v>0</v>
      </c>
    </row>
    <row r="679" spans="1:19" x14ac:dyDescent="0.25">
      <c r="A679" t="str">
        <f>CLEAN(Repositorios!C680)</f>
        <v>JavaScript</v>
      </c>
      <c r="L679" s="2">
        <f>VALUE(CLEAN(Repositorios!D362))</f>
        <v>574</v>
      </c>
      <c r="M679" s="2">
        <f>VALUE(CLEAN(Repositorios!E584))</f>
        <v>26</v>
      </c>
      <c r="N679" s="2">
        <f>VALUE(CLEAN(Repositorios!F900))</f>
        <v>1426</v>
      </c>
      <c r="O679" s="2">
        <f>VALUE(CLEAN(Repositorios!G798))</f>
        <v>1768</v>
      </c>
      <c r="P679" s="6">
        <f>DATEVALUE(CLEAN(MID(Repositorios!H549,1,11)))</f>
        <v>42382</v>
      </c>
      <c r="Q679" s="8">
        <f>DATEVALUE(CLEAN(MID(Repositorios!I414,1,11)))</f>
        <v>43894</v>
      </c>
      <c r="R679" s="9">
        <f t="shared" si="20"/>
        <v>4</v>
      </c>
      <c r="S679" s="9">
        <f t="shared" si="21"/>
        <v>0</v>
      </c>
    </row>
    <row r="680" spans="1:19" x14ac:dyDescent="0.25">
      <c r="A680" t="str">
        <f>CLEAN(Repositorios!C681)</f>
        <v>Swift</v>
      </c>
      <c r="L680" s="2">
        <f>VALUE(CLEAN(Repositorios!D944))</f>
        <v>575</v>
      </c>
      <c r="M680" s="2">
        <f>VALUE(CLEAN(Repositorios!E698))</f>
        <v>26</v>
      </c>
      <c r="N680" s="2">
        <f>VALUE(CLEAN(Repositorios!F420))</f>
        <v>1437</v>
      </c>
      <c r="O680" s="2">
        <f>VALUE(CLEAN(Repositorios!G165))</f>
        <v>1772</v>
      </c>
      <c r="P680" s="6">
        <f>DATEVALUE(CLEAN(MID(Repositorios!H788,1,11)))</f>
        <v>42382</v>
      </c>
      <c r="Q680" s="8">
        <f>DATEVALUE(CLEAN(MID(Repositorios!I417,1,11)))</f>
        <v>43894</v>
      </c>
      <c r="R680" s="9">
        <f t="shared" si="20"/>
        <v>4</v>
      </c>
      <c r="S680" s="9">
        <f t="shared" si="21"/>
        <v>0</v>
      </c>
    </row>
    <row r="681" spans="1:19" x14ac:dyDescent="0.25">
      <c r="A681" t="str">
        <f>CLEAN(Repositorios!C682)</f>
        <v>Python</v>
      </c>
      <c r="L681" s="2">
        <f>VALUE(CLEAN(Repositorios!D594))</f>
        <v>576</v>
      </c>
      <c r="M681" s="2">
        <f>VALUE(CLEAN(Repositorios!E743))</f>
        <v>26</v>
      </c>
      <c r="N681" s="2">
        <f>VALUE(CLEAN(Repositorios!F364))</f>
        <v>1445</v>
      </c>
      <c r="O681" s="2">
        <f>VALUE(CLEAN(Repositorios!G612))</f>
        <v>1772</v>
      </c>
      <c r="P681" s="6">
        <f>DATEVALUE(CLEAN(MID(Repositorios!H528,1,11)))</f>
        <v>42387</v>
      </c>
      <c r="Q681" s="8">
        <f>DATEVALUE(CLEAN(MID(Repositorios!I419,1,11)))</f>
        <v>43894</v>
      </c>
      <c r="R681" s="9">
        <f t="shared" si="20"/>
        <v>4</v>
      </c>
      <c r="S681" s="9">
        <f t="shared" si="21"/>
        <v>0</v>
      </c>
    </row>
    <row r="682" spans="1:19" x14ac:dyDescent="0.25">
      <c r="A682" t="str">
        <f>CLEAN(Repositorios!C683)</f>
        <v>null</v>
      </c>
      <c r="L682" s="2">
        <f>VALUE(CLEAN(Repositorios!D341))</f>
        <v>585</v>
      </c>
      <c r="M682" s="2">
        <f>VALUE(CLEAN(Repositorios!E777))</f>
        <v>26</v>
      </c>
      <c r="N682" s="2">
        <f>VALUE(CLEAN(Repositorios!F869))</f>
        <v>1453</v>
      </c>
      <c r="O682" s="2">
        <f>VALUE(CLEAN(Repositorios!G177))</f>
        <v>1789</v>
      </c>
      <c r="P682" s="6">
        <f>DATEVALUE(CLEAN(MID(Repositorios!H122,1,11)))</f>
        <v>42388</v>
      </c>
      <c r="Q682" s="8">
        <f>DATEVALUE(CLEAN(MID(Repositorios!I420,1,11)))</f>
        <v>43894</v>
      </c>
      <c r="R682" s="9">
        <f t="shared" si="20"/>
        <v>4</v>
      </c>
      <c r="S682" s="9">
        <f t="shared" si="21"/>
        <v>0</v>
      </c>
    </row>
    <row r="683" spans="1:19" x14ac:dyDescent="0.25">
      <c r="A683" t="str">
        <f>CLEAN(Repositorios!C684)</f>
        <v>JavaScript</v>
      </c>
      <c r="L683" s="2">
        <f>VALUE(CLEAN(Repositorios!D847))</f>
        <v>590</v>
      </c>
      <c r="M683" s="2">
        <f>VALUE(CLEAN(Repositorios!E792))</f>
        <v>26</v>
      </c>
      <c r="N683" s="2">
        <f>VALUE(CLEAN(Repositorios!F697))</f>
        <v>1458</v>
      </c>
      <c r="O683" s="2">
        <f>VALUE(CLEAN(Repositorios!G697))</f>
        <v>1820</v>
      </c>
      <c r="P683" s="6">
        <f>DATEVALUE(CLEAN(MID(Repositorios!H423,1,11)))</f>
        <v>42388</v>
      </c>
      <c r="Q683" s="8">
        <f>DATEVALUE(CLEAN(MID(Repositorios!I422,1,11)))</f>
        <v>43894</v>
      </c>
      <c r="R683" s="9">
        <f t="shared" si="20"/>
        <v>4</v>
      </c>
      <c r="S683" s="9">
        <f t="shared" si="21"/>
        <v>0</v>
      </c>
    </row>
    <row r="684" spans="1:19" x14ac:dyDescent="0.25">
      <c r="A684" t="str">
        <f>CLEAN(Repositorios!C685)</f>
        <v>JavaScript</v>
      </c>
      <c r="L684" s="2">
        <f>VALUE(CLEAN(Repositorios!D139))</f>
        <v>595</v>
      </c>
      <c r="M684" s="2">
        <f>VALUE(CLEAN(Repositorios!E875))</f>
        <v>26</v>
      </c>
      <c r="N684" s="2">
        <f>VALUE(CLEAN(Repositorios!F503))</f>
        <v>1470</v>
      </c>
      <c r="O684" s="2">
        <f>VALUE(CLEAN(Repositorios!G674))</f>
        <v>1822</v>
      </c>
      <c r="P684" s="6">
        <f>DATEVALUE(CLEAN(MID(Repositorios!H481,1,11)))</f>
        <v>42391</v>
      </c>
      <c r="Q684" s="8">
        <f>DATEVALUE(CLEAN(MID(Repositorios!I423,1,11)))</f>
        <v>43894</v>
      </c>
      <c r="R684" s="9">
        <f t="shared" si="20"/>
        <v>4</v>
      </c>
      <c r="S684" s="9">
        <f t="shared" si="21"/>
        <v>0</v>
      </c>
    </row>
    <row r="685" spans="1:19" x14ac:dyDescent="0.25">
      <c r="A685" t="str">
        <f>CLEAN(Repositorios!C686)</f>
        <v>JavaScript</v>
      </c>
      <c r="L685" s="2">
        <f>VALUE(CLEAN(Repositorios!D775))</f>
        <v>596</v>
      </c>
      <c r="M685" s="2">
        <f>VALUE(CLEAN(Repositorios!E148))</f>
        <v>27</v>
      </c>
      <c r="N685" s="2">
        <f>VALUE(CLEAN(Repositorios!F471))</f>
        <v>1472</v>
      </c>
      <c r="O685" s="2">
        <f>VALUE(CLEAN(Repositorios!G411))</f>
        <v>1823</v>
      </c>
      <c r="P685" s="6">
        <f>DATEVALUE(CLEAN(MID(Repositorios!H118,1,11)))</f>
        <v>42392</v>
      </c>
      <c r="Q685" s="8">
        <f>DATEVALUE(CLEAN(MID(Repositorios!I424,1,11)))</f>
        <v>43894</v>
      </c>
      <c r="R685" s="9">
        <f t="shared" si="20"/>
        <v>4</v>
      </c>
      <c r="S685" s="9">
        <f t="shared" si="21"/>
        <v>0</v>
      </c>
    </row>
    <row r="686" spans="1:19" x14ac:dyDescent="0.25">
      <c r="A686" t="str">
        <f>CLEAN(Repositorios!C687)</f>
        <v>Python</v>
      </c>
      <c r="L686" s="2">
        <f>VALUE(CLEAN(Repositorios!D93))</f>
        <v>601</v>
      </c>
      <c r="M686" s="2">
        <f>VALUE(CLEAN(Repositorios!E317))</f>
        <v>27</v>
      </c>
      <c r="N686" s="2">
        <f>VALUE(CLEAN(Repositorios!F776))</f>
        <v>1486</v>
      </c>
      <c r="O686" s="2">
        <f>VALUE(CLEAN(Repositorios!G733))</f>
        <v>1827</v>
      </c>
      <c r="P686" s="6">
        <f>DATEVALUE(CLEAN(MID(Repositorios!H341,1,11)))</f>
        <v>42395</v>
      </c>
      <c r="Q686" s="8">
        <f>DATEVALUE(CLEAN(MID(Repositorios!I426,1,11)))</f>
        <v>43894</v>
      </c>
      <c r="R686" s="9">
        <f t="shared" si="20"/>
        <v>4</v>
      </c>
      <c r="S686" s="9">
        <f t="shared" si="21"/>
        <v>0</v>
      </c>
    </row>
    <row r="687" spans="1:19" x14ac:dyDescent="0.25">
      <c r="A687" t="str">
        <f>CLEAN(Repositorios!C688)</f>
        <v>JavaScript</v>
      </c>
      <c r="L687" s="2">
        <f>VALUE(CLEAN(Repositorios!D583))</f>
        <v>605</v>
      </c>
      <c r="M687" s="2">
        <f>VALUE(CLEAN(Repositorios!E381))</f>
        <v>27</v>
      </c>
      <c r="N687" s="2">
        <f>VALUE(CLEAN(Repositorios!F560))</f>
        <v>1488</v>
      </c>
      <c r="O687" s="2">
        <f>VALUE(CLEAN(Repositorios!G432))</f>
        <v>1832</v>
      </c>
      <c r="P687" s="6">
        <f>DATEVALUE(CLEAN(MID(Repositorios!H586,1,11)))</f>
        <v>42397</v>
      </c>
      <c r="Q687" s="8">
        <f>DATEVALUE(CLEAN(MID(Repositorios!I427,1,11)))</f>
        <v>43894</v>
      </c>
      <c r="R687" s="9">
        <f t="shared" si="20"/>
        <v>4</v>
      </c>
      <c r="S687" s="9">
        <f t="shared" si="21"/>
        <v>0</v>
      </c>
    </row>
    <row r="688" spans="1:19" x14ac:dyDescent="0.25">
      <c r="A688" t="str">
        <f>CLEAN(Repositorios!C689)</f>
        <v>Rust</v>
      </c>
      <c r="L688" s="2">
        <f>VALUE(CLEAN(Repositorios!D21))</f>
        <v>610</v>
      </c>
      <c r="M688" s="2">
        <f>VALUE(CLEAN(Repositorios!E415))</f>
        <v>27</v>
      </c>
      <c r="N688" s="2">
        <f>VALUE(CLEAN(Repositorios!F837))</f>
        <v>1500</v>
      </c>
      <c r="O688" s="2">
        <f>VALUE(CLEAN(Repositorios!G629))</f>
        <v>1837</v>
      </c>
      <c r="P688" s="6">
        <f>DATEVALUE(CLEAN(MID(Repositorios!H555,1,11)))</f>
        <v>42399</v>
      </c>
      <c r="Q688" s="8">
        <f>DATEVALUE(CLEAN(MID(Repositorios!I428,1,11)))</f>
        <v>43894</v>
      </c>
      <c r="R688" s="9">
        <f t="shared" si="20"/>
        <v>4</v>
      </c>
      <c r="S688" s="9">
        <f t="shared" si="21"/>
        <v>0</v>
      </c>
    </row>
    <row r="689" spans="1:19" x14ac:dyDescent="0.25">
      <c r="A689" t="str">
        <f>CLEAN(Repositorios!C690)</f>
        <v>JavaScript</v>
      </c>
      <c r="L689" s="2">
        <f>VALUE(CLEAN(Repositorios!D475))</f>
        <v>610</v>
      </c>
      <c r="M689" s="2">
        <f>VALUE(CLEAN(Repositorios!E593))</f>
        <v>27</v>
      </c>
      <c r="N689" s="2">
        <f>VALUE(CLEAN(Repositorios!F165))</f>
        <v>1501</v>
      </c>
      <c r="O689" s="2">
        <f>VALUE(CLEAN(Repositorios!G752))</f>
        <v>1840</v>
      </c>
      <c r="P689" s="6">
        <f>DATEVALUE(CLEAN(MID(Repositorios!H954,1,11)))</f>
        <v>42404</v>
      </c>
      <c r="Q689" s="8">
        <f>DATEVALUE(CLEAN(MID(Repositorios!I429,1,11)))</f>
        <v>43894</v>
      </c>
      <c r="R689" s="9">
        <f t="shared" si="20"/>
        <v>4</v>
      </c>
      <c r="S689" s="9">
        <f t="shared" si="21"/>
        <v>0</v>
      </c>
    </row>
    <row r="690" spans="1:19" x14ac:dyDescent="0.25">
      <c r="A690" t="str">
        <f>CLEAN(Repositorios!C691)</f>
        <v>Python</v>
      </c>
      <c r="L690" s="2">
        <f>VALUE(CLEAN(Repositorios!D422))</f>
        <v>614</v>
      </c>
      <c r="M690" s="2">
        <f>VALUE(CLEAN(Repositorios!E612))</f>
        <v>27</v>
      </c>
      <c r="N690" s="2">
        <f>VALUE(CLEAN(Repositorios!F914))</f>
        <v>1526</v>
      </c>
      <c r="O690" s="2">
        <f>VALUE(CLEAN(Repositorios!G559))</f>
        <v>1845</v>
      </c>
      <c r="P690" s="6">
        <f>DATEVALUE(CLEAN(MID(Repositorios!H40,1,11)))</f>
        <v>42405</v>
      </c>
      <c r="Q690" s="8">
        <f>DATEVALUE(CLEAN(MID(Repositorios!I430,1,11)))</f>
        <v>43894</v>
      </c>
      <c r="R690" s="9">
        <f t="shared" si="20"/>
        <v>4</v>
      </c>
      <c r="S690" s="9">
        <f t="shared" si="21"/>
        <v>0</v>
      </c>
    </row>
    <row r="691" spans="1:19" x14ac:dyDescent="0.25">
      <c r="A691" t="str">
        <f>CLEAN(Repositorios!C692)</f>
        <v>null</v>
      </c>
      <c r="L691" s="2">
        <f>VALUE(CLEAN(Repositorios!D690))</f>
        <v>614</v>
      </c>
      <c r="M691" s="2">
        <f>VALUE(CLEAN(Repositorios!E636))</f>
        <v>27</v>
      </c>
      <c r="N691" s="2">
        <f>VALUE(CLEAN(Repositorios!F977))</f>
        <v>1531</v>
      </c>
      <c r="O691" s="2">
        <f>VALUE(CLEAN(Repositorios!G880))</f>
        <v>1845</v>
      </c>
      <c r="P691" s="6">
        <f>DATEVALUE(CLEAN(MID(Repositorios!H142,1,11)))</f>
        <v>42405</v>
      </c>
      <c r="Q691" s="8">
        <f>DATEVALUE(CLEAN(MID(Repositorios!I431,1,11)))</f>
        <v>43894</v>
      </c>
      <c r="R691" s="9">
        <f t="shared" si="20"/>
        <v>4</v>
      </c>
      <c r="S691" s="9">
        <f t="shared" si="21"/>
        <v>0</v>
      </c>
    </row>
    <row r="692" spans="1:19" x14ac:dyDescent="0.25">
      <c r="A692" t="str">
        <f>CLEAN(Repositorios!C693)</f>
        <v>JavaScript</v>
      </c>
      <c r="L692" s="2">
        <f>VALUE(CLEAN(Repositorios!D247))</f>
        <v>615</v>
      </c>
      <c r="M692" s="2">
        <f>VALUE(CLEAN(Repositorios!E761))</f>
        <v>27</v>
      </c>
      <c r="N692" s="2">
        <f>VALUE(CLEAN(Repositorios!F657))</f>
        <v>1549</v>
      </c>
      <c r="O692" s="2">
        <f>VALUE(CLEAN(Repositorios!G657))</f>
        <v>1851</v>
      </c>
      <c r="P692" s="6">
        <f>DATEVALUE(CLEAN(MID(Repositorios!H611,1,11)))</f>
        <v>42407</v>
      </c>
      <c r="Q692" s="8">
        <f>DATEVALUE(CLEAN(MID(Repositorios!I432,1,11)))</f>
        <v>43894</v>
      </c>
      <c r="R692" s="9">
        <f t="shared" si="20"/>
        <v>4</v>
      </c>
      <c r="S692" s="9">
        <f t="shared" si="21"/>
        <v>0</v>
      </c>
    </row>
    <row r="693" spans="1:19" x14ac:dyDescent="0.25">
      <c r="A693" t="str">
        <f>CLEAN(Repositorios!C694)</f>
        <v>C</v>
      </c>
      <c r="L693" s="2">
        <f>VALUE(CLEAN(Repositorios!D390))</f>
        <v>615</v>
      </c>
      <c r="M693" s="2">
        <f>VALUE(CLEAN(Repositorios!E905))</f>
        <v>27</v>
      </c>
      <c r="N693" s="2">
        <f>VALUE(CLEAN(Repositorios!F661))</f>
        <v>1551</v>
      </c>
      <c r="O693" s="2">
        <f>VALUE(CLEAN(Repositorios!G340))</f>
        <v>1863</v>
      </c>
      <c r="P693" s="6">
        <f>DATEVALUE(CLEAN(MID(Repositorios!H609,1,11)))</f>
        <v>42415</v>
      </c>
      <c r="Q693" s="8">
        <f>DATEVALUE(CLEAN(MID(Repositorios!I433,1,11)))</f>
        <v>43894</v>
      </c>
      <c r="R693" s="9">
        <f t="shared" si="20"/>
        <v>4</v>
      </c>
      <c r="S693" s="9">
        <f t="shared" si="21"/>
        <v>0</v>
      </c>
    </row>
    <row r="694" spans="1:19" x14ac:dyDescent="0.25">
      <c r="A694" t="str">
        <f>CLEAN(Repositorios!C695)</f>
        <v>Objective-C</v>
      </c>
      <c r="L694" s="2">
        <f>VALUE(CLEAN(Repositorios!D510))</f>
        <v>617</v>
      </c>
      <c r="M694" s="2">
        <f>VALUE(CLEAN(Repositorios!E63))</f>
        <v>28</v>
      </c>
      <c r="N694" s="2">
        <f>VALUE(CLEAN(Repositorios!F678))</f>
        <v>1557</v>
      </c>
      <c r="O694" s="2">
        <f>VALUE(CLEAN(Repositorios!G677))</f>
        <v>1872</v>
      </c>
      <c r="P694" s="6">
        <f>DATEVALUE(CLEAN(MID(Repositorios!H484,1,11)))</f>
        <v>42416</v>
      </c>
      <c r="Q694" s="8">
        <f>DATEVALUE(CLEAN(MID(Repositorios!I438,1,11)))</f>
        <v>43894</v>
      </c>
      <c r="R694" s="9">
        <f t="shared" si="20"/>
        <v>4</v>
      </c>
      <c r="S694" s="9">
        <f t="shared" si="21"/>
        <v>0</v>
      </c>
    </row>
    <row r="695" spans="1:19" x14ac:dyDescent="0.25">
      <c r="A695" t="str">
        <f>CLEAN(Repositorios!C696)</f>
        <v>JavaScript</v>
      </c>
      <c r="L695" s="2">
        <f>VALUE(CLEAN(Repositorios!D295))</f>
        <v>620</v>
      </c>
      <c r="M695" s="2">
        <f>VALUE(CLEAN(Repositorios!E82))</f>
        <v>28</v>
      </c>
      <c r="N695" s="2">
        <f>VALUE(CLEAN(Repositorios!F668))</f>
        <v>1572</v>
      </c>
      <c r="O695" s="2">
        <f>VALUE(CLEAN(Repositorios!G66))</f>
        <v>1876</v>
      </c>
      <c r="P695" s="6">
        <f>DATEVALUE(CLEAN(MID(Repositorios!H383,1,11)))</f>
        <v>42418</v>
      </c>
      <c r="Q695" s="8">
        <f>DATEVALUE(CLEAN(MID(Repositorios!I440,1,11)))</f>
        <v>43894</v>
      </c>
      <c r="R695" s="9">
        <f t="shared" si="20"/>
        <v>4</v>
      </c>
      <c r="S695" s="9">
        <f t="shared" si="21"/>
        <v>0</v>
      </c>
    </row>
    <row r="696" spans="1:19" x14ac:dyDescent="0.25">
      <c r="A696" t="str">
        <f>CLEAN(Repositorios!C697)</f>
        <v>JavaScript</v>
      </c>
      <c r="L696" s="2">
        <f>VALUE(CLEAN(Repositorios!D671))</f>
        <v>621</v>
      </c>
      <c r="M696" s="2">
        <f>VALUE(CLEAN(Repositorios!E137))</f>
        <v>28</v>
      </c>
      <c r="N696" s="2">
        <f>VALUE(CLEAN(Repositorios!F374))</f>
        <v>1596</v>
      </c>
      <c r="O696" s="2">
        <f>VALUE(CLEAN(Repositorios!G692))</f>
        <v>1887</v>
      </c>
      <c r="P696" s="6">
        <f>DATEVALUE(CLEAN(MID(Repositorios!H904,1,11)))</f>
        <v>42418</v>
      </c>
      <c r="Q696" s="8">
        <f>DATEVALUE(CLEAN(MID(Repositorios!I443,1,11)))</f>
        <v>43894</v>
      </c>
      <c r="R696" s="9">
        <f t="shared" si="20"/>
        <v>4</v>
      </c>
      <c r="S696" s="9">
        <f t="shared" si="21"/>
        <v>0</v>
      </c>
    </row>
    <row r="697" spans="1:19" x14ac:dyDescent="0.25">
      <c r="A697" t="str">
        <f>CLEAN(Repositorios!C698)</f>
        <v>Kotlin</v>
      </c>
      <c r="L697" s="2">
        <f>VALUE(CLEAN(Repositorios!D567))</f>
        <v>622</v>
      </c>
      <c r="M697" s="2">
        <f>VALUE(CLEAN(Repositorios!E383))</f>
        <v>28</v>
      </c>
      <c r="N697" s="2">
        <f>VALUE(CLEAN(Repositorios!F769))</f>
        <v>1622</v>
      </c>
      <c r="O697" s="2">
        <f>VALUE(CLEAN(Repositorios!G710))</f>
        <v>1891</v>
      </c>
      <c r="P697" s="6">
        <f>DATEVALUE(CLEAN(MID(Repositorios!H563,1,11)))</f>
        <v>42419</v>
      </c>
      <c r="Q697" s="8">
        <f>DATEVALUE(CLEAN(MID(Repositorios!I446,1,11)))</f>
        <v>43894</v>
      </c>
      <c r="R697" s="9">
        <f t="shared" si="20"/>
        <v>4</v>
      </c>
      <c r="S697" s="9">
        <f t="shared" si="21"/>
        <v>0</v>
      </c>
    </row>
    <row r="698" spans="1:19" x14ac:dyDescent="0.25">
      <c r="A698" t="str">
        <f>CLEAN(Repositorios!C699)</f>
        <v>JavaScript</v>
      </c>
      <c r="L698" s="2">
        <f>VALUE(CLEAN(Repositorios!D252))</f>
        <v>625</v>
      </c>
      <c r="M698" s="2">
        <f>VALUE(CLEAN(Repositorios!E742))</f>
        <v>28</v>
      </c>
      <c r="N698" s="2">
        <f>VALUE(CLEAN(Repositorios!F703))</f>
        <v>1625</v>
      </c>
      <c r="O698" s="2">
        <f>VALUE(CLEAN(Repositorios!G721))</f>
        <v>1893</v>
      </c>
      <c r="P698" s="6">
        <f>DATEVALUE(CLEAN(MID(Repositorios!H404,1,11)))</f>
        <v>42422</v>
      </c>
      <c r="Q698" s="8">
        <f>DATEVALUE(CLEAN(MID(Repositorios!I447,1,11)))</f>
        <v>43894</v>
      </c>
      <c r="R698" s="9">
        <f t="shared" si="20"/>
        <v>4</v>
      </c>
      <c r="S698" s="9">
        <f t="shared" si="21"/>
        <v>0</v>
      </c>
    </row>
    <row r="699" spans="1:19" x14ac:dyDescent="0.25">
      <c r="A699" t="str">
        <f>CLEAN(Repositorios!C700)</f>
        <v>C++</v>
      </c>
      <c r="L699" s="2">
        <f>VALUE(CLEAN(Repositorios!D324))</f>
        <v>630</v>
      </c>
      <c r="M699" s="2">
        <f>VALUE(CLEAN(Repositorios!E832))</f>
        <v>28</v>
      </c>
      <c r="N699" s="2">
        <f>VALUE(CLEAN(Repositorios!F912))</f>
        <v>1632</v>
      </c>
      <c r="O699" s="2">
        <f>VALUE(CLEAN(Repositorios!G440))</f>
        <v>1898</v>
      </c>
      <c r="P699" s="6">
        <f>DATEVALUE(CLEAN(MID(Repositorios!H125,1,11)))</f>
        <v>42426</v>
      </c>
      <c r="Q699" s="8">
        <f>DATEVALUE(CLEAN(MID(Repositorios!I448,1,11)))</f>
        <v>43894</v>
      </c>
      <c r="R699" s="9">
        <f t="shared" si="20"/>
        <v>4</v>
      </c>
      <c r="S699" s="9">
        <f t="shared" si="21"/>
        <v>0</v>
      </c>
    </row>
    <row r="700" spans="1:19" x14ac:dyDescent="0.25">
      <c r="A700" t="str">
        <f>CLEAN(Repositorios!C701)</f>
        <v>null</v>
      </c>
      <c r="L700" s="2">
        <f>VALUE(CLEAN(Repositorios!D464))</f>
        <v>630</v>
      </c>
      <c r="M700" s="2">
        <f>VALUE(CLEAN(Repositorios!E976))</f>
        <v>28</v>
      </c>
      <c r="N700" s="2">
        <f>VALUE(CLEAN(Repositorios!F397))</f>
        <v>1661</v>
      </c>
      <c r="O700" s="2">
        <f>VALUE(CLEAN(Repositorios!G667))</f>
        <v>1914</v>
      </c>
      <c r="P700" s="6">
        <f>DATEVALUE(CLEAN(MID(Repositorios!H902,1,11)))</f>
        <v>42426</v>
      </c>
      <c r="Q700" s="8">
        <f>DATEVALUE(CLEAN(MID(Repositorios!I449,1,11)))</f>
        <v>43894</v>
      </c>
      <c r="R700" s="9">
        <f t="shared" si="20"/>
        <v>4</v>
      </c>
      <c r="S700" s="9">
        <f t="shared" si="21"/>
        <v>0</v>
      </c>
    </row>
    <row r="701" spans="1:19" x14ac:dyDescent="0.25">
      <c r="A701" t="str">
        <f>CLEAN(Repositorios!C702)</f>
        <v>Vue</v>
      </c>
      <c r="L701" s="2">
        <f>VALUE(CLEAN(Repositorios!D54))</f>
        <v>637</v>
      </c>
      <c r="M701" s="2">
        <f>VALUE(CLEAN(Repositorios!E978))</f>
        <v>28</v>
      </c>
      <c r="N701" s="2">
        <f>VALUE(CLEAN(Repositorios!F429))</f>
        <v>1687</v>
      </c>
      <c r="O701" s="2">
        <f>VALUE(CLEAN(Repositorios!G420))</f>
        <v>1915</v>
      </c>
      <c r="P701" s="6">
        <f>DATEVALUE(CLEAN(MID(Repositorios!H701,1,11)))</f>
        <v>42427</v>
      </c>
      <c r="Q701" s="8">
        <f>DATEVALUE(CLEAN(MID(Repositorios!I450,1,11)))</f>
        <v>43894</v>
      </c>
      <c r="R701" s="9">
        <f t="shared" si="20"/>
        <v>4</v>
      </c>
      <c r="S701" s="9">
        <f t="shared" si="21"/>
        <v>0</v>
      </c>
    </row>
    <row r="702" spans="1:19" x14ac:dyDescent="0.25">
      <c r="A702" t="str">
        <f>CLEAN(Repositorios!C703)</f>
        <v>JavaScript</v>
      </c>
      <c r="L702" s="2">
        <f>VALUE(CLEAN(Repositorios!D288))</f>
        <v>641</v>
      </c>
      <c r="M702" s="2">
        <f>VALUE(CLEAN(Repositorios!E85))</f>
        <v>29</v>
      </c>
      <c r="N702" s="2">
        <f>VALUE(CLEAN(Repositorios!F721))</f>
        <v>1691</v>
      </c>
      <c r="O702" s="2">
        <f>VALUE(CLEAN(Repositorios!G724))</f>
        <v>1924</v>
      </c>
      <c r="P702" s="6">
        <f>DATEVALUE(CLEAN(MID(Repositorios!H550,1,11)))</f>
        <v>42429</v>
      </c>
      <c r="Q702" s="8">
        <f>DATEVALUE(CLEAN(MID(Repositorios!I451,1,11)))</f>
        <v>43894</v>
      </c>
      <c r="R702" s="9">
        <f t="shared" si="20"/>
        <v>4</v>
      </c>
      <c r="S702" s="9">
        <f t="shared" si="21"/>
        <v>0</v>
      </c>
    </row>
    <row r="703" spans="1:19" x14ac:dyDescent="0.25">
      <c r="A703" t="str">
        <f>CLEAN(Repositorios!C704)</f>
        <v>JavaScript</v>
      </c>
      <c r="L703" s="2">
        <f>VALUE(CLEAN(Repositorios!D533))</f>
        <v>643</v>
      </c>
      <c r="M703" s="2">
        <f>VALUE(CLEAN(Repositorios!E342))</f>
        <v>29</v>
      </c>
      <c r="N703" s="2">
        <f>VALUE(CLEAN(Repositorios!F135))</f>
        <v>1693</v>
      </c>
      <c r="O703" s="2">
        <f>VALUE(CLEAN(Repositorios!G118))</f>
        <v>1951</v>
      </c>
      <c r="P703" s="6">
        <f>DATEVALUE(CLEAN(MID(Repositorios!H440,1,11)))</f>
        <v>42433</v>
      </c>
      <c r="Q703" s="8">
        <f>DATEVALUE(CLEAN(MID(Repositorios!I453,1,11)))</f>
        <v>43894</v>
      </c>
      <c r="R703" s="9">
        <f t="shared" si="20"/>
        <v>4</v>
      </c>
      <c r="S703" s="9">
        <f t="shared" si="21"/>
        <v>0</v>
      </c>
    </row>
    <row r="704" spans="1:19" x14ac:dyDescent="0.25">
      <c r="A704" t="str">
        <f>CLEAN(Repositorios!C705)</f>
        <v>null</v>
      </c>
      <c r="L704" s="2">
        <f>VALUE(CLEAN(Repositorios!D716))</f>
        <v>646</v>
      </c>
      <c r="M704" s="2">
        <f>VALUE(CLEAN(Repositorios!E518))</f>
        <v>29</v>
      </c>
      <c r="N704" s="2">
        <f>VALUE(CLEAN(Repositorios!F880))</f>
        <v>1696</v>
      </c>
      <c r="O704" s="2">
        <f>VALUE(CLEAN(Repositorios!G870))</f>
        <v>1953</v>
      </c>
      <c r="P704" s="6">
        <f>DATEVALUE(CLEAN(MID(Repositorios!H659,1,11)))</f>
        <v>42433</v>
      </c>
      <c r="Q704" s="8">
        <f>DATEVALUE(CLEAN(MID(Repositorios!I454,1,11)))</f>
        <v>43894</v>
      </c>
      <c r="R704" s="9">
        <f t="shared" si="20"/>
        <v>4</v>
      </c>
      <c r="S704" s="9">
        <f t="shared" si="21"/>
        <v>0</v>
      </c>
    </row>
    <row r="705" spans="1:19" x14ac:dyDescent="0.25">
      <c r="A705" t="str">
        <f>CLEAN(Repositorios!C706)</f>
        <v>CoffeeScript</v>
      </c>
      <c r="L705" s="2">
        <f>VALUE(CLEAN(Repositorios!D406))</f>
        <v>649</v>
      </c>
      <c r="M705" s="2">
        <f>VALUE(CLEAN(Repositorios!E583))</f>
        <v>29</v>
      </c>
      <c r="N705" s="2">
        <f>VALUE(CLEAN(Repositorios!F57))</f>
        <v>1717</v>
      </c>
      <c r="O705" s="2">
        <f>VALUE(CLEAN(Repositorios!G769))</f>
        <v>1956</v>
      </c>
      <c r="P705" s="6">
        <f>DATEVALUE(CLEAN(MID(Repositorios!H389,1,11)))</f>
        <v>42435</v>
      </c>
      <c r="Q705" s="8">
        <f>DATEVALUE(CLEAN(MID(Repositorios!I455,1,11)))</f>
        <v>43894</v>
      </c>
      <c r="R705" s="9">
        <f t="shared" si="20"/>
        <v>4</v>
      </c>
      <c r="S705" s="9">
        <f t="shared" si="21"/>
        <v>0</v>
      </c>
    </row>
    <row r="706" spans="1:19" x14ac:dyDescent="0.25">
      <c r="A706" t="str">
        <f>CLEAN(Repositorios!C707)</f>
        <v>CSS</v>
      </c>
      <c r="L706" s="2">
        <f>VALUE(CLEAN(Repositorios!D289))</f>
        <v>650</v>
      </c>
      <c r="M706" s="2">
        <f>VALUE(CLEAN(Repositorios!E649))</f>
        <v>29</v>
      </c>
      <c r="N706" s="2">
        <f>VALUE(CLEAN(Repositorios!F283))</f>
        <v>1733</v>
      </c>
      <c r="O706" s="2">
        <f>VALUE(CLEAN(Repositorios!G249))</f>
        <v>1964</v>
      </c>
      <c r="P706" s="6">
        <f>DATEVALUE(CLEAN(MID(Repositorios!H618,1,11)))</f>
        <v>42435</v>
      </c>
      <c r="Q706" s="8">
        <f>DATEVALUE(CLEAN(MID(Repositorios!I457,1,11)))</f>
        <v>43894</v>
      </c>
      <c r="R706" s="9">
        <f t="shared" si="20"/>
        <v>4</v>
      </c>
      <c r="S706" s="9">
        <f t="shared" si="21"/>
        <v>0</v>
      </c>
    </row>
    <row r="707" spans="1:19" x14ac:dyDescent="0.25">
      <c r="A707" t="str">
        <f>CLEAN(Repositorios!C708)</f>
        <v>Python</v>
      </c>
      <c r="L707" s="2">
        <f>VALUE(CLEAN(Repositorios!D887))</f>
        <v>650</v>
      </c>
      <c r="M707" s="2">
        <f>VALUE(CLEAN(Repositorios!E97))</f>
        <v>30</v>
      </c>
      <c r="N707" s="2">
        <f>VALUE(CLEAN(Repositorios!F573))</f>
        <v>1754</v>
      </c>
      <c r="O707" s="2">
        <f>VALUE(CLEAN(Repositorios!G977))</f>
        <v>1965</v>
      </c>
      <c r="P707" s="6">
        <f>DATEVALUE(CLEAN(MID(Repositorios!H468,1,11)))</f>
        <v>42437</v>
      </c>
      <c r="Q707" s="8">
        <f>DATEVALUE(CLEAN(MID(Repositorios!I458,1,11)))</f>
        <v>43894</v>
      </c>
      <c r="R707" s="9">
        <f t="shared" ref="R707:R770" si="22">2020-YEAR(P707)</f>
        <v>4</v>
      </c>
      <c r="S707" s="9">
        <f t="shared" ref="S707:S770" si="23">_xlfn.DAYS("04/03/2020",Q707)</f>
        <v>0</v>
      </c>
    </row>
    <row r="708" spans="1:19" x14ac:dyDescent="0.25">
      <c r="A708" t="str">
        <f>CLEAN(Repositorios!C709)</f>
        <v>JavaScript</v>
      </c>
      <c r="L708" s="2">
        <f>VALUE(CLEAN(Repositorios!D178))</f>
        <v>655</v>
      </c>
      <c r="M708" s="2">
        <f>VALUE(CLEAN(Repositorios!E338))</f>
        <v>30</v>
      </c>
      <c r="N708" s="2">
        <f>VALUE(CLEAN(Repositorios!F118))</f>
        <v>1756</v>
      </c>
      <c r="O708" s="2">
        <f>VALUE(CLEAN(Repositorios!G56))</f>
        <v>1967</v>
      </c>
      <c r="P708" s="6">
        <f>DATEVALUE(CLEAN(MID(Repositorios!H859,1,11)))</f>
        <v>42439</v>
      </c>
      <c r="Q708" s="8">
        <f>DATEVALUE(CLEAN(MID(Repositorios!I459,1,11)))</f>
        <v>43894</v>
      </c>
      <c r="R708" s="9">
        <f t="shared" si="22"/>
        <v>4</v>
      </c>
      <c r="S708" s="9">
        <f t="shared" si="23"/>
        <v>0</v>
      </c>
    </row>
    <row r="709" spans="1:19" x14ac:dyDescent="0.25">
      <c r="A709" t="str">
        <f>CLEAN(Repositorios!C710)</f>
        <v>Python</v>
      </c>
      <c r="L709" s="2">
        <f>VALUE(CLEAN(Repositorios!D869))</f>
        <v>656</v>
      </c>
      <c r="M709" s="2">
        <f>VALUE(CLEAN(Repositorios!E343))</f>
        <v>30</v>
      </c>
      <c r="N709" s="2">
        <f>VALUE(CLEAN(Repositorios!F798))</f>
        <v>1758</v>
      </c>
      <c r="O709" s="2">
        <f>VALUE(CLEAN(Repositorios!G494))</f>
        <v>1968</v>
      </c>
      <c r="P709" s="6">
        <f>DATEVALUE(CLEAN(MID(Repositorios!H511,1,11)))</f>
        <v>42440</v>
      </c>
      <c r="Q709" s="8">
        <f>DATEVALUE(CLEAN(MID(Repositorios!I462,1,11)))</f>
        <v>43894</v>
      </c>
      <c r="R709" s="9">
        <f t="shared" si="22"/>
        <v>4</v>
      </c>
      <c r="S709" s="9">
        <f t="shared" si="23"/>
        <v>0</v>
      </c>
    </row>
    <row r="710" spans="1:19" x14ac:dyDescent="0.25">
      <c r="A710" t="str">
        <f>CLEAN(Repositorios!C711)</f>
        <v>JavaScript</v>
      </c>
      <c r="L710" s="2">
        <f>VALUE(CLEAN(Repositorios!D581))</f>
        <v>658</v>
      </c>
      <c r="M710" s="2">
        <f>VALUE(CLEAN(Repositorios!E758))</f>
        <v>30</v>
      </c>
      <c r="N710" s="2">
        <f>VALUE(CLEAN(Repositorios!F440))</f>
        <v>1760</v>
      </c>
      <c r="O710" s="2">
        <f>VALUE(CLEAN(Repositorios!G217))</f>
        <v>1986</v>
      </c>
      <c r="P710" s="6">
        <f>DATEVALUE(CLEAN(MID(Repositorios!H559,1,11)))</f>
        <v>42440</v>
      </c>
      <c r="Q710" s="8">
        <f>DATEVALUE(CLEAN(MID(Repositorios!I464,1,11)))</f>
        <v>43894</v>
      </c>
      <c r="R710" s="9">
        <f t="shared" si="22"/>
        <v>4</v>
      </c>
      <c r="S710" s="9">
        <f t="shared" si="23"/>
        <v>0</v>
      </c>
    </row>
    <row r="711" spans="1:19" x14ac:dyDescent="0.25">
      <c r="A711" t="str">
        <f>CLEAN(Repositorios!C712)</f>
        <v>JavaScript</v>
      </c>
      <c r="L711" s="2">
        <f>VALUE(CLEAN(Repositorios!D540))</f>
        <v>663</v>
      </c>
      <c r="M711" s="2">
        <f>VALUE(CLEAN(Repositorios!E808))</f>
        <v>30</v>
      </c>
      <c r="N711" s="2">
        <f>VALUE(CLEAN(Repositorios!F177))</f>
        <v>1763</v>
      </c>
      <c r="O711" s="2">
        <f>VALUE(CLEAN(Repositorios!G429))</f>
        <v>1986</v>
      </c>
      <c r="P711" s="6">
        <f>DATEVALUE(CLEAN(MID(Repositorios!H686,1,11)))</f>
        <v>42440</v>
      </c>
      <c r="Q711" s="8">
        <f>DATEVALUE(CLEAN(MID(Repositorios!I465,1,11)))</f>
        <v>43894</v>
      </c>
      <c r="R711" s="9">
        <f t="shared" si="22"/>
        <v>4</v>
      </c>
      <c r="S711" s="9">
        <f t="shared" si="23"/>
        <v>0</v>
      </c>
    </row>
    <row r="712" spans="1:19" x14ac:dyDescent="0.25">
      <c r="A712" t="str">
        <f>CLEAN(Repositorios!C713)</f>
        <v>Python</v>
      </c>
      <c r="L712" s="2">
        <f>VALUE(CLEAN(Repositorios!D170))</f>
        <v>670</v>
      </c>
      <c r="M712" s="2">
        <f>VALUE(CLEAN(Repositorios!E811))</f>
        <v>30</v>
      </c>
      <c r="N712" s="2">
        <f>VALUE(CLEAN(Repositorios!F612))</f>
        <v>1765</v>
      </c>
      <c r="O712" s="2">
        <f>VALUE(CLEAN(Repositorios!G434))</f>
        <v>1989</v>
      </c>
      <c r="P712" s="6">
        <f>DATEVALUE(CLEAN(MID(Repositorios!H993,1,11)))</f>
        <v>42440</v>
      </c>
      <c r="Q712" s="8">
        <f>DATEVALUE(CLEAN(MID(Repositorios!I467,1,11)))</f>
        <v>43894</v>
      </c>
      <c r="R712" s="9">
        <f t="shared" si="22"/>
        <v>4</v>
      </c>
      <c r="S712" s="9">
        <f t="shared" si="23"/>
        <v>0</v>
      </c>
    </row>
    <row r="713" spans="1:19" x14ac:dyDescent="0.25">
      <c r="A713" t="str">
        <f>CLEAN(Repositorios!C714)</f>
        <v>Python</v>
      </c>
      <c r="L713" s="2">
        <f>VALUE(CLEAN(Repositorios!D467))</f>
        <v>672</v>
      </c>
      <c r="M713" s="2">
        <f>VALUE(CLEAN(Repositorios!E954))</f>
        <v>30</v>
      </c>
      <c r="N713" s="2">
        <f>VALUE(CLEAN(Repositorios!F733))</f>
        <v>1771</v>
      </c>
      <c r="O713" s="2">
        <f>VALUE(CLEAN(Repositorios!G785))</f>
        <v>1998</v>
      </c>
      <c r="P713" s="6">
        <f>DATEVALUE(CLEAN(MID(Repositorios!H154,1,11)))</f>
        <v>42442</v>
      </c>
      <c r="Q713" s="8">
        <f>DATEVALUE(CLEAN(MID(Repositorios!I468,1,11)))</f>
        <v>43894</v>
      </c>
      <c r="R713" s="9">
        <f t="shared" si="22"/>
        <v>4</v>
      </c>
      <c r="S713" s="9">
        <f t="shared" si="23"/>
        <v>0</v>
      </c>
    </row>
    <row r="714" spans="1:19" x14ac:dyDescent="0.25">
      <c r="A714" t="str">
        <f>CLEAN(Repositorios!C715)</f>
        <v>JavaScript</v>
      </c>
      <c r="L714" s="2">
        <f>VALUE(CLEAN(Repositorios!D625))</f>
        <v>673</v>
      </c>
      <c r="M714" s="2">
        <f>VALUE(CLEAN(Repositorios!E987))</f>
        <v>30</v>
      </c>
      <c r="N714" s="2">
        <f>VALUE(CLEAN(Repositorios!F870))</f>
        <v>1775</v>
      </c>
      <c r="O714" s="2">
        <f>VALUE(CLEAN(Repositorios!G221))</f>
        <v>2018</v>
      </c>
      <c r="P714" s="6">
        <f>DATEVALUE(CLEAN(MID(Repositorios!H76,1,11)))</f>
        <v>42447</v>
      </c>
      <c r="Q714" s="8">
        <f>DATEVALUE(CLEAN(MID(Repositorios!I471,1,11)))</f>
        <v>43894</v>
      </c>
      <c r="R714" s="9">
        <f t="shared" si="22"/>
        <v>4</v>
      </c>
      <c r="S714" s="9">
        <f t="shared" si="23"/>
        <v>0</v>
      </c>
    </row>
    <row r="715" spans="1:19" x14ac:dyDescent="0.25">
      <c r="A715" t="str">
        <f>CLEAN(Repositorios!C716)</f>
        <v>C++</v>
      </c>
      <c r="L715" s="2">
        <f>VALUE(CLEAN(Repositorios!D315))</f>
        <v>680</v>
      </c>
      <c r="M715" s="2">
        <f>VALUE(CLEAN(Repositorios!E200))</f>
        <v>31</v>
      </c>
      <c r="N715" s="2">
        <f>VALUE(CLEAN(Repositorios!F618))</f>
        <v>1781</v>
      </c>
      <c r="O715" s="2">
        <f>VALUE(CLEAN(Repositorios!G678))</f>
        <v>2021</v>
      </c>
      <c r="P715" s="6">
        <f>DATEVALUE(CLEAN(MID(Repositorios!H27,1,11)))</f>
        <v>42449</v>
      </c>
      <c r="Q715" s="8">
        <f>DATEVALUE(CLEAN(MID(Repositorios!I473,1,11)))</f>
        <v>43894</v>
      </c>
      <c r="R715" s="9">
        <f t="shared" si="22"/>
        <v>4</v>
      </c>
      <c r="S715" s="9">
        <f t="shared" si="23"/>
        <v>0</v>
      </c>
    </row>
    <row r="716" spans="1:19" x14ac:dyDescent="0.25">
      <c r="A716" t="str">
        <f>CLEAN(Repositorios!C717)</f>
        <v>JavaScript</v>
      </c>
      <c r="L716" s="2">
        <f>VALUE(CLEAN(Repositorios!D928))</f>
        <v>681</v>
      </c>
      <c r="M716" s="2">
        <f>VALUE(CLEAN(Repositorios!E537))</f>
        <v>31</v>
      </c>
      <c r="N716" s="2">
        <f>VALUE(CLEAN(Repositorios!F178))</f>
        <v>1786</v>
      </c>
      <c r="O716" s="2">
        <f>VALUE(CLEAN(Repositorios!G995))</f>
        <v>2028</v>
      </c>
      <c r="P716" s="6">
        <f>DATEVALUE(CLEAN(MID(Repositorios!H356,1,11)))</f>
        <v>42452</v>
      </c>
      <c r="Q716" s="8">
        <f>DATEVALUE(CLEAN(MID(Repositorios!I474,1,11)))</f>
        <v>43894</v>
      </c>
      <c r="R716" s="9">
        <f t="shared" si="22"/>
        <v>4</v>
      </c>
      <c r="S716" s="9">
        <f t="shared" si="23"/>
        <v>0</v>
      </c>
    </row>
    <row r="717" spans="1:19" x14ac:dyDescent="0.25">
      <c r="A717" t="str">
        <f>CLEAN(Repositorios!C718)</f>
        <v>null</v>
      </c>
      <c r="L717" s="2">
        <f>VALUE(CLEAN(Repositorios!D275))</f>
        <v>687</v>
      </c>
      <c r="M717" s="2">
        <f>VALUE(CLEAN(Repositorios!E544))</f>
        <v>31</v>
      </c>
      <c r="N717" s="2">
        <f>VALUE(CLEAN(Repositorios!F677))</f>
        <v>1788</v>
      </c>
      <c r="O717" s="2">
        <f>VALUE(CLEAN(Repositorios!G18))</f>
        <v>2030</v>
      </c>
      <c r="P717" s="6">
        <f>DATEVALUE(CLEAN(MID(Repositorios!H802,1,11)))</f>
        <v>42458</v>
      </c>
      <c r="Q717" s="8">
        <f>DATEVALUE(CLEAN(MID(Repositorios!I482,1,11)))</f>
        <v>43894</v>
      </c>
      <c r="R717" s="9">
        <f t="shared" si="22"/>
        <v>4</v>
      </c>
      <c r="S717" s="9">
        <f t="shared" si="23"/>
        <v>0</v>
      </c>
    </row>
    <row r="718" spans="1:19" x14ac:dyDescent="0.25">
      <c r="A718" t="str">
        <f>CLEAN(Repositorios!C719)</f>
        <v>JavaScript</v>
      </c>
      <c r="L718" s="2">
        <f>VALUE(CLEAN(Repositorios!D140))</f>
        <v>688</v>
      </c>
      <c r="M718" s="2">
        <f>VALUE(CLEAN(Repositorios!E560))</f>
        <v>31</v>
      </c>
      <c r="N718" s="2">
        <f>VALUE(CLEAN(Repositorios!F265))</f>
        <v>1796</v>
      </c>
      <c r="O718" s="2">
        <f>VALUE(CLEAN(Repositorios!G825))</f>
        <v>2058</v>
      </c>
      <c r="P718" s="6">
        <f>DATEVALUE(CLEAN(MID(Repositorios!H141,1,11)))</f>
        <v>42459</v>
      </c>
      <c r="Q718" s="8">
        <f>DATEVALUE(CLEAN(MID(Repositorios!I484,1,11)))</f>
        <v>43894</v>
      </c>
      <c r="R718" s="9">
        <f t="shared" si="22"/>
        <v>4</v>
      </c>
      <c r="S718" s="9">
        <f t="shared" si="23"/>
        <v>0</v>
      </c>
    </row>
    <row r="719" spans="1:19" x14ac:dyDescent="0.25">
      <c r="A719" t="str">
        <f>CLEAN(Repositorios!C720)</f>
        <v>Kotlin</v>
      </c>
      <c r="L719" s="2">
        <f>VALUE(CLEAN(Repositorios!D148))</f>
        <v>688</v>
      </c>
      <c r="M719" s="2">
        <f>VALUE(CLEAN(Repositorios!E753))</f>
        <v>31</v>
      </c>
      <c r="N719" s="2">
        <f>VALUE(CLEAN(Repositorios!F630))</f>
        <v>1797</v>
      </c>
      <c r="O719" s="2">
        <f>VALUE(CLEAN(Repositorios!G660))</f>
        <v>2078</v>
      </c>
      <c r="P719" s="6">
        <f>DATEVALUE(CLEAN(MID(Repositorios!H459,1,11)))</f>
        <v>42470</v>
      </c>
      <c r="Q719" s="8">
        <f>DATEVALUE(CLEAN(MID(Repositorios!I486,1,11)))</f>
        <v>43894</v>
      </c>
      <c r="R719" s="9">
        <f t="shared" si="22"/>
        <v>4</v>
      </c>
      <c r="S719" s="9">
        <f t="shared" si="23"/>
        <v>0</v>
      </c>
    </row>
    <row r="720" spans="1:19" x14ac:dyDescent="0.25">
      <c r="A720" t="str">
        <f>CLEAN(Repositorios!C721)</f>
        <v>JavaScript</v>
      </c>
      <c r="L720" s="2">
        <f>VALUE(CLEAN(Repositorios!D340))</f>
        <v>693</v>
      </c>
      <c r="M720" s="2">
        <f>VALUE(CLEAN(Repositorios!E955))</f>
        <v>31</v>
      </c>
      <c r="N720" s="2">
        <f>VALUE(CLEAN(Repositorios!F373))</f>
        <v>1798</v>
      </c>
      <c r="O720" s="2">
        <f>VALUE(CLEAN(Repositorios!G162))</f>
        <v>2079</v>
      </c>
      <c r="P720" s="6">
        <f>DATEVALUE(CLEAN(MID(Repositorios!H557,1,11)))</f>
        <v>42475</v>
      </c>
      <c r="Q720" s="8">
        <f>DATEVALUE(CLEAN(MID(Repositorios!I487,1,11)))</f>
        <v>43894</v>
      </c>
      <c r="R720" s="9">
        <f t="shared" si="22"/>
        <v>4</v>
      </c>
      <c r="S720" s="9">
        <f t="shared" si="23"/>
        <v>0</v>
      </c>
    </row>
    <row r="721" spans="1:19" x14ac:dyDescent="0.25">
      <c r="A721" t="str">
        <f>CLEAN(Repositorios!C722)</f>
        <v>JavaScript</v>
      </c>
      <c r="L721" s="2">
        <f>VALUE(CLEAN(Repositorios!D364))</f>
        <v>703</v>
      </c>
      <c r="M721" s="2">
        <f>VALUE(CLEAN(Repositorios!E77))</f>
        <v>32</v>
      </c>
      <c r="N721" s="2">
        <f>VALUE(CLEAN(Repositorios!F724))</f>
        <v>1807</v>
      </c>
      <c r="O721" s="2">
        <f>VALUE(CLEAN(Repositorios!G726))</f>
        <v>2103</v>
      </c>
      <c r="P721" s="6">
        <f>DATEVALUE(CLEAN(MID(Repositorios!H888,1,11)))</f>
        <v>42475</v>
      </c>
      <c r="Q721" s="8">
        <f>DATEVALUE(CLEAN(MID(Repositorios!I489,1,11)))</f>
        <v>43894</v>
      </c>
      <c r="R721" s="9">
        <f t="shared" si="22"/>
        <v>4</v>
      </c>
      <c r="S721" s="9">
        <f t="shared" si="23"/>
        <v>0</v>
      </c>
    </row>
    <row r="722" spans="1:19" x14ac:dyDescent="0.25">
      <c r="A722" t="str">
        <f>CLEAN(Repositorios!C723)</f>
        <v>Shell</v>
      </c>
      <c r="L722" s="2">
        <f>VALUE(CLEAN(Repositorios!D485))</f>
        <v>706</v>
      </c>
      <c r="M722" s="2">
        <f>VALUE(CLEAN(Repositorios!E325))</f>
        <v>32</v>
      </c>
      <c r="N722" s="2">
        <f>VALUE(CLEAN(Repositorios!F411))</f>
        <v>1808</v>
      </c>
      <c r="O722" s="2">
        <f>VALUE(CLEAN(Repositorios!G537))</f>
        <v>2105</v>
      </c>
      <c r="P722" s="6">
        <f>DATEVALUE(CLEAN(MID(Repositorios!H243,1,11)))</f>
        <v>42480</v>
      </c>
      <c r="Q722" s="8">
        <f>DATEVALUE(CLEAN(MID(Repositorios!I490,1,11)))</f>
        <v>43894</v>
      </c>
      <c r="R722" s="9">
        <f t="shared" si="22"/>
        <v>4</v>
      </c>
      <c r="S722" s="9">
        <f t="shared" si="23"/>
        <v>0</v>
      </c>
    </row>
    <row r="723" spans="1:19" x14ac:dyDescent="0.25">
      <c r="A723" t="str">
        <f>CLEAN(Repositorios!C724)</f>
        <v>JavaScript</v>
      </c>
      <c r="L723" s="2">
        <f>VALUE(CLEAN(Repositorios!D933))</f>
        <v>706</v>
      </c>
      <c r="M723" s="2">
        <f>VALUE(CLEAN(Repositorios!E336))</f>
        <v>32</v>
      </c>
      <c r="N723" s="2">
        <f>VALUE(CLEAN(Repositorios!F830))</f>
        <v>1808</v>
      </c>
      <c r="O723" s="2">
        <f>VALUE(CLEAN(Repositorios!G211))</f>
        <v>2110</v>
      </c>
      <c r="P723" s="6">
        <f>DATEVALUE(CLEAN(MID(Repositorios!H1000,1,11)))</f>
        <v>42483</v>
      </c>
      <c r="Q723" s="8">
        <f>DATEVALUE(CLEAN(MID(Repositorios!I494,1,11)))</f>
        <v>43894</v>
      </c>
      <c r="R723" s="9">
        <f t="shared" si="22"/>
        <v>4</v>
      </c>
      <c r="S723" s="9">
        <f t="shared" si="23"/>
        <v>0</v>
      </c>
    </row>
    <row r="724" spans="1:19" x14ac:dyDescent="0.25">
      <c r="A724" t="str">
        <f>CLEAN(Repositorios!C725)</f>
        <v>HTML</v>
      </c>
      <c r="L724" s="2">
        <f>VALUE(CLEAN(Repositorios!D805))</f>
        <v>708</v>
      </c>
      <c r="M724" s="2">
        <f>VALUE(CLEAN(Repositorios!E485))</f>
        <v>32</v>
      </c>
      <c r="N724" s="2">
        <f>VALUE(CLEAN(Repositorios!F995))</f>
        <v>1820</v>
      </c>
      <c r="O724" s="2">
        <f>VALUE(CLEAN(Repositorios!G640))</f>
        <v>2118</v>
      </c>
      <c r="P724" s="6">
        <f>DATEVALUE(CLEAN(MID(Repositorios!H361,1,11)))</f>
        <v>42484</v>
      </c>
      <c r="Q724" s="8">
        <f>DATEVALUE(CLEAN(MID(Repositorios!I495,1,11)))</f>
        <v>43894</v>
      </c>
      <c r="R724" s="9">
        <f t="shared" si="22"/>
        <v>4</v>
      </c>
      <c r="S724" s="9">
        <f t="shared" si="23"/>
        <v>0</v>
      </c>
    </row>
    <row r="725" spans="1:19" x14ac:dyDescent="0.25">
      <c r="A725" t="str">
        <f>CLEAN(Repositorios!C726)</f>
        <v>JavaScript</v>
      </c>
      <c r="L725" s="2">
        <f>VALUE(CLEAN(Repositorios!D283))</f>
        <v>711</v>
      </c>
      <c r="M725" s="2">
        <f>VALUE(CLEAN(Repositorios!E615))</f>
        <v>32</v>
      </c>
      <c r="N725" s="2">
        <f>VALUE(CLEAN(Repositorios!F752))</f>
        <v>1825</v>
      </c>
      <c r="O725" s="2">
        <f>VALUE(CLEAN(Repositorios!G135))</f>
        <v>2119</v>
      </c>
      <c r="P725" s="6">
        <f>DATEVALUE(CLEAN(MID(Repositorios!H567,1,11)))</f>
        <v>42486</v>
      </c>
      <c r="Q725" s="8">
        <f>DATEVALUE(CLEAN(MID(Repositorios!I496,1,11)))</f>
        <v>43894</v>
      </c>
      <c r="R725" s="9">
        <f t="shared" si="22"/>
        <v>4</v>
      </c>
      <c r="S725" s="9">
        <f t="shared" si="23"/>
        <v>0</v>
      </c>
    </row>
    <row r="726" spans="1:19" x14ac:dyDescent="0.25">
      <c r="A726" t="str">
        <f>CLEAN(Repositorios!C727)</f>
        <v>Go</v>
      </c>
      <c r="L726" s="2">
        <f>VALUE(CLEAN(Repositorios!D290))</f>
        <v>712</v>
      </c>
      <c r="M726" s="2">
        <f>VALUE(CLEAN(Repositorios!E48))</f>
        <v>33</v>
      </c>
      <c r="N726" s="2">
        <f>VALUE(CLEAN(Repositorios!F217))</f>
        <v>1828</v>
      </c>
      <c r="O726" s="2">
        <f>VALUE(CLEAN(Repositorios!G608))</f>
        <v>2122</v>
      </c>
      <c r="P726" s="6">
        <f>DATEVALUE(CLEAN(MID(Repositorios!H427,1,11)))</f>
        <v>42487</v>
      </c>
      <c r="Q726" s="8">
        <f>DATEVALUE(CLEAN(MID(Repositorios!I497,1,11)))</f>
        <v>43894</v>
      </c>
      <c r="R726" s="9">
        <f t="shared" si="22"/>
        <v>4</v>
      </c>
      <c r="S726" s="9">
        <f t="shared" si="23"/>
        <v>0</v>
      </c>
    </row>
    <row r="727" spans="1:19" x14ac:dyDescent="0.25">
      <c r="A727" t="str">
        <f>CLEAN(Repositorios!C728)</f>
        <v>Jupyter Notebook</v>
      </c>
      <c r="L727" s="2">
        <f>VALUE(CLEAN(Repositorios!D299))</f>
        <v>713</v>
      </c>
      <c r="M727" s="2">
        <f>VALUE(CLEAN(Repositorios!E408))</f>
        <v>33</v>
      </c>
      <c r="N727" s="2">
        <f>VALUE(CLEAN(Repositorios!F340))</f>
        <v>1846</v>
      </c>
      <c r="O727" s="2">
        <f>VALUE(CLEAN(Repositorios!G289))</f>
        <v>2127</v>
      </c>
      <c r="P727" s="6">
        <f>DATEVALUE(CLEAN(MID(Repositorios!H234,1,11)))</f>
        <v>42494</v>
      </c>
      <c r="Q727" s="8">
        <f>DATEVALUE(CLEAN(MID(Repositorios!I499,1,11)))</f>
        <v>43894</v>
      </c>
      <c r="R727" s="9">
        <f t="shared" si="22"/>
        <v>4</v>
      </c>
      <c r="S727" s="9">
        <f t="shared" si="23"/>
        <v>0</v>
      </c>
    </row>
    <row r="728" spans="1:19" x14ac:dyDescent="0.25">
      <c r="A728" t="str">
        <f>CLEAN(Repositorios!C729)</f>
        <v>null</v>
      </c>
      <c r="L728" s="2">
        <f>VALUE(CLEAN(Repositorios!D254))</f>
        <v>714</v>
      </c>
      <c r="M728" s="2">
        <f>VALUE(CLEAN(Repositorios!E634))</f>
        <v>33</v>
      </c>
      <c r="N728" s="2">
        <f>VALUE(CLEAN(Repositorios!F324))</f>
        <v>1851</v>
      </c>
      <c r="O728" s="2">
        <f>VALUE(CLEAN(Repositorios!G178))</f>
        <v>2142</v>
      </c>
      <c r="P728" s="6">
        <f>DATEVALUE(CLEAN(MID(Repositorios!H720,1,11)))</f>
        <v>42494</v>
      </c>
      <c r="Q728" s="8">
        <f>DATEVALUE(CLEAN(MID(Repositorios!I500,1,11)))</f>
        <v>43894</v>
      </c>
      <c r="R728" s="9">
        <f t="shared" si="22"/>
        <v>4</v>
      </c>
      <c r="S728" s="9">
        <f t="shared" si="23"/>
        <v>0</v>
      </c>
    </row>
    <row r="729" spans="1:19" x14ac:dyDescent="0.25">
      <c r="A729" t="str">
        <f>CLEAN(Repositorios!C730)</f>
        <v>C++</v>
      </c>
      <c r="L729" s="2">
        <f>VALUE(CLEAN(Repositorios!D395))</f>
        <v>717</v>
      </c>
      <c r="M729" s="2">
        <f>VALUE(CLEAN(Repositorios!E671))</f>
        <v>33</v>
      </c>
      <c r="N729" s="2">
        <f>VALUE(CLEAN(Repositorios!F985))</f>
        <v>1851</v>
      </c>
      <c r="O729" s="2">
        <f>VALUE(CLEAN(Repositorios!G28))</f>
        <v>2154</v>
      </c>
      <c r="P729" s="6">
        <f>DATEVALUE(CLEAN(MID(Repositorios!H765,1,11)))</f>
        <v>42495</v>
      </c>
      <c r="Q729" s="8">
        <f>DATEVALUE(CLEAN(MID(Repositorios!I502,1,11)))</f>
        <v>43894</v>
      </c>
      <c r="R729" s="9">
        <f t="shared" si="22"/>
        <v>4</v>
      </c>
      <c r="S729" s="9">
        <f t="shared" si="23"/>
        <v>0</v>
      </c>
    </row>
    <row r="730" spans="1:19" x14ac:dyDescent="0.25">
      <c r="A730" t="str">
        <f>CLEAN(Repositorios!C731)</f>
        <v>JavaScript</v>
      </c>
      <c r="L730" s="2">
        <f>VALUE(CLEAN(Repositorios!D977))</f>
        <v>717</v>
      </c>
      <c r="M730" s="2">
        <f>VALUE(CLEAN(Repositorios!E222))</f>
        <v>34</v>
      </c>
      <c r="N730" s="2">
        <f>VALUE(CLEAN(Repositorios!F66))</f>
        <v>1855</v>
      </c>
      <c r="O730" s="2">
        <f>VALUE(CLEAN(Repositorios!G668))</f>
        <v>2154</v>
      </c>
      <c r="P730" s="6">
        <f>DATEVALUE(CLEAN(MID(Repositorios!H585,1,11)))</f>
        <v>42502</v>
      </c>
      <c r="Q730" s="8">
        <f>DATEVALUE(CLEAN(MID(Repositorios!I503,1,11)))</f>
        <v>43894</v>
      </c>
      <c r="R730" s="9">
        <f t="shared" si="22"/>
        <v>4</v>
      </c>
      <c r="S730" s="9">
        <f t="shared" si="23"/>
        <v>0</v>
      </c>
    </row>
    <row r="731" spans="1:19" x14ac:dyDescent="0.25">
      <c r="A731" t="str">
        <f>CLEAN(Repositorios!C732)</f>
        <v>Kotlin</v>
      </c>
      <c r="L731" s="2">
        <f>VALUE(CLEAN(Repositorios!D15))</f>
        <v>721</v>
      </c>
      <c r="M731" s="2">
        <f>VALUE(CLEAN(Repositorios!E347))</f>
        <v>34</v>
      </c>
      <c r="N731" s="2">
        <f>VALUE(CLEAN(Repositorios!F249))</f>
        <v>1862</v>
      </c>
      <c r="O731" s="2">
        <f>VALUE(CLEAN(Repositorios!G861))</f>
        <v>2162</v>
      </c>
      <c r="P731" s="6">
        <f>DATEVALUE(CLEAN(MID(Repositorios!H213,1,11)))</f>
        <v>42505</v>
      </c>
      <c r="Q731" s="8">
        <f>DATEVALUE(CLEAN(MID(Repositorios!I504,1,11)))</f>
        <v>43894</v>
      </c>
      <c r="R731" s="9">
        <f t="shared" si="22"/>
        <v>4</v>
      </c>
      <c r="S731" s="9">
        <f t="shared" si="23"/>
        <v>0</v>
      </c>
    </row>
    <row r="732" spans="1:19" x14ac:dyDescent="0.25">
      <c r="A732" t="str">
        <f>CLEAN(Repositorios!C733)</f>
        <v>CSS</v>
      </c>
      <c r="L732" s="2">
        <f>VALUE(CLEAN(Repositorios!D742))</f>
        <v>721</v>
      </c>
      <c r="M732" s="2">
        <f>VALUE(CLEAN(Repositorios!E435))</f>
        <v>34</v>
      </c>
      <c r="N732" s="2">
        <f>VALUE(CLEAN(Repositorios!F537))</f>
        <v>1870</v>
      </c>
      <c r="O732" s="2">
        <f>VALUE(CLEAN(Repositorios!G556))</f>
        <v>2170</v>
      </c>
      <c r="P732" s="6">
        <f>DATEVALUE(CLEAN(MID(Repositorios!H572,1,11)))</f>
        <v>42505</v>
      </c>
      <c r="Q732" s="8">
        <f>DATEVALUE(CLEAN(MID(Repositorios!I507,1,11)))</f>
        <v>43894</v>
      </c>
      <c r="R732" s="9">
        <f t="shared" si="22"/>
        <v>4</v>
      </c>
      <c r="S732" s="9">
        <f t="shared" si="23"/>
        <v>0</v>
      </c>
    </row>
    <row r="733" spans="1:19" x14ac:dyDescent="0.25">
      <c r="A733" t="str">
        <f>CLEAN(Repositorios!C734)</f>
        <v>Rich Text Format</v>
      </c>
      <c r="L733" s="2">
        <f>VALUE(CLEAN(Repositorios!D156))</f>
        <v>727</v>
      </c>
      <c r="M733" s="2">
        <f>VALUE(CLEAN(Repositorios!E739))</f>
        <v>34</v>
      </c>
      <c r="N733" s="2">
        <f>VALUE(CLEAN(Repositorios!F28))</f>
        <v>1897</v>
      </c>
      <c r="O733" s="2">
        <f>VALUE(CLEAN(Repositorios!G472))</f>
        <v>2197</v>
      </c>
      <c r="P733" s="6">
        <f>DATEVALUE(CLEAN(MID(Repositorios!H702,1,11)))</f>
        <v>42507</v>
      </c>
      <c r="Q733" s="8">
        <f>DATEVALUE(CLEAN(MID(Repositorios!I508,1,11)))</f>
        <v>43894</v>
      </c>
      <c r="R733" s="9">
        <f t="shared" si="22"/>
        <v>4</v>
      </c>
      <c r="S733" s="9">
        <f t="shared" si="23"/>
        <v>0</v>
      </c>
    </row>
    <row r="734" spans="1:19" x14ac:dyDescent="0.25">
      <c r="A734" t="str">
        <f>CLEAN(Repositorios!C735)</f>
        <v>Java</v>
      </c>
      <c r="L734" s="2">
        <f>VALUE(CLEAN(Repositorios!D488))</f>
        <v>732</v>
      </c>
      <c r="M734" s="2">
        <f>VALUE(CLEAN(Repositorios!E863))</f>
        <v>34</v>
      </c>
      <c r="N734" s="2">
        <f>VALUE(CLEAN(Repositorios!F56))</f>
        <v>1897</v>
      </c>
      <c r="O734" s="2">
        <f>VALUE(CLEAN(Repositorios!G618))</f>
        <v>2205</v>
      </c>
      <c r="P734" s="6">
        <f>DATEVALUE(CLEAN(MID(Repositorios!H715,1,11)))</f>
        <v>42508</v>
      </c>
      <c r="Q734" s="8">
        <f>DATEVALUE(CLEAN(MID(Repositorios!I509,1,11)))</f>
        <v>43894</v>
      </c>
      <c r="R734" s="9">
        <f t="shared" si="22"/>
        <v>4</v>
      </c>
      <c r="S734" s="9">
        <f t="shared" si="23"/>
        <v>0</v>
      </c>
    </row>
    <row r="735" spans="1:19" x14ac:dyDescent="0.25">
      <c r="A735" t="str">
        <f>CLEAN(Repositorios!C736)</f>
        <v>Go</v>
      </c>
      <c r="L735" s="2">
        <f>VALUE(CLEAN(Repositorios!D221))</f>
        <v>744</v>
      </c>
      <c r="M735" s="2">
        <f>VALUE(CLEAN(Repositorios!E39))</f>
        <v>35</v>
      </c>
      <c r="N735" s="2">
        <f>VALUE(CLEAN(Repositorios!F312))</f>
        <v>1902</v>
      </c>
      <c r="O735" s="2">
        <f>VALUE(CLEAN(Repositorios!G985))</f>
        <v>2205</v>
      </c>
      <c r="P735" s="6">
        <f>DATEVALUE(CLEAN(MID(Repositorios!H830,1,11)))</f>
        <v>42509</v>
      </c>
      <c r="Q735" s="8">
        <f>DATEVALUE(CLEAN(MID(Repositorios!I510,1,11)))</f>
        <v>43894</v>
      </c>
      <c r="R735" s="9">
        <f t="shared" si="22"/>
        <v>4</v>
      </c>
      <c r="S735" s="9">
        <f t="shared" si="23"/>
        <v>0</v>
      </c>
    </row>
    <row r="736" spans="1:19" x14ac:dyDescent="0.25">
      <c r="A736" t="str">
        <f>CLEAN(Repositorios!C737)</f>
        <v>Java</v>
      </c>
      <c r="L736" s="2">
        <f>VALUE(CLEAN(Repositorios!D627))</f>
        <v>748</v>
      </c>
      <c r="M736" s="2">
        <f>VALUE(CLEAN(Repositorios!E218))</f>
        <v>35</v>
      </c>
      <c r="N736" s="2">
        <f>VALUE(CLEAN(Repositorios!F992))</f>
        <v>1913</v>
      </c>
      <c r="O736" s="2">
        <f>VALUE(CLEAN(Repositorios!G342))</f>
        <v>2207</v>
      </c>
      <c r="P736" s="6">
        <f>DATEVALUE(CLEAN(MID(Repositorios!H425,1,11)))</f>
        <v>42515</v>
      </c>
      <c r="Q736" s="8">
        <f>DATEVALUE(CLEAN(MID(Repositorios!I511,1,11)))</f>
        <v>43894</v>
      </c>
      <c r="R736" s="9">
        <f t="shared" si="22"/>
        <v>4</v>
      </c>
      <c r="S736" s="9">
        <f t="shared" si="23"/>
        <v>0</v>
      </c>
    </row>
    <row r="737" spans="1:19" x14ac:dyDescent="0.25">
      <c r="A737" t="str">
        <f>CLEAN(Repositorios!C738)</f>
        <v>TypeScript</v>
      </c>
      <c r="L737" s="2">
        <f>VALUE(CLEAN(Repositorios!D312))</f>
        <v>753</v>
      </c>
      <c r="M737" s="2">
        <f>VALUE(CLEAN(Repositorios!E372))</f>
        <v>35</v>
      </c>
      <c r="N737" s="2">
        <f>VALUE(CLEAN(Repositorios!F383))</f>
        <v>1925</v>
      </c>
      <c r="O737" s="2">
        <f>VALUE(CLEAN(Repositorios!G703))</f>
        <v>2213</v>
      </c>
      <c r="P737" s="6">
        <f>DATEVALUE(CLEAN(MID(Repositorios!H875,1,11)))</f>
        <v>42516</v>
      </c>
      <c r="Q737" s="8">
        <f>DATEVALUE(CLEAN(MID(Repositorios!I512,1,11)))</f>
        <v>43894</v>
      </c>
      <c r="R737" s="9">
        <f t="shared" si="22"/>
        <v>4</v>
      </c>
      <c r="S737" s="9">
        <f t="shared" si="23"/>
        <v>0</v>
      </c>
    </row>
    <row r="738" spans="1:19" x14ac:dyDescent="0.25">
      <c r="A738" t="str">
        <f>CLEAN(Repositorios!C739)</f>
        <v>Java</v>
      </c>
      <c r="L738" s="2">
        <f>VALUE(CLEAN(Repositorios!D561))</f>
        <v>756</v>
      </c>
      <c r="M738" s="2">
        <f>VALUE(CLEAN(Repositorios!E538))</f>
        <v>35</v>
      </c>
      <c r="N738" s="2">
        <f>VALUE(CLEAN(Repositorios!F221))</f>
        <v>1936</v>
      </c>
      <c r="O738" s="2">
        <f>VALUE(CLEAN(Repositorios!G324))</f>
        <v>2222</v>
      </c>
      <c r="P738" s="6">
        <f>DATEVALUE(CLEAN(MID(Repositorios!H843,1,11)))</f>
        <v>42520</v>
      </c>
      <c r="Q738" s="8">
        <f>DATEVALUE(CLEAN(MID(Repositorios!I513,1,11)))</f>
        <v>43894</v>
      </c>
      <c r="R738" s="9">
        <f t="shared" si="22"/>
        <v>4</v>
      </c>
      <c r="S738" s="9">
        <f t="shared" si="23"/>
        <v>0</v>
      </c>
    </row>
    <row r="739" spans="1:19" x14ac:dyDescent="0.25">
      <c r="A739" t="str">
        <f>CLEAN(Repositorios!C740)</f>
        <v>Java</v>
      </c>
      <c r="L739" s="2">
        <f>VALUE(CLEAN(Repositorios!D864))</f>
        <v>757</v>
      </c>
      <c r="M739" s="2">
        <f>VALUE(CLEAN(Repositorios!E785))</f>
        <v>35</v>
      </c>
      <c r="N739" s="2">
        <f>VALUE(CLEAN(Repositorios!F494))</f>
        <v>1937</v>
      </c>
      <c r="O739" s="2">
        <f>VALUE(CLEAN(Repositorios!G166))</f>
        <v>2279</v>
      </c>
      <c r="P739" s="6">
        <f>DATEVALUE(CLEAN(MID(Repositorios!H994,1,11)))</f>
        <v>42520</v>
      </c>
      <c r="Q739" s="8">
        <f>DATEVALUE(CLEAN(MID(Repositorios!I514,1,11)))</f>
        <v>43894</v>
      </c>
      <c r="R739" s="9">
        <f t="shared" si="22"/>
        <v>4</v>
      </c>
      <c r="S739" s="9">
        <f t="shared" si="23"/>
        <v>0</v>
      </c>
    </row>
    <row r="740" spans="1:19" x14ac:dyDescent="0.25">
      <c r="A740" t="str">
        <f>CLEAN(Repositorios!C741)</f>
        <v>null</v>
      </c>
      <c r="L740" s="2">
        <f>VALUE(CLEAN(Repositorios!D313))</f>
        <v>764</v>
      </c>
      <c r="M740" s="2">
        <f>VALUE(CLEAN(Repositorios!E43))</f>
        <v>36</v>
      </c>
      <c r="N740" s="2">
        <f>VALUE(CLEAN(Repositorios!F434))</f>
        <v>1945</v>
      </c>
      <c r="O740" s="2">
        <f>VALUE(CLEAN(Repositorios!G383))</f>
        <v>2281</v>
      </c>
      <c r="P740" s="6">
        <f>DATEVALUE(CLEAN(MID(Repositorios!H914,1,11)))</f>
        <v>42523</v>
      </c>
      <c r="Q740" s="8">
        <f>DATEVALUE(CLEAN(MID(Repositorios!I515,1,11)))</f>
        <v>43894</v>
      </c>
      <c r="R740" s="9">
        <f t="shared" si="22"/>
        <v>4</v>
      </c>
      <c r="S740" s="9">
        <f t="shared" si="23"/>
        <v>0</v>
      </c>
    </row>
    <row r="741" spans="1:19" x14ac:dyDescent="0.25">
      <c r="A741" t="str">
        <f>CLEAN(Repositorios!C742)</f>
        <v>JavaScript</v>
      </c>
      <c r="L741" s="2">
        <f>VALUE(CLEAN(Repositorios!D42))</f>
        <v>770</v>
      </c>
      <c r="M741" s="2">
        <f>VALUE(CLEAN(Repositorios!E225))</f>
        <v>36</v>
      </c>
      <c r="N741" s="2">
        <f>VALUE(CLEAN(Repositorios!F608))</f>
        <v>1969</v>
      </c>
      <c r="O741" s="2">
        <f>VALUE(CLEAN(Repositorios!G716))</f>
        <v>2305</v>
      </c>
      <c r="P741" s="6">
        <f>DATEVALUE(CLEAN(MID(Repositorios!H387,1,11)))</f>
        <v>42524</v>
      </c>
      <c r="Q741" s="8">
        <f>DATEVALUE(CLEAN(MID(Repositorios!I516,1,11)))</f>
        <v>43894</v>
      </c>
      <c r="R741" s="9">
        <f t="shared" si="22"/>
        <v>4</v>
      </c>
      <c r="S741" s="9">
        <f t="shared" si="23"/>
        <v>0</v>
      </c>
    </row>
    <row r="742" spans="1:19" x14ac:dyDescent="0.25">
      <c r="A742" t="str">
        <f>CLEAN(Repositorios!C743)</f>
        <v>JavaScript</v>
      </c>
      <c r="L742" s="2">
        <f>VALUE(CLEAN(Repositorios!D27))</f>
        <v>771</v>
      </c>
      <c r="M742" s="2">
        <f>VALUE(CLEAN(Repositorios!E596))</f>
        <v>36</v>
      </c>
      <c r="N742" s="2">
        <f>VALUE(CLEAN(Repositorios!F289))</f>
        <v>1970</v>
      </c>
      <c r="O742" s="2">
        <f>VALUE(CLEAN(Repositorios!G347))</f>
        <v>2323</v>
      </c>
      <c r="P742" s="6">
        <f>DATEVALUE(CLEAN(MID(Repositorios!H12,1,11)))</f>
        <v>42527</v>
      </c>
      <c r="Q742" s="8">
        <f>DATEVALUE(CLEAN(MID(Repositorios!I517,1,11)))</f>
        <v>43894</v>
      </c>
      <c r="R742" s="9">
        <f t="shared" si="22"/>
        <v>4</v>
      </c>
      <c r="S742" s="9">
        <f t="shared" si="23"/>
        <v>0</v>
      </c>
    </row>
    <row r="743" spans="1:19" x14ac:dyDescent="0.25">
      <c r="A743" t="str">
        <f>CLEAN(Repositorios!C744)</f>
        <v>JavaScript</v>
      </c>
      <c r="L743" s="2">
        <f>VALUE(CLEAN(Repositorios!D875))</f>
        <v>773</v>
      </c>
      <c r="M743" s="2">
        <f>VALUE(CLEAN(Repositorios!E721))</f>
        <v>36</v>
      </c>
      <c r="N743" s="2">
        <f>VALUE(CLEAN(Repositorios!F785))</f>
        <v>1979</v>
      </c>
      <c r="O743" s="2">
        <f>VALUE(CLEAN(Repositorios!G148))</f>
        <v>2326</v>
      </c>
      <c r="P743" s="6">
        <f>DATEVALUE(CLEAN(MID(Repositorios!H473,1,11)))</f>
        <v>42528</v>
      </c>
      <c r="Q743" s="8">
        <f>DATEVALUE(CLEAN(MID(Repositorios!I518,1,11)))</f>
        <v>43894</v>
      </c>
      <c r="R743" s="9">
        <f t="shared" si="22"/>
        <v>4</v>
      </c>
      <c r="S743" s="9">
        <f t="shared" si="23"/>
        <v>0</v>
      </c>
    </row>
    <row r="744" spans="1:19" x14ac:dyDescent="0.25">
      <c r="A744" t="str">
        <f>CLEAN(Repositorios!C745)</f>
        <v>JavaScript</v>
      </c>
      <c r="L744" s="2">
        <f>VALUE(CLEAN(Repositorios!D554))</f>
        <v>794</v>
      </c>
      <c r="M744" s="2">
        <f>VALUE(CLEAN(Repositorios!E170))</f>
        <v>38</v>
      </c>
      <c r="N744" s="2">
        <f>VALUE(CLEAN(Repositorios!F660))</f>
        <v>1983</v>
      </c>
      <c r="O744" s="2">
        <f>VALUE(CLEAN(Repositorios!G573))</f>
        <v>2326</v>
      </c>
      <c r="P744" s="6">
        <f>DATEVALUE(CLEAN(MID(Repositorios!H487,1,11)))</f>
        <v>42529</v>
      </c>
      <c r="Q744" s="8">
        <f>DATEVALUE(CLEAN(MID(Repositorios!I519,1,11)))</f>
        <v>43894</v>
      </c>
      <c r="R744" s="9">
        <f t="shared" si="22"/>
        <v>4</v>
      </c>
      <c r="S744" s="9">
        <f t="shared" si="23"/>
        <v>0</v>
      </c>
    </row>
    <row r="745" spans="1:19" x14ac:dyDescent="0.25">
      <c r="A745" t="str">
        <f>CLEAN(Repositorios!C746)</f>
        <v>Swift</v>
      </c>
      <c r="L745" s="2">
        <f>VALUE(CLEAN(Repositorios!D936))</f>
        <v>795</v>
      </c>
      <c r="M745" s="2">
        <f>VALUE(CLEAN(Repositorios!E474))</f>
        <v>38</v>
      </c>
      <c r="N745" s="2">
        <f>VALUE(CLEAN(Repositorios!F162))</f>
        <v>1992</v>
      </c>
      <c r="O745" s="2">
        <f>VALUE(CLEAN(Repositorios!G282))</f>
        <v>2331</v>
      </c>
      <c r="P745" s="6">
        <f>DATEVALUE(CLEAN(MID(Repositorios!H242,1,11)))</f>
        <v>42531</v>
      </c>
      <c r="Q745" s="8">
        <f>DATEVALUE(CLEAN(MID(Repositorios!I523,1,11)))</f>
        <v>43894</v>
      </c>
      <c r="R745" s="9">
        <f t="shared" si="22"/>
        <v>4</v>
      </c>
      <c r="S745" s="9">
        <f t="shared" si="23"/>
        <v>0</v>
      </c>
    </row>
    <row r="746" spans="1:19" x14ac:dyDescent="0.25">
      <c r="A746" t="str">
        <f>CLEAN(Repositorios!C747)</f>
        <v>Python</v>
      </c>
      <c r="L746" s="2">
        <f>VALUE(CLEAN(Repositorios!D851))</f>
        <v>797</v>
      </c>
      <c r="M746" s="2">
        <f>VALUE(CLEAN(Repositorios!E776))</f>
        <v>38</v>
      </c>
      <c r="N746" s="2">
        <f>VALUE(CLEAN(Repositorios!F556))</f>
        <v>1995</v>
      </c>
      <c r="O746" s="2">
        <f>VALUE(CLEAN(Repositorios!G680))</f>
        <v>2340</v>
      </c>
      <c r="P746" s="6">
        <f>DATEVALUE(CLEAN(MID(Repositorios!H608,1,11)))</f>
        <v>42539</v>
      </c>
      <c r="Q746" s="8">
        <f>DATEVALUE(CLEAN(MID(Repositorios!I524,1,11)))</f>
        <v>43894</v>
      </c>
      <c r="R746" s="9">
        <f t="shared" si="22"/>
        <v>4</v>
      </c>
      <c r="S746" s="9">
        <f t="shared" si="23"/>
        <v>0</v>
      </c>
    </row>
    <row r="747" spans="1:19" x14ac:dyDescent="0.25">
      <c r="A747" t="str">
        <f>CLEAN(Repositorios!C748)</f>
        <v>JavaScript</v>
      </c>
      <c r="L747" s="2">
        <f>VALUE(CLEAN(Repositorios!D269))</f>
        <v>798</v>
      </c>
      <c r="M747" s="2">
        <f>VALUE(CLEAN(Repositorios!E847))</f>
        <v>38</v>
      </c>
      <c r="N747" s="2">
        <f>VALUE(CLEAN(Repositorios!F65))</f>
        <v>2007</v>
      </c>
      <c r="O747" s="2">
        <f>VALUE(CLEAN(Repositorios!G630))</f>
        <v>2374</v>
      </c>
      <c r="P747" s="6">
        <f>DATEVALUE(CLEAN(MID(Repositorios!H744,1,11)))</f>
        <v>42539</v>
      </c>
      <c r="Q747" s="8">
        <f>DATEVALUE(CLEAN(MID(Repositorios!I525,1,11)))</f>
        <v>43894</v>
      </c>
      <c r="R747" s="9">
        <f t="shared" si="22"/>
        <v>4</v>
      </c>
      <c r="S747" s="9">
        <f t="shared" si="23"/>
        <v>0</v>
      </c>
    </row>
    <row r="748" spans="1:19" x14ac:dyDescent="0.25">
      <c r="A748" t="str">
        <f>CLEAN(Repositorios!C749)</f>
        <v>JavaScript</v>
      </c>
      <c r="L748" s="2">
        <f>VALUE(CLEAN(Repositorios!D458))</f>
        <v>798</v>
      </c>
      <c r="M748" s="2">
        <f>VALUE(CLEAN(Repositorios!E377))</f>
        <v>39</v>
      </c>
      <c r="N748" s="2">
        <f>VALUE(CLEAN(Repositorios!F18))</f>
        <v>2027</v>
      </c>
      <c r="O748" s="2">
        <f>VALUE(CLEAN(Repositorios!G232))</f>
        <v>2382</v>
      </c>
      <c r="P748" s="6">
        <f>DATEVALUE(CLEAN(MID(Repositorios!H829,1,11)))</f>
        <v>42543</v>
      </c>
      <c r="Q748" s="8">
        <f>DATEVALUE(CLEAN(MID(Repositorios!I528,1,11)))</f>
        <v>43894</v>
      </c>
      <c r="R748" s="9">
        <f t="shared" si="22"/>
        <v>4</v>
      </c>
      <c r="S748" s="9">
        <f t="shared" si="23"/>
        <v>0</v>
      </c>
    </row>
    <row r="749" spans="1:19" x14ac:dyDescent="0.25">
      <c r="A749" t="str">
        <f>CLEAN(Repositorios!C750)</f>
        <v>JavaScript</v>
      </c>
      <c r="L749" s="2">
        <f>VALUE(CLEAN(Repositorios!D777))</f>
        <v>798</v>
      </c>
      <c r="M749" s="2">
        <f>VALUE(CLEAN(Repositorios!E764))</f>
        <v>39</v>
      </c>
      <c r="N749" s="2">
        <f>VALUE(CLEAN(Repositorios!F465))</f>
        <v>2028</v>
      </c>
      <c r="O749" s="2">
        <f>VALUE(CLEAN(Repositorios!G845))</f>
        <v>2393</v>
      </c>
      <c r="P749" s="6">
        <f>DATEVALUE(CLEAN(MID(Repositorios!H358,1,11)))</f>
        <v>42545</v>
      </c>
      <c r="Q749" s="8">
        <f>DATEVALUE(CLEAN(MID(Repositorios!I529,1,11)))</f>
        <v>43894</v>
      </c>
      <c r="R749" s="9">
        <f t="shared" si="22"/>
        <v>4</v>
      </c>
      <c r="S749" s="9">
        <f t="shared" si="23"/>
        <v>0</v>
      </c>
    </row>
    <row r="750" spans="1:19" x14ac:dyDescent="0.25">
      <c r="A750" t="str">
        <f>CLEAN(Repositorios!C751)</f>
        <v>JavaScript</v>
      </c>
      <c r="L750" s="2">
        <f>VALUE(CLEAN(Repositorios!D248))</f>
        <v>800</v>
      </c>
      <c r="M750" s="2">
        <f>VALUE(CLEAN(Repositorios!E660))</f>
        <v>40</v>
      </c>
      <c r="N750" s="2">
        <f>VALUE(CLEAN(Repositorios!F861))</f>
        <v>2048</v>
      </c>
      <c r="O750" s="2">
        <f>VALUE(CLEAN(Repositorios!G888))</f>
        <v>2394</v>
      </c>
      <c r="P750" s="6">
        <f>DATEVALUE(CLEAN(MID(Repositorios!H785,1,11)))</f>
        <v>42545</v>
      </c>
      <c r="Q750" s="8">
        <f>DATEVALUE(CLEAN(MID(Repositorios!I530,1,11)))</f>
        <v>43894</v>
      </c>
      <c r="R750" s="9">
        <f t="shared" si="22"/>
        <v>4</v>
      </c>
      <c r="S750" s="9">
        <f t="shared" si="23"/>
        <v>0</v>
      </c>
    </row>
    <row r="751" spans="1:19" x14ac:dyDescent="0.25">
      <c r="A751" t="str">
        <f>CLEAN(Repositorios!C752)</f>
        <v>Elixir</v>
      </c>
      <c r="L751" s="2">
        <f>VALUE(CLEAN(Repositorios!D774))</f>
        <v>806</v>
      </c>
      <c r="M751" s="2">
        <f>VALUE(CLEAN(Repositorios!E765))</f>
        <v>40</v>
      </c>
      <c r="N751" s="2">
        <f>VALUE(CLEAN(Repositorios!F825))</f>
        <v>2056</v>
      </c>
      <c r="O751" s="2">
        <f>VALUE(CLEAN(Repositorios!G477))</f>
        <v>2401</v>
      </c>
      <c r="P751" s="6">
        <f>DATEVALUE(CLEAN(MID(Repositorios!H280,1,11)))</f>
        <v>42546</v>
      </c>
      <c r="Q751" s="8">
        <f>DATEVALUE(CLEAN(MID(Repositorios!I534,1,11)))</f>
        <v>43894</v>
      </c>
      <c r="R751" s="9">
        <f t="shared" si="22"/>
        <v>4</v>
      </c>
      <c r="S751" s="9">
        <f t="shared" si="23"/>
        <v>0</v>
      </c>
    </row>
    <row r="752" spans="1:19" x14ac:dyDescent="0.25">
      <c r="A752" t="str">
        <f>CLEAN(Repositorios!C753)</f>
        <v>JavaScript</v>
      </c>
      <c r="L752" s="2">
        <f>VALUE(CLEAN(Repositorios!D47))</f>
        <v>807</v>
      </c>
      <c r="M752" s="2">
        <f>VALUE(CLEAN(Repositorios!E128))</f>
        <v>41</v>
      </c>
      <c r="N752" s="2">
        <f>VALUE(CLEAN(Repositorios!F640))</f>
        <v>2081</v>
      </c>
      <c r="O752" s="2">
        <f>VALUE(CLEAN(Repositorios!G389))</f>
        <v>2405</v>
      </c>
      <c r="P752" s="6">
        <f>DATEVALUE(CLEAN(MID(Repositorios!H694,1,11)))</f>
        <v>42549</v>
      </c>
      <c r="Q752" s="8">
        <f>DATEVALUE(CLEAN(MID(Repositorios!I535,1,11)))</f>
        <v>43894</v>
      </c>
      <c r="R752" s="9">
        <f t="shared" si="22"/>
        <v>4</v>
      </c>
      <c r="S752" s="9">
        <f t="shared" si="23"/>
        <v>0</v>
      </c>
    </row>
    <row r="753" spans="1:19" x14ac:dyDescent="0.25">
      <c r="A753" t="str">
        <f>CLEAN(Repositorios!C754)</f>
        <v>CSS</v>
      </c>
      <c r="L753" s="2">
        <f>VALUE(CLEAN(Repositorios!D636))</f>
        <v>808</v>
      </c>
      <c r="M753" s="2">
        <f>VALUE(CLEAN(Repositorios!E640))</f>
        <v>41</v>
      </c>
      <c r="N753" s="2">
        <f>VALUE(CLEAN(Repositorios!F211))</f>
        <v>2098</v>
      </c>
      <c r="O753" s="2">
        <f>VALUE(CLEAN(Repositorios!G465))</f>
        <v>2416</v>
      </c>
      <c r="P753" s="6">
        <f>DATEVALUE(CLEAN(MID(Repositorios!H169,1,11)))</f>
        <v>42552</v>
      </c>
      <c r="Q753" s="8">
        <f>DATEVALUE(CLEAN(MID(Repositorios!I537,1,11)))</f>
        <v>43894</v>
      </c>
      <c r="R753" s="9">
        <f t="shared" si="22"/>
        <v>4</v>
      </c>
      <c r="S753" s="9">
        <f t="shared" si="23"/>
        <v>0</v>
      </c>
    </row>
    <row r="754" spans="1:19" x14ac:dyDescent="0.25">
      <c r="A754" t="str">
        <f>CLEAN(Repositorios!C755)</f>
        <v>JavaScript</v>
      </c>
      <c r="L754" s="2">
        <f>VALUE(CLEAN(Repositorios!D528))</f>
        <v>816</v>
      </c>
      <c r="M754" s="2">
        <f>VALUE(CLEAN(Repositorios!E96))</f>
        <v>42</v>
      </c>
      <c r="N754" s="2">
        <f>VALUE(CLEAN(Repositorios!F347))</f>
        <v>2105</v>
      </c>
      <c r="O754" s="2">
        <f>VALUE(CLEAN(Repositorios!G830))</f>
        <v>2416</v>
      </c>
      <c r="P754" s="6">
        <f>DATEVALUE(CLEAN(MID(Repositorios!H111,1,11)))</f>
        <v>42556</v>
      </c>
      <c r="Q754" s="8">
        <f>DATEVALUE(CLEAN(MID(Repositorios!I541,1,11)))</f>
        <v>43894</v>
      </c>
      <c r="R754" s="9">
        <f t="shared" si="22"/>
        <v>4</v>
      </c>
      <c r="S754" s="9">
        <f t="shared" si="23"/>
        <v>0</v>
      </c>
    </row>
    <row r="755" spans="1:19" x14ac:dyDescent="0.25">
      <c r="A755" t="str">
        <f>CLEAN(Repositorios!C756)</f>
        <v>HTML</v>
      </c>
      <c r="L755" s="2">
        <f>VALUE(CLEAN(Repositorios!D676))</f>
        <v>823</v>
      </c>
      <c r="M755" s="2">
        <f>VALUE(CLEAN(Repositorios!E582))</f>
        <v>42</v>
      </c>
      <c r="N755" s="2">
        <f>VALUE(CLEAN(Repositorios!F845))</f>
        <v>2114</v>
      </c>
      <c r="O755" s="2">
        <f>VALUE(CLEAN(Repositorios!G373))</f>
        <v>2442</v>
      </c>
      <c r="P755" s="6">
        <f>DATEVALUE(CLEAN(MID(Repositorios!H932,1,11)))</f>
        <v>42556</v>
      </c>
      <c r="Q755" s="8">
        <f>DATEVALUE(CLEAN(MID(Repositorios!I544,1,11)))</f>
        <v>43894</v>
      </c>
      <c r="R755" s="9">
        <f t="shared" si="22"/>
        <v>4</v>
      </c>
      <c r="S755" s="9">
        <f t="shared" si="23"/>
        <v>0</v>
      </c>
    </row>
    <row r="756" spans="1:19" x14ac:dyDescent="0.25">
      <c r="A756" t="str">
        <f>CLEAN(Repositorios!C757)</f>
        <v>Python</v>
      </c>
      <c r="L756" s="2">
        <f>VALUE(CLEAN(Repositorios!D397))</f>
        <v>828</v>
      </c>
      <c r="M756" s="2">
        <f>VALUE(CLEAN(Repositorios!E791))</f>
        <v>42</v>
      </c>
      <c r="N756" s="2">
        <f>VALUE(CLEAN(Repositorios!F750))</f>
        <v>2149</v>
      </c>
      <c r="O756" s="2">
        <f>VALUE(CLEAN(Repositorios!G68))</f>
        <v>2444</v>
      </c>
      <c r="P756" s="6">
        <f>DATEVALUE(CLEAN(MID(Repositorios!H414,1,11)))</f>
        <v>42558</v>
      </c>
      <c r="Q756" s="8">
        <f>DATEVALUE(CLEAN(MID(Repositorios!I545,1,11)))</f>
        <v>43894</v>
      </c>
      <c r="R756" s="9">
        <f t="shared" si="22"/>
        <v>4</v>
      </c>
      <c r="S756" s="9">
        <f t="shared" si="23"/>
        <v>0</v>
      </c>
    </row>
    <row r="757" spans="1:19" x14ac:dyDescent="0.25">
      <c r="A757" t="str">
        <f>CLEAN(Repositorios!C758)</f>
        <v>Java</v>
      </c>
      <c r="L757" s="2">
        <f>VALUE(CLEAN(Repositorios!D706))</f>
        <v>846</v>
      </c>
      <c r="M757" s="2">
        <f>VALUE(CLEAN(Repositorios!E71))</f>
        <v>43</v>
      </c>
      <c r="N757" s="2">
        <f>VALUE(CLEAN(Repositorios!F184))</f>
        <v>2153</v>
      </c>
      <c r="O757" s="2">
        <f>VALUE(CLEAN(Repositorios!G750))</f>
        <v>2446</v>
      </c>
      <c r="P757" s="6">
        <f>DATEVALUE(CLEAN(MID(Repositorios!H828,1,11)))</f>
        <v>42563</v>
      </c>
      <c r="Q757" s="8">
        <f>DATEVALUE(CLEAN(MID(Repositorios!I547,1,11)))</f>
        <v>43894</v>
      </c>
      <c r="R757" s="9">
        <f t="shared" si="22"/>
        <v>4</v>
      </c>
      <c r="S757" s="9">
        <f t="shared" si="23"/>
        <v>0</v>
      </c>
    </row>
    <row r="758" spans="1:19" x14ac:dyDescent="0.25">
      <c r="A758" t="str">
        <f>CLEAN(Repositorios!C759)</f>
        <v>null</v>
      </c>
      <c r="L758" s="2">
        <f>VALUE(CLEAN(Repositorios!D232))</f>
        <v>850</v>
      </c>
      <c r="M758" s="2">
        <f>VALUE(CLEAN(Repositorios!E838))</f>
        <v>43</v>
      </c>
      <c r="N758" s="2">
        <f>VALUE(CLEAN(Repositorios!F902))</f>
        <v>2160</v>
      </c>
      <c r="O758" s="2">
        <f>VALUE(CLEAN(Repositorios!G661))</f>
        <v>2451</v>
      </c>
      <c r="P758" s="6">
        <f>DATEVALUE(CLEAN(MID(Repositorios!H261,1,11)))</f>
        <v>42564</v>
      </c>
      <c r="Q758" s="8">
        <f>DATEVALUE(CLEAN(MID(Repositorios!I548,1,11)))</f>
        <v>43894</v>
      </c>
      <c r="R758" s="9">
        <f t="shared" si="22"/>
        <v>4</v>
      </c>
      <c r="S758" s="9">
        <f t="shared" si="23"/>
        <v>0</v>
      </c>
    </row>
    <row r="759" spans="1:19" x14ac:dyDescent="0.25">
      <c r="A759" t="str">
        <f>CLEAN(Repositorios!C760)</f>
        <v>Python</v>
      </c>
      <c r="L759" s="2">
        <f>VALUE(CLEAN(Repositorios!D823))</f>
        <v>856</v>
      </c>
      <c r="M759" s="2">
        <f>VALUE(CLEAN(Repositorios!E68))</f>
        <v>44</v>
      </c>
      <c r="N759" s="2">
        <f>VALUE(CLEAN(Repositorios!F371))</f>
        <v>2187</v>
      </c>
      <c r="O759" s="2">
        <f>VALUE(CLEAN(Repositorios!G476))</f>
        <v>2469</v>
      </c>
      <c r="P759" s="6">
        <f>DATEVALUE(CLEAN(MID(Repositorios!H33,1,11)))</f>
        <v>42567</v>
      </c>
      <c r="Q759" s="8">
        <f>DATEVALUE(CLEAN(MID(Repositorios!I549,1,11)))</f>
        <v>43894</v>
      </c>
      <c r="R759" s="9">
        <f t="shared" si="22"/>
        <v>4</v>
      </c>
      <c r="S759" s="9">
        <f t="shared" si="23"/>
        <v>0</v>
      </c>
    </row>
    <row r="760" spans="1:19" x14ac:dyDescent="0.25">
      <c r="A760" t="str">
        <f>CLEAN(Repositorios!C761)</f>
        <v>CoffeeScript</v>
      </c>
      <c r="L760" s="2">
        <f>VALUE(CLEAN(Repositorios!D33))</f>
        <v>857</v>
      </c>
      <c r="M760" s="2">
        <f>VALUE(CLEAN(Repositorios!E194))</f>
        <v>44</v>
      </c>
      <c r="N760" s="2">
        <f>VALUE(CLEAN(Repositorios!F169))</f>
        <v>2193</v>
      </c>
      <c r="O760" s="2">
        <f>VALUE(CLEAN(Repositorios!G895))</f>
        <v>2476</v>
      </c>
      <c r="P760" s="6">
        <f>DATEVALUE(CLEAN(MID(Repositorios!H354,1,11)))</f>
        <v>42567</v>
      </c>
      <c r="Q760" s="8">
        <f>DATEVALUE(CLEAN(MID(Repositorios!I550,1,11)))</f>
        <v>43894</v>
      </c>
      <c r="R760" s="9">
        <f t="shared" si="22"/>
        <v>4</v>
      </c>
      <c r="S760" s="9">
        <f t="shared" si="23"/>
        <v>0</v>
      </c>
    </row>
    <row r="761" spans="1:19" x14ac:dyDescent="0.25">
      <c r="A761" t="str">
        <f>CLEAN(Repositorios!C762)</f>
        <v>JavaScript</v>
      </c>
      <c r="L761" s="2">
        <f>VALUE(CLEAN(Repositorios!D979))</f>
        <v>857</v>
      </c>
      <c r="M761" s="2">
        <f>VALUE(CLEAN(Repositorios!E216))</f>
        <v>44</v>
      </c>
      <c r="N761" s="2">
        <f>VALUE(CLEAN(Repositorios!F477))</f>
        <v>2195</v>
      </c>
      <c r="O761" s="2">
        <f>VALUE(CLEAN(Repositorios!G371))</f>
        <v>2505</v>
      </c>
      <c r="P761" s="6">
        <f>DATEVALUE(CLEAN(MID(Repositorios!H393,1,11)))</f>
        <v>42567</v>
      </c>
      <c r="Q761" s="8">
        <f>DATEVALUE(CLEAN(MID(Repositorios!I551,1,11)))</f>
        <v>43894</v>
      </c>
      <c r="R761" s="9">
        <f t="shared" si="22"/>
        <v>4</v>
      </c>
      <c r="S761" s="9">
        <f t="shared" si="23"/>
        <v>0</v>
      </c>
    </row>
    <row r="762" spans="1:19" x14ac:dyDescent="0.25">
      <c r="A762" t="str">
        <f>CLEAN(Repositorios!C763)</f>
        <v>Python</v>
      </c>
      <c r="L762" s="2">
        <f>VALUE(CLEAN(Repositorios!D233))</f>
        <v>860</v>
      </c>
      <c r="M762" s="2">
        <f>VALUE(CLEAN(Repositorios!E65))</f>
        <v>45</v>
      </c>
      <c r="N762" s="2">
        <f>VALUE(CLEAN(Repositorios!F888))</f>
        <v>2202</v>
      </c>
      <c r="O762" s="2">
        <f>VALUE(CLEAN(Repositorios!G265))</f>
        <v>2519</v>
      </c>
      <c r="P762" s="6">
        <f>DATEVALUE(CLEAN(MID(Repositorios!H26,1,11)))</f>
        <v>42568</v>
      </c>
      <c r="Q762" s="8">
        <f>DATEVALUE(CLEAN(MID(Repositorios!I552,1,11)))</f>
        <v>43894</v>
      </c>
      <c r="R762" s="9">
        <f t="shared" si="22"/>
        <v>4</v>
      </c>
      <c r="S762" s="9">
        <f t="shared" si="23"/>
        <v>0</v>
      </c>
    </row>
    <row r="763" spans="1:19" x14ac:dyDescent="0.25">
      <c r="A763" t="str">
        <f>CLEAN(Repositorios!C764)</f>
        <v>JavaScript</v>
      </c>
      <c r="L763" s="2">
        <f>VALUE(CLEAN(Repositorios!D286))</f>
        <v>861</v>
      </c>
      <c r="M763" s="2">
        <f>VALUE(CLEAN(Repositorios!E109))</f>
        <v>45</v>
      </c>
      <c r="N763" s="2">
        <f>VALUE(CLEAN(Repositorios!F680))</f>
        <v>2209</v>
      </c>
      <c r="O763" s="2">
        <f>VALUE(CLEAN(Repositorios!G391))</f>
        <v>2536</v>
      </c>
      <c r="P763" s="6">
        <f>DATEVALUE(CLEAN(MID(Repositorios!H134,1,11)))</f>
        <v>42568</v>
      </c>
      <c r="Q763" s="8">
        <f>DATEVALUE(CLEAN(MID(Repositorios!I554,1,11)))</f>
        <v>43894</v>
      </c>
      <c r="R763" s="9">
        <f t="shared" si="22"/>
        <v>4</v>
      </c>
      <c r="S763" s="9">
        <f t="shared" si="23"/>
        <v>0</v>
      </c>
    </row>
    <row r="764" spans="1:19" x14ac:dyDescent="0.25">
      <c r="A764" t="str">
        <f>CLEAN(Repositorios!C765)</f>
        <v>Python</v>
      </c>
      <c r="L764" s="2">
        <f>VALUE(CLEAN(Repositorios!D408))</f>
        <v>864</v>
      </c>
      <c r="M764" s="2">
        <f>VALUE(CLEAN(Repositorios!E476))</f>
        <v>45</v>
      </c>
      <c r="N764" s="2">
        <f>VALUE(CLEAN(Repositorios!F476))</f>
        <v>2214</v>
      </c>
      <c r="O764" s="2">
        <f>VALUE(CLEAN(Repositorios!G184))</f>
        <v>2558</v>
      </c>
      <c r="P764" s="6">
        <f>DATEVALUE(CLEAN(MID(Repositorios!H323,1,11)))</f>
        <v>42579</v>
      </c>
      <c r="Q764" s="8">
        <f>DATEVALUE(CLEAN(MID(Repositorios!I555,1,11)))</f>
        <v>43894</v>
      </c>
      <c r="R764" s="9">
        <f t="shared" si="22"/>
        <v>4</v>
      </c>
      <c r="S764" s="9">
        <f t="shared" si="23"/>
        <v>0</v>
      </c>
    </row>
    <row r="765" spans="1:19" x14ac:dyDescent="0.25">
      <c r="A765" t="str">
        <f>CLEAN(Repositorios!C766)</f>
        <v>HTML</v>
      </c>
      <c r="L765" s="2">
        <f>VALUE(CLEAN(Repositorios!D792))</f>
        <v>867</v>
      </c>
      <c r="M765" s="2">
        <f>VALUE(CLEAN(Repositorios!E961))</f>
        <v>45</v>
      </c>
      <c r="N765" s="2">
        <f>VALUE(CLEAN(Repositorios!F148))</f>
        <v>2237</v>
      </c>
      <c r="O765" s="2">
        <f>VALUE(CLEAN(Repositorios!G992))</f>
        <v>2560</v>
      </c>
      <c r="P765" s="6">
        <f>DATEVALUE(CLEAN(MID(Repositorios!H250,1,11)))</f>
        <v>42581</v>
      </c>
      <c r="Q765" s="8">
        <f>DATEVALUE(CLEAN(MID(Repositorios!I556,1,11)))</f>
        <v>43894</v>
      </c>
      <c r="R765" s="9">
        <f t="shared" si="22"/>
        <v>4</v>
      </c>
      <c r="S765" s="9">
        <f t="shared" si="23"/>
        <v>0</v>
      </c>
    </row>
    <row r="766" spans="1:19" x14ac:dyDescent="0.25">
      <c r="A766" t="str">
        <f>CLEAN(Repositorios!C767)</f>
        <v>JavaScript</v>
      </c>
      <c r="L766" s="2">
        <f>VALUE(CLEAN(Repositorios!D440))</f>
        <v>869</v>
      </c>
      <c r="M766" s="2">
        <f>VALUE(CLEAN(Repositorios!E946))</f>
        <v>46</v>
      </c>
      <c r="N766" s="2">
        <f>VALUE(CLEAN(Repositorios!F166))</f>
        <v>2254</v>
      </c>
      <c r="O766" s="2">
        <f>VALUE(CLEAN(Repositorios!G902))</f>
        <v>2573</v>
      </c>
      <c r="P766" s="6">
        <f>DATEVALUE(CLEAN(MID(Repositorios!H873,1,11)))</f>
        <v>42588</v>
      </c>
      <c r="Q766" s="8">
        <f>DATEVALUE(CLEAN(MID(Repositorios!I557,1,11)))</f>
        <v>43894</v>
      </c>
      <c r="R766" s="9">
        <f t="shared" si="22"/>
        <v>4</v>
      </c>
      <c r="S766" s="9">
        <f t="shared" si="23"/>
        <v>0</v>
      </c>
    </row>
    <row r="767" spans="1:19" x14ac:dyDescent="0.25">
      <c r="A767" t="str">
        <f>CLEAN(Repositorios!C768)</f>
        <v>JavaScript</v>
      </c>
      <c r="L767" s="2">
        <f>VALUE(CLEAN(Repositorios!D249))</f>
        <v>880</v>
      </c>
      <c r="M767" s="2">
        <f>VALUE(CLEAN(Repositorios!E898))</f>
        <v>47</v>
      </c>
      <c r="N767" s="2">
        <f>VALUE(CLEAN(Repositorios!F149))</f>
        <v>2255</v>
      </c>
      <c r="O767" s="2">
        <f>VALUE(CLEAN(Repositorios!G65))</f>
        <v>2575</v>
      </c>
      <c r="P767" s="6">
        <f>DATEVALUE(CLEAN(MID(Repositorios!H712,1,11)))</f>
        <v>42590</v>
      </c>
      <c r="Q767" s="8">
        <f>DATEVALUE(CLEAN(MID(Repositorios!I560,1,11)))</f>
        <v>43894</v>
      </c>
      <c r="R767" s="9">
        <f t="shared" si="22"/>
        <v>4</v>
      </c>
      <c r="S767" s="9">
        <f t="shared" si="23"/>
        <v>0</v>
      </c>
    </row>
    <row r="768" spans="1:19" x14ac:dyDescent="0.25">
      <c r="A768" t="str">
        <f>CLEAN(Repositorios!C769)</f>
        <v>CoffeeScript</v>
      </c>
      <c r="L768" s="2">
        <f>VALUE(CLEAN(Repositorios!D765))</f>
        <v>880</v>
      </c>
      <c r="M768" s="2">
        <f>VALUE(CLEAN(Repositorios!E903))</f>
        <v>47</v>
      </c>
      <c r="N768" s="2">
        <f>VALUE(CLEAN(Repositorios!F716))</f>
        <v>2255</v>
      </c>
      <c r="O768" s="2">
        <f>VALUE(CLEAN(Repositorios!G590))</f>
        <v>2582</v>
      </c>
      <c r="P768" s="6">
        <f>DATEVALUE(CLEAN(MID(Repositorios!H345,1,11)))</f>
        <v>42592</v>
      </c>
      <c r="Q768" s="8">
        <f>DATEVALUE(CLEAN(MID(Repositorios!I561,1,11)))</f>
        <v>43894</v>
      </c>
      <c r="R768" s="9">
        <f t="shared" si="22"/>
        <v>4</v>
      </c>
      <c r="S768" s="9">
        <f t="shared" si="23"/>
        <v>0</v>
      </c>
    </row>
    <row r="769" spans="1:19" x14ac:dyDescent="0.25">
      <c r="A769" t="str">
        <f>CLEAN(Repositorios!C770)</f>
        <v>JavaScript</v>
      </c>
      <c r="L769" s="2">
        <f>VALUE(CLEAN(Repositorios!D931))</f>
        <v>881</v>
      </c>
      <c r="M769" s="2">
        <f>VALUE(CLEAN(Repositorios!E274))</f>
        <v>48</v>
      </c>
      <c r="N769" s="2">
        <f>VALUE(CLEAN(Repositorios!F282))</f>
        <v>2262</v>
      </c>
      <c r="O769" s="2">
        <f>VALUE(CLEAN(Repositorios!G458))</f>
        <v>2603</v>
      </c>
      <c r="P769" s="6">
        <f>DATEVALUE(CLEAN(MID(Repositorios!H132,1,11)))</f>
        <v>42595</v>
      </c>
      <c r="Q769" s="8">
        <f>DATEVALUE(CLEAN(MID(Repositorios!I562,1,11)))</f>
        <v>43894</v>
      </c>
      <c r="R769" s="9">
        <f t="shared" si="22"/>
        <v>4</v>
      </c>
      <c r="S769" s="9">
        <f t="shared" si="23"/>
        <v>0</v>
      </c>
    </row>
    <row r="770" spans="1:19" x14ac:dyDescent="0.25">
      <c r="A770" t="str">
        <f>CLEAN(Repositorios!C771)</f>
        <v>CSS</v>
      </c>
      <c r="L770" s="2">
        <f>VALUE(CLEAN(Repositorios!D383))</f>
        <v>883</v>
      </c>
      <c r="M770" s="2">
        <f>VALUE(CLEAN(Repositorios!E526))</f>
        <v>48</v>
      </c>
      <c r="N770" s="2">
        <f>VALUE(CLEAN(Repositorios!F105))</f>
        <v>2303</v>
      </c>
      <c r="O770" s="2">
        <f>VALUE(CLEAN(Repositorios!G649))</f>
        <v>2634</v>
      </c>
      <c r="P770" s="6">
        <f>DATEVALUE(CLEAN(MID(Repositorios!H874,1,11)))</f>
        <v>42596</v>
      </c>
      <c r="Q770" s="8">
        <f>DATEVALUE(CLEAN(MID(Repositorios!I564,1,11)))</f>
        <v>43894</v>
      </c>
      <c r="R770" s="9">
        <f t="shared" si="22"/>
        <v>4</v>
      </c>
      <c r="S770" s="9">
        <f t="shared" si="23"/>
        <v>0</v>
      </c>
    </row>
    <row r="771" spans="1:19" x14ac:dyDescent="0.25">
      <c r="A771" t="str">
        <f>CLEAN(Repositorios!C772)</f>
        <v>null</v>
      </c>
      <c r="L771" s="2">
        <f>VALUE(CLEAN(Repositorios!D550))</f>
        <v>889</v>
      </c>
      <c r="M771" s="2">
        <f>VALUE(CLEAN(Repositorios!E529))</f>
        <v>48</v>
      </c>
      <c r="N771" s="2">
        <f>VALUE(CLEAN(Repositorios!F274))</f>
        <v>2311</v>
      </c>
      <c r="O771" s="2">
        <f>VALUE(CLEAN(Repositorios!G671))</f>
        <v>2639</v>
      </c>
      <c r="P771" s="6">
        <f>DATEVALUE(CLEAN(MID(Repositorios!H221,1,11)))</f>
        <v>42598</v>
      </c>
      <c r="Q771" s="8">
        <f>DATEVALUE(CLEAN(MID(Repositorios!I565,1,11)))</f>
        <v>43894</v>
      </c>
      <c r="R771" s="9">
        <f t="shared" ref="R771:R834" si="24">2020-YEAR(P771)</f>
        <v>4</v>
      </c>
      <c r="S771" s="9">
        <f t="shared" ref="S771:S834" si="25">_xlfn.DAYS("04/03/2020",Q771)</f>
        <v>0</v>
      </c>
    </row>
    <row r="772" spans="1:19" x14ac:dyDescent="0.25">
      <c r="A772" t="str">
        <f>CLEAN(Repositorios!C773)</f>
        <v>JavaScript</v>
      </c>
      <c r="L772" s="2">
        <f>VALUE(CLEAN(Repositorios!D436))</f>
        <v>910</v>
      </c>
      <c r="M772" s="2">
        <f>VALUE(CLEAN(Repositorios!E565))</f>
        <v>48</v>
      </c>
      <c r="N772" s="2">
        <f>VALUE(CLEAN(Repositorios!F232))</f>
        <v>2328</v>
      </c>
      <c r="O772" s="2">
        <f>VALUE(CLEAN(Repositorios!G312))</f>
        <v>2664</v>
      </c>
      <c r="P772" s="6">
        <f>DATEVALUE(CLEAN(MID(Repositorios!H998,1,11)))</f>
        <v>42599</v>
      </c>
      <c r="Q772" s="8">
        <f>DATEVALUE(CLEAN(MID(Repositorios!I567,1,11)))</f>
        <v>43894</v>
      </c>
      <c r="R772" s="9">
        <f t="shared" si="24"/>
        <v>4</v>
      </c>
      <c r="S772" s="9">
        <f t="shared" si="25"/>
        <v>0</v>
      </c>
    </row>
    <row r="773" spans="1:19" x14ac:dyDescent="0.25">
      <c r="A773" t="str">
        <f>CLEAN(Repositorios!C774)</f>
        <v>JavaScript</v>
      </c>
      <c r="L773" s="2">
        <f>VALUE(CLEAN(Repositorios!D744))</f>
        <v>913</v>
      </c>
      <c r="M773" s="2">
        <f>VALUE(CLEAN(Repositorios!E938))</f>
        <v>48</v>
      </c>
      <c r="N773" s="2">
        <f>VALUE(CLEAN(Repositorios!F67))</f>
        <v>2352</v>
      </c>
      <c r="O773" s="2">
        <f>VALUE(CLEAN(Repositorios!G408))</f>
        <v>2686</v>
      </c>
      <c r="P773" s="6">
        <f>DATEVALUE(CLEAN(MID(Repositorios!H858,1,11)))</f>
        <v>42606</v>
      </c>
      <c r="Q773" s="8">
        <f>DATEVALUE(CLEAN(MID(Repositorios!I568,1,11)))</f>
        <v>43894</v>
      </c>
      <c r="R773" s="9">
        <f t="shared" si="24"/>
        <v>4</v>
      </c>
      <c r="S773" s="9">
        <f t="shared" si="25"/>
        <v>0</v>
      </c>
    </row>
    <row r="774" spans="1:19" x14ac:dyDescent="0.25">
      <c r="A774" t="str">
        <f>CLEAN(Repositorios!C775)</f>
        <v>C++</v>
      </c>
      <c r="L774" s="2">
        <f>VALUE(CLEAN(Repositorios!D880))</f>
        <v>917</v>
      </c>
      <c r="M774" s="2">
        <f>VALUE(CLEAN(Repositorios!E270))</f>
        <v>49</v>
      </c>
      <c r="N774" s="2">
        <f>VALUE(CLEAN(Repositorios!F389))</f>
        <v>2389</v>
      </c>
      <c r="O774" s="2">
        <f>VALUE(CLEAN(Repositorios!G149))</f>
        <v>2775</v>
      </c>
      <c r="P774" s="6">
        <f>DATEVALUE(CLEAN(MID(Repositorios!H240,1,11)))</f>
        <v>42615</v>
      </c>
      <c r="Q774" s="8">
        <f>DATEVALUE(CLEAN(MID(Repositorios!I569,1,11)))</f>
        <v>43894</v>
      </c>
      <c r="R774" s="9">
        <f t="shared" si="24"/>
        <v>4</v>
      </c>
      <c r="S774" s="9">
        <f t="shared" si="25"/>
        <v>0</v>
      </c>
    </row>
    <row r="775" spans="1:19" x14ac:dyDescent="0.25">
      <c r="A775" t="str">
        <f>CLEAN(Repositorios!C776)</f>
        <v>PHP</v>
      </c>
      <c r="L775" s="2">
        <f>VALUE(CLEAN(Repositorios!D476))</f>
        <v>919</v>
      </c>
      <c r="M775" s="2">
        <f>VALUE(CLEAN(Repositorios!E282))</f>
        <v>49</v>
      </c>
      <c r="N775" s="2">
        <f>VALUE(CLEAN(Repositorios!F68))</f>
        <v>2396</v>
      </c>
      <c r="O775" s="2">
        <f>VALUE(CLEAN(Repositorios!G459))</f>
        <v>2805</v>
      </c>
      <c r="P775" s="6">
        <f>DATEVALUE(CLEAN(MID(Repositorios!H87,1,11)))</f>
        <v>42616</v>
      </c>
      <c r="Q775" s="8">
        <f>DATEVALUE(CLEAN(MID(Repositorios!I570,1,11)))</f>
        <v>43894</v>
      </c>
      <c r="R775" s="9">
        <f t="shared" si="24"/>
        <v>4</v>
      </c>
      <c r="S775" s="9">
        <f t="shared" si="25"/>
        <v>0</v>
      </c>
    </row>
    <row r="776" spans="1:19" x14ac:dyDescent="0.25">
      <c r="A776" t="str">
        <f>CLEAN(Repositorios!C777)</f>
        <v>Shell</v>
      </c>
      <c r="L776" s="2">
        <f>VALUE(CLEAN(Repositorios!D942))</f>
        <v>941</v>
      </c>
      <c r="M776" s="2">
        <f>VALUE(CLEAN(Repositorios!E79))</f>
        <v>50</v>
      </c>
      <c r="N776" s="2">
        <f>VALUE(CLEAN(Repositorios!F260))</f>
        <v>2406</v>
      </c>
      <c r="O776" s="2">
        <f>VALUE(CLEAN(Repositorios!G67))</f>
        <v>2806</v>
      </c>
      <c r="P776" s="6">
        <f>DATEVALUE(CLEAN(MID(Repositorios!H704,1,11)))</f>
        <v>42619</v>
      </c>
      <c r="Q776" s="8">
        <f>DATEVALUE(CLEAN(MID(Repositorios!I572,1,11)))</f>
        <v>43894</v>
      </c>
      <c r="R776" s="9">
        <f t="shared" si="24"/>
        <v>4</v>
      </c>
      <c r="S776" s="9">
        <f t="shared" si="25"/>
        <v>0</v>
      </c>
    </row>
    <row r="777" spans="1:19" x14ac:dyDescent="0.25">
      <c r="A777" t="str">
        <f>CLEAN(Repositorios!C778)</f>
        <v>C</v>
      </c>
      <c r="L777" s="2">
        <f>VALUE(CLEAN(Repositorios!D105))</f>
        <v>946</v>
      </c>
      <c r="M777" s="2">
        <f>VALUE(CLEAN(Repositorios!E422))</f>
        <v>50</v>
      </c>
      <c r="N777" s="2">
        <f>VALUE(CLEAN(Repositorios!F285))</f>
        <v>2411</v>
      </c>
      <c r="O777" s="2">
        <f>VALUE(CLEAN(Repositorios!G390))</f>
        <v>2806</v>
      </c>
      <c r="P777" s="6">
        <f>DATEVALUE(CLEAN(MID(Repositorios!H758,1,11)))</f>
        <v>42619</v>
      </c>
      <c r="Q777" s="8">
        <f>DATEVALUE(CLEAN(MID(Repositorios!I573,1,11)))</f>
        <v>43894</v>
      </c>
      <c r="R777" s="9">
        <f t="shared" si="24"/>
        <v>4</v>
      </c>
      <c r="S777" s="9">
        <f t="shared" si="25"/>
        <v>0</v>
      </c>
    </row>
    <row r="778" spans="1:19" x14ac:dyDescent="0.25">
      <c r="A778" t="str">
        <f>CLEAN(Repositorios!C779)</f>
        <v>Crystal</v>
      </c>
      <c r="L778" s="2">
        <f>VALUE(CLEAN(Repositorios!D4))</f>
        <v>949</v>
      </c>
      <c r="M778" s="2">
        <f>VALUE(CLEAN(Repositorios!E709))</f>
        <v>50</v>
      </c>
      <c r="N778" s="2">
        <f>VALUE(CLEAN(Repositorios!F475))</f>
        <v>2444</v>
      </c>
      <c r="O778" s="2">
        <f>VALUE(CLEAN(Repositorios!G279))</f>
        <v>2824</v>
      </c>
      <c r="P778" s="6">
        <f>DATEVALUE(CLEAN(MID(Repositorios!H533,1,11)))</f>
        <v>42621</v>
      </c>
      <c r="Q778" s="8">
        <f>DATEVALUE(CLEAN(MID(Repositorios!I575,1,11)))</f>
        <v>43894</v>
      </c>
      <c r="R778" s="9">
        <f t="shared" si="24"/>
        <v>4</v>
      </c>
      <c r="S778" s="9">
        <f t="shared" si="25"/>
        <v>0</v>
      </c>
    </row>
    <row r="779" spans="1:19" x14ac:dyDescent="0.25">
      <c r="A779" t="str">
        <f>CLEAN(Repositorios!C780)</f>
        <v>C++</v>
      </c>
      <c r="L779" s="2">
        <f>VALUE(CLEAN(Repositorios!D158))</f>
        <v>954</v>
      </c>
      <c r="M779" s="2">
        <f>VALUE(CLEAN(Repositorios!E160))</f>
        <v>51</v>
      </c>
      <c r="N779" s="2">
        <f>VALUE(CLEAN(Repositorios!F609))</f>
        <v>2458</v>
      </c>
      <c r="O779" s="2">
        <f>VALUE(CLEAN(Repositorios!G101))</f>
        <v>2879</v>
      </c>
      <c r="P779" s="6">
        <f>DATEVALUE(CLEAN(MID(Repositorios!H297,1,11)))</f>
        <v>42625</v>
      </c>
      <c r="Q779" s="8">
        <f>DATEVALUE(CLEAN(MID(Repositorios!I576,1,11)))</f>
        <v>43894</v>
      </c>
      <c r="R779" s="9">
        <f t="shared" si="24"/>
        <v>4</v>
      </c>
      <c r="S779" s="9">
        <f t="shared" si="25"/>
        <v>0</v>
      </c>
    </row>
    <row r="780" spans="1:19" x14ac:dyDescent="0.25">
      <c r="A780" t="str">
        <f>CLEAN(Repositorios!C781)</f>
        <v>HTML</v>
      </c>
      <c r="L780" s="2">
        <f>VALUE(CLEAN(Repositorios!D525))</f>
        <v>954</v>
      </c>
      <c r="M780" s="2">
        <f>VALUE(CLEAN(Repositorios!E769))</f>
        <v>51</v>
      </c>
      <c r="N780" s="2">
        <f>VALUE(CLEAN(Repositorios!F895))</f>
        <v>2463</v>
      </c>
      <c r="O780" s="2">
        <f>VALUE(CLEAN(Repositorios!G169))</f>
        <v>2933</v>
      </c>
      <c r="P780" s="6">
        <f>DATEVALUE(CLEAN(MID(Repositorios!H193,1,11)))</f>
        <v>42635</v>
      </c>
      <c r="Q780" s="8">
        <f>DATEVALUE(CLEAN(MID(Repositorios!I577,1,11)))</f>
        <v>43894</v>
      </c>
      <c r="R780" s="9">
        <f t="shared" si="24"/>
        <v>4</v>
      </c>
      <c r="S780" s="9">
        <f t="shared" si="25"/>
        <v>0</v>
      </c>
    </row>
    <row r="781" spans="1:19" x14ac:dyDescent="0.25">
      <c r="A781" t="str">
        <f>CLEAN(Repositorios!C782)</f>
        <v>Python</v>
      </c>
      <c r="L781" s="2">
        <f>VALUE(CLEAN(Repositorios!D350))</f>
        <v>968</v>
      </c>
      <c r="M781" s="2">
        <f>VALUE(CLEAN(Repositorios!E914))</f>
        <v>51</v>
      </c>
      <c r="N781" s="2">
        <f>VALUE(CLEAN(Repositorios!F137))</f>
        <v>2466</v>
      </c>
      <c r="O781" s="2">
        <f>VALUE(CLEAN(Repositorios!G436))</f>
        <v>2947</v>
      </c>
      <c r="P781" s="6">
        <f>DATEVALUE(CLEAN(MID(Repositorios!H607,1,11)))</f>
        <v>42638</v>
      </c>
      <c r="Q781" s="8">
        <f>DATEVALUE(CLEAN(MID(Repositorios!I580,1,11)))</f>
        <v>43894</v>
      </c>
      <c r="R781" s="9">
        <f t="shared" si="24"/>
        <v>4</v>
      </c>
      <c r="S781" s="9">
        <f t="shared" si="25"/>
        <v>0</v>
      </c>
    </row>
    <row r="782" spans="1:19" x14ac:dyDescent="0.25">
      <c r="A782" t="str">
        <f>CLEAN(Repositorios!C783)</f>
        <v>null</v>
      </c>
      <c r="L782" s="2">
        <f>VALUE(CLEAN(Repositorios!D830))</f>
        <v>974</v>
      </c>
      <c r="M782" s="2">
        <f>VALUE(CLEAN(Repositorios!E110))</f>
        <v>52</v>
      </c>
      <c r="N782" s="2">
        <f>VALUE(CLEAN(Repositorios!F590))</f>
        <v>2470</v>
      </c>
      <c r="O782" s="2">
        <f>VALUE(CLEAN(Repositorios!G717))</f>
        <v>2972</v>
      </c>
      <c r="P782" s="6">
        <f>DATEVALUE(CLEAN(MID(Repositorios!H866,1,11)))</f>
        <v>42641</v>
      </c>
      <c r="Q782" s="8">
        <f>DATEVALUE(CLEAN(MID(Repositorios!I584,1,11)))</f>
        <v>43894</v>
      </c>
      <c r="R782" s="9">
        <f t="shared" si="24"/>
        <v>4</v>
      </c>
      <c r="S782" s="9">
        <f t="shared" si="25"/>
        <v>0</v>
      </c>
    </row>
    <row r="783" spans="1:19" x14ac:dyDescent="0.25">
      <c r="A783" t="str">
        <f>CLEAN(Repositorios!C784)</f>
        <v>JavaScript</v>
      </c>
      <c r="L783" s="2">
        <f>VALUE(CLEAN(Repositorios!D165))</f>
        <v>988</v>
      </c>
      <c r="M783" s="2">
        <f>VALUE(CLEAN(Repositorios!E533))</f>
        <v>52</v>
      </c>
      <c r="N783" s="2">
        <f>VALUE(CLEAN(Repositorios!F649))</f>
        <v>2487</v>
      </c>
      <c r="O783" s="2">
        <f>VALUE(CLEAN(Repositorios!G136))</f>
        <v>2981</v>
      </c>
      <c r="P783" s="6">
        <f>DATEVALUE(CLEAN(MID(Repositorios!H129,1,11)))</f>
        <v>42643</v>
      </c>
      <c r="Q783" s="8">
        <f>DATEVALUE(CLEAN(MID(Repositorios!I586,1,11)))</f>
        <v>43894</v>
      </c>
      <c r="R783" s="9">
        <f t="shared" si="24"/>
        <v>4</v>
      </c>
      <c r="S783" s="9">
        <f t="shared" si="25"/>
        <v>0</v>
      </c>
    </row>
    <row r="784" spans="1:19" x14ac:dyDescent="0.25">
      <c r="A784" t="str">
        <f>CLEAN(Repositorios!C785)</f>
        <v>JavaScript</v>
      </c>
      <c r="L784" s="2">
        <f>VALUE(CLEAN(Repositorios!D914))</f>
        <v>995</v>
      </c>
      <c r="M784" s="2">
        <f>VALUE(CLEAN(Repositorios!E825))</f>
        <v>52</v>
      </c>
      <c r="N784" s="2">
        <f>VALUE(CLEAN(Repositorios!F615))</f>
        <v>2504</v>
      </c>
      <c r="O784" s="2">
        <f>VALUE(CLEAN(Repositorios!G170))</f>
        <v>2999</v>
      </c>
      <c r="P784" s="6">
        <f>DATEVALUE(CLEAN(MID(Repositorios!H856,1,11)))</f>
        <v>42643</v>
      </c>
      <c r="Q784" s="8">
        <f>DATEVALUE(CLEAN(MID(Repositorios!I589,1,11)))</f>
        <v>43894</v>
      </c>
      <c r="R784" s="9">
        <f t="shared" si="24"/>
        <v>4</v>
      </c>
      <c r="S784" s="9">
        <f t="shared" si="25"/>
        <v>0</v>
      </c>
    </row>
    <row r="785" spans="1:19" x14ac:dyDescent="0.25">
      <c r="A785" t="str">
        <f>CLEAN(Repositorios!C786)</f>
        <v>null</v>
      </c>
      <c r="L785" s="2">
        <f>VALUE(CLEAN(Repositorios!D66))</f>
        <v>1004</v>
      </c>
      <c r="M785" s="2">
        <f>VALUE(CLEAN(Repositorios!E999))</f>
        <v>52</v>
      </c>
      <c r="N785" s="2">
        <f>VALUE(CLEAN(Repositorios!F279))</f>
        <v>2534</v>
      </c>
      <c r="O785" s="2">
        <f>VALUE(CLEAN(Repositorios!G942))</f>
        <v>3016</v>
      </c>
      <c r="P785" s="6">
        <f>DATEVALUE(CLEAN(MID(Repositorios!H527,1,11)))</f>
        <v>42645</v>
      </c>
      <c r="Q785" s="8">
        <f>DATEVALUE(CLEAN(MID(Repositorios!I592,1,11)))</f>
        <v>43894</v>
      </c>
      <c r="R785" s="9">
        <f t="shared" si="24"/>
        <v>4</v>
      </c>
      <c r="S785" s="9">
        <f t="shared" si="25"/>
        <v>0</v>
      </c>
    </row>
    <row r="786" spans="1:19" x14ac:dyDescent="0.25">
      <c r="A786" t="str">
        <f>CLEAN(Repositorios!C787)</f>
        <v>null</v>
      </c>
      <c r="L786" s="2">
        <f>VALUE(CLEAN(Repositorios!D3))</f>
        <v>1020</v>
      </c>
      <c r="M786" s="2">
        <f>VALUE(CLEAN(Repositorios!E285))</f>
        <v>53</v>
      </c>
      <c r="N786" s="2">
        <f>VALUE(CLEAN(Repositorios!F671))</f>
        <v>2539</v>
      </c>
      <c r="O786" s="2">
        <f>VALUE(CLEAN(Repositorios!G632))</f>
        <v>3076</v>
      </c>
      <c r="P786" s="6">
        <f>DATEVALUE(CLEAN(MID(Repositorios!H737,1,11)))</f>
        <v>42647</v>
      </c>
      <c r="Q786" s="8">
        <f>DATEVALUE(CLEAN(MID(Repositorios!I593,1,11)))</f>
        <v>43894</v>
      </c>
      <c r="R786" s="9">
        <f t="shared" si="24"/>
        <v>4</v>
      </c>
      <c r="S786" s="9">
        <f t="shared" si="25"/>
        <v>0</v>
      </c>
    </row>
    <row r="787" spans="1:19" x14ac:dyDescent="0.25">
      <c r="A787" t="str">
        <f>CLEAN(Repositorios!C788)</f>
        <v>null</v>
      </c>
      <c r="L787" s="2">
        <f>VALUE(CLEAN(Repositorios!D374))</f>
        <v>1023</v>
      </c>
      <c r="M787" s="2">
        <f>VALUE(CLEAN(Repositorios!E296))</f>
        <v>53</v>
      </c>
      <c r="N787" s="2">
        <f>VALUE(CLEAN(Repositorios!F436))</f>
        <v>2584</v>
      </c>
      <c r="O787" s="2">
        <f>VALUE(CLEAN(Repositorios!G102))</f>
        <v>3078</v>
      </c>
      <c r="P787" s="6">
        <f>DATEVALUE(CLEAN(MID(Repositorios!H80,1,11)))</f>
        <v>42648</v>
      </c>
      <c r="Q787" s="8">
        <f>DATEVALUE(CLEAN(MID(Repositorios!I594,1,11)))</f>
        <v>43894</v>
      </c>
      <c r="R787" s="9">
        <f t="shared" si="24"/>
        <v>4</v>
      </c>
      <c r="S787" s="9">
        <f t="shared" si="25"/>
        <v>0</v>
      </c>
    </row>
    <row r="788" spans="1:19" x14ac:dyDescent="0.25">
      <c r="A788" t="str">
        <f>CLEAN(Repositorios!C789)</f>
        <v>CSS</v>
      </c>
      <c r="L788" s="2">
        <f>VALUE(CLEAN(Repositorios!D556))</f>
        <v>1023</v>
      </c>
      <c r="M788" s="2">
        <f>VALUE(CLEAN(Repositorios!E468))</f>
        <v>53</v>
      </c>
      <c r="N788" s="2">
        <f>VALUE(CLEAN(Repositorios!F457))</f>
        <v>2596</v>
      </c>
      <c r="O788" s="2">
        <f>VALUE(CLEAN(Repositorios!G137))</f>
        <v>3087</v>
      </c>
      <c r="P788" s="6">
        <f>DATEVALUE(CLEAN(MID(Repositorios!H953,1,11)))</f>
        <v>42648</v>
      </c>
      <c r="Q788" s="8">
        <f>DATEVALUE(CLEAN(MID(Repositorios!I595,1,11)))</f>
        <v>43894</v>
      </c>
      <c r="R788" s="9">
        <f t="shared" si="24"/>
        <v>4</v>
      </c>
      <c r="S788" s="9">
        <f t="shared" si="25"/>
        <v>0</v>
      </c>
    </row>
    <row r="789" spans="1:19" x14ac:dyDescent="0.25">
      <c r="A789" t="str">
        <f>CLEAN(Repositorios!C790)</f>
        <v>Go</v>
      </c>
      <c r="L789" s="2">
        <f>VALUE(CLEAN(Repositorios!D149))</f>
        <v>1033</v>
      </c>
      <c r="M789" s="2">
        <f>VALUE(CLEAN(Repositorios!E983))</f>
        <v>53</v>
      </c>
      <c r="N789" s="2">
        <f>VALUE(CLEAN(Repositorios!F332))</f>
        <v>2631</v>
      </c>
      <c r="O789" s="2">
        <f>VALUE(CLEAN(Repositorios!G539))</f>
        <v>3088</v>
      </c>
      <c r="P789" s="6">
        <f>DATEVALUE(CLEAN(MID(Repositorios!H223,1,11)))</f>
        <v>42649</v>
      </c>
      <c r="Q789" s="8">
        <f>DATEVALUE(CLEAN(MID(Repositorios!I598,1,11)))</f>
        <v>43894</v>
      </c>
      <c r="R789" s="9">
        <f t="shared" si="24"/>
        <v>4</v>
      </c>
      <c r="S789" s="9">
        <f t="shared" si="25"/>
        <v>0</v>
      </c>
    </row>
    <row r="790" spans="1:19" x14ac:dyDescent="0.25">
      <c r="A790" t="str">
        <f>CLEAN(Repositorios!C791)</f>
        <v>JavaScript</v>
      </c>
      <c r="L790" s="2">
        <f>VALUE(CLEAN(Repositorios!D100))</f>
        <v>1035</v>
      </c>
      <c r="M790" s="2">
        <f>VALUE(CLEAN(Repositorios!E818))</f>
        <v>54</v>
      </c>
      <c r="N790" s="2">
        <f>VALUE(CLEAN(Repositorios!F170))</f>
        <v>2634</v>
      </c>
      <c r="O790" s="2">
        <f>VALUE(CLEAN(Repositorios!G326))</f>
        <v>3092</v>
      </c>
      <c r="P790" s="6">
        <f>DATEVALUE(CLEAN(MID(Repositorios!H474,1,11)))</f>
        <v>42649</v>
      </c>
      <c r="Q790" s="8">
        <f>DATEVALUE(CLEAN(MID(Repositorios!I599,1,11)))</f>
        <v>43894</v>
      </c>
      <c r="R790" s="9">
        <f t="shared" si="24"/>
        <v>4</v>
      </c>
      <c r="S790" s="9">
        <f t="shared" si="25"/>
        <v>0</v>
      </c>
    </row>
    <row r="791" spans="1:19" x14ac:dyDescent="0.25">
      <c r="A791" t="str">
        <f>CLEAN(Repositorios!C792)</f>
        <v>Java</v>
      </c>
      <c r="L791" s="2">
        <f>VALUE(CLEAN(Repositorios!D412))</f>
        <v>1038</v>
      </c>
      <c r="M791" s="2">
        <f>VALUE(CLEAN(Repositorios!E854))</f>
        <v>54</v>
      </c>
      <c r="N791" s="2">
        <f>VALUE(CLEAN(Repositorios!F459))</f>
        <v>2735</v>
      </c>
      <c r="O791" s="2">
        <f>VALUE(CLEAN(Repositorios!G475))</f>
        <v>3096</v>
      </c>
      <c r="P791" s="6">
        <f>DATEVALUE(CLEAN(MID(Repositorios!H928,1,11)))</f>
        <v>42650</v>
      </c>
      <c r="Q791" s="8">
        <f>DATEVALUE(CLEAN(MID(Repositorios!I600,1,11)))</f>
        <v>43894</v>
      </c>
      <c r="R791" s="9">
        <f t="shared" si="24"/>
        <v>4</v>
      </c>
      <c r="S791" s="9">
        <f t="shared" si="25"/>
        <v>0</v>
      </c>
    </row>
    <row r="792" spans="1:19" x14ac:dyDescent="0.25">
      <c r="A792" t="str">
        <f>CLEAN(Repositorios!C793)</f>
        <v>Assembly</v>
      </c>
      <c r="L792" s="2">
        <f>VALUE(CLEAN(Repositorios!D368))</f>
        <v>1044</v>
      </c>
      <c r="M792" s="2">
        <f>VALUE(CLEAN(Repositorios!E889))</f>
        <v>54</v>
      </c>
      <c r="N792" s="2">
        <f>VALUE(CLEAN(Repositorios!F194))</f>
        <v>2765</v>
      </c>
      <c r="O792" s="2">
        <f>VALUE(CLEAN(Repositorios!G344))</f>
        <v>3136</v>
      </c>
      <c r="P792" s="6">
        <f>DATEVALUE(CLEAN(MID(Repositorios!H309,1,11)))</f>
        <v>42652</v>
      </c>
      <c r="Q792" s="8">
        <f>DATEVALUE(CLEAN(MID(Repositorios!I601,1,11)))</f>
        <v>43894</v>
      </c>
      <c r="R792" s="9">
        <f t="shared" si="24"/>
        <v>4</v>
      </c>
      <c r="S792" s="9">
        <f t="shared" si="25"/>
        <v>0</v>
      </c>
    </row>
    <row r="793" spans="1:19" x14ac:dyDescent="0.25">
      <c r="A793" t="str">
        <f>CLEAN(Repositorios!C794)</f>
        <v>C++</v>
      </c>
      <c r="L793" s="2">
        <f>VALUE(CLEAN(Repositorios!D618))</f>
        <v>1044</v>
      </c>
      <c r="M793" s="2">
        <f>VALUE(CLEAN(Repositorios!E995))</f>
        <v>54</v>
      </c>
      <c r="N793" s="2">
        <f>VALUE(CLEAN(Repositorios!F390))</f>
        <v>2779</v>
      </c>
      <c r="O793" s="2">
        <f>VALUE(CLEAN(Repositorios!G744))</f>
        <v>3154</v>
      </c>
      <c r="P793" s="6">
        <f>DATEVALUE(CLEAN(MID(Repositorios!H264,1,11)))</f>
        <v>42657</v>
      </c>
      <c r="Q793" s="8">
        <f>DATEVALUE(CLEAN(MID(Repositorios!I605,1,11)))</f>
        <v>43894</v>
      </c>
      <c r="R793" s="9">
        <f t="shared" si="24"/>
        <v>4</v>
      </c>
      <c r="S793" s="9">
        <f t="shared" si="25"/>
        <v>0</v>
      </c>
    </row>
    <row r="794" spans="1:19" x14ac:dyDescent="0.25">
      <c r="A794" t="str">
        <f>CLEAN(Repositorios!C795)</f>
        <v>null</v>
      </c>
      <c r="L794" s="2">
        <f>VALUE(CLEAN(Repositorios!D167))</f>
        <v>1045</v>
      </c>
      <c r="M794" s="2">
        <f>VALUE(CLEAN(Repositorios!E958))</f>
        <v>55</v>
      </c>
      <c r="N794" s="2">
        <f>VALUE(CLEAN(Repositorios!F181))</f>
        <v>2789</v>
      </c>
      <c r="O794" s="2">
        <f>VALUE(CLEAN(Repositorios!G854))</f>
        <v>3157</v>
      </c>
      <c r="P794" s="6">
        <f>DATEVALUE(CLEAN(MID(Repositorios!H966,1,11)))</f>
        <v>42661</v>
      </c>
      <c r="Q794" s="8">
        <f>DATEVALUE(CLEAN(MID(Repositorios!I606,1,11)))</f>
        <v>43894</v>
      </c>
      <c r="R794" s="9">
        <f t="shared" si="24"/>
        <v>4</v>
      </c>
      <c r="S794" s="9">
        <f t="shared" si="25"/>
        <v>0</v>
      </c>
    </row>
    <row r="795" spans="1:19" x14ac:dyDescent="0.25">
      <c r="A795" t="str">
        <f>CLEAN(Repositorios!C796)</f>
        <v>null</v>
      </c>
      <c r="L795" s="2">
        <f>VALUE(CLEAN(Repositorios!D866))</f>
        <v>1047</v>
      </c>
      <c r="M795" s="2">
        <f>VALUE(CLEAN(Repositorios!E158))</f>
        <v>56</v>
      </c>
      <c r="N795" s="2">
        <f>VALUE(CLEAN(Repositorios!F632))</f>
        <v>2802</v>
      </c>
      <c r="O795" s="2">
        <f>VALUE(CLEAN(Repositorios!G246))</f>
        <v>3187</v>
      </c>
      <c r="P795" s="6">
        <f>DATEVALUE(CLEAN(MID(Repositorios!H801,1,11)))</f>
        <v>42664</v>
      </c>
      <c r="Q795" s="8">
        <f>DATEVALUE(CLEAN(MID(Repositorios!I607,1,11)))</f>
        <v>43894</v>
      </c>
      <c r="R795" s="9">
        <f t="shared" si="24"/>
        <v>4</v>
      </c>
      <c r="S795" s="9">
        <f t="shared" si="25"/>
        <v>0</v>
      </c>
    </row>
    <row r="796" spans="1:19" x14ac:dyDescent="0.25">
      <c r="A796" t="str">
        <f>CLEAN(Repositorios!C797)</f>
        <v>JavaScript</v>
      </c>
      <c r="L796" s="2">
        <f>VALUE(CLEAN(Repositorios!D608))</f>
        <v>1051</v>
      </c>
      <c r="M796" s="2">
        <f>VALUE(CLEAN(Repositorios!E302))</f>
        <v>56</v>
      </c>
      <c r="N796" s="2">
        <f>VALUE(CLEAN(Repositorios!F607))</f>
        <v>2814</v>
      </c>
      <c r="O796" s="2">
        <f>VALUE(CLEAN(Repositorios!G187))</f>
        <v>3196</v>
      </c>
      <c r="P796" s="6">
        <f>DATEVALUE(CLEAN(MID(Repositorios!H315,1,11)))</f>
        <v>42668</v>
      </c>
      <c r="Q796" s="8">
        <f>DATEVALUE(CLEAN(MID(Repositorios!I608,1,11)))</f>
        <v>43894</v>
      </c>
      <c r="R796" s="9">
        <f t="shared" si="24"/>
        <v>4</v>
      </c>
      <c r="S796" s="9">
        <f t="shared" si="25"/>
        <v>0</v>
      </c>
    </row>
    <row r="797" spans="1:19" x14ac:dyDescent="0.25">
      <c r="A797" t="str">
        <f>CLEAN(Repositorios!C798)</f>
        <v>JavaScript</v>
      </c>
      <c r="L797" s="2">
        <f>VALUE(CLEAN(Repositorios!D169))</f>
        <v>1066</v>
      </c>
      <c r="M797" s="2">
        <f>VALUE(CLEAN(Repositorios!E7))</f>
        <v>57</v>
      </c>
      <c r="N797" s="2">
        <f>VALUE(CLEAN(Repositorios!F136))</f>
        <v>2826</v>
      </c>
      <c r="O797" s="2">
        <f>VALUE(CLEAN(Repositorios!G609))</f>
        <v>3200</v>
      </c>
      <c r="P797" s="6">
        <f>DATEVALUE(CLEAN(MID(Repositorios!H678,1,11)))</f>
        <v>42668</v>
      </c>
      <c r="Q797" s="8">
        <f>DATEVALUE(CLEAN(MID(Repositorios!I609,1,11)))</f>
        <v>43894</v>
      </c>
      <c r="R797" s="9">
        <f t="shared" si="24"/>
        <v>4</v>
      </c>
      <c r="S797" s="9">
        <f t="shared" si="25"/>
        <v>0</v>
      </c>
    </row>
    <row r="798" spans="1:19" x14ac:dyDescent="0.25">
      <c r="A798" t="str">
        <f>CLEAN(Repositorios!C799)</f>
        <v>CSS</v>
      </c>
      <c r="L798" s="2">
        <f>VALUE(CLEAN(Repositorios!D559))</f>
        <v>1083</v>
      </c>
      <c r="M798" s="2">
        <f>VALUE(CLEAN(Repositorios!E209))</f>
        <v>57</v>
      </c>
      <c r="N798" s="2">
        <f>VALUE(CLEAN(Repositorios!F942))</f>
        <v>2827</v>
      </c>
      <c r="O798" s="2">
        <f>VALUE(CLEAN(Repositorios!G207))</f>
        <v>3201</v>
      </c>
      <c r="P798" s="6">
        <f>DATEVALUE(CLEAN(MID(Repositorios!H263,1,11)))</f>
        <v>42669</v>
      </c>
      <c r="Q798" s="8">
        <f>DATEVALUE(CLEAN(MID(Repositorios!I612,1,11)))</f>
        <v>43894</v>
      </c>
      <c r="R798" s="9">
        <f t="shared" si="24"/>
        <v>4</v>
      </c>
      <c r="S798" s="9">
        <f t="shared" si="25"/>
        <v>0</v>
      </c>
    </row>
    <row r="799" spans="1:19" x14ac:dyDescent="0.25">
      <c r="A799" t="str">
        <f>CLEAN(Repositorios!C800)</f>
        <v>null</v>
      </c>
      <c r="L799" s="2">
        <f>VALUE(CLEAN(Repositorios!D195))</f>
        <v>1087</v>
      </c>
      <c r="M799" s="2">
        <f>VALUE(CLEAN(Repositorios!E374))</f>
        <v>57</v>
      </c>
      <c r="N799" s="2">
        <f>VALUE(CLEAN(Repositorios!F207))</f>
        <v>2849</v>
      </c>
      <c r="O799" s="2">
        <f>VALUE(CLEAN(Repositorios!G11))</f>
        <v>3217</v>
      </c>
      <c r="P799" s="6">
        <f>DATEVALUE(CLEAN(MID(Repositorios!H588,1,11)))</f>
        <v>42670</v>
      </c>
      <c r="Q799" s="8">
        <f>DATEVALUE(CLEAN(MID(Repositorios!I614,1,11)))</f>
        <v>43894</v>
      </c>
      <c r="R799" s="9">
        <f t="shared" si="24"/>
        <v>4</v>
      </c>
      <c r="S799" s="9">
        <f t="shared" si="25"/>
        <v>0</v>
      </c>
    </row>
    <row r="800" spans="1:19" x14ac:dyDescent="0.25">
      <c r="A800" t="str">
        <f>CLEAN(Repositorios!C801)</f>
        <v>null</v>
      </c>
      <c r="L800" s="2">
        <f>VALUE(CLEAN(Repositorios!D115))</f>
        <v>1132</v>
      </c>
      <c r="M800" s="2">
        <f>VALUE(CLEAN(Repositorios!E471))</f>
        <v>59</v>
      </c>
      <c r="N800" s="2">
        <f>VALUE(CLEAN(Repositorios!F102))</f>
        <v>2862</v>
      </c>
      <c r="O800" s="2">
        <f>VALUE(CLEAN(Repositorios!G615))</f>
        <v>3224</v>
      </c>
      <c r="P800" s="6">
        <f>DATEVALUE(CLEAN(MID(Repositorios!H499,1,11)))</f>
        <v>42675</v>
      </c>
      <c r="Q800" s="8">
        <f>DATEVALUE(CLEAN(MID(Repositorios!I618,1,11)))</f>
        <v>43894</v>
      </c>
      <c r="R800" s="9">
        <f t="shared" si="24"/>
        <v>4</v>
      </c>
      <c r="S800" s="9">
        <f t="shared" si="25"/>
        <v>0</v>
      </c>
    </row>
    <row r="801" spans="1:19" x14ac:dyDescent="0.25">
      <c r="A801" t="str">
        <f>CLEAN(Repositorios!C802)</f>
        <v>JavaScript</v>
      </c>
      <c r="L801" s="2">
        <f>VALUE(CLEAN(Repositorios!D578))</f>
        <v>1158</v>
      </c>
      <c r="M801" s="2">
        <f>VALUE(CLEAN(Repositorios!E730))</f>
        <v>59</v>
      </c>
      <c r="N801" s="2">
        <f>VALUE(CLEAN(Repositorios!F43))</f>
        <v>2868</v>
      </c>
      <c r="O801" s="2">
        <f>VALUE(CLEAN(Repositorios!G70))</f>
        <v>3232</v>
      </c>
      <c r="P801" s="6">
        <f>DATEVALUE(CLEAN(MID(Repositorios!H768,1,11)))</f>
        <v>42677</v>
      </c>
      <c r="Q801" s="8">
        <f>DATEVALUE(CLEAN(MID(Repositorios!I619,1,11)))</f>
        <v>43894</v>
      </c>
      <c r="R801" s="9">
        <f t="shared" si="24"/>
        <v>4</v>
      </c>
      <c r="S801" s="9">
        <f t="shared" si="25"/>
        <v>0</v>
      </c>
    </row>
    <row r="802" spans="1:19" x14ac:dyDescent="0.25">
      <c r="A802" t="str">
        <f>CLEAN(Repositorios!C803)</f>
        <v>null</v>
      </c>
      <c r="L802" s="2">
        <f>VALUE(CLEAN(Repositorios!D521))</f>
        <v>1164</v>
      </c>
      <c r="M802" s="2">
        <f>VALUE(CLEAN(Repositorios!E715))</f>
        <v>60</v>
      </c>
      <c r="N802" s="2">
        <f>VALUE(CLEAN(Repositorios!F101))</f>
        <v>2873</v>
      </c>
      <c r="O802" s="2">
        <f>VALUE(CLEAN(Repositorios!G181))</f>
        <v>3246</v>
      </c>
      <c r="P802" s="6">
        <f>DATEVALUE(CLEAN(MID(Repositorios!H380,1,11)))</f>
        <v>42679</v>
      </c>
      <c r="Q802" s="8">
        <f>DATEVALUE(CLEAN(MID(Repositorios!I620,1,11)))</f>
        <v>43894</v>
      </c>
      <c r="R802" s="9">
        <f t="shared" si="24"/>
        <v>4</v>
      </c>
      <c r="S802" s="9">
        <f t="shared" si="25"/>
        <v>0</v>
      </c>
    </row>
    <row r="803" spans="1:19" x14ac:dyDescent="0.25">
      <c r="A803" t="str">
        <f>CLEAN(Repositorios!C804)</f>
        <v>Java</v>
      </c>
      <c r="L803" s="2">
        <f>VALUE(CLEAN(Repositorios!D104))</f>
        <v>1168</v>
      </c>
      <c r="M803" s="2">
        <f>VALUE(CLEAN(Repositorios!E839))</f>
        <v>60</v>
      </c>
      <c r="N803" s="2">
        <f>VALUE(CLEAN(Repositorios!F717))</f>
        <v>2881</v>
      </c>
      <c r="O803" s="2">
        <f>VALUE(CLEAN(Repositorios!G936))</f>
        <v>3246</v>
      </c>
      <c r="P803" s="6">
        <f>DATEVALUE(CLEAN(MID(Repositorios!H895,1,11)))</f>
        <v>42687</v>
      </c>
      <c r="Q803" s="8">
        <f>DATEVALUE(CLEAN(MID(Repositorios!I621,1,11)))</f>
        <v>43894</v>
      </c>
      <c r="R803" s="9">
        <f t="shared" si="24"/>
        <v>4</v>
      </c>
      <c r="S803" s="9">
        <f t="shared" si="25"/>
        <v>0</v>
      </c>
    </row>
    <row r="804" spans="1:19" x14ac:dyDescent="0.25">
      <c r="A804" t="str">
        <f>CLEAN(Repositorios!C805)</f>
        <v>Rust</v>
      </c>
      <c r="L804" s="2">
        <f>VALUE(CLEAN(Repositorios!D782))</f>
        <v>1174</v>
      </c>
      <c r="M804" s="2">
        <f>VALUE(CLEAN(Repositorios!E57))</f>
        <v>61</v>
      </c>
      <c r="N804" s="2">
        <f>VALUE(CLEAN(Repositorios!F344))</f>
        <v>2920</v>
      </c>
      <c r="O804" s="2">
        <f>VALUE(CLEAN(Repositorios!G512))</f>
        <v>3277</v>
      </c>
      <c r="P804" s="6">
        <f>DATEVALUE(CLEAN(MID(Repositorios!H429,1,11)))</f>
        <v>42688</v>
      </c>
      <c r="Q804" s="8">
        <f>DATEVALUE(CLEAN(MID(Repositorios!I623,1,11)))</f>
        <v>43894</v>
      </c>
      <c r="R804" s="9">
        <f t="shared" si="24"/>
        <v>4</v>
      </c>
      <c r="S804" s="9">
        <f t="shared" si="25"/>
        <v>0</v>
      </c>
    </row>
    <row r="805" spans="1:19" x14ac:dyDescent="0.25">
      <c r="A805" t="str">
        <f>CLEAN(Repositorios!C806)</f>
        <v>Go</v>
      </c>
      <c r="L805" s="2">
        <f>VALUE(CLEAN(Repositorios!D669))</f>
        <v>1187</v>
      </c>
      <c r="M805" s="2">
        <f>VALUE(CLEAN(Repositorios!E144))</f>
        <v>61</v>
      </c>
      <c r="N805" s="2">
        <f>VALUE(CLEAN(Repositorios!F47))</f>
        <v>2947</v>
      </c>
      <c r="O805" s="2">
        <f>VALUE(CLEAN(Repositorios!G274))</f>
        <v>3282</v>
      </c>
      <c r="P805" s="6">
        <f>DATEVALUE(CLEAN(MID(Repositorios!H604,1,11)))</f>
        <v>42691</v>
      </c>
      <c r="Q805" s="8">
        <f>DATEVALUE(CLEAN(MID(Repositorios!I625,1,11)))</f>
        <v>43894</v>
      </c>
      <c r="R805" s="9">
        <f t="shared" si="24"/>
        <v>4</v>
      </c>
      <c r="S805" s="9">
        <f t="shared" si="25"/>
        <v>0</v>
      </c>
    </row>
    <row r="806" spans="1:19" x14ac:dyDescent="0.25">
      <c r="A806" t="str">
        <f>CLEAN(Repositorios!C807)</f>
        <v>JavaScript</v>
      </c>
      <c r="L806" s="2">
        <f>VALUE(CLEAN(Repositorios!D935))</f>
        <v>1196</v>
      </c>
      <c r="M806" s="2">
        <f>VALUE(CLEAN(Repositorios!E511))</f>
        <v>61</v>
      </c>
      <c r="N806" s="2">
        <f>VALUE(CLEAN(Repositorios!F431))</f>
        <v>2951</v>
      </c>
      <c r="O806" s="2">
        <f>VALUE(CLEAN(Repositorios!G607))</f>
        <v>3354</v>
      </c>
      <c r="P806" s="6">
        <f>DATEVALUE(CLEAN(MID(Repositorios!H355,1,11)))</f>
        <v>42692</v>
      </c>
      <c r="Q806" s="8">
        <f>DATEVALUE(CLEAN(MID(Repositorios!I626,1,11)))</f>
        <v>43894</v>
      </c>
      <c r="R806" s="9">
        <f t="shared" si="24"/>
        <v>4</v>
      </c>
      <c r="S806" s="9">
        <f t="shared" si="25"/>
        <v>0</v>
      </c>
    </row>
    <row r="807" spans="1:19" x14ac:dyDescent="0.25">
      <c r="A807" t="str">
        <f>CLEAN(Repositorios!C808)</f>
        <v>TypeScript</v>
      </c>
      <c r="L807" s="2">
        <f>VALUE(CLEAN(Repositorios!D246))</f>
        <v>1200</v>
      </c>
      <c r="M807" s="2">
        <f>VALUE(CLEAN(Repositorios!E749))</f>
        <v>61</v>
      </c>
      <c r="N807" s="2">
        <f>VALUE(CLEAN(Repositorios!F326))</f>
        <v>2953</v>
      </c>
      <c r="O807" s="2">
        <f>VALUE(CLEAN(Repositorios!G119))</f>
        <v>3373</v>
      </c>
      <c r="P807" s="6">
        <f>DATEVALUE(CLEAN(MID(Repositorios!H184,1,11)))</f>
        <v>42694</v>
      </c>
      <c r="Q807" s="8">
        <f>DATEVALUE(CLEAN(MID(Repositorios!I629,1,11)))</f>
        <v>43894</v>
      </c>
      <c r="R807" s="9">
        <f t="shared" si="24"/>
        <v>4</v>
      </c>
      <c r="S807" s="9">
        <f t="shared" si="25"/>
        <v>0</v>
      </c>
    </row>
    <row r="808" spans="1:19" x14ac:dyDescent="0.25">
      <c r="A808" t="str">
        <f>CLEAN(Repositorios!C809)</f>
        <v>Vim script</v>
      </c>
      <c r="L808" s="2">
        <f>VALUE(CLEAN(Repositorios!D48))</f>
        <v>1212</v>
      </c>
      <c r="M808" s="2">
        <f>VALUE(CLEAN(Repositorios!E249))</f>
        <v>62</v>
      </c>
      <c r="N808" s="2">
        <f>VALUE(CLEAN(Repositorios!F550))</f>
        <v>2954</v>
      </c>
      <c r="O808" s="2">
        <f>VALUE(CLEAN(Repositorios!G613))</f>
        <v>3373</v>
      </c>
      <c r="P808" s="6">
        <f>DATEVALUE(CLEAN(MID(Repositorios!H991,1,11)))</f>
        <v>42694</v>
      </c>
      <c r="Q808" s="8">
        <f>DATEVALUE(CLEAN(MID(Repositorios!I630,1,11)))</f>
        <v>43894</v>
      </c>
      <c r="R808" s="9">
        <f t="shared" si="24"/>
        <v>4</v>
      </c>
      <c r="S808" s="9">
        <f t="shared" si="25"/>
        <v>0</v>
      </c>
    </row>
    <row r="809" spans="1:19" x14ac:dyDescent="0.25">
      <c r="A809" t="str">
        <f>CLEAN(Repositorios!C810)</f>
        <v>Java</v>
      </c>
      <c r="L809" s="2">
        <f>VALUE(CLEAN(Repositorios!D103))</f>
        <v>1218</v>
      </c>
      <c r="M809" s="2">
        <f>VALUE(CLEAN(Repositorios!E410))</f>
        <v>62</v>
      </c>
      <c r="N809" s="2">
        <f>VALUE(CLEAN(Repositorios!F109))</f>
        <v>2958</v>
      </c>
      <c r="O809" s="2">
        <f>VALUE(CLEAN(Repositorios!G201))</f>
        <v>3392</v>
      </c>
      <c r="P809" s="6">
        <f>DATEVALUE(CLEAN(MID(Repositorios!H538,1,11)))</f>
        <v>42698</v>
      </c>
      <c r="Q809" s="8">
        <f>DATEVALUE(CLEAN(MID(Repositorios!I634,1,11)))</f>
        <v>43894</v>
      </c>
      <c r="R809" s="9">
        <f t="shared" si="24"/>
        <v>4</v>
      </c>
      <c r="S809" s="9">
        <f t="shared" si="25"/>
        <v>0</v>
      </c>
    </row>
    <row r="810" spans="1:19" x14ac:dyDescent="0.25">
      <c r="A810" t="str">
        <f>CLEAN(Repositorios!C811)</f>
        <v>Vue</v>
      </c>
      <c r="L810" s="2">
        <f>VALUE(CLEAN(Repositorios!D495))</f>
        <v>1241</v>
      </c>
      <c r="M810" s="2">
        <f>VALUE(CLEAN(Repositorios!E726))</f>
        <v>62</v>
      </c>
      <c r="N810" s="2">
        <f>VALUE(CLEAN(Repositorios!F707))</f>
        <v>2996</v>
      </c>
      <c r="O810" s="2">
        <f>VALUE(CLEAN(Repositorios!G285))</f>
        <v>3421</v>
      </c>
      <c r="P810" s="6">
        <f>DATEVALUE(CLEAN(MID(Repositorios!H816,1,11)))</f>
        <v>42698</v>
      </c>
      <c r="Q810" s="8">
        <f>DATEVALUE(CLEAN(MID(Repositorios!I635,1,11)))</f>
        <v>43894</v>
      </c>
      <c r="R810" s="9">
        <f t="shared" si="24"/>
        <v>4</v>
      </c>
      <c r="S810" s="9">
        <f t="shared" si="25"/>
        <v>0</v>
      </c>
    </row>
    <row r="811" spans="1:19" x14ac:dyDescent="0.25">
      <c r="A811" t="str">
        <f>CLEAN(Repositorios!C812)</f>
        <v>null</v>
      </c>
      <c r="L811" s="2">
        <f>VALUE(CLEAN(Repositorios!D591))</f>
        <v>1245</v>
      </c>
      <c r="M811" s="2">
        <f>VALUE(CLEAN(Repositorios!E540))</f>
        <v>63</v>
      </c>
      <c r="N811" s="2">
        <f>VALUE(CLEAN(Repositorios!F231))</f>
        <v>2999</v>
      </c>
      <c r="O811" s="2">
        <f>VALUE(CLEAN(Repositorios!G206))</f>
        <v>3439</v>
      </c>
      <c r="P811" s="6">
        <f>DATEVALUE(CLEAN(MID(Repositorios!H159,1,11)))</f>
        <v>42699</v>
      </c>
      <c r="Q811" s="8">
        <f>DATEVALUE(CLEAN(MID(Repositorios!I636,1,11)))</f>
        <v>43894</v>
      </c>
      <c r="R811" s="9">
        <f t="shared" si="24"/>
        <v>4</v>
      </c>
      <c r="S811" s="9">
        <f t="shared" si="25"/>
        <v>0</v>
      </c>
    </row>
    <row r="812" spans="1:19" x14ac:dyDescent="0.25">
      <c r="A812" t="str">
        <f>CLEAN(Repositorios!C813)</f>
        <v>TypeScript</v>
      </c>
      <c r="L812" s="2">
        <f>VALUE(CLEAN(Repositorios!D626))</f>
        <v>1246</v>
      </c>
      <c r="M812" s="2">
        <f>VALUE(CLEAN(Repositorios!E680))</f>
        <v>63</v>
      </c>
      <c r="N812" s="2">
        <f>VALUE(CLEAN(Repositorios!F246))</f>
        <v>3010</v>
      </c>
      <c r="O812" s="2">
        <f>VALUE(CLEAN(Repositorios!G446))</f>
        <v>3449</v>
      </c>
      <c r="P812" s="6">
        <f>DATEVALUE(CLEAN(MID(Repositorios!H144,1,11)))</f>
        <v>42703</v>
      </c>
      <c r="Q812" s="8">
        <f>DATEVALUE(CLEAN(MID(Repositorios!I637,1,11)))</f>
        <v>43894</v>
      </c>
      <c r="R812" s="9">
        <f t="shared" si="24"/>
        <v>4</v>
      </c>
      <c r="S812" s="9">
        <f t="shared" si="25"/>
        <v>0</v>
      </c>
    </row>
    <row r="813" spans="1:19" x14ac:dyDescent="0.25">
      <c r="A813" t="str">
        <f>CLEAN(Repositorios!C814)</f>
        <v>JavaScript</v>
      </c>
      <c r="L813" s="2">
        <f>VALUE(CLEAN(Repositorios!D186))</f>
        <v>1248</v>
      </c>
      <c r="M813" s="2">
        <f>VALUE(CLEAN(Repositorios!E963))</f>
        <v>63</v>
      </c>
      <c r="N813" s="2">
        <f>VALUE(CLEAN(Repositorios!F11))</f>
        <v>3012</v>
      </c>
      <c r="O813" s="2">
        <f>VALUE(CLEAN(Repositorios!G727))</f>
        <v>3451</v>
      </c>
      <c r="P813" s="6">
        <f>DATEVALUE(CLEAN(MID(Repositorios!H961,1,11)))</f>
        <v>42706</v>
      </c>
      <c r="Q813" s="8">
        <f>DATEVALUE(CLEAN(MID(Repositorios!I639,1,11)))</f>
        <v>43894</v>
      </c>
      <c r="R813" s="9">
        <f t="shared" si="24"/>
        <v>4</v>
      </c>
      <c r="S813" s="9">
        <f t="shared" si="25"/>
        <v>0</v>
      </c>
    </row>
    <row r="814" spans="1:19" x14ac:dyDescent="0.25">
      <c r="A814" t="str">
        <f>CLEAN(Repositorios!C815)</f>
        <v>C++</v>
      </c>
      <c r="L814" s="2">
        <f>VALUE(CLEAN(Repositorios!D235))</f>
        <v>1248</v>
      </c>
      <c r="M814" s="2">
        <f>VALUE(CLEAN(Repositorios!E169))</f>
        <v>64</v>
      </c>
      <c r="N814" s="2">
        <f>VALUE(CLEAN(Repositorios!F727))</f>
        <v>3019</v>
      </c>
      <c r="O814" s="2">
        <f>VALUE(CLEAN(Repositorios!G457))</f>
        <v>3467</v>
      </c>
      <c r="P814" s="6">
        <f>DATEVALUE(CLEAN(MID(Repositorios!H845,1,11)))</f>
        <v>42709</v>
      </c>
      <c r="Q814" s="8">
        <f>DATEVALUE(CLEAN(MID(Repositorios!I640,1,11)))</f>
        <v>43894</v>
      </c>
      <c r="R814" s="9">
        <f t="shared" si="24"/>
        <v>4</v>
      </c>
      <c r="S814" s="9">
        <f t="shared" si="25"/>
        <v>0</v>
      </c>
    </row>
    <row r="815" spans="1:19" x14ac:dyDescent="0.25">
      <c r="A815" t="str">
        <f>CLEAN(Repositorios!C816)</f>
        <v>C++</v>
      </c>
      <c r="L815" s="2">
        <f>VALUE(CLEAN(Repositorios!D57))</f>
        <v>1258</v>
      </c>
      <c r="M815" s="2">
        <f>VALUE(CLEAN(Repositorios!E465))</f>
        <v>64</v>
      </c>
      <c r="N815" s="2">
        <f>VALUE(CLEAN(Repositorios!F539))</f>
        <v>3036</v>
      </c>
      <c r="O815" s="2">
        <f>VALUE(CLEAN(Repositorios!G231))</f>
        <v>3468</v>
      </c>
      <c r="P815" s="6">
        <f>DATEVALUE(CLEAN(MID(Repositorios!H228,1,11)))</f>
        <v>42711</v>
      </c>
      <c r="Q815" s="8">
        <f>DATEVALUE(CLEAN(MID(Repositorios!I642,1,11)))</f>
        <v>43894</v>
      </c>
      <c r="R815" s="9">
        <f t="shared" si="24"/>
        <v>4</v>
      </c>
      <c r="S815" s="9">
        <f t="shared" si="25"/>
        <v>0</v>
      </c>
    </row>
    <row r="816" spans="1:19" x14ac:dyDescent="0.25">
      <c r="A816" t="str">
        <f>CLEAN(Repositorios!C817)</f>
        <v>null</v>
      </c>
      <c r="L816" s="2">
        <f>VALUE(CLEAN(Repositorios!D539))</f>
        <v>1265</v>
      </c>
      <c r="M816" s="2">
        <f>VALUE(CLEAN(Repositorios!E475))</f>
        <v>64</v>
      </c>
      <c r="N816" s="2">
        <f>VALUE(CLEAN(Repositorios!F744))</f>
        <v>3045</v>
      </c>
      <c r="O816" s="2">
        <f>VALUE(CLEAN(Repositorios!G967))</f>
        <v>3527</v>
      </c>
      <c r="P816" s="6">
        <f>DATEVALUE(CLEAN(MID(Repositorios!H826,1,11)))</f>
        <v>42716</v>
      </c>
      <c r="Q816" s="8">
        <f>DATEVALUE(CLEAN(MID(Repositorios!I644,1,11)))</f>
        <v>43894</v>
      </c>
      <c r="R816" s="9">
        <f t="shared" si="24"/>
        <v>4</v>
      </c>
      <c r="S816" s="9">
        <f t="shared" si="25"/>
        <v>0</v>
      </c>
    </row>
    <row r="817" spans="1:19" x14ac:dyDescent="0.25">
      <c r="A817" t="str">
        <f>CLEAN(Repositorios!C818)</f>
        <v>JavaScript</v>
      </c>
      <c r="L817" s="2">
        <f>VALUE(CLEAN(Repositorios!D496))</f>
        <v>1282</v>
      </c>
      <c r="M817" s="2">
        <f>VALUE(CLEAN(Repositorios!E669))</f>
        <v>64</v>
      </c>
      <c r="N817" s="2">
        <f>VALUE(CLEAN(Repositorios!F506))</f>
        <v>3058</v>
      </c>
      <c r="O817" s="2">
        <f>VALUE(CLEAN(Repositorios!G586))</f>
        <v>3555</v>
      </c>
      <c r="P817" s="6">
        <f>DATEVALUE(CLEAN(MID(Repositorios!H949,1,11)))</f>
        <v>42717</v>
      </c>
      <c r="Q817" s="8">
        <f>DATEVALUE(CLEAN(MID(Repositorios!I645,1,11)))</f>
        <v>43894</v>
      </c>
      <c r="R817" s="9">
        <f t="shared" si="24"/>
        <v>4</v>
      </c>
      <c r="S817" s="9">
        <f t="shared" si="25"/>
        <v>0</v>
      </c>
    </row>
    <row r="818" spans="1:19" x14ac:dyDescent="0.25">
      <c r="A818" t="str">
        <f>CLEAN(Repositorios!C819)</f>
        <v>Vim script</v>
      </c>
      <c r="L818" s="2">
        <f>VALUE(CLEAN(Repositorios!D373))</f>
        <v>1297</v>
      </c>
      <c r="M818" s="2">
        <f>VALUE(CLEAN(Repositorios!E162))</f>
        <v>65</v>
      </c>
      <c r="N818" s="2">
        <f>VALUE(CLEAN(Repositorios!F296))</f>
        <v>3059</v>
      </c>
      <c r="O818" s="2">
        <f>VALUE(CLEAN(Repositorios!G343))</f>
        <v>3567</v>
      </c>
      <c r="P818" s="6">
        <f>DATEVALUE(CLEAN(MID(Repositorios!H342,1,11)))</f>
        <v>42723</v>
      </c>
      <c r="Q818" s="8">
        <f>DATEVALUE(CLEAN(MID(Repositorios!I646,1,11)))</f>
        <v>43894</v>
      </c>
      <c r="R818" s="9">
        <f t="shared" si="24"/>
        <v>4</v>
      </c>
      <c r="S818" s="9">
        <f t="shared" si="25"/>
        <v>0</v>
      </c>
    </row>
    <row r="819" spans="1:19" x14ac:dyDescent="0.25">
      <c r="A819" t="str">
        <f>CLEAN(Repositorios!C820)</f>
        <v>Java</v>
      </c>
      <c r="L819" s="2">
        <f>VALUE(CLEAN(Repositorios!D607))</f>
        <v>1310</v>
      </c>
      <c r="M819" s="2">
        <f>VALUE(CLEAN(Repositorios!E554))</f>
        <v>65</v>
      </c>
      <c r="N819" s="2">
        <f>VALUE(CLEAN(Repositorios!F176))</f>
        <v>3077</v>
      </c>
      <c r="O819" s="2">
        <f>VALUE(CLEAN(Repositorios!G93))</f>
        <v>3576</v>
      </c>
      <c r="P819" s="6">
        <f>DATEVALUE(CLEAN(MID(Repositorios!H594,1,11)))</f>
        <v>42726</v>
      </c>
      <c r="Q819" s="8">
        <f>DATEVALUE(CLEAN(MID(Repositorios!I650,1,11)))</f>
        <v>43894</v>
      </c>
      <c r="R819" s="9">
        <f t="shared" si="24"/>
        <v>4</v>
      </c>
      <c r="S819" s="9">
        <f t="shared" si="25"/>
        <v>0</v>
      </c>
    </row>
    <row r="820" spans="1:19" x14ac:dyDescent="0.25">
      <c r="A820" t="str">
        <f>CLEAN(Repositorios!C821)</f>
        <v>JavaScript</v>
      </c>
      <c r="L820" s="2">
        <f>VALUE(CLEAN(Repositorios!D331))</f>
        <v>1315</v>
      </c>
      <c r="M820" s="2">
        <f>VALUE(CLEAN(Repositorios!E206))</f>
        <v>66</v>
      </c>
      <c r="N820" s="2">
        <f>VALUE(CLEAN(Repositorios!F512))</f>
        <v>3088</v>
      </c>
      <c r="O820" s="2">
        <f>VALUE(CLEAN(Repositorios!G442))</f>
        <v>3595</v>
      </c>
      <c r="P820" s="6">
        <f>DATEVALUE(CLEAN(MID(Repositorios!H174,1,11)))</f>
        <v>42727</v>
      </c>
      <c r="Q820" s="8">
        <f>DATEVALUE(CLEAN(MID(Repositorios!I652,1,11)))</f>
        <v>43894</v>
      </c>
      <c r="R820" s="9">
        <f t="shared" si="24"/>
        <v>4</v>
      </c>
      <c r="S820" s="9">
        <f t="shared" si="25"/>
        <v>0</v>
      </c>
    </row>
    <row r="821" spans="1:19" x14ac:dyDescent="0.25">
      <c r="A821" t="str">
        <f>CLEAN(Repositorios!C822)</f>
        <v>null</v>
      </c>
      <c r="L821" s="2">
        <f>VALUE(CLEAN(Repositorios!D102))</f>
        <v>1328</v>
      </c>
      <c r="M821" s="2">
        <f>VALUE(CLEAN(Repositorios!E519))</f>
        <v>66</v>
      </c>
      <c r="N821" s="2">
        <f>VALUE(CLEAN(Repositorios!F343))</f>
        <v>3091</v>
      </c>
      <c r="O821" s="2">
        <f>VALUE(CLEAN(Repositorios!G506))</f>
        <v>3597</v>
      </c>
      <c r="P821" s="6">
        <f>DATEVALUE(CLEAN(MID(Repositorios!H944,1,11)))</f>
        <v>42727</v>
      </c>
      <c r="Q821" s="8">
        <f>DATEVALUE(CLEAN(MID(Repositorios!I653,1,11)))</f>
        <v>43894</v>
      </c>
      <c r="R821" s="9">
        <f t="shared" si="24"/>
        <v>4</v>
      </c>
      <c r="S821" s="9">
        <f t="shared" si="25"/>
        <v>0</v>
      </c>
    </row>
    <row r="822" spans="1:19" x14ac:dyDescent="0.25">
      <c r="A822" t="str">
        <f>CLEAN(Repositorios!C823)</f>
        <v>PHP</v>
      </c>
      <c r="L822" s="2">
        <f>VALUE(CLEAN(Repositorios!D189))</f>
        <v>1328</v>
      </c>
      <c r="M822" s="2">
        <f>VALUE(CLEAN(Repositorios!E549))</f>
        <v>66</v>
      </c>
      <c r="N822" s="2">
        <f>VALUE(CLEAN(Repositorios!F70))</f>
        <v>3115</v>
      </c>
      <c r="O822" s="2">
        <f>VALUE(CLEAN(Repositorios!G91))</f>
        <v>3608</v>
      </c>
      <c r="P822" s="6">
        <f>DATEVALUE(CLEAN(MID(Repositorios!H912,1,11)))</f>
        <v>42730</v>
      </c>
      <c r="Q822" s="8">
        <f>DATEVALUE(CLEAN(MID(Repositorios!I654,1,11)))</f>
        <v>43894</v>
      </c>
      <c r="R822" s="9">
        <f t="shared" si="24"/>
        <v>4</v>
      </c>
      <c r="S822" s="9">
        <f t="shared" si="25"/>
        <v>0</v>
      </c>
    </row>
    <row r="823" spans="1:19" x14ac:dyDescent="0.25">
      <c r="A823" t="str">
        <f>CLEAN(Repositorios!C824)</f>
        <v>Python</v>
      </c>
      <c r="L823" s="2">
        <f>VALUE(CLEAN(Repositorios!D961))</f>
        <v>1330</v>
      </c>
      <c r="M823" s="2">
        <f>VALUE(CLEAN(Repositorios!E684))</f>
        <v>66</v>
      </c>
      <c r="N823" s="2">
        <f>VALUE(CLEAN(Repositorios!F854))</f>
        <v>3143</v>
      </c>
      <c r="O823" s="2">
        <f>VALUE(CLEAN(Repositorios!G707))</f>
        <v>3616</v>
      </c>
      <c r="P823" s="6">
        <f>DATEVALUE(CLEAN(MID(Repositorios!H899,1,11)))</f>
        <v>42741</v>
      </c>
      <c r="Q823" s="8">
        <f>DATEVALUE(CLEAN(MID(Repositorios!I655,1,11)))</f>
        <v>43894</v>
      </c>
      <c r="R823" s="9">
        <f t="shared" si="24"/>
        <v>3</v>
      </c>
      <c r="S823" s="9">
        <f t="shared" si="25"/>
        <v>0</v>
      </c>
    </row>
    <row r="824" spans="1:19" x14ac:dyDescent="0.25">
      <c r="A824" t="str">
        <f>CLEAN(Repositorios!C825)</f>
        <v>JavaScript</v>
      </c>
      <c r="L824" s="2">
        <f>VALUE(CLEAN(Repositorios!D434))</f>
        <v>1335</v>
      </c>
      <c r="M824" s="2">
        <f>VALUE(CLEAN(Repositorios!E651))</f>
        <v>67</v>
      </c>
      <c r="N824" s="2">
        <f>VALUE(CLEAN(Repositorios!F187))</f>
        <v>3151</v>
      </c>
      <c r="O824" s="2">
        <f>VALUE(CLEAN(Repositorios!G431))</f>
        <v>3617</v>
      </c>
      <c r="P824" s="6">
        <f>DATEVALUE(CLEAN(MID(Repositorios!H870,1,11)))</f>
        <v>42751</v>
      </c>
      <c r="Q824" s="8">
        <f>DATEVALUE(CLEAN(MID(Repositorios!I656,1,11)))</f>
        <v>43894</v>
      </c>
      <c r="R824" s="9">
        <f t="shared" si="24"/>
        <v>3</v>
      </c>
      <c r="S824" s="9">
        <f t="shared" si="25"/>
        <v>0</v>
      </c>
    </row>
    <row r="825" spans="1:19" x14ac:dyDescent="0.25">
      <c r="A825" t="str">
        <f>CLEAN(Repositorios!C826)</f>
        <v>C++</v>
      </c>
      <c r="L825" s="2">
        <f>VALUE(CLEAN(Repositorios!D719))</f>
        <v>1337</v>
      </c>
      <c r="M825" s="2">
        <f>VALUE(CLEAN(Repositorios!E114))</f>
        <v>68</v>
      </c>
      <c r="N825" s="2">
        <f>VALUE(CLEAN(Repositorios!F245))</f>
        <v>3182</v>
      </c>
      <c r="O825" s="2">
        <f>VALUE(CLEAN(Repositorios!G218))</f>
        <v>3637</v>
      </c>
      <c r="P825" s="6">
        <f>DATEVALUE(CLEAN(MID(Repositorios!H436,1,11)))</f>
        <v>42755</v>
      </c>
      <c r="Q825" s="8">
        <f>DATEVALUE(CLEAN(MID(Repositorios!I657,1,11)))</f>
        <v>43894</v>
      </c>
      <c r="R825" s="9">
        <f t="shared" si="24"/>
        <v>3</v>
      </c>
      <c r="S825" s="9">
        <f t="shared" si="25"/>
        <v>0</v>
      </c>
    </row>
    <row r="826" spans="1:19" x14ac:dyDescent="0.25">
      <c r="A826" t="str">
        <f>CLEAN(Repositorios!C827)</f>
        <v>Haskell</v>
      </c>
      <c r="L826" s="2">
        <f>VALUE(CLEAN(Repositorios!D726))</f>
        <v>1364</v>
      </c>
      <c r="M826" s="2">
        <f>VALUE(CLEAN(Repositorios!E185))</f>
        <v>68</v>
      </c>
      <c r="N826" s="2">
        <f>VALUE(CLEAN(Repositorios!F201))</f>
        <v>3194</v>
      </c>
      <c r="O826" s="2">
        <f>VALUE(CLEAN(Repositorios!G557))</f>
        <v>3690</v>
      </c>
      <c r="P826" s="6">
        <f>DATEVALUE(CLEAN(MID(Repositorios!H584,1,11)))</f>
        <v>42755</v>
      </c>
      <c r="Q826" s="8">
        <f>DATEVALUE(CLEAN(MID(Repositorios!I658,1,11)))</f>
        <v>43894</v>
      </c>
      <c r="R826" s="9">
        <f t="shared" si="24"/>
        <v>3</v>
      </c>
      <c r="S826" s="9">
        <f t="shared" si="25"/>
        <v>0</v>
      </c>
    </row>
    <row r="827" spans="1:19" x14ac:dyDescent="0.25">
      <c r="A827" t="str">
        <f>CLEAN(Repositorios!C828)</f>
        <v>null</v>
      </c>
      <c r="L827" s="2">
        <f>VALUE(CLEAN(Repositorios!D14))</f>
        <v>1375</v>
      </c>
      <c r="M827" s="2">
        <f>VALUE(CLEAN(Repositorios!E314))</f>
        <v>68</v>
      </c>
      <c r="N827" s="2">
        <f>VALUE(CLEAN(Repositorios!F613))</f>
        <v>3218</v>
      </c>
      <c r="O827" s="2">
        <f>VALUE(CLEAN(Repositorios!G43))</f>
        <v>3711</v>
      </c>
      <c r="P827" s="6">
        <f>DATEVALUE(CLEAN(MID(Repositorios!H561,1,11)))</f>
        <v>42761</v>
      </c>
      <c r="Q827" s="8">
        <f>DATEVALUE(CLEAN(MID(Repositorios!I659,1,11)))</f>
        <v>43894</v>
      </c>
      <c r="R827" s="9">
        <f t="shared" si="24"/>
        <v>3</v>
      </c>
      <c r="S827" s="9">
        <f t="shared" si="25"/>
        <v>0</v>
      </c>
    </row>
    <row r="828" spans="1:19" x14ac:dyDescent="0.25">
      <c r="A828" t="str">
        <f>CLEAN(Repositorios!C829)</f>
        <v>JavaScript</v>
      </c>
      <c r="L828" s="2">
        <f>VALUE(CLEAN(Repositorios!D43))</f>
        <v>1380</v>
      </c>
      <c r="M828" s="2">
        <f>VALUE(CLEAN(Repositorios!E339))</f>
        <v>68</v>
      </c>
      <c r="N828" s="2">
        <f>VALUE(CLEAN(Repositorios!F936))</f>
        <v>3223</v>
      </c>
      <c r="O828" s="2">
        <f>VALUE(CLEAN(Repositorios!G669))</f>
        <v>3735</v>
      </c>
      <c r="P828" s="6">
        <f>DATEVALUE(CLEAN(MID(Repositorios!H986,1,11)))</f>
        <v>42762</v>
      </c>
      <c r="Q828" s="8">
        <f>DATEVALUE(CLEAN(MID(Repositorios!I661,1,11)))</f>
        <v>43894</v>
      </c>
      <c r="R828" s="9">
        <f t="shared" si="24"/>
        <v>3</v>
      </c>
      <c r="S828" s="9">
        <f t="shared" si="25"/>
        <v>0</v>
      </c>
    </row>
    <row r="829" spans="1:19" x14ac:dyDescent="0.25">
      <c r="A829" t="str">
        <f>CLEAN(Repositorios!C830)</f>
        <v>HTML</v>
      </c>
      <c r="L829" s="2">
        <f>VALUE(CLEAN(Repositorios!D963))</f>
        <v>1387</v>
      </c>
      <c r="M829" s="2">
        <f>VALUE(CLEAN(Repositorios!E416))</f>
        <v>68</v>
      </c>
      <c r="N829" s="2">
        <f>VALUE(CLEAN(Repositorios!F93))</f>
        <v>3224</v>
      </c>
      <c r="O829" s="2">
        <f>VALUE(CLEAN(Repositorios!G109))</f>
        <v>3788</v>
      </c>
      <c r="P829" s="6">
        <f>DATEVALUE(CLEAN(MID(Repositorios!H941,1,11)))</f>
        <v>42765</v>
      </c>
      <c r="Q829" s="8">
        <f>DATEVALUE(CLEAN(MID(Repositorios!I662,1,11)))</f>
        <v>43894</v>
      </c>
      <c r="R829" s="9">
        <f t="shared" si="24"/>
        <v>3</v>
      </c>
      <c r="S829" s="9">
        <f t="shared" si="25"/>
        <v>0</v>
      </c>
    </row>
    <row r="830" spans="1:19" x14ac:dyDescent="0.25">
      <c r="A830" t="str">
        <f>CLEAN(Repositorios!C831)</f>
        <v>Python</v>
      </c>
      <c r="L830" s="2">
        <f>VALUE(CLEAN(Repositorios!D38))</f>
        <v>1403</v>
      </c>
      <c r="M830" s="2">
        <f>VALUE(CLEAN(Repositorios!E215))</f>
        <v>69</v>
      </c>
      <c r="N830" s="2">
        <f>VALUE(CLEAN(Repositorios!F557))</f>
        <v>3263</v>
      </c>
      <c r="O830" s="2">
        <f>VALUE(CLEAN(Repositorios!G47))</f>
        <v>3807</v>
      </c>
      <c r="P830" s="6">
        <f>DATEVALUE(CLEAN(MID(Repositorios!H282,1,11)))</f>
        <v>42770</v>
      </c>
      <c r="Q830" s="8">
        <f>DATEVALUE(CLEAN(MID(Repositorios!I664,1,11)))</f>
        <v>43894</v>
      </c>
      <c r="R830" s="9">
        <f t="shared" si="24"/>
        <v>3</v>
      </c>
      <c r="S830" s="9">
        <f t="shared" si="25"/>
        <v>0</v>
      </c>
    </row>
    <row r="831" spans="1:19" x14ac:dyDescent="0.25">
      <c r="A831" t="str">
        <f>CLEAN(Repositorios!C832)</f>
        <v>Python</v>
      </c>
      <c r="L831" s="2">
        <f>VALUE(CLEAN(Repositorios!D537))</f>
        <v>1408</v>
      </c>
      <c r="M831" s="2">
        <f>VALUE(CLEAN(Repositorios!E81))</f>
        <v>70</v>
      </c>
      <c r="N831" s="2">
        <f>VALUE(CLEAN(Repositorios!F442))</f>
        <v>3268</v>
      </c>
      <c r="O831" s="2">
        <f>VALUE(CLEAN(Repositorios!G399))</f>
        <v>3831</v>
      </c>
      <c r="P831" s="6">
        <f>DATEVALUE(CLEAN(MID(Repositorios!H687,1,11)))</f>
        <v>42771</v>
      </c>
      <c r="Q831" s="8">
        <f>DATEVALUE(CLEAN(MID(Repositorios!I665,1,11)))</f>
        <v>43894</v>
      </c>
      <c r="R831" s="9">
        <f t="shared" si="24"/>
        <v>3</v>
      </c>
      <c r="S831" s="9">
        <f t="shared" si="25"/>
        <v>0</v>
      </c>
    </row>
    <row r="832" spans="1:19" x14ac:dyDescent="0.25">
      <c r="A832" t="str">
        <f>CLEAN(Repositorios!C833)</f>
        <v>Shell</v>
      </c>
      <c r="L832" s="2">
        <f>VALUE(CLEAN(Repositorios!D135))</f>
        <v>1411</v>
      </c>
      <c r="M832" s="2">
        <f>VALUE(CLEAN(Repositorios!E829))</f>
        <v>70</v>
      </c>
      <c r="N832" s="2">
        <f>VALUE(CLEAN(Repositorios!F206))</f>
        <v>3290</v>
      </c>
      <c r="O832" s="2">
        <f>VALUE(CLEAN(Repositorios!G631))</f>
        <v>3831</v>
      </c>
      <c r="P832" s="6">
        <f>DATEVALUE(CLEAN(MID(Repositorios!H786,1,11)))</f>
        <v>42772</v>
      </c>
      <c r="Q832" s="8">
        <f>DATEVALUE(CLEAN(MID(Repositorios!I667,1,11)))</f>
        <v>43894</v>
      </c>
      <c r="R832" s="9">
        <f t="shared" si="24"/>
        <v>3</v>
      </c>
      <c r="S832" s="9">
        <f t="shared" si="25"/>
        <v>0</v>
      </c>
    </row>
    <row r="833" spans="1:19" x14ac:dyDescent="0.25">
      <c r="A833" t="str">
        <f>CLEAN(Repositorios!C834)</f>
        <v>Go</v>
      </c>
      <c r="L833" s="2">
        <f>VALUE(CLEAN(Repositorios!D752))</f>
        <v>1438</v>
      </c>
      <c r="M833" s="2">
        <f>VALUE(CLEAN(Repositorios!E830))</f>
        <v>70</v>
      </c>
      <c r="N833" s="2">
        <f>VALUE(CLEAN(Repositorios!F144))</f>
        <v>3336</v>
      </c>
      <c r="O833" s="2">
        <f>VALUE(CLEAN(Repositorios!G963))</f>
        <v>3857</v>
      </c>
      <c r="P833" s="6">
        <f>DATEVALUE(CLEAN(MID(Repositorios!H204,1,11)))</f>
        <v>42776</v>
      </c>
      <c r="Q833" s="8">
        <f>DATEVALUE(CLEAN(MID(Repositorios!I670,1,11)))</f>
        <v>43894</v>
      </c>
      <c r="R833" s="9">
        <f t="shared" si="24"/>
        <v>3</v>
      </c>
      <c r="S833" s="9">
        <f t="shared" si="25"/>
        <v>0</v>
      </c>
    </row>
    <row r="834" spans="1:19" x14ac:dyDescent="0.25">
      <c r="A834" t="str">
        <f>CLEAN(Repositorios!C835)</f>
        <v>JavaScript</v>
      </c>
      <c r="L834" s="2">
        <f>VALUE(CLEAN(Repositorios!D685))</f>
        <v>1440</v>
      </c>
      <c r="M834" s="2">
        <f>VALUE(CLEAN(Repositorios!E880))</f>
        <v>70</v>
      </c>
      <c r="N834" s="2">
        <f>VALUE(CLEAN(Repositorios!F446))</f>
        <v>3375</v>
      </c>
      <c r="O834" s="2">
        <f>VALUE(CLEAN(Repositorios!G176))</f>
        <v>3871</v>
      </c>
      <c r="P834" s="6">
        <f>DATEVALUE(CLEAN(MID(Repositorios!H98,1,11)))</f>
        <v>42780</v>
      </c>
      <c r="Q834" s="8">
        <f>DATEVALUE(CLEAN(MID(Repositorios!I671,1,11)))</f>
        <v>43894</v>
      </c>
      <c r="R834" s="9">
        <f t="shared" si="24"/>
        <v>3</v>
      </c>
      <c r="S834" s="9">
        <f t="shared" si="25"/>
        <v>0</v>
      </c>
    </row>
    <row r="835" spans="1:19" x14ac:dyDescent="0.25">
      <c r="A835" t="str">
        <f>CLEAN(Repositorios!C836)</f>
        <v>null</v>
      </c>
      <c r="L835" s="2">
        <f>VALUE(CLEAN(Repositorios!D684))</f>
        <v>1466</v>
      </c>
      <c r="M835" s="2">
        <f>VALUE(CLEAN(Repositorios!E258))</f>
        <v>72</v>
      </c>
      <c r="N835" s="2">
        <f>VALUE(CLEAN(Repositorios!F152))</f>
        <v>3478</v>
      </c>
      <c r="O835" s="2">
        <f>VALUE(CLEAN(Repositorios!G368))</f>
        <v>3880</v>
      </c>
      <c r="P835" s="6">
        <f>DATEVALUE(CLEAN(MID(Repositorios!H236,1,11)))</f>
        <v>42782</v>
      </c>
      <c r="Q835" s="8">
        <f>DATEVALUE(CLEAN(MID(Repositorios!I673,1,11)))</f>
        <v>43894</v>
      </c>
      <c r="R835" s="9">
        <f t="shared" ref="R835:R898" si="26">2020-YEAR(P835)</f>
        <v>3</v>
      </c>
      <c r="S835" s="9">
        <f t="shared" ref="S835:S898" si="27">_xlfn.DAYS("04/03/2020",Q835)</f>
        <v>0</v>
      </c>
    </row>
    <row r="836" spans="1:19" x14ac:dyDescent="0.25">
      <c r="A836" t="str">
        <f>CLEAN(Repositorios!C837)</f>
        <v>Objective-C</v>
      </c>
      <c r="L836" s="2">
        <f>VALUE(CLEAN(Repositorios!D181))</f>
        <v>1489</v>
      </c>
      <c r="M836" s="2">
        <f>VALUE(CLEAN(Repositorios!E391))</f>
        <v>72</v>
      </c>
      <c r="N836" s="2">
        <f>VALUE(CLEAN(Repositorios!F865))</f>
        <v>3479</v>
      </c>
      <c r="O836" s="2">
        <f>VALUE(CLEAN(Repositorios!G332))</f>
        <v>3900</v>
      </c>
      <c r="P836" s="6">
        <f>DATEVALUE(CLEAN(MID(Repositorios!H756,1,11)))</f>
        <v>42783</v>
      </c>
      <c r="Q836" s="8">
        <f>DATEVALUE(CLEAN(MID(Repositorios!I674,1,11)))</f>
        <v>43894</v>
      </c>
      <c r="R836" s="9">
        <f t="shared" si="26"/>
        <v>3</v>
      </c>
      <c r="S836" s="9">
        <f t="shared" si="27"/>
        <v>0</v>
      </c>
    </row>
    <row r="837" spans="1:19" x14ac:dyDescent="0.25">
      <c r="A837" t="str">
        <f>CLEAN(Repositorios!C838)</f>
        <v>JavaScript</v>
      </c>
      <c r="L837" s="2">
        <f>VALUE(CLEAN(Repositorios!D282))</f>
        <v>1501</v>
      </c>
      <c r="M837" s="2">
        <f>VALUE(CLEAN(Repositorios!E744))</f>
        <v>72</v>
      </c>
      <c r="N837" s="2">
        <f>VALUE(CLEAN(Repositorios!F586))</f>
        <v>3481</v>
      </c>
      <c r="O837" s="2">
        <f>VALUE(CLEAN(Repositorios!G235))</f>
        <v>3901</v>
      </c>
      <c r="P837" s="6">
        <f>DATEVALUE(CLEAN(MID(Repositorios!H642,1,11)))</f>
        <v>42787</v>
      </c>
      <c r="Q837" s="8">
        <f>DATEVALUE(CLEAN(MID(Repositorios!I675,1,11)))</f>
        <v>43894</v>
      </c>
      <c r="R837" s="9">
        <f t="shared" si="26"/>
        <v>3</v>
      </c>
      <c r="S837" s="9">
        <f t="shared" si="27"/>
        <v>0</v>
      </c>
    </row>
    <row r="838" spans="1:19" x14ac:dyDescent="0.25">
      <c r="A838" t="str">
        <f>CLEAN(Repositorios!C839)</f>
        <v>Go</v>
      </c>
      <c r="L838" s="2">
        <f>VALUE(CLEAN(Repositorios!D71))</f>
        <v>1508</v>
      </c>
      <c r="M838" s="2">
        <f>VALUE(CLEAN(Repositorios!E26))</f>
        <v>73</v>
      </c>
      <c r="N838" s="2">
        <f>VALUE(CLEAN(Repositorios!F591))</f>
        <v>3489</v>
      </c>
      <c r="O838" s="2">
        <f>VALUE(CLEAN(Repositorios!G865))</f>
        <v>3912</v>
      </c>
      <c r="P838" s="6">
        <f>DATEVALUE(CLEAN(MID(Repositorios!H310,1,11)))</f>
        <v>42791</v>
      </c>
      <c r="Q838" s="8">
        <f>DATEVALUE(CLEAN(MID(Repositorios!I676,1,11)))</f>
        <v>43894</v>
      </c>
      <c r="R838" s="9">
        <f t="shared" si="26"/>
        <v>3</v>
      </c>
      <c r="S838" s="9">
        <f t="shared" si="27"/>
        <v>0</v>
      </c>
    </row>
    <row r="839" spans="1:19" x14ac:dyDescent="0.25">
      <c r="A839" t="str">
        <f>CLEAN(Repositorios!C840)</f>
        <v>Rust</v>
      </c>
      <c r="L839" s="2">
        <f>VALUE(CLEAN(Repositorios!D592))</f>
        <v>1524</v>
      </c>
      <c r="M839" s="2">
        <f>VALUE(CLEAN(Repositorios!E95))</f>
        <v>74</v>
      </c>
      <c r="N839" s="2">
        <f>VALUE(CLEAN(Repositorios!F815))</f>
        <v>3489</v>
      </c>
      <c r="O839" s="2">
        <f>VALUE(CLEAN(Repositorios!G395))</f>
        <v>3915</v>
      </c>
      <c r="P839" s="6">
        <f>DATEVALUE(CLEAN(MID(Repositorios!H22,1,11)))</f>
        <v>42792</v>
      </c>
      <c r="Q839" s="8">
        <f>DATEVALUE(CLEAN(MID(Repositorios!I677,1,11)))</f>
        <v>43894</v>
      </c>
      <c r="R839" s="9">
        <f t="shared" si="26"/>
        <v>3</v>
      </c>
      <c r="S839" s="9">
        <f t="shared" si="27"/>
        <v>0</v>
      </c>
    </row>
    <row r="840" spans="1:19" x14ac:dyDescent="0.25">
      <c r="A840" t="str">
        <f>CLEAN(Repositorios!C841)</f>
        <v>JavaScript</v>
      </c>
      <c r="L840" s="2">
        <f>VALUE(CLEAN(Repositorios!D667))</f>
        <v>1590</v>
      </c>
      <c r="M840" s="2">
        <f>VALUE(CLEAN(Repositorios!E166))</f>
        <v>74</v>
      </c>
      <c r="N840" s="2">
        <f>VALUE(CLEAN(Repositorios!F218))</f>
        <v>3492</v>
      </c>
      <c r="O840" s="2">
        <f>VALUE(CLEAN(Repositorios!G296))</f>
        <v>3920</v>
      </c>
      <c r="P840" s="6">
        <f>DATEVALUE(CLEAN(MID(Repositorios!H886,1,11)))</f>
        <v>42795</v>
      </c>
      <c r="Q840" s="8">
        <f>DATEVALUE(CLEAN(MID(Repositorios!I678,1,11)))</f>
        <v>43894</v>
      </c>
      <c r="R840" s="9">
        <f t="shared" si="26"/>
        <v>3</v>
      </c>
      <c r="S840" s="9">
        <f t="shared" si="27"/>
        <v>0</v>
      </c>
    </row>
    <row r="841" spans="1:19" x14ac:dyDescent="0.25">
      <c r="A841" t="str">
        <f>CLEAN(Repositorios!C842)</f>
        <v>JavaScript</v>
      </c>
      <c r="L841" s="2">
        <f>VALUE(CLEAN(Repositorios!D912))</f>
        <v>1600</v>
      </c>
      <c r="M841" s="2">
        <f>VALUE(CLEAN(Repositorios!E362))</f>
        <v>74</v>
      </c>
      <c r="N841" s="2">
        <f>VALUE(CLEAN(Repositorios!F967))</f>
        <v>3503</v>
      </c>
      <c r="O841" s="2">
        <f>VALUE(CLEAN(Repositorios!G212))</f>
        <v>3954</v>
      </c>
      <c r="P841" s="6">
        <f>DATEVALUE(CLEAN(MID(Repositorios!H172,1,11)))</f>
        <v>42797</v>
      </c>
      <c r="Q841" s="8">
        <f>DATEVALUE(CLEAN(MID(Repositorios!I682,1,11)))</f>
        <v>43894</v>
      </c>
      <c r="R841" s="9">
        <f t="shared" si="26"/>
        <v>3</v>
      </c>
      <c r="S841" s="9">
        <f t="shared" si="27"/>
        <v>0</v>
      </c>
    </row>
    <row r="842" spans="1:19" x14ac:dyDescent="0.25">
      <c r="A842" t="str">
        <f>CLEAN(Repositorios!C843)</f>
        <v>JavaScript</v>
      </c>
      <c r="L842" s="2">
        <f>VALUE(CLEAN(Repositorios!D184))</f>
        <v>1605</v>
      </c>
      <c r="M842" s="2">
        <f>VALUE(CLEAN(Repositorios!E935))</f>
        <v>74</v>
      </c>
      <c r="N842" s="2">
        <f>VALUE(CLEAN(Repositorios!F637))</f>
        <v>3529</v>
      </c>
      <c r="O842" s="2">
        <f>VALUE(CLEAN(Repositorios!G189))</f>
        <v>3961</v>
      </c>
      <c r="P842" s="6">
        <f>DATEVALUE(CLEAN(MID(Repositorios!H192,1,11)))</f>
        <v>42799</v>
      </c>
      <c r="Q842" s="8">
        <f>DATEVALUE(CLEAN(MID(Repositorios!I683,1,11)))</f>
        <v>43894</v>
      </c>
      <c r="R842" s="9">
        <f t="shared" si="26"/>
        <v>3</v>
      </c>
      <c r="S842" s="9">
        <f t="shared" si="27"/>
        <v>0</v>
      </c>
    </row>
    <row r="843" spans="1:19" x14ac:dyDescent="0.25">
      <c r="A843" t="str">
        <f>CLEAN(Repositorios!C844)</f>
        <v>JavaScript</v>
      </c>
      <c r="L843" s="2">
        <f>VALUE(CLEAN(Repositorios!D768))</f>
        <v>1608</v>
      </c>
      <c r="M843" s="2">
        <f>VALUE(CLEAN(Repositorios!E586))</f>
        <v>75</v>
      </c>
      <c r="N843" s="2">
        <f>VALUE(CLEAN(Repositorios!F669))</f>
        <v>3568</v>
      </c>
      <c r="O843" s="2">
        <f>VALUE(CLEAN(Repositorios!G591))</f>
        <v>3968</v>
      </c>
      <c r="P843" s="6">
        <f>DATEVALUE(CLEAN(MID(Repositorios!H767,1,11)))</f>
        <v>42803</v>
      </c>
      <c r="Q843" s="8">
        <f>DATEVALUE(CLEAN(MID(Repositorios!I684,1,11)))</f>
        <v>43894</v>
      </c>
      <c r="R843" s="9">
        <f t="shared" si="26"/>
        <v>3</v>
      </c>
      <c r="S843" s="9">
        <f t="shared" si="27"/>
        <v>0</v>
      </c>
    </row>
    <row r="844" spans="1:19" x14ac:dyDescent="0.25">
      <c r="A844" t="str">
        <f>CLEAN(Repositorios!C845)</f>
        <v>TypeScript</v>
      </c>
      <c r="L844" s="2">
        <f>VALUE(CLEAN(Repositorios!D678))</f>
        <v>1637</v>
      </c>
      <c r="M844" s="2">
        <f>VALUE(CLEAN(Repositorios!E837))</f>
        <v>75</v>
      </c>
      <c r="N844" s="2">
        <f>VALUE(CLEAN(Repositorios!F91))</f>
        <v>3573</v>
      </c>
      <c r="O844" s="2">
        <f>VALUE(CLEAN(Repositorios!G144))</f>
        <v>3977</v>
      </c>
      <c r="P844" s="6">
        <f>DATEVALUE(CLEAN(MID(Repositorios!H682,1,11)))</f>
        <v>42804</v>
      </c>
      <c r="Q844" s="8">
        <f>DATEVALUE(CLEAN(MID(Repositorios!I685,1,11)))</f>
        <v>43894</v>
      </c>
      <c r="R844" s="9">
        <f t="shared" si="26"/>
        <v>3</v>
      </c>
      <c r="S844" s="9">
        <f t="shared" si="27"/>
        <v>0</v>
      </c>
    </row>
    <row r="845" spans="1:19" x14ac:dyDescent="0.25">
      <c r="A845" t="str">
        <f>CLEAN(Repositorios!C846)</f>
        <v>JavaScript</v>
      </c>
      <c r="L845" s="2">
        <f>VALUE(CLEAN(Repositorios!D263))</f>
        <v>1638</v>
      </c>
      <c r="M845" s="2">
        <f>VALUE(CLEAN(Repositorios!E279))</f>
        <v>76</v>
      </c>
      <c r="N845" s="2">
        <f>VALUE(CLEAN(Repositorios!F286))</f>
        <v>3618</v>
      </c>
      <c r="O845" s="2">
        <f>VALUE(CLEAN(Repositorios!G628))</f>
        <v>3996</v>
      </c>
      <c r="P845" s="6">
        <f>DATEVALUE(CLEAN(MID(Repositorios!H762,1,11)))</f>
        <v>42806</v>
      </c>
      <c r="Q845" s="8">
        <f>DATEVALUE(CLEAN(MID(Repositorios!I686,1,11)))</f>
        <v>43894</v>
      </c>
      <c r="R845" s="9">
        <f t="shared" si="26"/>
        <v>3</v>
      </c>
      <c r="S845" s="9">
        <f t="shared" si="27"/>
        <v>0</v>
      </c>
    </row>
    <row r="846" spans="1:19" x14ac:dyDescent="0.25">
      <c r="A846" t="str">
        <f>CLEAN(Repositorios!C847)</f>
        <v>TypeScript</v>
      </c>
      <c r="L846" s="2">
        <f>VALUE(CLEAN(Repositorios!D122))</f>
        <v>1647</v>
      </c>
      <c r="M846" s="2">
        <f>VALUE(CLEAN(Repositorios!E340))</f>
        <v>76</v>
      </c>
      <c r="N846" s="2">
        <f>VALUE(CLEAN(Repositorios!F368))</f>
        <v>3625</v>
      </c>
      <c r="O846" s="2">
        <f>VALUE(CLEAN(Repositorios!G105))</f>
        <v>4022</v>
      </c>
      <c r="P846" s="6">
        <f>DATEVALUE(CLEAN(MID(Repositorios!H705,1,11)))</f>
        <v>42807</v>
      </c>
      <c r="Q846" s="8">
        <f>DATEVALUE(CLEAN(MID(Repositorios!I687,1,11)))</f>
        <v>43894</v>
      </c>
      <c r="R846" s="9">
        <f t="shared" si="26"/>
        <v>3</v>
      </c>
      <c r="S846" s="9">
        <f t="shared" si="27"/>
        <v>0</v>
      </c>
    </row>
    <row r="847" spans="1:19" x14ac:dyDescent="0.25">
      <c r="A847" t="str">
        <f>CLEAN(Repositorios!C848)</f>
        <v>JavaScript</v>
      </c>
      <c r="L847" s="2">
        <f>VALUE(CLEAN(Repositorios!D905))</f>
        <v>1662</v>
      </c>
      <c r="M847" s="2">
        <f>VALUE(CLEAN(Repositorios!E434))</f>
        <v>76</v>
      </c>
      <c r="N847" s="2">
        <f>VALUE(CLEAN(Repositorios!F122))</f>
        <v>3652</v>
      </c>
      <c r="O847" s="2">
        <f>VALUE(CLEAN(Repositorios!G855))</f>
        <v>4045</v>
      </c>
      <c r="P847" s="6">
        <f>DATEVALUE(CLEAN(MID(Repositorios!H13,1,11)))</f>
        <v>42809</v>
      </c>
      <c r="Q847" s="8">
        <f>DATEVALUE(CLEAN(MID(Repositorios!I688,1,11)))</f>
        <v>43894</v>
      </c>
      <c r="R847" s="9">
        <f t="shared" si="26"/>
        <v>3</v>
      </c>
      <c r="S847" s="9">
        <f t="shared" si="27"/>
        <v>0</v>
      </c>
    </row>
    <row r="848" spans="1:19" x14ac:dyDescent="0.25">
      <c r="A848" t="str">
        <f>CLEAN(Repositorios!C849)</f>
        <v>null</v>
      </c>
      <c r="L848" s="2">
        <f>VALUE(CLEAN(Repositorios!D494))</f>
        <v>1665</v>
      </c>
      <c r="M848" s="2">
        <f>VALUE(CLEAN(Repositorios!E650))</f>
        <v>76</v>
      </c>
      <c r="N848" s="2">
        <f>VALUE(CLEAN(Repositorios!F782))</f>
        <v>3694</v>
      </c>
      <c r="O848" s="2">
        <f>VALUE(CLEAN(Repositorios!G706))</f>
        <v>4047</v>
      </c>
      <c r="P848" s="6">
        <f>DATEVALUE(CLEAN(MID(Repositorios!H774,1,11)))</f>
        <v>42809</v>
      </c>
      <c r="Q848" s="8">
        <f>DATEVALUE(CLEAN(MID(Repositorios!I690,1,11)))</f>
        <v>43894</v>
      </c>
      <c r="R848" s="9">
        <f t="shared" si="26"/>
        <v>3</v>
      </c>
      <c r="S848" s="9">
        <f t="shared" si="27"/>
        <v>0</v>
      </c>
    </row>
    <row r="849" spans="1:19" x14ac:dyDescent="0.25">
      <c r="A849" t="str">
        <f>CLEAN(Repositorios!C850)</f>
        <v>Python</v>
      </c>
      <c r="L849" s="2">
        <f>VALUE(CLEAN(Repositorios!D899))</f>
        <v>1683</v>
      </c>
      <c r="M849" s="2">
        <f>VALUE(CLEAN(Repositorios!E623))</f>
        <v>77</v>
      </c>
      <c r="N849" s="2">
        <f>VALUE(CLEAN(Repositorios!F189))</f>
        <v>3701</v>
      </c>
      <c r="O849" s="2">
        <f>VALUE(CLEAN(Repositorios!G782))</f>
        <v>4048</v>
      </c>
      <c r="P849" s="6">
        <f>DATEVALUE(CLEAN(MID(Repositorios!H190,1,11)))</f>
        <v>42837</v>
      </c>
      <c r="Q849" s="8">
        <f>DATEVALUE(CLEAN(MID(Repositorios!I692,1,11)))</f>
        <v>43894</v>
      </c>
      <c r="R849" s="9">
        <f t="shared" si="26"/>
        <v>3</v>
      </c>
      <c r="S849" s="9">
        <f t="shared" si="27"/>
        <v>0</v>
      </c>
    </row>
    <row r="850" spans="1:19" x14ac:dyDescent="0.25">
      <c r="A850" t="str">
        <f>CLEAN(Repositorios!C851)</f>
        <v>C++</v>
      </c>
      <c r="L850" s="2">
        <f>VALUE(CLEAN(Repositorios!D946))</f>
        <v>1684</v>
      </c>
      <c r="M850" s="2">
        <f>VALUE(CLEAN(Repositorios!E525))</f>
        <v>78</v>
      </c>
      <c r="N850" s="2">
        <f>VALUE(CLEAN(Repositorios!F235))</f>
        <v>3710</v>
      </c>
      <c r="O850" s="2">
        <f>VALUE(CLEAN(Repositorios!G286))</f>
        <v>4053</v>
      </c>
      <c r="P850" s="6">
        <f>DATEVALUE(CLEAN(MID(Repositorios!H65,1,11)))</f>
        <v>42842</v>
      </c>
      <c r="Q850" s="8">
        <f>DATEVALUE(CLEAN(MID(Repositorios!I693,1,11)))</f>
        <v>43894</v>
      </c>
      <c r="R850" s="9">
        <f t="shared" si="26"/>
        <v>3</v>
      </c>
      <c r="S850" s="9">
        <f t="shared" si="27"/>
        <v>0</v>
      </c>
    </row>
    <row r="851" spans="1:19" x14ac:dyDescent="0.25">
      <c r="A851" t="str">
        <f>CLEAN(Repositorios!C852)</f>
        <v>Java</v>
      </c>
      <c r="L851" s="2">
        <f>VALUE(CLEAN(Repositorios!D371))</f>
        <v>1703</v>
      </c>
      <c r="M851" s="2">
        <f>VALUE(CLEAN(Repositorios!E609))</f>
        <v>78</v>
      </c>
      <c r="N851" s="2">
        <f>VALUE(CLEAN(Repositorios!F399))</f>
        <v>3743</v>
      </c>
      <c r="O851" s="2">
        <f>VALUE(CLEAN(Repositorios!G112))</f>
        <v>4115</v>
      </c>
      <c r="P851" s="6">
        <f>DATEVALUE(CLEAN(MID(Repositorios!H967,1,11)))</f>
        <v>42844</v>
      </c>
      <c r="Q851" s="8">
        <f>DATEVALUE(CLEAN(MID(Repositorios!I700,1,11)))</f>
        <v>43894</v>
      </c>
      <c r="R851" s="9">
        <f t="shared" si="26"/>
        <v>3</v>
      </c>
      <c r="S851" s="9">
        <f t="shared" si="27"/>
        <v>0</v>
      </c>
    </row>
    <row r="852" spans="1:19" x14ac:dyDescent="0.25">
      <c r="A852" t="str">
        <f>CLEAN(Repositorios!C853)</f>
        <v>Python</v>
      </c>
      <c r="L852" s="2">
        <f>VALUE(CLEAN(Repositorios!D26))</f>
        <v>1709</v>
      </c>
      <c r="M852" s="2">
        <f>VALUE(CLEAN(Repositorios!E467))</f>
        <v>79</v>
      </c>
      <c r="N852" s="2">
        <f>VALUE(CLEAN(Repositorios!F255))</f>
        <v>3747</v>
      </c>
      <c r="O852" s="2">
        <f>VALUE(CLEAN(Repositorios!G152))</f>
        <v>4184</v>
      </c>
      <c r="P852" s="6">
        <f>DATEVALUE(CLEAN(MID(Repositorios!H892,1,11)))</f>
        <v>42845</v>
      </c>
      <c r="Q852" s="8">
        <f>DATEVALUE(CLEAN(MID(Repositorios!I702,1,11)))</f>
        <v>43894</v>
      </c>
      <c r="R852" s="9">
        <f t="shared" si="26"/>
        <v>3</v>
      </c>
      <c r="S852" s="9">
        <f t="shared" si="27"/>
        <v>0</v>
      </c>
    </row>
    <row r="853" spans="1:19" x14ac:dyDescent="0.25">
      <c r="A853" t="str">
        <f>CLEAN(Repositorios!C854)</f>
        <v>TypeScript</v>
      </c>
      <c r="L853" s="2">
        <f>VALUE(CLEAN(Repositorios!D512))</f>
        <v>1715</v>
      </c>
      <c r="M853" s="2">
        <f>VALUE(CLEAN(Repositorios!E557))</f>
        <v>79</v>
      </c>
      <c r="N853" s="2">
        <f>VALUE(CLEAN(Repositorios!F496))</f>
        <v>3752</v>
      </c>
      <c r="O853" s="2">
        <f>VALUE(CLEAN(Repositorios!G910))</f>
        <v>4188</v>
      </c>
      <c r="P853" s="6">
        <f>DATEVALUE(CLEAN(MID(Repositorios!H813,1,11)))</f>
        <v>42846</v>
      </c>
      <c r="Q853" s="8">
        <f>DATEVALUE(CLEAN(MID(Repositorios!I704,1,11)))</f>
        <v>43894</v>
      </c>
      <c r="R853" s="9">
        <f t="shared" si="26"/>
        <v>3</v>
      </c>
      <c r="S853" s="9">
        <f t="shared" si="27"/>
        <v>0</v>
      </c>
    </row>
    <row r="854" spans="1:19" x14ac:dyDescent="0.25">
      <c r="A854" t="str">
        <f>CLEAN(Repositorios!C855)</f>
        <v>JavaScript</v>
      </c>
      <c r="L854" s="2">
        <f>VALUE(CLEAN(Repositorios!D750))</f>
        <v>1738</v>
      </c>
      <c r="M854" s="2">
        <f>VALUE(CLEAN(Repositorios!E876))</f>
        <v>79</v>
      </c>
      <c r="N854" s="2">
        <f>VALUE(CLEAN(Repositorios!F499))</f>
        <v>3782</v>
      </c>
      <c r="O854" s="2">
        <f>VALUE(CLEAN(Repositorios!G241))</f>
        <v>4207</v>
      </c>
      <c r="P854" s="6">
        <f>DATEVALUE(CLEAN(MID(Repositorios!H656,1,11)))</f>
        <v>42849</v>
      </c>
      <c r="Q854" s="8">
        <f>DATEVALUE(CLEAN(MID(Repositorios!I705,1,11)))</f>
        <v>43894</v>
      </c>
      <c r="R854" s="9">
        <f t="shared" si="26"/>
        <v>3</v>
      </c>
      <c r="S854" s="9">
        <f t="shared" si="27"/>
        <v>0</v>
      </c>
    </row>
    <row r="855" spans="1:19" x14ac:dyDescent="0.25">
      <c r="A855" t="str">
        <f>CLEAN(Repositorios!C856)</f>
        <v>C#</v>
      </c>
      <c r="L855" s="2">
        <f>VALUE(CLEAN(Repositorios!D995))</f>
        <v>1744</v>
      </c>
      <c r="M855" s="2">
        <f>VALUE(CLEAN(Repositorios!E1000))</f>
        <v>79</v>
      </c>
      <c r="N855" s="2">
        <f>VALUE(CLEAN(Repositorios!F631))</f>
        <v>3784</v>
      </c>
      <c r="O855" s="2">
        <f>VALUE(CLEAN(Repositorios!G272))</f>
        <v>4230</v>
      </c>
      <c r="P855" s="6">
        <f>DATEVALUE(CLEAN(MID(Repositorios!H962,1,11)))</f>
        <v>42849</v>
      </c>
      <c r="Q855" s="8">
        <f>DATEVALUE(CLEAN(MID(Repositorios!I707,1,11)))</f>
        <v>43894</v>
      </c>
      <c r="R855" s="9">
        <f t="shared" si="26"/>
        <v>3</v>
      </c>
      <c r="S855" s="9">
        <f t="shared" si="27"/>
        <v>0</v>
      </c>
    </row>
    <row r="856" spans="1:19" x14ac:dyDescent="0.25">
      <c r="A856" t="str">
        <f>CLEAN(Repositorios!C857)</f>
        <v>TypeScript</v>
      </c>
      <c r="L856" s="2">
        <f>VALUE(CLEAN(Repositorios!D212))</f>
        <v>1749</v>
      </c>
      <c r="M856" s="2">
        <f>VALUE(CLEAN(Repositorios!E50))</f>
        <v>80</v>
      </c>
      <c r="N856" s="2">
        <f>VALUE(CLEAN(Repositorios!F241))</f>
        <v>3803</v>
      </c>
      <c r="O856" s="2">
        <f>VALUE(CLEAN(Repositorios!G229))</f>
        <v>4234</v>
      </c>
      <c r="P856" s="6">
        <f>DATEVALUE(CLEAN(MID(Repositorios!H259,1,11)))</f>
        <v>42862</v>
      </c>
      <c r="Q856" s="8">
        <f>DATEVALUE(CLEAN(MID(Repositorios!I708,1,11)))</f>
        <v>43894</v>
      </c>
      <c r="R856" s="9">
        <f t="shared" si="26"/>
        <v>3</v>
      </c>
      <c r="S856" s="9">
        <f t="shared" si="27"/>
        <v>0</v>
      </c>
    </row>
    <row r="857" spans="1:19" x14ac:dyDescent="0.25">
      <c r="A857" t="str">
        <f>CLEAN(Repositorios!C858)</f>
        <v>Jupyter Notebook</v>
      </c>
      <c r="L857" s="2">
        <f>VALUE(CLEAN(Repositorios!D489))</f>
        <v>1811</v>
      </c>
      <c r="M857" s="2">
        <f>VALUE(CLEAN(Repositorios!E779))</f>
        <v>80</v>
      </c>
      <c r="N857" s="2">
        <f>VALUE(CLEAN(Repositorios!F963))</f>
        <v>3814</v>
      </c>
      <c r="O857" s="2">
        <f>VALUE(CLEAN(Repositorios!G730))</f>
        <v>4262</v>
      </c>
      <c r="P857" s="6">
        <f>DATEVALUE(CLEAN(MID(Repositorios!H523,1,11)))</f>
        <v>42862</v>
      </c>
      <c r="Q857" s="8">
        <f>DATEVALUE(CLEAN(MID(Repositorios!I709,1,11)))</f>
        <v>43894</v>
      </c>
      <c r="R857" s="9">
        <f t="shared" si="26"/>
        <v>3</v>
      </c>
      <c r="S857" s="9">
        <f t="shared" si="27"/>
        <v>0</v>
      </c>
    </row>
    <row r="858" spans="1:19" x14ac:dyDescent="0.25">
      <c r="A858" t="str">
        <f>CLEAN(Repositorios!C859)</f>
        <v>JavaScript</v>
      </c>
      <c r="L858" s="2">
        <f>VALUE(CLEAN(Repositorios!D40))</f>
        <v>1877</v>
      </c>
      <c r="M858" s="2">
        <f>VALUE(CLEAN(Repositorios!E619))</f>
        <v>81</v>
      </c>
      <c r="N858" s="2">
        <f>VALUE(CLEAN(Repositorios!F158))</f>
        <v>3818</v>
      </c>
      <c r="O858" s="2">
        <f>VALUE(CLEAN(Repositorios!G255))</f>
        <v>4279</v>
      </c>
      <c r="P858" s="6">
        <f>DATEVALUE(CLEAN(MID(Repositorios!H43,1,11)))</f>
        <v>42864</v>
      </c>
      <c r="Q858" s="8">
        <f>DATEVALUE(CLEAN(MID(Repositorios!I710,1,11)))</f>
        <v>43894</v>
      </c>
      <c r="R858" s="9">
        <f t="shared" si="26"/>
        <v>3</v>
      </c>
      <c r="S858" s="9">
        <f t="shared" si="27"/>
        <v>0</v>
      </c>
    </row>
    <row r="859" spans="1:19" x14ac:dyDescent="0.25">
      <c r="A859" t="str">
        <f>CLEAN(Repositorios!C860)</f>
        <v>Jupyter Notebook</v>
      </c>
      <c r="L859" s="2">
        <f>VALUE(CLEAN(Repositorios!D344))</f>
        <v>1891</v>
      </c>
      <c r="M859" s="2">
        <f>VALUE(CLEAN(Repositorios!E736))</f>
        <v>81</v>
      </c>
      <c r="N859" s="2">
        <f>VALUE(CLEAN(Repositorios!F404))</f>
        <v>3823</v>
      </c>
      <c r="O859" s="2">
        <f>VALUE(CLEAN(Repositorios!G637))</f>
        <v>4280</v>
      </c>
      <c r="P859" s="6">
        <f>DATEVALUE(CLEAN(MID(Repositorios!H655,1,11)))</f>
        <v>42864</v>
      </c>
      <c r="Q859" s="8">
        <f>DATEVALUE(CLEAN(MID(Repositorios!I712,1,11)))</f>
        <v>43894</v>
      </c>
      <c r="R859" s="9">
        <f t="shared" si="26"/>
        <v>3</v>
      </c>
      <c r="S859" s="9">
        <f t="shared" si="27"/>
        <v>0</v>
      </c>
    </row>
    <row r="860" spans="1:19" x14ac:dyDescent="0.25">
      <c r="A860" t="str">
        <f>CLEAN(Repositorios!C861)</f>
        <v>JavaScript</v>
      </c>
      <c r="L860" s="2">
        <f>VALUE(CLEAN(Repositorios!D279))</f>
        <v>1901</v>
      </c>
      <c r="M860" s="2">
        <f>VALUE(CLEAN(Repositorios!E265))</f>
        <v>82</v>
      </c>
      <c r="N860" s="2">
        <f>VALUE(CLEAN(Repositorios!F910))</f>
        <v>3846</v>
      </c>
      <c r="O860" s="2">
        <f>VALUE(CLEAN(Repositorios!G550))</f>
        <v>4367</v>
      </c>
      <c r="P860" s="6">
        <f>DATEVALUE(CLEAN(MID(Repositorios!H910,1,11)))</f>
        <v>42869</v>
      </c>
      <c r="Q860" s="8">
        <f>DATEVALUE(CLEAN(MID(Repositorios!I714,1,11)))</f>
        <v>43894</v>
      </c>
      <c r="R860" s="9">
        <f t="shared" si="26"/>
        <v>3</v>
      </c>
      <c r="S860" s="9">
        <f t="shared" si="27"/>
        <v>0</v>
      </c>
    </row>
    <row r="861" spans="1:19" x14ac:dyDescent="0.25">
      <c r="A861" t="str">
        <f>CLEAN(Repositorios!C862)</f>
        <v>Go</v>
      </c>
      <c r="L861" s="2">
        <f>VALUE(CLEAN(Repositorios!D339))</f>
        <v>1914</v>
      </c>
      <c r="M861" s="2">
        <f>VALUE(CLEAN(Repositorios!E499))</f>
        <v>82</v>
      </c>
      <c r="N861" s="2">
        <f>VALUE(CLEAN(Repositorios!F403))</f>
        <v>3849</v>
      </c>
      <c r="O861" s="2">
        <f>VALUE(CLEAN(Repositorios!G194))</f>
        <v>4380</v>
      </c>
      <c r="P861" s="6">
        <f>DATEVALUE(CLEAN(MID(Repositorios!H219,1,11)))</f>
        <v>42872</v>
      </c>
      <c r="Q861" s="8">
        <f>DATEVALUE(CLEAN(MID(Repositorios!I716,1,11)))</f>
        <v>43894</v>
      </c>
      <c r="R861" s="9">
        <f t="shared" si="26"/>
        <v>3</v>
      </c>
      <c r="S861" s="9">
        <f t="shared" si="27"/>
        <v>0</v>
      </c>
    </row>
    <row r="862" spans="1:19" x14ac:dyDescent="0.25">
      <c r="A862" t="str">
        <f>CLEAN(Repositorios!C863)</f>
        <v>JavaScript</v>
      </c>
      <c r="L862" s="2">
        <f>VALUE(CLEAN(Repositorios!D855))</f>
        <v>1948</v>
      </c>
      <c r="M862" s="2">
        <f>VALUE(CLEAN(Repositorios!E888))</f>
        <v>82</v>
      </c>
      <c r="N862" s="2">
        <f>VALUE(CLEAN(Repositorios!F195))</f>
        <v>3857</v>
      </c>
      <c r="O862" s="2">
        <f>VALUE(CLEAN(Repositorios!G288))</f>
        <v>4415</v>
      </c>
      <c r="P862" s="6">
        <f>DATEVALUE(CLEAN(MID(Repositorios!H925,1,11)))</f>
        <v>42879</v>
      </c>
      <c r="Q862" s="8">
        <f>DATEVALUE(CLEAN(MID(Repositorios!I717,1,11)))</f>
        <v>43894</v>
      </c>
      <c r="R862" s="9">
        <f t="shared" si="26"/>
        <v>3</v>
      </c>
      <c r="S862" s="9">
        <f t="shared" si="27"/>
        <v>0</v>
      </c>
    </row>
    <row r="863" spans="1:19" x14ac:dyDescent="0.25">
      <c r="A863" t="str">
        <f>CLEAN(Repositorios!C864)</f>
        <v>JavaScript</v>
      </c>
      <c r="L863" s="2">
        <f>VALUE(CLEAN(Repositorios!D590))</f>
        <v>1954</v>
      </c>
      <c r="M863" s="2">
        <f>VALUE(CLEAN(Repositorios!E810))</f>
        <v>83</v>
      </c>
      <c r="N863" s="2">
        <f>VALUE(CLEAN(Repositorios!F855))</f>
        <v>3860</v>
      </c>
      <c r="O863" s="2">
        <f>VALUE(CLEAN(Repositorios!G100))</f>
        <v>4426</v>
      </c>
      <c r="P863" s="6">
        <f>DATEVALUE(CLEAN(MID(Repositorios!H469,1,11)))</f>
        <v>42885</v>
      </c>
      <c r="Q863" s="8">
        <f>DATEVALUE(CLEAN(MID(Repositorios!I723,1,11)))</f>
        <v>43894</v>
      </c>
      <c r="R863" s="9">
        <f t="shared" si="26"/>
        <v>3</v>
      </c>
      <c r="S863" s="9">
        <f t="shared" si="27"/>
        <v>0</v>
      </c>
    </row>
    <row r="864" spans="1:19" x14ac:dyDescent="0.25">
      <c r="A864" t="str">
        <f>CLEAN(Repositorios!C865)</f>
        <v>Objective-C</v>
      </c>
      <c r="L864" s="2">
        <f>VALUE(CLEAN(Repositorios!D910))</f>
        <v>1978</v>
      </c>
      <c r="M864" s="2">
        <f>VALUE(CLEAN(Repositorios!E266))</f>
        <v>84</v>
      </c>
      <c r="N864" s="2">
        <f>VALUE(CLEAN(Repositorios!F212))</f>
        <v>3872</v>
      </c>
      <c r="O864" s="2">
        <f>VALUE(CLEAN(Repositorios!G719))</f>
        <v>4438</v>
      </c>
      <c r="P864" s="6">
        <f>DATEVALUE(CLEAN(MID(Repositorios!H908,1,11)))</f>
        <v>42887</v>
      </c>
      <c r="Q864" s="8">
        <f>DATEVALUE(CLEAN(MID(Repositorios!I724,1,11)))</f>
        <v>43894</v>
      </c>
      <c r="R864" s="9">
        <f t="shared" si="26"/>
        <v>3</v>
      </c>
      <c r="S864" s="9">
        <f t="shared" si="27"/>
        <v>0</v>
      </c>
    </row>
    <row r="865" spans="1:19" x14ac:dyDescent="0.25">
      <c r="A865" t="str">
        <f>CLEAN(Repositorios!C866)</f>
        <v>JavaScript</v>
      </c>
      <c r="L865" s="2">
        <f>VALUE(CLEAN(Repositorios!D632))</f>
        <v>1987</v>
      </c>
      <c r="M865" s="2">
        <f>VALUE(CLEAN(Repositorios!E323))</f>
        <v>85</v>
      </c>
      <c r="N865" s="2">
        <f>VALUE(CLEAN(Repositorios!F395))</f>
        <v>3877</v>
      </c>
      <c r="O865" s="2">
        <f>VALUE(CLEAN(Repositorios!G552))</f>
        <v>4454</v>
      </c>
      <c r="P865" s="6">
        <f>DATEVALUE(CLEAN(MID(Repositorios!H418,1,11)))</f>
        <v>42888</v>
      </c>
      <c r="Q865" s="8">
        <f>DATEVALUE(CLEAN(MID(Repositorios!I725,1,11)))</f>
        <v>43894</v>
      </c>
      <c r="R865" s="9">
        <f t="shared" si="26"/>
        <v>3</v>
      </c>
      <c r="S865" s="9">
        <f t="shared" si="27"/>
        <v>0</v>
      </c>
    </row>
    <row r="866" spans="1:19" x14ac:dyDescent="0.25">
      <c r="A866" t="str">
        <f>CLEAN(Repositorios!C867)</f>
        <v>JavaScript</v>
      </c>
      <c r="L866" s="2">
        <f>VALUE(CLEAN(Repositorios!D81))</f>
        <v>1990</v>
      </c>
      <c r="M866" s="2">
        <f>VALUE(CLEAN(Repositorios!E332))</f>
        <v>85</v>
      </c>
      <c r="N866" s="2">
        <f>VALUE(CLEAN(Repositorios!F628))</f>
        <v>3979</v>
      </c>
      <c r="O866" s="2">
        <f>VALUE(CLEAN(Repositorios!G770))</f>
        <v>4455</v>
      </c>
      <c r="P866" s="6">
        <f>DATEVALUE(CLEAN(MID(Repositorios!H965,1,11)))</f>
        <v>42898</v>
      </c>
      <c r="Q866" s="8">
        <f>DATEVALUE(CLEAN(MID(Repositorios!I726,1,11)))</f>
        <v>43894</v>
      </c>
      <c r="R866" s="9">
        <f t="shared" si="26"/>
        <v>3</v>
      </c>
      <c r="S866" s="9">
        <f t="shared" si="27"/>
        <v>0</v>
      </c>
    </row>
    <row r="867" spans="1:19" x14ac:dyDescent="0.25">
      <c r="A867" t="str">
        <f>CLEAN(Repositorios!C868)</f>
        <v>Swift</v>
      </c>
      <c r="L867" s="2">
        <f>VALUE(CLEAN(Repositorios!D58))</f>
        <v>2024</v>
      </c>
      <c r="M867" s="2">
        <f>VALUE(CLEAN(Repositorios!E197))</f>
        <v>87</v>
      </c>
      <c r="N867" s="2">
        <f>VALUE(CLEAN(Repositorios!F295))</f>
        <v>3982</v>
      </c>
      <c r="O867" s="2">
        <f>VALUE(CLEAN(Repositorios!G158))</f>
        <v>4467</v>
      </c>
      <c r="P867" s="6">
        <f>DATEVALUE(CLEAN(MID(Repositorios!H384,1,11)))</f>
        <v>42900</v>
      </c>
      <c r="Q867" s="8">
        <f>DATEVALUE(CLEAN(MID(Repositorios!I727,1,11)))</f>
        <v>43894</v>
      </c>
      <c r="R867" s="9">
        <f t="shared" si="26"/>
        <v>3</v>
      </c>
      <c r="S867" s="9">
        <f t="shared" si="27"/>
        <v>0</v>
      </c>
    </row>
    <row r="868" spans="1:19" x14ac:dyDescent="0.25">
      <c r="A868" t="str">
        <f>CLEAN(Repositorios!C869)</f>
        <v>JavaScript</v>
      </c>
      <c r="L868" s="2">
        <f>VALUE(CLEAN(Repositorios!D241))</f>
        <v>2046</v>
      </c>
      <c r="M868" s="2">
        <f>VALUE(CLEAN(Repositorios!E545))</f>
        <v>87</v>
      </c>
      <c r="N868" s="2">
        <f>VALUE(CLEAN(Repositorios!F100))</f>
        <v>4003</v>
      </c>
      <c r="O868" s="2">
        <f>VALUE(CLEAN(Repositorios!G295))</f>
        <v>4680</v>
      </c>
      <c r="P868" s="6">
        <f>DATEVALUE(CLEAN(MID(Repositorios!H321,1,11)))</f>
        <v>42902</v>
      </c>
      <c r="Q868" s="8">
        <f>DATEVALUE(CLEAN(MID(Repositorios!I728,1,11)))</f>
        <v>43894</v>
      </c>
      <c r="R868" s="9">
        <f t="shared" si="26"/>
        <v>3</v>
      </c>
      <c r="S868" s="9">
        <f t="shared" si="27"/>
        <v>0</v>
      </c>
    </row>
    <row r="869" spans="1:19" x14ac:dyDescent="0.25">
      <c r="A869" t="str">
        <f>CLEAN(Repositorios!C870)</f>
        <v>JavaScript</v>
      </c>
      <c r="L869" s="2">
        <f>VALUE(CLEAN(Repositorios!D865))</f>
        <v>2059</v>
      </c>
      <c r="M869" s="2">
        <f>VALUE(CLEAN(Repositorios!E5))</f>
        <v>89</v>
      </c>
      <c r="N869" s="2">
        <f>VALUE(CLEAN(Repositorios!F706))</f>
        <v>4016</v>
      </c>
      <c r="O869" s="2">
        <f>VALUE(CLEAN(Repositorios!G195))</f>
        <v>4683</v>
      </c>
      <c r="P869" s="6">
        <f>DATEVALUE(CLEAN(MID(Repositorios!H684,1,11)))</f>
        <v>42906</v>
      </c>
      <c r="Q869" s="8">
        <f>DATEVALUE(CLEAN(MID(Repositorios!I729,1,11)))</f>
        <v>43894</v>
      </c>
      <c r="R869" s="9">
        <f t="shared" si="26"/>
        <v>3</v>
      </c>
      <c r="S869" s="9">
        <f t="shared" si="27"/>
        <v>0</v>
      </c>
    </row>
    <row r="870" spans="1:19" x14ac:dyDescent="0.25">
      <c r="A870" t="str">
        <f>CLEAN(Repositorios!C871)</f>
        <v>Go</v>
      </c>
      <c r="L870" s="2">
        <f>VALUE(CLEAN(Repositorios!D155))</f>
        <v>2078</v>
      </c>
      <c r="M870" s="2">
        <f>VALUE(CLEAN(Repositorios!E944))</f>
        <v>89</v>
      </c>
      <c r="N870" s="2">
        <f>VALUE(CLEAN(Repositorios!F112))</f>
        <v>4032</v>
      </c>
      <c r="O870" s="2">
        <f>VALUE(CLEAN(Repositorios!G239))</f>
        <v>4695</v>
      </c>
      <c r="P870" s="6">
        <f>DATEVALUE(CLEAN(MID(Repositorios!H405,1,11)))</f>
        <v>42909</v>
      </c>
      <c r="Q870" s="8">
        <f>DATEVALUE(CLEAN(MID(Repositorios!I730,1,11)))</f>
        <v>43894</v>
      </c>
      <c r="R870" s="9">
        <f t="shared" si="26"/>
        <v>3</v>
      </c>
      <c r="S870" s="9">
        <f t="shared" si="27"/>
        <v>0</v>
      </c>
    </row>
    <row r="871" spans="1:19" x14ac:dyDescent="0.25">
      <c r="A871" t="str">
        <f>CLEAN(Repositorios!C872)</f>
        <v>JavaScript</v>
      </c>
      <c r="L871" s="2">
        <f>VALUE(CLEAN(Repositorios!D297))</f>
        <v>2095</v>
      </c>
      <c r="M871" s="2">
        <f>VALUE(CLEAN(Repositorios!E956))</f>
        <v>89</v>
      </c>
      <c r="N871" s="2">
        <f>VALUE(CLEAN(Repositorios!F40))</f>
        <v>4038</v>
      </c>
      <c r="O871" s="2">
        <f>VALUE(CLEAN(Repositorios!G271))</f>
        <v>4713</v>
      </c>
      <c r="P871" s="6">
        <f>DATEVALUE(CLEAN(MID(Repositorios!H413,1,11)))</f>
        <v>42916</v>
      </c>
      <c r="Q871" s="8">
        <f>DATEVALUE(CLEAN(MID(Repositorios!I732,1,11)))</f>
        <v>43894</v>
      </c>
      <c r="R871" s="9">
        <f t="shared" si="26"/>
        <v>3</v>
      </c>
      <c r="S871" s="9">
        <f t="shared" si="27"/>
        <v>0</v>
      </c>
    </row>
    <row r="872" spans="1:19" x14ac:dyDescent="0.25">
      <c r="A872" t="str">
        <f>CLEAN(Repositorios!C873)</f>
        <v>Python</v>
      </c>
      <c r="L872" s="2">
        <f>VALUE(CLEAN(Repositorios!D967))</f>
        <v>2126</v>
      </c>
      <c r="M872" s="2">
        <f>VALUE(CLEAN(Repositorios!E479))</f>
        <v>90</v>
      </c>
      <c r="N872" s="2">
        <f>VALUE(CLEAN(Repositorios!F229))</f>
        <v>4056</v>
      </c>
      <c r="O872" s="2">
        <f>VALUE(CLEAN(Repositorios!G815))</f>
        <v>4749</v>
      </c>
      <c r="P872" s="6">
        <f>DATEVALUE(CLEAN(MID(Repositorios!H668,1,11)))</f>
        <v>42920</v>
      </c>
      <c r="Q872" s="8">
        <f>DATEVALUE(CLEAN(MID(Repositorios!I734,1,11)))</f>
        <v>43894</v>
      </c>
      <c r="R872" s="9">
        <f t="shared" si="26"/>
        <v>3</v>
      </c>
      <c r="S872" s="9">
        <f t="shared" si="27"/>
        <v>0</v>
      </c>
    </row>
    <row r="873" spans="1:19" x14ac:dyDescent="0.25">
      <c r="A873" t="str">
        <f>CLEAN(Repositorios!C874)</f>
        <v>JavaScript</v>
      </c>
      <c r="L873" s="2">
        <f>VALUE(CLEAN(Repositorios!D451))</f>
        <v>2129</v>
      </c>
      <c r="M873" s="2">
        <f>VALUE(CLEAN(Repositorios!E942))</f>
        <v>91</v>
      </c>
      <c r="N873" s="2">
        <f>VALUE(CLEAN(Repositorios!F779))</f>
        <v>4094</v>
      </c>
      <c r="O873" s="2">
        <f>VALUE(CLEAN(Repositorios!G489))</f>
        <v>4754</v>
      </c>
      <c r="P873" s="6">
        <f>DATEVALUE(CLEAN(MID(Repositorios!H795,1,11)))</f>
        <v>42924</v>
      </c>
      <c r="Q873" s="8">
        <f>DATEVALUE(CLEAN(MID(Repositorios!I735,1,11)))</f>
        <v>43894</v>
      </c>
      <c r="R873" s="9">
        <f t="shared" si="26"/>
        <v>3</v>
      </c>
      <c r="S873" s="9">
        <f t="shared" si="27"/>
        <v>0</v>
      </c>
    </row>
    <row r="874" spans="1:19" x14ac:dyDescent="0.25">
      <c r="A874" t="str">
        <f>CLEAN(Repositorios!C875)</f>
        <v>Python</v>
      </c>
      <c r="L874" s="2">
        <f>VALUE(CLEAN(Repositorios!D11))</f>
        <v>2199</v>
      </c>
      <c r="M874" s="2">
        <f>VALUE(CLEAN(Repositorios!E201))</f>
        <v>92</v>
      </c>
      <c r="N874" s="2">
        <f>VALUE(CLEAN(Repositorios!F552))</f>
        <v>4125</v>
      </c>
      <c r="O874" s="2">
        <f>VALUE(CLEAN(Repositorios!G198))</f>
        <v>4759</v>
      </c>
      <c r="P874" s="6">
        <f>DATEVALUE(CLEAN(MID(Repositorios!H653,1,11)))</f>
        <v>42930</v>
      </c>
      <c r="Q874" s="8">
        <f>DATEVALUE(CLEAN(MID(Repositorios!I737,1,11)))</f>
        <v>43894</v>
      </c>
      <c r="R874" s="9">
        <f t="shared" si="26"/>
        <v>3</v>
      </c>
      <c r="S874" s="9">
        <f t="shared" si="27"/>
        <v>0</v>
      </c>
    </row>
    <row r="875" spans="1:19" x14ac:dyDescent="0.25">
      <c r="A875" t="str">
        <f>CLEAN(Repositorios!C876)</f>
        <v>Python</v>
      </c>
      <c r="L875" s="2">
        <f>VALUE(CLEAN(Repositorios!D107))</f>
        <v>2217</v>
      </c>
      <c r="M875" s="2">
        <f>VALUE(CLEAN(Repositorios!E576))</f>
        <v>92</v>
      </c>
      <c r="N875" s="2">
        <f>VALUE(CLEAN(Repositorios!F770))</f>
        <v>4185</v>
      </c>
      <c r="O875" s="2">
        <f>VALUE(CLEAN(Repositorios!G260))</f>
        <v>4792</v>
      </c>
      <c r="P875" s="6">
        <f>DATEVALUE(CLEAN(MID(Repositorios!H161,1,11)))</f>
        <v>42938</v>
      </c>
      <c r="Q875" s="8">
        <f>DATEVALUE(CLEAN(MID(Repositorios!I738,1,11)))</f>
        <v>43894</v>
      </c>
      <c r="R875" s="9">
        <f t="shared" si="26"/>
        <v>3</v>
      </c>
      <c r="S875" s="9">
        <f t="shared" si="27"/>
        <v>0</v>
      </c>
    </row>
    <row r="876" spans="1:19" x14ac:dyDescent="0.25">
      <c r="A876" t="str">
        <f>CLEAN(Repositorios!C877)</f>
        <v>Swift</v>
      </c>
      <c r="L876" s="2">
        <f>VALUE(CLEAN(Repositorios!D349))</f>
        <v>2227</v>
      </c>
      <c r="M876" s="2">
        <f>VALUE(CLEAN(Repositorios!E601))</f>
        <v>92</v>
      </c>
      <c r="N876" s="2">
        <f>VALUE(CLEAN(Repositorios!F82))</f>
        <v>4194</v>
      </c>
      <c r="O876" s="2">
        <f>VALUE(CLEAN(Repositorios!G82))</f>
        <v>4831</v>
      </c>
      <c r="P876" s="6">
        <f>DATEVALUE(CLEAN(MID(Repositorios!H541,1,11)))</f>
        <v>42952</v>
      </c>
      <c r="Q876" s="8">
        <f>DATEVALUE(CLEAN(MID(Repositorios!I739,1,11)))</f>
        <v>43894</v>
      </c>
      <c r="R876" s="9">
        <f t="shared" si="26"/>
        <v>3</v>
      </c>
      <c r="S876" s="9">
        <f t="shared" si="27"/>
        <v>0</v>
      </c>
    </row>
    <row r="877" spans="1:19" x14ac:dyDescent="0.25">
      <c r="A877" t="str">
        <f>CLEAN(Repositorios!C878)</f>
        <v>PHP</v>
      </c>
      <c r="L877" s="2">
        <f>VALUE(CLEAN(Repositorios!D32))</f>
        <v>2231</v>
      </c>
      <c r="M877" s="2">
        <f>VALUE(CLEAN(Repositorios!E719))</f>
        <v>92</v>
      </c>
      <c r="N877" s="2">
        <f>VALUE(CLEAN(Repositorios!F272))</f>
        <v>4210</v>
      </c>
      <c r="O877" s="2">
        <f>VALUE(CLEAN(Repositorios!G777))</f>
        <v>4837</v>
      </c>
      <c r="P877" s="6">
        <f>DATEVALUE(CLEAN(MID(Repositorios!H149,1,11)))</f>
        <v>42954</v>
      </c>
      <c r="Q877" s="8">
        <f>DATEVALUE(CLEAN(MID(Repositorios!I740,1,11)))</f>
        <v>43894</v>
      </c>
      <c r="R877" s="9">
        <f t="shared" si="26"/>
        <v>3</v>
      </c>
      <c r="S877" s="9">
        <f t="shared" si="27"/>
        <v>0</v>
      </c>
    </row>
    <row r="878" spans="1:19" x14ac:dyDescent="0.25">
      <c r="A878" t="str">
        <f>CLEAN(Repositorios!C879)</f>
        <v>C#</v>
      </c>
      <c r="L878" s="2">
        <f>VALUE(CLEAN(Repositorios!D272))</f>
        <v>2256</v>
      </c>
      <c r="M878" s="2">
        <f>VALUE(CLEAN(Repositorios!E112))</f>
        <v>93</v>
      </c>
      <c r="N878" s="2">
        <f>VALUE(CLEAN(Repositorios!F730))</f>
        <v>4222</v>
      </c>
      <c r="O878" s="2">
        <f>VALUE(CLEAN(Repositorios!G525))</f>
        <v>4853</v>
      </c>
      <c r="P878" s="6">
        <f>DATEVALUE(CLEAN(MID(Repositorios!H519,1,11)))</f>
        <v>42956</v>
      </c>
      <c r="Q878" s="8">
        <f>DATEVALUE(CLEAN(MID(Repositorios!I742,1,11)))</f>
        <v>43894</v>
      </c>
      <c r="R878" s="9">
        <f t="shared" si="26"/>
        <v>3</v>
      </c>
      <c r="S878" s="9">
        <f t="shared" si="27"/>
        <v>0</v>
      </c>
    </row>
    <row r="879" spans="1:19" x14ac:dyDescent="0.25">
      <c r="A879" t="str">
        <f>CLEAN(Repositorios!C880)</f>
        <v>Swift</v>
      </c>
      <c r="L879" s="2">
        <f>VALUE(CLEAN(Repositorios!D586))</f>
        <v>2259</v>
      </c>
      <c r="M879" s="2">
        <f>VALUE(CLEAN(Repositorios!E246))</f>
        <v>93</v>
      </c>
      <c r="N879" s="2">
        <f>VALUE(CLEAN(Repositorios!F719))</f>
        <v>4223</v>
      </c>
      <c r="O879" s="2">
        <f>VALUE(CLEAN(Repositorios!G496))</f>
        <v>4892</v>
      </c>
      <c r="P879" s="6">
        <f>DATEVALUE(CLEAN(MID(Repositorios!H47,1,11)))</f>
        <v>42958</v>
      </c>
      <c r="Q879" s="8">
        <f>DATEVALUE(CLEAN(MID(Repositorios!I743,1,11)))</f>
        <v>43894</v>
      </c>
      <c r="R879" s="9">
        <f t="shared" si="26"/>
        <v>3</v>
      </c>
      <c r="S879" s="9">
        <f t="shared" si="27"/>
        <v>0</v>
      </c>
    </row>
    <row r="880" spans="1:19" x14ac:dyDescent="0.25">
      <c r="A880" t="str">
        <f>CLEAN(Repositorios!C881)</f>
        <v>Java</v>
      </c>
      <c r="L880" s="2">
        <f>VALUE(CLEAN(Repositorios!D136))</f>
        <v>2284</v>
      </c>
      <c r="M880" s="2">
        <f>VALUE(CLEAN(Repositorios!E703))</f>
        <v>93</v>
      </c>
      <c r="N880" s="2">
        <f>VALUE(CLEAN(Repositorios!F198))</f>
        <v>4256</v>
      </c>
      <c r="O880" s="2">
        <f>VALUE(CLEAN(Repositorios!G779))</f>
        <v>4927</v>
      </c>
      <c r="P880" s="6">
        <f>DATEVALUE(CLEAN(MID(Repositorios!H645,1,11)))</f>
        <v>42970</v>
      </c>
      <c r="Q880" s="8">
        <f>DATEVALUE(CLEAN(MID(Repositorios!I747,1,11)))</f>
        <v>43894</v>
      </c>
      <c r="R880" s="9">
        <f t="shared" si="26"/>
        <v>3</v>
      </c>
      <c r="S880" s="9">
        <f t="shared" si="27"/>
        <v>0</v>
      </c>
    </row>
    <row r="881" spans="1:19" x14ac:dyDescent="0.25">
      <c r="A881" t="str">
        <f>CLEAN(Repositorios!C882)</f>
        <v>Shell</v>
      </c>
      <c r="L881" s="2">
        <f>VALUE(CLEAN(Repositorios!D697))</f>
        <v>2299</v>
      </c>
      <c r="M881" s="2">
        <f>VALUE(CLEAN(Repositorios!E697))</f>
        <v>94</v>
      </c>
      <c r="N881" s="2">
        <f>VALUE(CLEAN(Repositorios!F197))</f>
        <v>4305</v>
      </c>
      <c r="O881" s="2">
        <f>VALUE(CLEAN(Repositorios!G76))</f>
        <v>4933</v>
      </c>
      <c r="P881" s="6">
        <f>DATEVALUE(CLEAN(MID(Repositorios!H106,1,11)))</f>
        <v>42971</v>
      </c>
      <c r="Q881" s="8">
        <f>DATEVALUE(CLEAN(MID(Repositorios!I748,1,11)))</f>
        <v>43894</v>
      </c>
      <c r="R881" s="9">
        <f t="shared" si="26"/>
        <v>3</v>
      </c>
      <c r="S881" s="9">
        <f t="shared" si="27"/>
        <v>0</v>
      </c>
    </row>
    <row r="882" spans="1:19" x14ac:dyDescent="0.25">
      <c r="A882" t="str">
        <f>CLEAN(Repositorios!C883)</f>
        <v>JavaScript</v>
      </c>
      <c r="L882" s="2">
        <f>VALUE(CLEAN(Repositorios!D74))</f>
        <v>2402</v>
      </c>
      <c r="M882" s="2">
        <f>VALUE(CLEAN(Repositorios!E46))</f>
        <v>98</v>
      </c>
      <c r="N882" s="2">
        <f>VALUE(CLEAN(Repositorios!F525))</f>
        <v>4330</v>
      </c>
      <c r="O882" s="2">
        <f>VALUE(CLEAN(Repositorios!G263))</f>
        <v>4941</v>
      </c>
      <c r="P882" s="6">
        <f>DATEVALUE(CLEAN(MID(Repositorios!H299,1,11)))</f>
        <v>42972</v>
      </c>
      <c r="Q882" s="8">
        <f>DATEVALUE(CLEAN(MID(Repositorios!I752,1,11)))</f>
        <v>43894</v>
      </c>
      <c r="R882" s="9">
        <f t="shared" si="26"/>
        <v>3</v>
      </c>
      <c r="S882" s="9">
        <f t="shared" si="27"/>
        <v>0</v>
      </c>
    </row>
    <row r="883" spans="1:19" x14ac:dyDescent="0.25">
      <c r="A883" t="str">
        <f>CLEAN(Repositorios!C884)</f>
        <v>C</v>
      </c>
      <c r="L883" s="2">
        <f>VALUE(CLEAN(Repositorios!D613))</f>
        <v>2421</v>
      </c>
      <c r="M883" s="2">
        <f>VALUE(CLEAN(Repositorios!E6))</f>
        <v>99</v>
      </c>
      <c r="N883" s="2">
        <f>VALUE(CLEAN(Repositorios!F288))</f>
        <v>4360</v>
      </c>
      <c r="O883" s="2">
        <f>VALUE(CLEAN(Repositorios!G299))</f>
        <v>4955</v>
      </c>
      <c r="P883" s="6">
        <f>DATEVALUE(CLEAN(MID(Repositorios!H456,1,11)))</f>
        <v>42975</v>
      </c>
      <c r="Q883" s="8">
        <f>DATEVALUE(CLEAN(MID(Repositorios!I755,1,11)))</f>
        <v>43894</v>
      </c>
      <c r="R883" s="9">
        <f t="shared" si="26"/>
        <v>3</v>
      </c>
      <c r="S883" s="9">
        <f t="shared" si="27"/>
        <v>0</v>
      </c>
    </row>
    <row r="884" spans="1:19" x14ac:dyDescent="0.25">
      <c r="A884" t="str">
        <f>CLEAN(Repositorios!C885)</f>
        <v>null</v>
      </c>
      <c r="L884" s="2">
        <f>VALUE(CLEAN(Repositorios!D526))</f>
        <v>2474</v>
      </c>
      <c r="M884" s="2">
        <f>VALUE(CLEAN(Repositorios!E628))</f>
        <v>100</v>
      </c>
      <c r="N884" s="2">
        <f>VALUE(CLEAN(Repositorios!F777))</f>
        <v>4368</v>
      </c>
      <c r="O884" s="2">
        <f>VALUE(CLEAN(Repositorios!G331))</f>
        <v>4972</v>
      </c>
      <c r="P884" s="6">
        <f>DATEVALUE(CLEAN(MID(Repositorios!H578,1,11)))</f>
        <v>42987</v>
      </c>
      <c r="Q884" s="8">
        <f>DATEVALUE(CLEAN(MID(Repositorios!I756,1,11)))</f>
        <v>43894</v>
      </c>
      <c r="R884" s="9">
        <f t="shared" si="26"/>
        <v>3</v>
      </c>
      <c r="S884" s="9">
        <f t="shared" si="27"/>
        <v>0</v>
      </c>
    </row>
    <row r="885" spans="1:19" x14ac:dyDescent="0.25">
      <c r="A885" t="str">
        <f>CLEAN(Repositorios!C886)</f>
        <v>Jupyter Notebook</v>
      </c>
      <c r="L885" s="2">
        <f>VALUE(CLEAN(Repositorios!D370))</f>
        <v>2486</v>
      </c>
      <c r="M885" s="2">
        <f>VALUE(CLEAN(Repositorios!E183))</f>
        <v>102</v>
      </c>
      <c r="N885" s="2">
        <f>VALUE(CLEAN(Repositorios!F323))</f>
        <v>4424</v>
      </c>
      <c r="O885" s="2">
        <f>VALUE(CLEAN(Repositorios!G71))</f>
        <v>4995</v>
      </c>
      <c r="P885" s="6">
        <f>DATEVALUE(CLEAN(MID(Repositorios!H891,1,11)))</f>
        <v>42987</v>
      </c>
      <c r="Q885" s="8">
        <f>DATEVALUE(CLEAN(MID(Repositorios!I757,1,11)))</f>
        <v>43894</v>
      </c>
      <c r="R885" s="9">
        <f t="shared" si="26"/>
        <v>3</v>
      </c>
      <c r="S885" s="9">
        <f t="shared" si="27"/>
        <v>0</v>
      </c>
    </row>
    <row r="886" spans="1:19" x14ac:dyDescent="0.25">
      <c r="A886" t="str">
        <f>CLEAN(Repositorios!C887)</f>
        <v>Go</v>
      </c>
      <c r="L886" s="2">
        <f>VALUE(CLEAN(Repositorios!D8))</f>
        <v>2508</v>
      </c>
      <c r="M886" s="2">
        <f>VALUE(CLEAN(Repositorios!E221))</f>
        <v>102</v>
      </c>
      <c r="N886" s="2">
        <f>VALUE(CLEAN(Repositorios!F271))</f>
        <v>4428</v>
      </c>
      <c r="O886" s="2">
        <f>VALUE(CLEAN(Repositorios!G499))</f>
        <v>4997</v>
      </c>
      <c r="P886" s="6">
        <f>DATEVALUE(CLEAN(MID(Repositorios!H108,1,11)))</f>
        <v>42993</v>
      </c>
      <c r="Q886" s="8">
        <f>DATEVALUE(CLEAN(MID(Repositorios!I759,1,11)))</f>
        <v>43894</v>
      </c>
      <c r="R886" s="9">
        <f t="shared" si="26"/>
        <v>3</v>
      </c>
      <c r="S886" s="9">
        <f t="shared" si="27"/>
        <v>0</v>
      </c>
    </row>
    <row r="887" spans="1:19" x14ac:dyDescent="0.25">
      <c r="A887" t="str">
        <f>CLEAN(Repositorios!C888)</f>
        <v>JavaScript</v>
      </c>
      <c r="L887" s="2">
        <f>VALUE(CLEAN(Repositorios!D231))</f>
        <v>2519</v>
      </c>
      <c r="M887" s="2">
        <f>VALUE(CLEAN(Repositorios!E630))</f>
        <v>102</v>
      </c>
      <c r="N887" s="2">
        <f>VALUE(CLEAN(Repositorios!F76))</f>
        <v>4430</v>
      </c>
      <c r="O887" s="2">
        <f>VALUE(CLEAN(Repositorios!G500))</f>
        <v>5090</v>
      </c>
      <c r="P887" s="6">
        <f>DATEVALUE(CLEAN(MID(Repositorios!H811,1,11)))</f>
        <v>42993</v>
      </c>
      <c r="Q887" s="8">
        <f>DATEVALUE(CLEAN(MID(Repositorios!I768,1,11)))</f>
        <v>43894</v>
      </c>
      <c r="R887" s="9">
        <f t="shared" si="26"/>
        <v>3</v>
      </c>
      <c r="S887" s="9">
        <f t="shared" si="27"/>
        <v>0</v>
      </c>
    </row>
    <row r="888" spans="1:19" x14ac:dyDescent="0.25">
      <c r="A888" t="str">
        <f>CLEAN(Repositorios!C889)</f>
        <v>JavaScript</v>
      </c>
      <c r="L888" s="2">
        <f>VALUE(CLEAN(Repositorios!D59))</f>
        <v>2527</v>
      </c>
      <c r="M888" s="2">
        <f>VALUE(CLEAN(Repositorios!E637))</f>
        <v>102</v>
      </c>
      <c r="N888" s="2">
        <f>VALUE(CLEAN(Repositorios!F500))</f>
        <v>4467</v>
      </c>
      <c r="O888" s="2">
        <f>VALUE(CLEAN(Repositorios!G128))</f>
        <v>5094</v>
      </c>
      <c r="P888" s="6">
        <f>DATEVALUE(CLEAN(MID(Repositorios!H439,1,11)))</f>
        <v>42996</v>
      </c>
      <c r="Q888" s="8">
        <f>DATEVALUE(CLEAN(MID(Repositorios!I769,1,11)))</f>
        <v>43894</v>
      </c>
      <c r="R888" s="9">
        <f t="shared" si="26"/>
        <v>3</v>
      </c>
      <c r="S888" s="9">
        <f t="shared" si="27"/>
        <v>0</v>
      </c>
    </row>
    <row r="889" spans="1:19" x14ac:dyDescent="0.25">
      <c r="A889" t="str">
        <f>CLEAN(Repositorios!C890)</f>
        <v>null</v>
      </c>
      <c r="L889" s="2">
        <f>VALUE(CLEAN(Repositorios!D109))</f>
        <v>2535</v>
      </c>
      <c r="M889" s="2">
        <f>VALUE(CLEAN(Repositorios!E176))</f>
        <v>103</v>
      </c>
      <c r="N889" s="2">
        <f>VALUE(CLEAN(Repositorios!F489))</f>
        <v>4483</v>
      </c>
      <c r="O889" s="2">
        <f>VALUE(CLEAN(Repositorios!G40))</f>
        <v>5104</v>
      </c>
      <c r="P889" s="6">
        <f>DATEVALUE(CLEAN(MID(Repositorios!H741,1,11)))</f>
        <v>42999</v>
      </c>
      <c r="Q889" s="8">
        <f>DATEVALUE(CLEAN(MID(Repositorios!I771,1,11)))</f>
        <v>43894</v>
      </c>
      <c r="R889" s="9">
        <f t="shared" si="26"/>
        <v>3</v>
      </c>
      <c r="S889" s="9">
        <f t="shared" si="27"/>
        <v>0</v>
      </c>
    </row>
    <row r="890" spans="1:19" x14ac:dyDescent="0.25">
      <c r="A890" t="str">
        <f>CLEAN(Repositorios!C891)</f>
        <v>Makefile</v>
      </c>
      <c r="L890" s="2">
        <f>VALUE(CLEAN(Repositorios!D735))</f>
        <v>2546</v>
      </c>
      <c r="M890" s="2">
        <f>VALUE(CLEAN(Repositorios!E626))</f>
        <v>104</v>
      </c>
      <c r="N890" s="2">
        <f>VALUE(CLEAN(Repositorios!F97))</f>
        <v>4492</v>
      </c>
      <c r="O890" s="2">
        <f>VALUE(CLEAN(Repositorios!G197))</f>
        <v>5127</v>
      </c>
      <c r="P890" s="6">
        <f>DATEVALUE(CLEAN(MID(Repositorios!H848,1,11)))</f>
        <v>43005</v>
      </c>
      <c r="Q890" s="8">
        <f>DATEVALUE(CLEAN(MID(Repositorios!I773,1,11)))</f>
        <v>43894</v>
      </c>
      <c r="R890" s="9">
        <f t="shared" si="26"/>
        <v>3</v>
      </c>
      <c r="S890" s="9">
        <f t="shared" si="27"/>
        <v>0</v>
      </c>
    </row>
    <row r="891" spans="1:19" x14ac:dyDescent="0.25">
      <c r="A891" t="str">
        <f>CLEAN(Repositorios!C892)</f>
        <v>Objective-C</v>
      </c>
      <c r="L891" s="2">
        <f>VALUE(CLEAN(Repositorios!D845))</f>
        <v>2577</v>
      </c>
      <c r="M891" s="2">
        <f>VALUE(CLEAN(Repositorios!E592))</f>
        <v>105</v>
      </c>
      <c r="N891" s="2">
        <f>VALUE(CLEAN(Repositorios!F128))</f>
        <v>4534</v>
      </c>
      <c r="O891" s="2">
        <f>VALUE(CLEAN(Repositorios!G97))</f>
        <v>5258</v>
      </c>
      <c r="P891" s="6">
        <f>DATEVALUE(CLEAN(MID(Repositorios!H328,1,11)))</f>
        <v>43013</v>
      </c>
      <c r="Q891" s="8">
        <f>DATEVALUE(CLEAN(MID(Repositorios!I776,1,11)))</f>
        <v>43894</v>
      </c>
      <c r="R891" s="9">
        <f t="shared" si="26"/>
        <v>3</v>
      </c>
      <c r="S891" s="9">
        <f t="shared" si="27"/>
        <v>0</v>
      </c>
    </row>
    <row r="892" spans="1:19" x14ac:dyDescent="0.25">
      <c r="A892" t="str">
        <f>CLEAN(Repositorios!C893)</f>
        <v>Objective-C</v>
      </c>
      <c r="L892" s="2">
        <f>VALUE(CLEAN(Repositorios!D152))</f>
        <v>2619</v>
      </c>
      <c r="M892" s="2">
        <f>VALUE(CLEAN(Repositorios!E44))</f>
        <v>106</v>
      </c>
      <c r="N892" s="2">
        <f>VALUE(CLEAN(Repositorios!F146))</f>
        <v>4545</v>
      </c>
      <c r="O892" s="2">
        <f>VALUE(CLEAN(Repositorios!G619))</f>
        <v>5276</v>
      </c>
      <c r="P892" s="6">
        <f>DATEVALUE(CLEAN(MID(Repositorios!H410,1,11)))</f>
        <v>43014</v>
      </c>
      <c r="Q892" s="8">
        <f>DATEVALUE(CLEAN(MID(Repositorios!I778,1,11)))</f>
        <v>43894</v>
      </c>
      <c r="R892" s="9">
        <f t="shared" si="26"/>
        <v>3</v>
      </c>
      <c r="S892" s="9">
        <f t="shared" si="27"/>
        <v>0</v>
      </c>
    </row>
    <row r="893" spans="1:19" x14ac:dyDescent="0.25">
      <c r="A893" t="str">
        <f>CLEAN(Repositorios!C894)</f>
        <v>JavaScript</v>
      </c>
      <c r="L893" s="2">
        <f>VALUE(CLEAN(Repositorios!D112))</f>
        <v>2677</v>
      </c>
      <c r="M893" s="2">
        <f>VALUE(CLEAN(Repositorios!E212))</f>
        <v>106</v>
      </c>
      <c r="N893" s="2">
        <f>VALUE(CLEAN(Repositorios!F96))</f>
        <v>4595</v>
      </c>
      <c r="O893" s="2">
        <f>VALUE(CLEAN(Repositorios!G115))</f>
        <v>5306</v>
      </c>
      <c r="P893" s="6">
        <f>DATEVALUE(CLEAN(MID(Repositorios!H120,1,11)))</f>
        <v>43024</v>
      </c>
      <c r="Q893" s="8">
        <f>DATEVALUE(CLEAN(MID(Repositorios!I779,1,11)))</f>
        <v>43894</v>
      </c>
      <c r="R893" s="9">
        <f t="shared" si="26"/>
        <v>3</v>
      </c>
      <c r="S893" s="9">
        <f t="shared" si="27"/>
        <v>0</v>
      </c>
    </row>
    <row r="894" spans="1:19" x14ac:dyDescent="0.25">
      <c r="A894" t="str">
        <f>CLEAN(Repositorios!C895)</f>
        <v>Java</v>
      </c>
      <c r="L894" s="2">
        <f>VALUE(CLEAN(Repositorios!D902))</f>
        <v>2702</v>
      </c>
      <c r="M894" s="2">
        <f>VALUE(CLEAN(Repositorios!E447))</f>
        <v>106</v>
      </c>
      <c r="N894" s="2">
        <f>VALUE(CLEAN(Repositorios!F331))</f>
        <v>4612</v>
      </c>
      <c r="O894" s="2">
        <f>VALUE(CLEAN(Repositorios!G404))</f>
        <v>5306</v>
      </c>
      <c r="P894" s="6">
        <f>DATEVALUE(CLEAN(MID(Repositorios!H674,1,11)))</f>
        <v>43027</v>
      </c>
      <c r="Q894" s="8">
        <f>DATEVALUE(CLEAN(MID(Repositorios!I780,1,11)))</f>
        <v>43894</v>
      </c>
      <c r="R894" s="9">
        <f t="shared" si="26"/>
        <v>3</v>
      </c>
      <c r="S894" s="9">
        <f t="shared" si="27"/>
        <v>0</v>
      </c>
    </row>
    <row r="895" spans="1:19" x14ac:dyDescent="0.25">
      <c r="A895" t="str">
        <f>CLEAN(Repositorios!C896)</f>
        <v>TypeScript</v>
      </c>
      <c r="L895" s="2">
        <f>VALUE(CLEAN(Repositorios!D55))</f>
        <v>2709</v>
      </c>
      <c r="M895" s="2">
        <f>VALUE(CLEAN(Repositorios!E685))</f>
        <v>106</v>
      </c>
      <c r="N895" s="2">
        <f>VALUE(CLEAN(Repositorios!F71))</f>
        <v>4638</v>
      </c>
      <c r="O895" s="2">
        <f>VALUE(CLEAN(Repositorios!G146))</f>
        <v>5320</v>
      </c>
      <c r="P895" s="6">
        <f>DATEVALUE(CLEAN(MID(Repositorios!H270,1,11)))</f>
        <v>43033</v>
      </c>
      <c r="Q895" s="8">
        <f>DATEVALUE(CLEAN(MID(Repositorios!I781,1,11)))</f>
        <v>43894</v>
      </c>
      <c r="R895" s="9">
        <f t="shared" si="26"/>
        <v>3</v>
      </c>
      <c r="S895" s="9">
        <f t="shared" si="27"/>
        <v>0</v>
      </c>
    </row>
    <row r="896" spans="1:19" x14ac:dyDescent="0.25">
      <c r="A896" t="str">
        <f>CLEAN(Repositorios!C897)</f>
        <v>JavaScript</v>
      </c>
      <c r="L896" s="2">
        <f>VALUE(CLEAN(Repositorios!D557))</f>
        <v>2723</v>
      </c>
      <c r="M896" s="2">
        <f>VALUE(CLEAN(Repositorios!E802))</f>
        <v>106</v>
      </c>
      <c r="N896" s="2">
        <f>VALUE(CLEAN(Repositorios!F239))</f>
        <v>4663</v>
      </c>
      <c r="O896" s="2">
        <f>VALUE(CLEAN(Repositorios!G323))</f>
        <v>5393</v>
      </c>
      <c r="P896" s="6">
        <f>DATEVALUE(CLEAN(MID(Repositorios!H922,1,11)))</f>
        <v>43034</v>
      </c>
      <c r="Q896" s="8">
        <f>DATEVALUE(CLEAN(MID(Repositorios!I783,1,11)))</f>
        <v>43894</v>
      </c>
      <c r="R896" s="9">
        <f t="shared" si="26"/>
        <v>3</v>
      </c>
      <c r="S896" s="9">
        <f t="shared" si="27"/>
        <v>0</v>
      </c>
    </row>
    <row r="897" spans="1:19" x14ac:dyDescent="0.25">
      <c r="A897" t="str">
        <f>CLEAN(Repositorios!C898)</f>
        <v>Java</v>
      </c>
      <c r="L897" s="2">
        <f>VALUE(CLEAN(Repositorios!D637))</f>
        <v>2723</v>
      </c>
      <c r="M897" s="2">
        <f>VALUE(CLEAN(Repositorios!E678))</f>
        <v>110</v>
      </c>
      <c r="N897" s="2">
        <f>VALUE(CLEAN(Repositorios!F263))</f>
        <v>4679</v>
      </c>
      <c r="O897" s="2">
        <f>VALUE(CLEAN(Repositorios!G26))</f>
        <v>5502</v>
      </c>
      <c r="P897" s="6">
        <f>DATEVALUE(CLEAN(MID(Repositorios!H359,1,11)))</f>
        <v>43042</v>
      </c>
      <c r="Q897" s="8">
        <f>DATEVALUE(CLEAN(MID(Repositorios!I785,1,11)))</f>
        <v>43894</v>
      </c>
      <c r="R897" s="9">
        <f t="shared" si="26"/>
        <v>3</v>
      </c>
      <c r="S897" s="9">
        <f t="shared" si="27"/>
        <v>0</v>
      </c>
    </row>
    <row r="898" spans="1:19" x14ac:dyDescent="0.25">
      <c r="A898" t="str">
        <f>CLEAN(Repositorios!C899)</f>
        <v>C++</v>
      </c>
      <c r="L898" s="2">
        <f>VALUE(CLEAN(Repositorios!D255))</f>
        <v>2818</v>
      </c>
      <c r="M898" s="2">
        <f>VALUE(CLEAN(Repositorios!E870))</f>
        <v>111</v>
      </c>
      <c r="N898" s="2">
        <f>VALUE(CLEAN(Repositorios!F549))</f>
        <v>4743</v>
      </c>
      <c r="O898" s="2">
        <f>VALUE(CLEAN(Repositorios!G526))</f>
        <v>5518</v>
      </c>
      <c r="P898" s="6">
        <f>DATEVALUE(CLEAN(MID(Repositorios!H725,1,11)))</f>
        <v>43043</v>
      </c>
      <c r="Q898" s="8">
        <f>DATEVALUE(CLEAN(MID(Repositorios!I786,1,11)))</f>
        <v>43894</v>
      </c>
      <c r="R898" s="9">
        <f t="shared" si="26"/>
        <v>3</v>
      </c>
      <c r="S898" s="9">
        <f t="shared" si="27"/>
        <v>0</v>
      </c>
    </row>
    <row r="899" spans="1:19" x14ac:dyDescent="0.25">
      <c r="A899" t="str">
        <f>CLEAN(Repositorios!C900)</f>
        <v>Vim script</v>
      </c>
      <c r="L899" s="2">
        <f>VALUE(CLEAN(Repositorios!D101))</f>
        <v>2840</v>
      </c>
      <c r="M899" s="2">
        <f>VALUE(CLEAN(Repositorios!E250))</f>
        <v>112</v>
      </c>
      <c r="N899" s="2">
        <f>VALUE(CLEAN(Repositorios!F447))</f>
        <v>4771</v>
      </c>
      <c r="O899" s="2">
        <f>VALUE(CLEAN(Repositorios!G122))</f>
        <v>5643</v>
      </c>
      <c r="P899" s="6">
        <f>DATEVALUE(CLEAN(MID(Repositorios!H742,1,11)))</f>
        <v>43051</v>
      </c>
      <c r="Q899" s="8">
        <f>DATEVALUE(CLEAN(MID(Repositorios!I789,1,11)))</f>
        <v>43894</v>
      </c>
      <c r="R899" s="9">
        <f t="shared" ref="R899:R962" si="28">2020-YEAR(P899)</f>
        <v>3</v>
      </c>
      <c r="S899" s="9">
        <f t="shared" ref="S899:S962" si="29">_xlfn.DAYS("04/03/2020",Q899)</f>
        <v>0</v>
      </c>
    </row>
    <row r="900" spans="1:19" x14ac:dyDescent="0.25">
      <c r="A900" t="str">
        <f>CLEAN(Repositorios!C901)</f>
        <v>JavaScript</v>
      </c>
      <c r="L900" s="2">
        <f>VALUE(CLEAN(Repositorios!D207))</f>
        <v>2876</v>
      </c>
      <c r="M900" s="2">
        <f>VALUE(CLEAN(Repositorios!E378))</f>
        <v>112</v>
      </c>
      <c r="N900" s="2">
        <f>VALUE(CLEAN(Repositorios!F314))</f>
        <v>4838</v>
      </c>
      <c r="O900" s="2">
        <f>VALUE(CLEAN(Repositorios!G168))</f>
        <v>5665</v>
      </c>
      <c r="P900" s="6">
        <f>DATEVALUE(CLEAN(MID(Repositorios!H256,1,11)))</f>
        <v>43060</v>
      </c>
      <c r="Q900" s="8">
        <f>DATEVALUE(CLEAN(MID(Repositorios!I790,1,11)))</f>
        <v>43894</v>
      </c>
      <c r="R900" s="9">
        <f t="shared" si="28"/>
        <v>3</v>
      </c>
      <c r="S900" s="9">
        <f t="shared" si="29"/>
        <v>0</v>
      </c>
    </row>
    <row r="901" spans="1:19" x14ac:dyDescent="0.25">
      <c r="A901" t="str">
        <f>CLEAN(Repositorios!C902)</f>
        <v>TypeScript</v>
      </c>
      <c r="L901" s="2">
        <f>VALUE(CLEAN(Repositorios!D215))</f>
        <v>2883</v>
      </c>
      <c r="M901" s="2">
        <f>VALUE(CLEAN(Repositorios!E368))</f>
        <v>113</v>
      </c>
      <c r="N901" s="2">
        <f>VALUE(CLEAN(Repositorios!F203))</f>
        <v>4855</v>
      </c>
      <c r="O901" s="2">
        <f>VALUE(CLEAN(Repositorios!G679))</f>
        <v>5665</v>
      </c>
      <c r="P901" s="6">
        <f>DATEVALUE(CLEAN(MID(Repositorios!H54,1,11)))</f>
        <v>43068</v>
      </c>
      <c r="Q901" s="8">
        <f>DATEVALUE(CLEAN(MID(Repositorios!I792,1,11)))</f>
        <v>43894</v>
      </c>
      <c r="R901" s="9">
        <f t="shared" si="28"/>
        <v>3</v>
      </c>
      <c r="S901" s="9">
        <f t="shared" si="29"/>
        <v>0</v>
      </c>
    </row>
    <row r="902" spans="1:19" x14ac:dyDescent="0.25">
      <c r="A902" t="str">
        <f>CLEAN(Repositorios!C903)</f>
        <v>PHP</v>
      </c>
      <c r="L902" s="2">
        <f>VALUE(CLEAN(Repositorios!D257))</f>
        <v>2900</v>
      </c>
      <c r="M902" s="2">
        <f>VALUE(CLEAN(Repositorios!E355))</f>
        <v>115</v>
      </c>
      <c r="N902" s="2">
        <f>VALUE(CLEAN(Repositorios!F639))</f>
        <v>4874</v>
      </c>
      <c r="O902" s="2">
        <f>VALUE(CLEAN(Repositorios!G639))</f>
        <v>5706</v>
      </c>
      <c r="P902" s="6">
        <f>DATEVALUE(CLEAN(MID(Repositorios!H385,1,11)))</f>
        <v>43069</v>
      </c>
      <c r="Q902" s="8">
        <f>DATEVALUE(CLEAN(MID(Repositorios!I794,1,11)))</f>
        <v>43894</v>
      </c>
      <c r="R902" s="9">
        <f t="shared" si="28"/>
        <v>3</v>
      </c>
      <c r="S902" s="9">
        <f t="shared" si="29"/>
        <v>0</v>
      </c>
    </row>
    <row r="903" spans="1:19" x14ac:dyDescent="0.25">
      <c r="A903" t="str">
        <f>CLEAN(Repositorios!C904)</f>
        <v>JavaScript</v>
      </c>
      <c r="L903" s="2">
        <f>VALUE(CLEAN(Repositorios!D779))</f>
        <v>2904</v>
      </c>
      <c r="M903" s="2">
        <f>VALUE(CLEAN(Repositorios!E100))</f>
        <v>116</v>
      </c>
      <c r="N903" s="2">
        <f>VALUE(CLEAN(Repositorios!F299))</f>
        <v>4897</v>
      </c>
      <c r="O903" s="2">
        <f>VALUE(CLEAN(Repositorios!G950))</f>
        <v>5752</v>
      </c>
      <c r="P903" s="6">
        <f>DATEVALUE(CLEAN(MID(Repositorios!H478,1,11)))</f>
        <v>43079</v>
      </c>
      <c r="Q903" s="8">
        <f>DATEVALUE(CLEAN(MID(Repositorios!I798,1,11)))</f>
        <v>43894</v>
      </c>
      <c r="R903" s="9">
        <f t="shared" si="28"/>
        <v>3</v>
      </c>
      <c r="S903" s="9">
        <f t="shared" si="29"/>
        <v>0</v>
      </c>
    </row>
    <row r="904" spans="1:19" x14ac:dyDescent="0.25">
      <c r="A904" t="str">
        <f>CLEAN(Repositorios!C905)</f>
        <v>Objective-C++</v>
      </c>
      <c r="L904" s="2">
        <f>VALUE(CLEAN(Repositorios!D45))</f>
        <v>2911</v>
      </c>
      <c r="M904" s="2">
        <f>VALUE(CLEAN(Repositorios!E286))</f>
        <v>119</v>
      </c>
      <c r="N904" s="2">
        <f>VALUE(CLEAN(Repositorios!F452))</f>
        <v>4903</v>
      </c>
      <c r="O904" s="2">
        <f>VALUE(CLEAN(Repositorios!G911))</f>
        <v>5793</v>
      </c>
      <c r="P904" s="6">
        <f>DATEVALUE(CLEAN(MID(Repositorios!H303,1,11)))</f>
        <v>43086</v>
      </c>
      <c r="Q904" s="8">
        <f>DATEVALUE(CLEAN(MID(Repositorios!I799,1,11)))</f>
        <v>43894</v>
      </c>
      <c r="R904" s="9">
        <f t="shared" si="28"/>
        <v>3</v>
      </c>
      <c r="S904" s="9">
        <f t="shared" si="29"/>
        <v>0</v>
      </c>
    </row>
    <row r="905" spans="1:19" x14ac:dyDescent="0.25">
      <c r="A905" t="str">
        <f>CLEAN(Repositorios!C906)</f>
        <v>null</v>
      </c>
      <c r="L905" s="2">
        <f>VALUE(CLEAN(Repositorios!D468))</f>
        <v>2939</v>
      </c>
      <c r="M905" s="2">
        <f>VALUE(CLEAN(Repositorios!E594))</f>
        <v>120</v>
      </c>
      <c r="N905" s="2">
        <f>VALUE(CLEAN(Repositorios!F526))</f>
        <v>4908</v>
      </c>
      <c r="O905" s="2">
        <f>VALUE(CLEAN(Repositorios!G339))</f>
        <v>5801</v>
      </c>
      <c r="P905" s="6">
        <f>DATEVALUE(CLEAN(MID(Repositorios!H208,1,11)))</f>
        <v>43088</v>
      </c>
      <c r="Q905" s="8">
        <f>DATEVALUE(CLEAN(MID(Repositorios!I800,1,11)))</f>
        <v>43894</v>
      </c>
      <c r="R905" s="9">
        <f t="shared" si="28"/>
        <v>3</v>
      </c>
      <c r="S905" s="9">
        <f t="shared" si="29"/>
        <v>0</v>
      </c>
    </row>
    <row r="906" spans="1:19" x14ac:dyDescent="0.25">
      <c r="A906" t="str">
        <f>CLEAN(Repositorios!C907)</f>
        <v>Objective-C</v>
      </c>
      <c r="L906" s="2">
        <f>VALUE(CLEAN(Repositorios!D87))</f>
        <v>3040</v>
      </c>
      <c r="M906" s="2">
        <f>VALUE(CLEAN(Repositorios!E657))</f>
        <v>120</v>
      </c>
      <c r="N906" s="2">
        <f>VALUE(CLEAN(Repositorios!F832))</f>
        <v>5022</v>
      </c>
      <c r="O906" s="2">
        <f>VALUE(CLEAN(Repositorios!G80))</f>
        <v>5823</v>
      </c>
      <c r="P906" s="6">
        <f>DATEVALUE(CLEAN(MID(Repositorios!H276,1,11)))</f>
        <v>43096</v>
      </c>
      <c r="Q906" s="8">
        <f>DATEVALUE(CLEAN(MID(Repositorios!I802,1,11)))</f>
        <v>43894</v>
      </c>
      <c r="R906" s="9">
        <f t="shared" si="28"/>
        <v>3</v>
      </c>
      <c r="S906" s="9">
        <f t="shared" si="29"/>
        <v>0</v>
      </c>
    </row>
    <row r="907" spans="1:19" x14ac:dyDescent="0.25">
      <c r="A907" t="str">
        <f>CLEAN(Repositorios!C908)</f>
        <v>TypeScript</v>
      </c>
      <c r="L907" s="2">
        <f>VALUE(CLEAN(Repositorios!D144))</f>
        <v>3050</v>
      </c>
      <c r="M907" s="2">
        <f>VALUE(CLEAN(Repositorios!E933))</f>
        <v>120</v>
      </c>
      <c r="N907" s="2">
        <f>VALUE(CLEAN(Repositorios!F911))</f>
        <v>5065</v>
      </c>
      <c r="O907" s="2">
        <f>VALUE(CLEAN(Repositorios!G72))</f>
        <v>6077</v>
      </c>
      <c r="P907" s="6">
        <f>DATEVALUE(CLEAN(MID(Repositorios!H709,1,11)))</f>
        <v>43098</v>
      </c>
      <c r="Q907" s="8">
        <f>DATEVALUE(CLEAN(MID(Repositorios!I803,1,11)))</f>
        <v>43894</v>
      </c>
      <c r="R907" s="9">
        <f t="shared" si="28"/>
        <v>3</v>
      </c>
      <c r="S907" s="9">
        <f t="shared" si="29"/>
        <v>0</v>
      </c>
    </row>
    <row r="908" spans="1:19" x14ac:dyDescent="0.25">
      <c r="A908" t="str">
        <f>CLEAN(Repositorios!C909)</f>
        <v>Python</v>
      </c>
      <c r="L908" s="2">
        <f>VALUE(CLEAN(Repositorios!D82))</f>
        <v>3076</v>
      </c>
      <c r="M908" s="2">
        <f>VALUE(CLEAN(Repositorios!E263))</f>
        <v>121</v>
      </c>
      <c r="N908" s="2">
        <f>VALUE(CLEAN(Repositorios!F26))</f>
        <v>5068</v>
      </c>
      <c r="O908" s="2">
        <f>VALUE(CLEAN(Repositorios!G372))</f>
        <v>6099</v>
      </c>
      <c r="P908" s="6">
        <f>DATEVALUE(CLEAN(MID(Repositorios!H850,1,11)))</f>
        <v>43098</v>
      </c>
      <c r="Q908" s="8">
        <f>DATEVALUE(CLEAN(MID(Repositorios!I804,1,11)))</f>
        <v>43894</v>
      </c>
      <c r="R908" s="9">
        <f t="shared" si="28"/>
        <v>3</v>
      </c>
      <c r="S908" s="9">
        <f t="shared" si="29"/>
        <v>0</v>
      </c>
    </row>
    <row r="909" spans="1:19" x14ac:dyDescent="0.25">
      <c r="A909" t="str">
        <f>CLEAN(Repositorios!C910)</f>
        <v>JavaScript</v>
      </c>
      <c r="L909" s="2">
        <f>VALUE(CLEAN(Repositorios!D506))</f>
        <v>3166</v>
      </c>
      <c r="M909" s="2">
        <f>VALUE(CLEAN(Repositorios!E344))</f>
        <v>122</v>
      </c>
      <c r="N909" s="2">
        <f>VALUE(CLEAN(Repositorios!F72))</f>
        <v>5206</v>
      </c>
      <c r="O909" s="2">
        <f>VALUE(CLEAN(Repositorios!G740))</f>
        <v>6185</v>
      </c>
      <c r="P909" s="6">
        <f>DATEVALUE(CLEAN(MID(Repositorios!H804,1,11)))</f>
        <v>43104</v>
      </c>
      <c r="Q909" s="8">
        <f>DATEVALUE(CLEAN(MID(Repositorios!I805,1,11)))</f>
        <v>43894</v>
      </c>
      <c r="R909" s="9">
        <f t="shared" si="28"/>
        <v>2</v>
      </c>
      <c r="S909" s="9">
        <f t="shared" si="29"/>
        <v>0</v>
      </c>
    </row>
    <row r="910" spans="1:19" x14ac:dyDescent="0.25">
      <c r="A910" t="str">
        <f>CLEAN(Repositorios!C911)</f>
        <v>JavaScript</v>
      </c>
      <c r="L910" s="2">
        <f>VALUE(CLEAN(Repositorios!D739))</f>
        <v>3198</v>
      </c>
      <c r="M910" s="2">
        <f>VALUE(CLEAN(Repositorios!E489))</f>
        <v>122</v>
      </c>
      <c r="N910" s="2">
        <f>VALUE(CLEAN(Repositorios!F619))</f>
        <v>5242</v>
      </c>
      <c r="O910" s="2">
        <f>VALUE(CLEAN(Repositorios!G365))</f>
        <v>6187</v>
      </c>
      <c r="P910" s="6">
        <f>DATEVALUE(CLEAN(MID(Repositorios!H311,1,11)))</f>
        <v>43113</v>
      </c>
      <c r="Q910" s="8">
        <f>DATEVALUE(CLEAN(MID(Repositorios!I806,1,11)))</f>
        <v>43894</v>
      </c>
      <c r="R910" s="9">
        <f t="shared" si="28"/>
        <v>2</v>
      </c>
      <c r="S910" s="9">
        <f t="shared" si="29"/>
        <v>0</v>
      </c>
    </row>
    <row r="911" spans="1:19" x14ac:dyDescent="0.25">
      <c r="A911" t="str">
        <f>CLEAN(Repositorios!C912)</f>
        <v>Vim script</v>
      </c>
      <c r="L911" s="2">
        <f>VALUE(CLEAN(Repositorios!D630))</f>
        <v>3232</v>
      </c>
      <c r="M911" s="2">
        <f>VALUE(CLEAN(Repositorios!E480))</f>
        <v>123</v>
      </c>
      <c r="N911" s="2">
        <f>VALUE(CLEAN(Repositorios!F115))</f>
        <v>5282</v>
      </c>
      <c r="O911" s="2">
        <f>VALUE(CLEAN(Repositorios!G314))</f>
        <v>6231</v>
      </c>
      <c r="P911" s="6">
        <f>DATEVALUE(CLEAN(MID(Repositorios!H913,1,11)))</f>
        <v>43125</v>
      </c>
      <c r="Q911" s="8">
        <f>DATEVALUE(CLEAN(MID(Repositorios!I807,1,11)))</f>
        <v>43894</v>
      </c>
      <c r="R911" s="9">
        <f t="shared" si="28"/>
        <v>2</v>
      </c>
      <c r="S911" s="9">
        <f t="shared" si="29"/>
        <v>0</v>
      </c>
    </row>
    <row r="912" spans="1:19" x14ac:dyDescent="0.25">
      <c r="A912" t="str">
        <f>CLEAN(Repositorios!C913)</f>
        <v>null</v>
      </c>
      <c r="L912" s="2">
        <f>VALUE(CLEAN(Repositorios!D138))</f>
        <v>3251</v>
      </c>
      <c r="M912" s="2">
        <f>VALUE(CLEAN(Repositorios!E271))</f>
        <v>124</v>
      </c>
      <c r="N912" s="2">
        <f>VALUE(CLEAN(Repositorios!F810))</f>
        <v>5282</v>
      </c>
      <c r="O912" s="2">
        <f>VALUE(CLEAN(Repositorios!G403))</f>
        <v>6248</v>
      </c>
      <c r="P912" s="6">
        <f>DATEVALUE(CLEAN(MID(Repositorios!H394,1,11)))</f>
        <v>43132</v>
      </c>
      <c r="Q912" s="8">
        <f>DATEVALUE(CLEAN(MID(Repositorios!I808,1,11)))</f>
        <v>43894</v>
      </c>
      <c r="R912" s="9">
        <f t="shared" si="28"/>
        <v>2</v>
      </c>
      <c r="S912" s="9">
        <f t="shared" si="29"/>
        <v>0</v>
      </c>
    </row>
    <row r="913" spans="1:19" x14ac:dyDescent="0.25">
      <c r="A913" t="str">
        <f>CLEAN(Repositorios!C914)</f>
        <v>C++</v>
      </c>
      <c r="L913" s="2">
        <f>VALUE(CLEAN(Repositorios!D950))</f>
        <v>3464</v>
      </c>
      <c r="M913" s="2">
        <f>VALUE(CLEAN(Repositorios!E534))</f>
        <v>124</v>
      </c>
      <c r="N913" s="2">
        <f>VALUE(CLEAN(Repositorios!F950))</f>
        <v>5289</v>
      </c>
      <c r="O913" s="2">
        <f>VALUE(CLEAN(Repositorios!G832))</f>
        <v>6275</v>
      </c>
      <c r="P913" s="6">
        <f>DATEVALUE(CLEAN(MID(Repositorios!H119,1,11)))</f>
        <v>43137</v>
      </c>
      <c r="Q913" s="8">
        <f>DATEVALUE(CLEAN(MID(Repositorios!I810,1,11)))</f>
        <v>43894</v>
      </c>
      <c r="R913" s="9">
        <f t="shared" si="28"/>
        <v>2</v>
      </c>
      <c r="S913" s="9">
        <f t="shared" si="29"/>
        <v>0</v>
      </c>
    </row>
    <row r="914" spans="1:19" x14ac:dyDescent="0.25">
      <c r="A914" t="str">
        <f>CLEAN(Repositorios!C915)</f>
        <v>Go</v>
      </c>
      <c r="L914" s="2">
        <f>VALUE(CLEAN(Repositorios!D197))</f>
        <v>3482</v>
      </c>
      <c r="M914" s="2">
        <f>VALUE(CLEAN(Repositorios!E87))</f>
        <v>126</v>
      </c>
      <c r="N914" s="2">
        <f>VALUE(CLEAN(Repositorios!F339))</f>
        <v>5451</v>
      </c>
      <c r="O914" s="2">
        <f>VALUE(CLEAN(Repositorios!G593))</f>
        <v>6287</v>
      </c>
      <c r="P914" s="6">
        <f>DATEVALUE(CLEAN(MID(Repositorios!H952,1,11)))</f>
        <v>43137</v>
      </c>
      <c r="Q914" s="8">
        <f>DATEVALUE(CLEAN(MID(Repositorios!I812,1,11)))</f>
        <v>43894</v>
      </c>
      <c r="R914" s="9">
        <f t="shared" si="28"/>
        <v>2</v>
      </c>
      <c r="S914" s="9">
        <f t="shared" si="29"/>
        <v>0</v>
      </c>
    </row>
    <row r="915" spans="1:19" x14ac:dyDescent="0.25">
      <c r="A915" t="str">
        <f>CLEAN(Repositorios!C916)</f>
        <v>null</v>
      </c>
      <c r="L915" s="2">
        <f>VALUE(CLEAN(Repositorios!D61))</f>
        <v>3548</v>
      </c>
      <c r="M915" s="2">
        <f>VALUE(CLEAN(Repositorios!E269))</f>
        <v>126</v>
      </c>
      <c r="N915" s="2">
        <f>VALUE(CLEAN(Repositorios!F80))</f>
        <v>5520</v>
      </c>
      <c r="O915" s="2">
        <f>VALUE(CLEAN(Repositorios!G96))</f>
        <v>6303</v>
      </c>
      <c r="P915" s="6">
        <f>DATEVALUE(CLEAN(MID(Repositorios!H610,1,11)))</f>
        <v>43142</v>
      </c>
      <c r="Q915" s="8">
        <f>DATEVALUE(CLEAN(MID(Repositorios!I813,1,11)))</f>
        <v>43894</v>
      </c>
      <c r="R915" s="9">
        <f t="shared" si="28"/>
        <v>2</v>
      </c>
      <c r="S915" s="9">
        <f t="shared" si="29"/>
        <v>0</v>
      </c>
    </row>
    <row r="916" spans="1:19" x14ac:dyDescent="0.25">
      <c r="A916" t="str">
        <f>CLEAN(Repositorios!C917)</f>
        <v>Go</v>
      </c>
      <c r="L916" s="2">
        <f>VALUE(CLEAN(Repositorios!D862))</f>
        <v>3643</v>
      </c>
      <c r="M916" s="2">
        <f>VALUE(CLEAN(Repositorios!E442))</f>
        <v>127</v>
      </c>
      <c r="N916" s="2">
        <f>VALUE(CLEAN(Repositorios!F679))</f>
        <v>5582</v>
      </c>
      <c r="O916" s="2">
        <f>VALUE(CLEAN(Repositorios!G245))</f>
        <v>6320</v>
      </c>
      <c r="P916" s="6">
        <f>DATEVALUE(CLEAN(MID(Repositorios!H16,1,11)))</f>
        <v>43144</v>
      </c>
      <c r="Q916" s="8">
        <f>DATEVALUE(CLEAN(MID(Repositorios!I816,1,11)))</f>
        <v>43894</v>
      </c>
      <c r="R916" s="9">
        <f t="shared" si="28"/>
        <v>2</v>
      </c>
      <c r="S916" s="9">
        <f t="shared" si="29"/>
        <v>0</v>
      </c>
    </row>
    <row r="917" spans="1:19" x14ac:dyDescent="0.25">
      <c r="A917" t="str">
        <f>CLEAN(Repositorios!C918)</f>
        <v>Java</v>
      </c>
      <c r="L917" s="2">
        <f>VALUE(CLEAN(Repositorios!D971))</f>
        <v>3651</v>
      </c>
      <c r="M917" s="2">
        <f>VALUE(CLEAN(Repositorios!E455))</f>
        <v>128</v>
      </c>
      <c r="N917" s="2">
        <f>VALUE(CLEAN(Repositorios!F168))</f>
        <v>5616</v>
      </c>
      <c r="O917" s="2">
        <f>VALUE(CLEAN(Repositorios!G147))</f>
        <v>6383</v>
      </c>
      <c r="P917" s="6">
        <f>DATEVALUE(CLEAN(MID(Repositorios!H304,1,11)))</f>
        <v>43155</v>
      </c>
      <c r="Q917" s="8">
        <f>DATEVALUE(CLEAN(MID(Repositorios!I818,1,11)))</f>
        <v>43894</v>
      </c>
      <c r="R917" s="9">
        <f t="shared" si="28"/>
        <v>2</v>
      </c>
      <c r="S917" s="9">
        <f t="shared" si="29"/>
        <v>0</v>
      </c>
    </row>
    <row r="918" spans="1:19" x14ac:dyDescent="0.25">
      <c r="A918" t="str">
        <f>CLEAN(Repositorios!C919)</f>
        <v>C</v>
      </c>
      <c r="L918" s="2">
        <f>VALUE(CLEAN(Repositorios!D271))</f>
        <v>3665</v>
      </c>
      <c r="M918" s="2">
        <f>VALUE(CLEAN(Repositorios!E389))</f>
        <v>129</v>
      </c>
      <c r="N918" s="2">
        <f>VALUE(CLEAN(Repositorios!F116))</f>
        <v>5761</v>
      </c>
      <c r="O918" s="2">
        <f>VALUE(CLEAN(Repositorios!G561))</f>
        <v>6437</v>
      </c>
      <c r="P918" s="6">
        <f>DATEVALUE(CLEAN(MID(Repositorios!H890,1,11)))</f>
        <v>43156</v>
      </c>
      <c r="Q918" s="8">
        <f>DATEVALUE(CLEAN(MID(Repositorios!I821,1,11)))</f>
        <v>43894</v>
      </c>
      <c r="R918" s="9">
        <f t="shared" si="28"/>
        <v>2</v>
      </c>
      <c r="S918" s="9">
        <f t="shared" si="29"/>
        <v>0</v>
      </c>
    </row>
    <row r="919" spans="1:19" x14ac:dyDescent="0.25">
      <c r="A919" t="str">
        <f>CLEAN(Repositorios!C920)</f>
        <v>Java</v>
      </c>
      <c r="L919" s="2">
        <f>VALUE(CLEAN(Repositorios!D675))</f>
        <v>3873</v>
      </c>
      <c r="M919" s="2">
        <f>VALUE(CLEAN(Repositorios!E556))</f>
        <v>129</v>
      </c>
      <c r="N919" s="2">
        <f>VALUE(CLEAN(Repositorios!F372))</f>
        <v>5762</v>
      </c>
      <c r="O919" s="2">
        <f>VALUE(CLEAN(Repositorios!G131))</f>
        <v>6590</v>
      </c>
      <c r="P919" s="6">
        <f>DATEVALUE(CLEAN(MID(Repositorios!H25,1,11)))</f>
        <v>43160</v>
      </c>
      <c r="Q919" s="8">
        <f>DATEVALUE(CLEAN(MID(Repositorios!I827,1,11)))</f>
        <v>43894</v>
      </c>
      <c r="R919" s="9">
        <f t="shared" si="28"/>
        <v>2</v>
      </c>
      <c r="S919" s="9">
        <f t="shared" si="29"/>
        <v>0</v>
      </c>
    </row>
    <row r="920" spans="1:19" x14ac:dyDescent="0.25">
      <c r="A920" t="str">
        <f>CLEAN(Repositorios!C921)</f>
        <v>Jupyter Notebook</v>
      </c>
      <c r="L920" s="2">
        <f>VALUE(CLEAN(Repositorios!D80))</f>
        <v>3884</v>
      </c>
      <c r="M920" s="2">
        <f>VALUE(CLEAN(Repositorios!E972))</f>
        <v>129</v>
      </c>
      <c r="N920" s="2">
        <f>VALUE(CLEAN(Repositorios!F593))</f>
        <v>5788</v>
      </c>
      <c r="O920" s="2">
        <f>VALUE(CLEAN(Repositorios!G468))</f>
        <v>6591</v>
      </c>
      <c r="P920" s="6">
        <f>DATEVALUE(CLEAN(MID(Repositorios!H977,1,11)))</f>
        <v>43164</v>
      </c>
      <c r="Q920" s="8">
        <f>DATEVALUE(CLEAN(MID(Repositorios!I828,1,11)))</f>
        <v>43894</v>
      </c>
      <c r="R920" s="9">
        <f t="shared" si="28"/>
        <v>2</v>
      </c>
      <c r="S920" s="9">
        <f t="shared" si="29"/>
        <v>0</v>
      </c>
    </row>
    <row r="921" spans="1:19" x14ac:dyDescent="0.25">
      <c r="A921" t="str">
        <f>CLEAN(Repositorios!C922)</f>
        <v>JavaScript</v>
      </c>
      <c r="L921" s="2">
        <f>VALUE(CLEAN(Repositorios!D229))</f>
        <v>3924</v>
      </c>
      <c r="M921" s="2">
        <f>VALUE(CLEAN(Repositorios!E681))</f>
        <v>130</v>
      </c>
      <c r="N921" s="2">
        <f>VALUE(CLEAN(Repositorios!F740))</f>
        <v>5820</v>
      </c>
      <c r="O921" s="2">
        <f>VALUE(CLEAN(Repositorios!G200))</f>
        <v>6614</v>
      </c>
      <c r="P921" s="6">
        <f>DATEVALUE(CLEAN(MID(Repositorios!H454,1,11)))</f>
        <v>43166</v>
      </c>
      <c r="Q921" s="8">
        <f>DATEVALUE(CLEAN(MID(Repositorios!I829,1,11)))</f>
        <v>43894</v>
      </c>
      <c r="R921" s="9">
        <f t="shared" si="28"/>
        <v>2</v>
      </c>
      <c r="S921" s="9">
        <f t="shared" si="29"/>
        <v>0</v>
      </c>
    </row>
    <row r="922" spans="1:19" x14ac:dyDescent="0.25">
      <c r="A922" t="str">
        <f>CLEAN(Repositorios!C923)</f>
        <v>Shell</v>
      </c>
      <c r="L922" s="2">
        <f>VALUE(CLEAN(Repositorios!D76))</f>
        <v>3947</v>
      </c>
      <c r="M922" s="2">
        <f>VALUE(CLEAN(Repositorios!E717))</f>
        <v>130</v>
      </c>
      <c r="N922" s="2">
        <f>VALUE(CLEAN(Repositorios!F147))</f>
        <v>5848</v>
      </c>
      <c r="O922" s="2">
        <f>VALUE(CLEAN(Repositorios!G447))</f>
        <v>6822</v>
      </c>
      <c r="P922" s="6">
        <f>DATEVALUE(CLEAN(MID(Repositorios!H652,1,11)))</f>
        <v>43166</v>
      </c>
      <c r="Q922" s="8">
        <f>DATEVALUE(CLEAN(MID(Repositorios!I830,1,11)))</f>
        <v>43894</v>
      </c>
      <c r="R922" s="9">
        <f t="shared" si="28"/>
        <v>2</v>
      </c>
      <c r="S922" s="9">
        <f t="shared" si="29"/>
        <v>0</v>
      </c>
    </row>
    <row r="923" spans="1:19" x14ac:dyDescent="0.25">
      <c r="A923" t="str">
        <f>CLEAN(Repositorios!C924)</f>
        <v>null</v>
      </c>
      <c r="L923" s="2">
        <f>VALUE(CLEAN(Repositorios!D132))</f>
        <v>3978</v>
      </c>
      <c r="M923" s="2">
        <f>VALUE(CLEAN(Repositorios!E866))</f>
        <v>130</v>
      </c>
      <c r="N923" s="2">
        <f>VALUE(CLEAN(Repositorios!F131))</f>
        <v>5850</v>
      </c>
      <c r="O923" s="2">
        <f>VALUE(CLEAN(Repositorios!G138))</f>
        <v>6924</v>
      </c>
      <c r="P923" s="6">
        <f>DATEVALUE(CLEAN(MID(Repositorios!H747,1,11)))</f>
        <v>43173</v>
      </c>
      <c r="Q923" s="8">
        <f>DATEVALUE(CLEAN(MID(Repositorios!I831,1,11)))</f>
        <v>43894</v>
      </c>
      <c r="R923" s="9">
        <f t="shared" si="28"/>
        <v>2</v>
      </c>
      <c r="S923" s="9">
        <f t="shared" si="29"/>
        <v>0</v>
      </c>
    </row>
    <row r="924" spans="1:19" x14ac:dyDescent="0.25">
      <c r="A924" t="str">
        <f>CLEAN(Repositorios!C925)</f>
        <v>null</v>
      </c>
      <c r="L924" s="2">
        <f>VALUE(CLEAN(Repositorios!D389))</f>
        <v>3982</v>
      </c>
      <c r="M924" s="2">
        <f>VALUE(CLEAN(Repositorios!E384))</f>
        <v>131</v>
      </c>
      <c r="N924" s="2">
        <f>VALUE(CLEAN(Repositorios!F365))</f>
        <v>5925</v>
      </c>
      <c r="O924" s="2">
        <f>VALUE(CLEAN(Repositorios!G55))</f>
        <v>6929</v>
      </c>
      <c r="P924" s="6">
        <f>DATEVALUE(CLEAN(MID(Repositorios!H534,1,11)))</f>
        <v>43176</v>
      </c>
      <c r="Q924" s="8">
        <f>DATEVALUE(CLEAN(MID(Repositorios!I832,1,11)))</f>
        <v>43894</v>
      </c>
      <c r="R924" s="9">
        <f t="shared" si="28"/>
        <v>2</v>
      </c>
      <c r="S924" s="9">
        <f t="shared" si="29"/>
        <v>0</v>
      </c>
    </row>
    <row r="925" spans="1:19" x14ac:dyDescent="0.25">
      <c r="A925" t="str">
        <f>CLEAN(Repositorios!C926)</f>
        <v>JavaScript</v>
      </c>
      <c r="L925" s="2">
        <f>VALUE(CLEAN(Repositorios!D549))</f>
        <v>4006</v>
      </c>
      <c r="M925" s="2">
        <f>VALUE(CLEAN(Repositorios!E207))</f>
        <v>132</v>
      </c>
      <c r="N925" s="2">
        <f>VALUE(CLEAN(Repositorios!F200))</f>
        <v>6022</v>
      </c>
      <c r="O925" s="2">
        <f>VALUE(CLEAN(Repositorios!G549))</f>
        <v>7024</v>
      </c>
      <c r="P925" s="6">
        <f>DATEVALUE(CLEAN(MID(Repositorios!H648,1,11)))</f>
        <v>43178</v>
      </c>
      <c r="Q925" s="8">
        <f>DATEVALUE(CLEAN(MID(Repositorios!I833,1,11)))</f>
        <v>43894</v>
      </c>
      <c r="R925" s="9">
        <f t="shared" si="28"/>
        <v>2</v>
      </c>
      <c r="S925" s="9">
        <f t="shared" si="29"/>
        <v>0</v>
      </c>
    </row>
    <row r="926" spans="1:19" x14ac:dyDescent="0.25">
      <c r="A926" t="str">
        <f>CLEAN(Repositorios!C927)</f>
        <v>Lua</v>
      </c>
      <c r="L926" s="2">
        <f>VALUE(CLEAN(Repositorios!D650))</f>
        <v>4037</v>
      </c>
      <c r="M926" s="2">
        <f>VALUE(CLEAN(Repositorios!E122))</f>
        <v>135</v>
      </c>
      <c r="N926" s="2">
        <f>VALUE(CLEAN(Repositorios!F561))</f>
        <v>6206</v>
      </c>
      <c r="O926" s="2">
        <f>VALUE(CLEAN(Repositorios!G412))</f>
        <v>7147</v>
      </c>
      <c r="P926" s="6">
        <f>DATEVALUE(CLEAN(MID(Repositorios!H898,1,11)))</f>
        <v>43180</v>
      </c>
      <c r="Q926" s="8">
        <f>DATEVALUE(CLEAN(MID(Repositorios!I834,1,11)))</f>
        <v>43894</v>
      </c>
      <c r="R926" s="9">
        <f t="shared" si="28"/>
        <v>2</v>
      </c>
      <c r="S926" s="9">
        <f t="shared" si="29"/>
        <v>0</v>
      </c>
    </row>
    <row r="927" spans="1:19" x14ac:dyDescent="0.25">
      <c r="A927" t="str">
        <f>CLEAN(Repositorios!C928)</f>
        <v>Go</v>
      </c>
      <c r="L927" s="2">
        <f>VALUE(CLEAN(Repositorios!D322))</f>
        <v>4055</v>
      </c>
      <c r="M927" s="2">
        <f>VALUE(CLEAN(Repositorios!E21))</f>
        <v>138</v>
      </c>
      <c r="N927" s="2">
        <f>VALUE(CLEAN(Repositorios!F468))</f>
        <v>6220</v>
      </c>
      <c r="O927" s="2">
        <f>VALUE(CLEAN(Repositorios!G116))</f>
        <v>7195</v>
      </c>
      <c r="P927" s="6">
        <f>DATEVALUE(CLEAN(MID(Repositorios!H926,1,11)))</f>
        <v>43182</v>
      </c>
      <c r="Q927" s="8">
        <f>DATEVALUE(CLEAN(MID(Repositorios!I837,1,11)))</f>
        <v>43894</v>
      </c>
      <c r="R927" s="9">
        <f t="shared" si="28"/>
        <v>2</v>
      </c>
      <c r="S927" s="9">
        <f t="shared" si="29"/>
        <v>0</v>
      </c>
    </row>
    <row r="928" spans="1:19" x14ac:dyDescent="0.25">
      <c r="A928" t="str">
        <f>CLEAN(Repositorios!C929)</f>
        <v>Objective-C</v>
      </c>
      <c r="L928" s="2">
        <f>VALUE(CLEAN(Repositorios!D146))</f>
        <v>4150</v>
      </c>
      <c r="M928" s="2">
        <f>VALUE(CLEAN(Repositorios!E278))</f>
        <v>138</v>
      </c>
      <c r="N928" s="2">
        <f>VALUE(CLEAN(Repositorios!F138))</f>
        <v>6306</v>
      </c>
      <c r="O928" s="2">
        <f>VALUE(CLEAN(Repositorios!G452))</f>
        <v>7209</v>
      </c>
      <c r="P928" s="6">
        <f>DATEVALUE(CLEAN(MID(Repositorios!H37,1,11)))</f>
        <v>43183</v>
      </c>
      <c r="Q928" s="8">
        <f>DATEVALUE(CLEAN(MID(Repositorios!I839,1,11)))</f>
        <v>43894</v>
      </c>
      <c r="R928" s="9">
        <f t="shared" si="28"/>
        <v>2</v>
      </c>
      <c r="S928" s="9">
        <f t="shared" si="29"/>
        <v>0</v>
      </c>
    </row>
    <row r="929" spans="1:19" x14ac:dyDescent="0.25">
      <c r="A929" t="str">
        <f>CLEAN(Repositorios!C930)</f>
        <v>JavaScript</v>
      </c>
      <c r="L929" s="2">
        <f>VALUE(CLEAN(Repositorios!D200))</f>
        <v>4207</v>
      </c>
      <c r="M929" s="2">
        <f>VALUE(CLEAN(Repositorios!E399))</f>
        <v>138</v>
      </c>
      <c r="N929" s="2">
        <f>VALUE(CLEAN(Repositorios!F938))</f>
        <v>6359</v>
      </c>
      <c r="O929" s="2">
        <f>VALUE(CLEAN(Repositorios!G980))</f>
        <v>7277</v>
      </c>
      <c r="P929" s="6">
        <f>DATEVALUE(CLEAN(MID(Repositorios!H226,1,11)))</f>
        <v>43189</v>
      </c>
      <c r="Q929" s="8">
        <f>DATEVALUE(CLEAN(MID(Repositorios!I840,1,11)))</f>
        <v>43894</v>
      </c>
      <c r="R929" s="9">
        <f t="shared" si="28"/>
        <v>2</v>
      </c>
      <c r="S929" s="9">
        <f t="shared" si="29"/>
        <v>0</v>
      </c>
    </row>
    <row r="930" spans="1:19" x14ac:dyDescent="0.25">
      <c r="A930" t="str">
        <f>CLEAN(Repositorios!C931)</f>
        <v>HTML</v>
      </c>
      <c r="L930" s="2">
        <f>VALUE(CLEAN(Repositorios!D903))</f>
        <v>4286</v>
      </c>
      <c r="M930" s="2">
        <f>VALUE(CLEAN(Repositorios!E404))</f>
        <v>138</v>
      </c>
      <c r="N930" s="2">
        <f>VALUE(CLEAN(Repositorios!F55))</f>
        <v>6558</v>
      </c>
      <c r="O930" s="2">
        <f>VALUE(CLEAN(Repositorios!G810))</f>
        <v>7367</v>
      </c>
      <c r="P930" s="6">
        <f>DATEVALUE(CLEAN(MID(Repositorios!H188,1,11)))</f>
        <v>43194</v>
      </c>
      <c r="Q930" s="8">
        <f>DATEVALUE(CLEAN(MID(Repositorios!I841,1,11)))</f>
        <v>43894</v>
      </c>
      <c r="R930" s="9">
        <f t="shared" si="28"/>
        <v>2</v>
      </c>
      <c r="S930" s="9">
        <f t="shared" si="29"/>
        <v>0</v>
      </c>
    </row>
    <row r="931" spans="1:19" x14ac:dyDescent="0.25">
      <c r="A931" t="str">
        <f>CLEAN(Repositorios!C932)</f>
        <v>CSS</v>
      </c>
      <c r="L931" s="2">
        <f>VALUE(CLEAN(Repositorios!D185))</f>
        <v>4323</v>
      </c>
      <c r="M931" s="2">
        <f>VALUE(CLEAN(Repositorios!E186))</f>
        <v>139</v>
      </c>
      <c r="N931" s="2">
        <f>VALUE(CLEAN(Repositorios!F980))</f>
        <v>6805</v>
      </c>
      <c r="O931" s="2">
        <f>VALUE(CLEAN(Repositorios!G670))</f>
        <v>7656</v>
      </c>
      <c r="P931" s="6">
        <f>DATEVALUE(CLEAN(MID(Repositorios!H690,1,11)))</f>
        <v>43195</v>
      </c>
      <c r="Q931" s="8">
        <f>DATEVALUE(CLEAN(MID(Repositorios!I843,1,11)))</f>
        <v>43894</v>
      </c>
      <c r="R931" s="9">
        <f t="shared" si="28"/>
        <v>2</v>
      </c>
      <c r="S931" s="9">
        <f t="shared" si="29"/>
        <v>0</v>
      </c>
    </row>
    <row r="932" spans="1:19" x14ac:dyDescent="0.25">
      <c r="A932" t="str">
        <f>CLEAN(Repositorios!C933)</f>
        <v>TypeScript</v>
      </c>
      <c r="L932" s="2">
        <f>VALUE(CLEAN(Repositorios!D727))</f>
        <v>4342</v>
      </c>
      <c r="M932" s="2">
        <f>VALUE(CLEAN(Repositorios!E591))</f>
        <v>139</v>
      </c>
      <c r="N932" s="2">
        <f>VALUE(CLEAN(Repositorios!F412))</f>
        <v>6870</v>
      </c>
      <c r="O932" s="2">
        <f>VALUE(CLEAN(Repositorios!G297))</f>
        <v>7883</v>
      </c>
      <c r="P932" s="6">
        <f>DATEVALUE(CLEAN(MID(Repositorios!H88,1,11)))</f>
        <v>43196</v>
      </c>
      <c r="Q932" s="8">
        <f>DATEVALUE(CLEAN(MID(Repositorios!I844,1,11)))</f>
        <v>43894</v>
      </c>
      <c r="R932" s="9">
        <f t="shared" si="28"/>
        <v>2</v>
      </c>
      <c r="S932" s="9">
        <f t="shared" si="29"/>
        <v>0</v>
      </c>
    </row>
    <row r="933" spans="1:19" x14ac:dyDescent="0.25">
      <c r="A933" t="str">
        <f>CLEAN(Repositorios!C934)</f>
        <v>Python</v>
      </c>
      <c r="L933" s="2">
        <f>VALUE(CLEAN(Repositorios!D670))</f>
        <v>4344</v>
      </c>
      <c r="M933" s="2">
        <f>VALUE(CLEAN(Repositorios!E70))</f>
        <v>140</v>
      </c>
      <c r="N933" s="2">
        <f>VALUE(CLEAN(Repositorios!F297))</f>
        <v>6961</v>
      </c>
      <c r="O933" s="2">
        <f>VALUE(CLEAN(Repositorios!G215))</f>
        <v>7911</v>
      </c>
      <c r="P933" s="6">
        <f>DATEVALUE(CLEAN(MID(Repositorios!H295,1,11)))</f>
        <v>43198</v>
      </c>
      <c r="Q933" s="8">
        <f>DATEVALUE(CLEAN(MID(Repositorios!I845,1,11)))</f>
        <v>43894</v>
      </c>
      <c r="R933" s="9">
        <f t="shared" si="28"/>
        <v>2</v>
      </c>
      <c r="S933" s="9">
        <f t="shared" si="29"/>
        <v>0</v>
      </c>
    </row>
    <row r="934" spans="1:19" x14ac:dyDescent="0.25">
      <c r="A934" t="str">
        <f>CLEAN(Repositorios!C935)</f>
        <v>Swift</v>
      </c>
      <c r="L934" s="2">
        <f>VALUE(CLEAN(Repositorios!D500))</f>
        <v>4394</v>
      </c>
      <c r="M934" s="2">
        <f>VALUE(CLEAN(Repositorios!E865))</f>
        <v>140</v>
      </c>
      <c r="N934" s="2">
        <f>VALUE(CLEAN(Repositorios!F185))</f>
        <v>6981</v>
      </c>
      <c r="O934" s="2">
        <f>VALUE(CLEAN(Repositorios!G938))</f>
        <v>8179</v>
      </c>
      <c r="P934" s="6">
        <f>DATEVALUE(CLEAN(MID(Repositorios!H258,1,11)))</f>
        <v>43200</v>
      </c>
      <c r="Q934" s="8">
        <f>DATEVALUE(CLEAN(MID(Repositorios!I846,1,11)))</f>
        <v>43894</v>
      </c>
      <c r="R934" s="9">
        <f t="shared" si="28"/>
        <v>2</v>
      </c>
      <c r="S934" s="9">
        <f t="shared" si="29"/>
        <v>0</v>
      </c>
    </row>
    <row r="935" spans="1:19" x14ac:dyDescent="0.25">
      <c r="A935" t="str">
        <f>CLEAN(Repositorios!C936)</f>
        <v>JavaScript</v>
      </c>
      <c r="L935" s="2">
        <f>VALUE(CLEAN(Repositorios!D447))</f>
        <v>4472</v>
      </c>
      <c r="M935" s="2">
        <f>VALUE(CLEAN(Repositorios!E115))</f>
        <v>145</v>
      </c>
      <c r="N935" s="2">
        <f>VALUE(CLEAN(Repositorios!F516))</f>
        <v>7088</v>
      </c>
      <c r="O935" s="2">
        <f>VALUE(CLEAN(Repositorios!G278))</f>
        <v>8249</v>
      </c>
      <c r="P935" s="6">
        <f>DATEVALUE(CLEAN(MID(Repositorios!H535,1,11)))</f>
        <v>43211</v>
      </c>
      <c r="Q935" s="8">
        <f>DATEVALUE(CLEAN(MID(Repositorios!I847,1,11)))</f>
        <v>43894</v>
      </c>
      <c r="R935" s="9">
        <f t="shared" si="28"/>
        <v>2</v>
      </c>
      <c r="S935" s="9">
        <f t="shared" si="29"/>
        <v>0</v>
      </c>
    </row>
    <row r="936" spans="1:19" x14ac:dyDescent="0.25">
      <c r="A936" t="str">
        <f>CLEAN(Repositorios!C937)</f>
        <v>Java</v>
      </c>
      <c r="L936" s="2">
        <f>VALUE(CLEAN(Repositorios!D399))</f>
        <v>4605</v>
      </c>
      <c r="M936" s="2">
        <f>VALUE(CLEAN(Repositorios!E532))</f>
        <v>146</v>
      </c>
      <c r="N936" s="2">
        <f>VALUE(CLEAN(Repositorios!F74))</f>
        <v>7108</v>
      </c>
      <c r="O936" s="2">
        <f>VALUE(CLEAN(Repositorios!G104))</f>
        <v>8264</v>
      </c>
      <c r="P936" s="6">
        <f>DATEVALUE(CLEAN(MID(Repositorios!H602,1,11)))</f>
        <v>43220</v>
      </c>
      <c r="Q936" s="8">
        <f>DATEVALUE(CLEAN(MID(Repositorios!I849,1,11)))</f>
        <v>43894</v>
      </c>
      <c r="R936" s="9">
        <f t="shared" si="28"/>
        <v>2</v>
      </c>
      <c r="S936" s="9">
        <f t="shared" si="29"/>
        <v>0</v>
      </c>
    </row>
    <row r="937" spans="1:19" x14ac:dyDescent="0.25">
      <c r="A937" t="str">
        <f>CLEAN(Repositorios!C938)</f>
        <v>C</v>
      </c>
      <c r="L937" s="2">
        <f>VALUE(CLEAN(Repositorios!D49))</f>
        <v>4682</v>
      </c>
      <c r="M937" s="2">
        <f>VALUE(CLEAN(Repositorios!E32))</f>
        <v>147</v>
      </c>
      <c r="N937" s="2">
        <f>VALUE(CLEAN(Repositorios!F278))</f>
        <v>7434</v>
      </c>
      <c r="O937" s="2">
        <f>VALUE(CLEAN(Repositorios!G451))</f>
        <v>8296</v>
      </c>
      <c r="P937" s="6">
        <f>DATEVALUE(CLEAN(MID(Repositorios!H937,1,11)))</f>
        <v>43222</v>
      </c>
      <c r="Q937" s="8">
        <f>DATEVALUE(CLEAN(MID(Repositorios!I852,1,11)))</f>
        <v>43894</v>
      </c>
      <c r="R937" s="9">
        <f t="shared" si="28"/>
        <v>2</v>
      </c>
      <c r="S937" s="9">
        <f t="shared" si="29"/>
        <v>0</v>
      </c>
    </row>
    <row r="938" spans="1:19" x14ac:dyDescent="0.25">
      <c r="A938" t="str">
        <f>CLEAN(Repositorios!C939)</f>
        <v>null</v>
      </c>
      <c r="L938" s="2">
        <f>VALUE(CLEAN(Repositorios!D168))</f>
        <v>4689</v>
      </c>
      <c r="M938" s="2">
        <f>VALUE(CLEAN(Repositorios!E346))</f>
        <v>147</v>
      </c>
      <c r="N938" s="2">
        <f>VALUE(CLEAN(Repositorios!F689))</f>
        <v>7488</v>
      </c>
      <c r="O938" s="2">
        <f>VALUE(CLEAN(Repositorios!G370))</f>
        <v>8406</v>
      </c>
      <c r="P938" s="6">
        <f>DATEVALUE(CLEAN(MID(Repositorios!H29,1,11)))</f>
        <v>43227</v>
      </c>
      <c r="Q938" s="8">
        <f>DATEVALUE(CLEAN(MID(Repositorios!I853,1,11)))</f>
        <v>43894</v>
      </c>
      <c r="R938" s="9">
        <f t="shared" si="28"/>
        <v>2</v>
      </c>
      <c r="S938" s="9">
        <f t="shared" si="29"/>
        <v>0</v>
      </c>
    </row>
    <row r="939" spans="1:19" x14ac:dyDescent="0.25">
      <c r="A939" t="str">
        <f>CLEAN(Repositorios!C940)</f>
        <v>Objective-C</v>
      </c>
      <c r="L939" s="2">
        <f>VALUE(CLEAN(Repositorios!D499))</f>
        <v>4772</v>
      </c>
      <c r="M939" s="2">
        <f>VALUE(CLEAN(Repositorios!E823))</f>
        <v>148</v>
      </c>
      <c r="N939" s="2">
        <f>VALUE(CLEAN(Repositorios!F670))</f>
        <v>7527</v>
      </c>
      <c r="O939" s="2">
        <f>VALUE(CLEAN(Repositorios!G516))</f>
        <v>8663</v>
      </c>
      <c r="P939" s="6">
        <f>DATEVALUE(CLEAN(MID(Repositorios!H41,1,11)))</f>
        <v>43229</v>
      </c>
      <c r="Q939" s="8">
        <f>DATEVALUE(CLEAN(MID(Repositorios!I855,1,11)))</f>
        <v>43894</v>
      </c>
      <c r="R939" s="9">
        <f t="shared" si="28"/>
        <v>2</v>
      </c>
      <c r="S939" s="9">
        <f t="shared" si="29"/>
        <v>0</v>
      </c>
    </row>
    <row r="940" spans="1:19" x14ac:dyDescent="0.25">
      <c r="A940" t="str">
        <f>CLEAN(Repositorios!C941)</f>
        <v>Vue</v>
      </c>
      <c r="L940" s="2">
        <f>VALUE(CLEAN(Repositorios!D17))</f>
        <v>4814</v>
      </c>
      <c r="M940" s="2">
        <f>VALUE(CLEAN(Repositorios!E707))</f>
        <v>149</v>
      </c>
      <c r="N940" s="2">
        <f>VALUE(CLEAN(Repositorios!F370))</f>
        <v>7632</v>
      </c>
      <c r="O940" s="2">
        <f>VALUE(CLEAN(Repositorios!G355))</f>
        <v>8719</v>
      </c>
      <c r="P940" s="6">
        <f>DATEVALUE(CLEAN(MID(Repositorios!H470,1,11)))</f>
        <v>43233</v>
      </c>
      <c r="Q940" s="8">
        <f>DATEVALUE(CLEAN(MID(Repositorios!I857,1,11)))</f>
        <v>43894</v>
      </c>
      <c r="R940" s="9">
        <f t="shared" si="28"/>
        <v>2</v>
      </c>
      <c r="S940" s="9">
        <f t="shared" si="29"/>
        <v>0</v>
      </c>
    </row>
    <row r="941" spans="1:19" x14ac:dyDescent="0.25">
      <c r="A941" t="str">
        <f>CLEAN(Repositorios!C942)</f>
        <v>Shell</v>
      </c>
      <c r="L941" s="2">
        <f>VALUE(CLEAN(Repositorios!D224))</f>
        <v>4836</v>
      </c>
      <c r="M941" s="2">
        <f>VALUE(CLEAN(Repositorios!E807))</f>
        <v>149</v>
      </c>
      <c r="N941" s="2">
        <f>VALUE(CLEAN(Repositorios!F355))</f>
        <v>7661</v>
      </c>
      <c r="O941" s="2">
        <f>VALUE(CLEAN(Repositorios!G4))</f>
        <v>8829</v>
      </c>
      <c r="P941" s="6">
        <f>DATEVALUE(CLEAN(MID(Repositorios!H81,1,11)))</f>
        <v>43235</v>
      </c>
      <c r="Q941" s="8">
        <f>DATEVALUE(CLEAN(MID(Repositorios!I862,1,11)))</f>
        <v>43894</v>
      </c>
      <c r="R941" s="9">
        <f t="shared" si="28"/>
        <v>2</v>
      </c>
      <c r="S941" s="9">
        <f t="shared" si="29"/>
        <v>0</v>
      </c>
    </row>
    <row r="942" spans="1:19" x14ac:dyDescent="0.25">
      <c r="A942" t="str">
        <f>CLEAN(Repositorios!C943)</f>
        <v>Vim script</v>
      </c>
      <c r="L942" s="2">
        <f>VALUE(CLEAN(Repositorios!D628))</f>
        <v>4869</v>
      </c>
      <c r="M942" s="2">
        <f>VALUE(CLEAN(Repositorios!E152))</f>
        <v>150</v>
      </c>
      <c r="N942" s="2">
        <f>VALUE(CLEAN(Repositorios!F215))</f>
        <v>7666</v>
      </c>
      <c r="O942" s="2">
        <f>VALUE(CLEAN(Repositorios!G5))</f>
        <v>8847</v>
      </c>
      <c r="P942" s="6">
        <f>DATEVALUE(CLEAN(MID(Repositorios!H736,1,11)))</f>
        <v>43239</v>
      </c>
      <c r="Q942" s="8">
        <f>DATEVALUE(CLEAN(MID(Repositorios!I864,1,11)))</f>
        <v>43894</v>
      </c>
      <c r="R942" s="9">
        <f t="shared" si="28"/>
        <v>2</v>
      </c>
      <c r="S942" s="9">
        <f t="shared" si="29"/>
        <v>0</v>
      </c>
    </row>
    <row r="943" spans="1:19" x14ac:dyDescent="0.25">
      <c r="A943" t="str">
        <f>CLEAN(Repositorios!C944)</f>
        <v>TypeScript</v>
      </c>
      <c r="L943" s="2">
        <f>VALUE(CLEAN(Repositorios!D832))</f>
        <v>4900</v>
      </c>
      <c r="M943" s="2">
        <f>VALUE(CLEAN(Repositorios!E18))</f>
        <v>153</v>
      </c>
      <c r="N943" s="2">
        <f>VALUE(CLEAN(Repositorios!F451))</f>
        <v>7824</v>
      </c>
      <c r="O943" s="2">
        <f>VALUE(CLEAN(Repositorios!G627))</f>
        <v>8918</v>
      </c>
      <c r="P943" s="6">
        <f>DATEVALUE(CLEAN(MID(Repositorios!H969,1,11)))</f>
        <v>43255</v>
      </c>
      <c r="Q943" s="8">
        <f>DATEVALUE(CLEAN(MID(Repositorios!I866,1,11)))</f>
        <v>43894</v>
      </c>
      <c r="R943" s="9">
        <f t="shared" si="28"/>
        <v>2</v>
      </c>
      <c r="S943" s="9">
        <f t="shared" si="29"/>
        <v>0</v>
      </c>
    </row>
    <row r="944" spans="1:19" x14ac:dyDescent="0.25">
      <c r="A944" t="str">
        <f>CLEAN(Repositorios!C945)</f>
        <v>null</v>
      </c>
      <c r="L944" s="2">
        <f>VALUE(CLEAN(Repositorios!D679))</f>
        <v>5086</v>
      </c>
      <c r="M944" s="2">
        <f>VALUE(CLEAN(Repositorios!E72))</f>
        <v>153</v>
      </c>
      <c r="N944" s="2">
        <f>VALUE(CLEAN(Repositorios!F104))</f>
        <v>8148</v>
      </c>
      <c r="O944" s="2">
        <f>VALUE(CLEAN(Repositorios!G42))</f>
        <v>8978</v>
      </c>
      <c r="P944" s="6">
        <f>DATEVALUE(CLEAN(MID(Repositorios!H298,1,11)))</f>
        <v>43264</v>
      </c>
      <c r="Q944" s="8">
        <f>DATEVALUE(CLEAN(MID(Repositorios!I869,1,11)))</f>
        <v>43894</v>
      </c>
      <c r="R944" s="9">
        <f t="shared" si="28"/>
        <v>2</v>
      </c>
      <c r="S944" s="9">
        <f t="shared" si="29"/>
        <v>0</v>
      </c>
    </row>
    <row r="945" spans="1:19" x14ac:dyDescent="0.25">
      <c r="A945" t="str">
        <f>CLEAN(Repositorios!C946)</f>
        <v>Python</v>
      </c>
      <c r="L945" s="2">
        <f>VALUE(CLEAN(Repositorios!D268))</f>
        <v>5148</v>
      </c>
      <c r="M945" s="2">
        <f>VALUE(CLEAN(Repositorios!E321))</f>
        <v>154</v>
      </c>
      <c r="N945" s="2">
        <f>VALUE(CLEAN(Repositorios!F268))</f>
        <v>8209</v>
      </c>
      <c r="O945" s="2">
        <f>VALUE(CLEAN(Repositorios!G518))</f>
        <v>9435</v>
      </c>
      <c r="P945" s="6">
        <f>DATEVALUE(CLEAN(MID(Repositorios!H846,1,11)))</f>
        <v>43267</v>
      </c>
      <c r="Q945" s="8">
        <f>DATEVALUE(CLEAN(MID(Repositorios!I870,1,11)))</f>
        <v>43894</v>
      </c>
      <c r="R945" s="9">
        <f t="shared" si="28"/>
        <v>2</v>
      </c>
      <c r="S945" s="9">
        <f t="shared" si="29"/>
        <v>0</v>
      </c>
    </row>
    <row r="946" spans="1:19" x14ac:dyDescent="0.25">
      <c r="A946" t="str">
        <f>CLEAN(Repositorios!C947)</f>
        <v>JavaScript</v>
      </c>
      <c r="L946" s="2">
        <f>VALUE(CLEAN(Repositorios!D69))</f>
        <v>5255</v>
      </c>
      <c r="M946" s="2">
        <f>VALUE(CLEAN(Repositorios!E446))</f>
        <v>155</v>
      </c>
      <c r="N946" s="2">
        <f>VALUE(CLEAN(Repositorios!F5))</f>
        <v>8384</v>
      </c>
      <c r="O946" s="2">
        <f>VALUE(CLEAN(Repositorios!G185))</f>
        <v>9445</v>
      </c>
      <c r="P946" s="6">
        <f>DATEVALUE(CLEAN(MID(Repositorios!H726,1,11)))</f>
        <v>43269</v>
      </c>
      <c r="Q946" s="8">
        <f>DATEVALUE(CLEAN(MID(Repositorios!I875,1,11)))</f>
        <v>43894</v>
      </c>
      <c r="R946" s="9">
        <f t="shared" si="28"/>
        <v>2</v>
      </c>
      <c r="S946" s="9">
        <f t="shared" si="29"/>
        <v>0</v>
      </c>
    </row>
    <row r="947" spans="1:19" x14ac:dyDescent="0.25">
      <c r="A947" t="str">
        <f>CLEAN(Repositorios!C948)</f>
        <v>C++</v>
      </c>
      <c r="L947" s="2">
        <f>VALUE(CLEAN(Repositorios!D7))</f>
        <v>5485</v>
      </c>
      <c r="M947" s="2">
        <f>VALUE(CLEAN(Repositorios!E494))</f>
        <v>156</v>
      </c>
      <c r="N947" s="2">
        <f>VALUE(CLEAN(Repositorios!F627))</f>
        <v>8439</v>
      </c>
      <c r="O947" s="2">
        <f>VALUE(CLEAN(Repositorios!G44))</f>
        <v>9508</v>
      </c>
      <c r="P947" s="6">
        <f>DATEVALUE(CLEAN(MID(Repositorios!H757,1,11)))</f>
        <v>43273</v>
      </c>
      <c r="Q947" s="8">
        <f>DATEVALUE(CLEAN(MID(Repositorios!I876,1,11)))</f>
        <v>43894</v>
      </c>
      <c r="R947" s="9">
        <f t="shared" si="28"/>
        <v>2</v>
      </c>
      <c r="S947" s="9">
        <f t="shared" si="29"/>
        <v>0</v>
      </c>
    </row>
    <row r="948" spans="1:19" x14ac:dyDescent="0.25">
      <c r="A948" t="str">
        <f>CLEAN(Repositorios!C949)</f>
        <v>TypeScript</v>
      </c>
      <c r="L948" s="2">
        <f>VALUE(CLEAN(Repositorios!D198))</f>
        <v>5753</v>
      </c>
      <c r="M948" s="2">
        <f>VALUE(CLEAN(Repositorios!E452))</f>
        <v>158</v>
      </c>
      <c r="N948" s="2">
        <f>VALUE(CLEAN(Repositorios!F455))</f>
        <v>8516</v>
      </c>
      <c r="O948" s="2">
        <f>VALUE(CLEAN(Repositorios!G95))</f>
        <v>9621</v>
      </c>
      <c r="P948" s="6">
        <f>DATEVALUE(CLEAN(MID(Repositorios!H180,1,11)))</f>
        <v>43274</v>
      </c>
      <c r="Q948" s="8">
        <f>DATEVALUE(CLEAN(MID(Repositorios!I878,1,11)))</f>
        <v>43894</v>
      </c>
      <c r="R948" s="9">
        <f t="shared" si="28"/>
        <v>2</v>
      </c>
      <c r="S948" s="9">
        <f t="shared" si="29"/>
        <v>0</v>
      </c>
    </row>
    <row r="949" spans="1:19" x14ac:dyDescent="0.25">
      <c r="A949" t="str">
        <f>CLEAN(Repositorios!C950)</f>
        <v>Python</v>
      </c>
      <c r="L949" s="2">
        <f>VALUE(CLEAN(Repositorios!D116))</f>
        <v>5893</v>
      </c>
      <c r="M949" s="2">
        <f>VALUE(CLEAN(Repositorios!E814))</f>
        <v>158</v>
      </c>
      <c r="N949" s="2">
        <f>VALUE(CLEAN(Repositorios!F4))</f>
        <v>8534</v>
      </c>
      <c r="O949" s="2">
        <f>VALUE(CLEAN(Repositorios!G74))</f>
        <v>9949</v>
      </c>
      <c r="P949" s="6">
        <f>DATEVALUE(CLEAN(MID(Repositorios!H320,1,11)))</f>
        <v>43276</v>
      </c>
      <c r="Q949" s="8">
        <f>DATEVALUE(CLEAN(MID(Repositorios!I879,1,11)))</f>
        <v>43894</v>
      </c>
      <c r="R949" s="9">
        <f t="shared" si="28"/>
        <v>2</v>
      </c>
      <c r="S949" s="9">
        <f t="shared" si="29"/>
        <v>0</v>
      </c>
    </row>
    <row r="950" spans="1:19" x14ac:dyDescent="0.25">
      <c r="A950" t="str">
        <f>CLEAN(Repositorios!C951)</f>
        <v>JavaScript</v>
      </c>
      <c r="L950" s="2">
        <f>VALUE(CLEAN(Repositorios!D938))</f>
        <v>5895</v>
      </c>
      <c r="M950" s="2">
        <f>VALUE(CLEAN(Repositorios!E211))</f>
        <v>162</v>
      </c>
      <c r="N950" s="2">
        <f>VALUE(CLEAN(Repositorios!F42))</f>
        <v>8588</v>
      </c>
      <c r="O950" s="2">
        <f>VALUE(CLEAN(Repositorios!G268))</f>
        <v>10231</v>
      </c>
      <c r="P950" s="6">
        <f>DATEVALUE(CLEAN(MID(Repositorios!H793,1,11)))</f>
        <v>43276</v>
      </c>
      <c r="Q950" s="8">
        <f>DATEVALUE(CLEAN(MID(Repositorios!I881,1,11)))</f>
        <v>43894</v>
      </c>
      <c r="R950" s="9">
        <f t="shared" si="28"/>
        <v>2</v>
      </c>
      <c r="S950" s="9">
        <f t="shared" si="29"/>
        <v>0</v>
      </c>
    </row>
    <row r="951" spans="1:19" x14ac:dyDescent="0.25">
      <c r="A951" t="str">
        <f>CLEAN(Repositorios!C952)</f>
        <v>Java</v>
      </c>
      <c r="L951" s="2">
        <f>VALUE(CLEAN(Repositorios!D157))</f>
        <v>5944</v>
      </c>
      <c r="M951" s="2">
        <f>VALUE(CLEAN(Repositorios!E157))</f>
        <v>163</v>
      </c>
      <c r="N951" s="2">
        <f>VALUE(CLEAN(Repositorios!F883))</f>
        <v>8672</v>
      </c>
      <c r="O951" s="2">
        <f>VALUE(CLEAN(Repositorios!G224))</f>
        <v>10270</v>
      </c>
      <c r="P951" s="6">
        <f>DATEVALUE(CLEAN(MID(Repositorios!H975,1,11)))</f>
        <v>43277</v>
      </c>
      <c r="Q951" s="8">
        <f>DATEVALUE(CLEAN(MID(Repositorios!I882,1,11)))</f>
        <v>43894</v>
      </c>
      <c r="R951" s="9">
        <f t="shared" si="28"/>
        <v>2</v>
      </c>
      <c r="S951" s="9">
        <f t="shared" si="29"/>
        <v>0</v>
      </c>
    </row>
    <row r="952" spans="1:19" x14ac:dyDescent="0.25">
      <c r="A952" t="str">
        <f>CLEAN(Repositorios!C953)</f>
        <v>C#</v>
      </c>
      <c r="L952" s="2">
        <f>VALUE(CLEAN(Repositorios!D433))</f>
        <v>5999</v>
      </c>
      <c r="M952" s="2">
        <f>VALUE(CLEAN(Repositorios!E363))</f>
        <v>165</v>
      </c>
      <c r="N952" s="2">
        <f>VALUE(CLEAN(Repositorios!F518))</f>
        <v>8837</v>
      </c>
      <c r="O952" s="2">
        <f>VALUE(CLEAN(Repositorios!G883))</f>
        <v>10337</v>
      </c>
      <c r="P952" s="6">
        <f>DATEVALUE(CLEAN(MID(Repositorios!H130,1,11)))</f>
        <v>43278</v>
      </c>
      <c r="Q952" s="8">
        <f>DATEVALUE(CLEAN(MID(Repositorios!I886,1,11)))</f>
        <v>43894</v>
      </c>
      <c r="R952" s="9">
        <f t="shared" si="28"/>
        <v>2</v>
      </c>
      <c r="S952" s="9">
        <f t="shared" si="29"/>
        <v>0</v>
      </c>
    </row>
    <row r="953" spans="1:19" x14ac:dyDescent="0.25">
      <c r="A953" t="str">
        <f>CLEAN(Repositorios!C954)</f>
        <v>Perl</v>
      </c>
      <c r="L953" s="2">
        <f>VALUE(CLEAN(Repositorios!D606))</f>
        <v>6045</v>
      </c>
      <c r="M953" s="2">
        <f>VALUE(CLEAN(Repositorios!E561))</f>
        <v>165</v>
      </c>
      <c r="N953" s="2">
        <f>VALUE(CLEAN(Repositorios!F114))</f>
        <v>8886</v>
      </c>
      <c r="O953" s="2">
        <f>VALUE(CLEAN(Repositorios!G903))</f>
        <v>10544</v>
      </c>
      <c r="P953" s="6">
        <f>DATEVALUE(CLEAN(MID(Repositorios!H227,1,11)))</f>
        <v>43286</v>
      </c>
      <c r="Q953" s="8">
        <f>DATEVALUE(CLEAN(MID(Repositorios!I887,1,11)))</f>
        <v>43894</v>
      </c>
      <c r="R953" s="9">
        <f t="shared" si="28"/>
        <v>2</v>
      </c>
      <c r="S953" s="9">
        <f t="shared" si="29"/>
        <v>0</v>
      </c>
    </row>
    <row r="954" spans="1:19" x14ac:dyDescent="0.25">
      <c r="A954" t="str">
        <f>CLEAN(Repositorios!C955)</f>
        <v>Java</v>
      </c>
      <c r="L954" s="2">
        <f>VALUE(CLEAN(Repositorios!D5))</f>
        <v>6397</v>
      </c>
      <c r="M954" s="2">
        <f>VALUE(CLEAN(Repositorios!E403))</f>
        <v>166</v>
      </c>
      <c r="N954" s="2">
        <f>VALUE(CLEAN(Repositorios!F132))</f>
        <v>8915</v>
      </c>
      <c r="O954" s="2">
        <f>VALUE(CLEAN(Repositorios!G455))</f>
        <v>10560</v>
      </c>
      <c r="P954" s="6">
        <f>DATEVALUE(CLEAN(MID(Repositorios!H502,1,11)))</f>
        <v>43293</v>
      </c>
      <c r="Q954" s="8">
        <f>DATEVALUE(CLEAN(MID(Repositorios!I892,1,11)))</f>
        <v>43894</v>
      </c>
      <c r="R954" s="9">
        <f t="shared" si="28"/>
        <v>2</v>
      </c>
      <c r="S954" s="9">
        <f t="shared" si="29"/>
        <v>0</v>
      </c>
    </row>
    <row r="955" spans="1:19" x14ac:dyDescent="0.25">
      <c r="A955" t="str">
        <f>CLEAN(Repositorios!C956)</f>
        <v>JavaScript</v>
      </c>
      <c r="L955" s="2">
        <f>VALUE(CLEAN(Repositorios!D518))</f>
        <v>6458</v>
      </c>
      <c r="M955" s="2">
        <f>VALUE(CLEAN(Repositorios!E145))</f>
        <v>170</v>
      </c>
      <c r="N955" s="2">
        <f>VALUE(CLEAN(Repositorios!F44))</f>
        <v>9023</v>
      </c>
      <c r="O955" s="2">
        <f>VALUE(CLEAN(Repositorios!G53))</f>
        <v>10615</v>
      </c>
      <c r="P955" s="6">
        <f>DATEVALUE(CLEAN(MID(Repositorios!H728,1,11)))</f>
        <v>43317</v>
      </c>
      <c r="Q955" s="8">
        <f>DATEVALUE(CLEAN(MID(Repositorios!I895,1,11)))</f>
        <v>43894</v>
      </c>
      <c r="R955" s="9">
        <f t="shared" si="28"/>
        <v>2</v>
      </c>
      <c r="S955" s="9">
        <f t="shared" si="29"/>
        <v>0</v>
      </c>
    </row>
    <row r="956" spans="1:19" x14ac:dyDescent="0.25">
      <c r="A956" t="str">
        <f>CLEAN(Repositorios!C957)</f>
        <v>Shell</v>
      </c>
      <c r="L956" s="2">
        <f>VALUE(CLEAN(Repositorios!D999))</f>
        <v>6642</v>
      </c>
      <c r="M956" s="2">
        <f>VALUE(CLEAN(Repositorios!E198))</f>
        <v>172</v>
      </c>
      <c r="N956" s="2">
        <f>VALUE(CLEAN(Repositorios!F95))</f>
        <v>9027</v>
      </c>
      <c r="O956" s="2">
        <f>VALUE(CLEAN(Repositorios!G689))</f>
        <v>10706</v>
      </c>
      <c r="P956" s="6">
        <f>DATEVALUE(CLEAN(MID(Repositorios!H918,1,11)))</f>
        <v>43326</v>
      </c>
      <c r="Q956" s="8">
        <f>DATEVALUE(CLEAN(MID(Repositorios!I896,1,11)))</f>
        <v>43894</v>
      </c>
      <c r="R956" s="9">
        <f t="shared" si="28"/>
        <v>2</v>
      </c>
      <c r="S956" s="9">
        <f t="shared" si="29"/>
        <v>0</v>
      </c>
    </row>
    <row r="957" spans="1:19" x14ac:dyDescent="0.25">
      <c r="A957" t="str">
        <f>CLEAN(Repositorios!C958)</f>
        <v>JavaScript</v>
      </c>
      <c r="L957" s="2">
        <f>VALUE(CLEAN(Repositorios!D455))</f>
        <v>6675</v>
      </c>
      <c r="M957" s="2">
        <f>VALUE(CLEAN(Repositorios!E911))</f>
        <v>173</v>
      </c>
      <c r="N957" s="2">
        <f>VALUE(CLEAN(Repositorios!F971))</f>
        <v>9058</v>
      </c>
      <c r="O957" s="2">
        <f>VALUE(CLEAN(Repositorios!G971))</f>
        <v>10755</v>
      </c>
      <c r="P957" s="6">
        <f>DATEVALUE(CLEAN(MID(Repositorios!H577,1,11)))</f>
        <v>43333</v>
      </c>
      <c r="Q957" s="8">
        <f>DATEVALUE(CLEAN(MID(Repositorios!I898,1,11)))</f>
        <v>43894</v>
      </c>
      <c r="R957" s="9">
        <f t="shared" si="28"/>
        <v>2</v>
      </c>
      <c r="S957" s="9">
        <f t="shared" si="29"/>
        <v>0</v>
      </c>
    </row>
    <row r="958" spans="1:19" x14ac:dyDescent="0.25">
      <c r="A958" t="str">
        <f>CLEAN(Repositorios!C959)</f>
        <v>C++</v>
      </c>
      <c r="L958" s="2">
        <f>VALUE(CLEAN(Repositorios!D404))</f>
        <v>6752</v>
      </c>
      <c r="M958" s="2">
        <f>VALUE(CLEAN(Repositorios!E982))</f>
        <v>177</v>
      </c>
      <c r="N958" s="2">
        <f>VALUE(CLEAN(Repositorios!F903))</f>
        <v>10077</v>
      </c>
      <c r="O958" s="2">
        <f>VALUE(CLEAN(Repositorios!G32))</f>
        <v>11204</v>
      </c>
      <c r="P958" s="6">
        <f>DATEVALUE(CLEAN(MID(Repositorios!H605,1,11)))</f>
        <v>43335</v>
      </c>
      <c r="Q958" s="8">
        <f>DATEVALUE(CLEAN(MID(Repositorios!I900,1,11)))</f>
        <v>43894</v>
      </c>
      <c r="R958" s="9">
        <f t="shared" si="28"/>
        <v>2</v>
      </c>
      <c r="S958" s="9">
        <f t="shared" si="29"/>
        <v>0</v>
      </c>
    </row>
    <row r="959" spans="1:19" x14ac:dyDescent="0.25">
      <c r="A959" t="str">
        <f>CLEAN(Repositorios!C960)</f>
        <v>JavaScript</v>
      </c>
      <c r="L959" s="2">
        <f>VALUE(CLEAN(Repositorios!D44))</f>
        <v>6774</v>
      </c>
      <c r="M959" s="2">
        <f>VALUE(CLEAN(Repositorios!E607))</f>
        <v>181</v>
      </c>
      <c r="N959" s="2">
        <f>VALUE(CLEAN(Repositorios!F224))</f>
        <v>10119</v>
      </c>
      <c r="O959" s="2">
        <f>VALUE(CLEAN(Repositorios!G322))</f>
        <v>11441</v>
      </c>
      <c r="P959" s="6">
        <f>DATEVALUE(CLEAN(MID(Repositorios!H448,1,11)))</f>
        <v>43341</v>
      </c>
      <c r="Q959" s="8">
        <f>DATEVALUE(CLEAN(MID(Repositorios!I902,1,11)))</f>
        <v>43894</v>
      </c>
      <c r="R959" s="9">
        <f t="shared" si="28"/>
        <v>2</v>
      </c>
      <c r="S959" s="9">
        <f t="shared" si="29"/>
        <v>0</v>
      </c>
    </row>
    <row r="960" spans="1:19" x14ac:dyDescent="0.25">
      <c r="A960" t="str">
        <f>CLEAN(Repositorios!C961)</f>
        <v>TypeScript</v>
      </c>
      <c r="L960" s="2">
        <f>VALUE(CLEAN(Repositorios!D365))</f>
        <v>7083</v>
      </c>
      <c r="M960" s="2">
        <f>VALUE(CLEAN(Repositorios!E716))</f>
        <v>182</v>
      </c>
      <c r="N960" s="2">
        <f>VALUE(CLEAN(Repositorios!F32))</f>
        <v>10260</v>
      </c>
      <c r="O960" s="2">
        <f>VALUE(CLEAN(Repositorios!G114))</f>
        <v>11558</v>
      </c>
      <c r="P960" s="6">
        <f>DATEVALUE(CLEAN(MID(Repositorios!H800,1,11)))</f>
        <v>43345</v>
      </c>
      <c r="Q960" s="8">
        <f>DATEVALUE(CLEAN(MID(Repositorios!I904,1,11)))</f>
        <v>43894</v>
      </c>
      <c r="R960" s="9">
        <f t="shared" si="28"/>
        <v>2</v>
      </c>
      <c r="S960" s="9">
        <f t="shared" si="29"/>
        <v>0</v>
      </c>
    </row>
    <row r="961" spans="1:19" x14ac:dyDescent="0.25">
      <c r="A961" t="str">
        <f>CLEAN(Repositorios!C962)</f>
        <v>JavaScript</v>
      </c>
      <c r="L961" s="2">
        <f>VALUE(CLEAN(Repositorios!D516))</f>
        <v>7100</v>
      </c>
      <c r="M961" s="2">
        <f>VALUE(CLEAN(Repositorios!E407))</f>
        <v>183</v>
      </c>
      <c r="N961" s="2">
        <f>VALUE(CLEAN(Repositorios!F53))</f>
        <v>10271</v>
      </c>
      <c r="O961" s="2">
        <f>VALUE(CLEAN(Repositorios!G606))</f>
        <v>12009</v>
      </c>
      <c r="P961" s="6">
        <f>DATEVALUE(CLEAN(MID(Repositorios!H182,1,11)))</f>
        <v>43347</v>
      </c>
      <c r="Q961" s="8">
        <f>DATEVALUE(CLEAN(MID(Repositorios!I908,1,11)))</f>
        <v>43894</v>
      </c>
      <c r="R961" s="9">
        <f t="shared" si="28"/>
        <v>2</v>
      </c>
      <c r="S961" s="9">
        <f t="shared" si="29"/>
        <v>0</v>
      </c>
    </row>
    <row r="962" spans="1:19" x14ac:dyDescent="0.25">
      <c r="A962" t="str">
        <f>CLEAN(Repositorios!C963)</f>
        <v>JavaScript</v>
      </c>
      <c r="L962" s="2">
        <f>VALUE(CLEAN(Repositorios!D191))</f>
        <v>7150</v>
      </c>
      <c r="M962" s="2">
        <f>VALUE(CLEAN(Repositorios!E552))</f>
        <v>186</v>
      </c>
      <c r="N962" s="2">
        <f>VALUE(CLEAN(Repositorios!F39))</f>
        <v>10449</v>
      </c>
      <c r="O962" s="2">
        <f>VALUE(CLEAN(Repositorios!G203))</f>
        <v>12280</v>
      </c>
      <c r="P962" s="6">
        <f>DATEVALUE(CLEAN(MID(Repositorios!H852,1,11)))</f>
        <v>43357</v>
      </c>
      <c r="Q962" s="8">
        <f>DATEVALUE(CLEAN(MID(Repositorios!I909,1,11)))</f>
        <v>43894</v>
      </c>
      <c r="R962" s="9">
        <f t="shared" si="28"/>
        <v>2</v>
      </c>
      <c r="S962" s="9">
        <f t="shared" si="29"/>
        <v>0</v>
      </c>
    </row>
    <row r="963" spans="1:19" x14ac:dyDescent="0.25">
      <c r="A963" t="str">
        <f>CLEAN(Repositorios!C964)</f>
        <v>JavaScript</v>
      </c>
      <c r="L963" s="2">
        <f>VALUE(CLEAN(Repositorios!D53))</f>
        <v>7414</v>
      </c>
      <c r="M963" s="2">
        <f>VALUE(CLEAN(Repositorios!E441))</f>
        <v>187</v>
      </c>
      <c r="N963" s="2">
        <f>VALUE(CLEAN(Repositorios!F606))</f>
        <v>10781</v>
      </c>
      <c r="O963" s="2">
        <f>VALUE(CLEAN(Repositorios!G23))</f>
        <v>12486</v>
      </c>
      <c r="P963" s="6">
        <f>DATEVALUE(CLEAN(MID(Repositorios!H799,1,11)))</f>
        <v>43367</v>
      </c>
      <c r="Q963" s="8">
        <f>DATEVALUE(CLEAN(MID(Repositorios!I910,1,11)))</f>
        <v>43894</v>
      </c>
      <c r="R963" s="9">
        <f t="shared" ref="R963:R1001" si="30">2020-YEAR(P963)</f>
        <v>2</v>
      </c>
      <c r="S963" s="9">
        <f t="shared" ref="S963:S1001" si="31">_xlfn.DAYS("04/03/2020",Q963)</f>
        <v>0</v>
      </c>
    </row>
    <row r="964" spans="1:19" x14ac:dyDescent="0.25">
      <c r="A964" t="str">
        <f>CLEAN(Repositorios!C965)</f>
        <v>JavaScript</v>
      </c>
      <c r="L964" s="2">
        <f>VALUE(CLEAN(Repositorios!D431))</f>
        <v>7590</v>
      </c>
      <c r="M964" s="2">
        <f>VALUE(CLEAN(Repositorios!E459))</f>
        <v>188</v>
      </c>
      <c r="N964" s="2">
        <f>VALUE(CLEAN(Repositorios!F322))</f>
        <v>10829</v>
      </c>
      <c r="O964" s="2">
        <f>VALUE(CLEAN(Repositorios!G132))</f>
        <v>12834</v>
      </c>
      <c r="P964" s="6">
        <f>DATEVALUE(CLEAN(MID(Repositorios!H853,1,11)))</f>
        <v>43367</v>
      </c>
      <c r="Q964" s="8">
        <f>DATEVALUE(CLEAN(MID(Repositorios!I911,1,11)))</f>
        <v>43894</v>
      </c>
      <c r="R964" s="9">
        <f t="shared" si="30"/>
        <v>2</v>
      </c>
      <c r="S964" s="9">
        <f t="shared" si="31"/>
        <v>0</v>
      </c>
    </row>
    <row r="965" spans="1:19" x14ac:dyDescent="0.25">
      <c r="A965" t="str">
        <f>CLEAN(Repositorios!C966)</f>
        <v>Python</v>
      </c>
      <c r="L965" s="2">
        <f>VALUE(CLEAN(Repositorios!D668))</f>
        <v>7855</v>
      </c>
      <c r="M965" s="2">
        <f>VALUE(CLEAN(Repositorios!E189))</f>
        <v>189</v>
      </c>
      <c r="N965" s="2">
        <f>VALUE(CLEAN(Repositorios!F23))</f>
        <v>11380</v>
      </c>
      <c r="O965" s="2">
        <f>VALUE(CLEAN(Repositorios!G175))</f>
        <v>12991</v>
      </c>
      <c r="P965" s="6">
        <f>DATEVALUE(CLEAN(MID(Repositorios!H831,1,11)))</f>
        <v>43375</v>
      </c>
      <c r="Q965" s="8">
        <f>DATEVALUE(CLEAN(MID(Repositorios!I913,1,11)))</f>
        <v>43894</v>
      </c>
      <c r="R965" s="9">
        <f t="shared" si="30"/>
        <v>2</v>
      </c>
      <c r="S965" s="9">
        <f t="shared" si="31"/>
        <v>0</v>
      </c>
    </row>
    <row r="966" spans="1:19" x14ac:dyDescent="0.25">
      <c r="A966" t="str">
        <f>CLEAN(Repositorios!C967)</f>
        <v>JavaScript</v>
      </c>
      <c r="L966" s="2">
        <f>VALUE(CLEAN(Repositorios!D378))</f>
        <v>7941</v>
      </c>
      <c r="M966" s="2">
        <f>VALUE(CLEAN(Repositorios!E101))</f>
        <v>193</v>
      </c>
      <c r="N966" s="2">
        <f>VALUE(CLEAN(Repositorios!F650))</f>
        <v>12092</v>
      </c>
      <c r="O966" s="2">
        <f>VALUE(CLEAN(Repositorios!G407))</f>
        <v>13246</v>
      </c>
      <c r="P966" s="6">
        <f>DATEVALUE(CLEAN(MID(Repositorios!H117,1,11)))</f>
        <v>43379</v>
      </c>
      <c r="Q966" s="8">
        <f>DATEVALUE(CLEAN(MID(Repositorios!I915,1,11)))</f>
        <v>43894</v>
      </c>
      <c r="R966" s="9">
        <f t="shared" si="30"/>
        <v>2</v>
      </c>
      <c r="S966" s="9">
        <f t="shared" si="31"/>
        <v>0</v>
      </c>
    </row>
    <row r="967" spans="1:19" x14ac:dyDescent="0.25">
      <c r="A967" t="str">
        <f>CLEAN(Repositorios!C968)</f>
        <v>Java</v>
      </c>
      <c r="L967" s="2">
        <f>VALUE(CLEAN(Repositorios!D552))</f>
        <v>8337</v>
      </c>
      <c r="M967" s="2">
        <f>VALUE(CLEAN(Repositorios!E138))</f>
        <v>195</v>
      </c>
      <c r="N967" s="2">
        <f>VALUE(CLEAN(Repositorios!F175))</f>
        <v>12146</v>
      </c>
      <c r="O967" s="2">
        <f>VALUE(CLEAN(Repositorios!G83))</f>
        <v>13499</v>
      </c>
      <c r="P967" s="6">
        <f>DATEVALUE(CLEAN(MID(Repositorios!H357,1,11)))</f>
        <v>43398</v>
      </c>
      <c r="Q967" s="8">
        <f>DATEVALUE(CLEAN(MID(Repositorios!I918,1,11)))</f>
        <v>43894</v>
      </c>
      <c r="R967" s="9">
        <f t="shared" si="30"/>
        <v>2</v>
      </c>
      <c r="S967" s="9">
        <f t="shared" si="31"/>
        <v>0</v>
      </c>
    </row>
    <row r="968" spans="1:19" x14ac:dyDescent="0.25">
      <c r="A968" t="str">
        <f>CLEAN(Repositorios!C969)</f>
        <v>Python</v>
      </c>
      <c r="L968" s="2">
        <f>VALUE(CLEAN(Repositorios!D96))</f>
        <v>8350</v>
      </c>
      <c r="M968" s="2">
        <f>VALUE(CLEAN(Repositorios!E107))</f>
        <v>197</v>
      </c>
      <c r="N968" s="2">
        <f>VALUE(CLEAN(Repositorios!F157))</f>
        <v>12686</v>
      </c>
      <c r="O968" s="2">
        <f>VALUE(CLEAN(Repositorios!G329))</f>
        <v>13645</v>
      </c>
      <c r="P968" s="6">
        <f>DATEVALUE(CLEAN(MID(Repositorios!H324,1,11)))</f>
        <v>43402</v>
      </c>
      <c r="Q968" s="8">
        <f>DATEVALUE(CLEAN(MID(Repositorios!I924,1,11)))</f>
        <v>43894</v>
      </c>
      <c r="R968" s="9">
        <f t="shared" si="30"/>
        <v>2</v>
      </c>
      <c r="S968" s="9">
        <f t="shared" si="31"/>
        <v>0</v>
      </c>
    </row>
    <row r="969" spans="1:19" x14ac:dyDescent="0.25">
      <c r="A969" t="str">
        <f>CLEAN(Repositorios!C970)</f>
        <v>Ruby</v>
      </c>
      <c r="L969" s="2">
        <f>VALUE(CLEAN(Repositorios!D97))</f>
        <v>8376</v>
      </c>
      <c r="M969" s="2">
        <f>VALUE(CLEAN(Repositorios!E496))</f>
        <v>199</v>
      </c>
      <c r="N969" s="2">
        <f>VALUE(CLEAN(Repositorios!F329))</f>
        <v>12926</v>
      </c>
      <c r="O969" s="2">
        <f>VALUE(CLEAN(Repositorios!G650))</f>
        <v>14180</v>
      </c>
      <c r="P969" s="6">
        <f>DATEVALUE(CLEAN(MID(Repositorios!H860,1,11)))</f>
        <v>43405</v>
      </c>
      <c r="Q969" s="8">
        <f>DATEVALUE(CLEAN(MID(Repositorios!I926,1,11)))</f>
        <v>43894</v>
      </c>
      <c r="R969" s="9">
        <f t="shared" si="30"/>
        <v>2</v>
      </c>
      <c r="S969" s="9">
        <f t="shared" si="31"/>
        <v>0</v>
      </c>
    </row>
    <row r="970" spans="1:19" x14ac:dyDescent="0.25">
      <c r="A970" t="str">
        <f>CLEAN(Repositorios!C971)</f>
        <v>PHP</v>
      </c>
      <c r="L970" s="2">
        <f>VALUE(CLEAN(Repositorios!D23))</f>
        <v>8472</v>
      </c>
      <c r="M970" s="2">
        <f>VALUE(CLEAN(Repositorios!E235))</f>
        <v>206</v>
      </c>
      <c r="N970" s="2">
        <f>VALUE(CLEAN(Repositorios!F378))</f>
        <v>12992</v>
      </c>
      <c r="O970" s="2">
        <f>VALUE(CLEAN(Repositorios!G378))</f>
        <v>14210</v>
      </c>
      <c r="P970" s="6">
        <f>DATEVALUE(CLEAN(MID(Repositorios!H305,1,11)))</f>
        <v>43409</v>
      </c>
      <c r="Q970" s="8">
        <f>DATEVALUE(CLEAN(MID(Repositorios!I927,1,11)))</f>
        <v>43894</v>
      </c>
      <c r="R970" s="9">
        <f t="shared" si="30"/>
        <v>2</v>
      </c>
      <c r="S970" s="9">
        <f t="shared" si="31"/>
        <v>0</v>
      </c>
    </row>
    <row r="971" spans="1:19" x14ac:dyDescent="0.25">
      <c r="A971" t="str">
        <f>CLEAN(Repositorios!C972)</f>
        <v>TypeScript</v>
      </c>
      <c r="L971" s="2">
        <f>VALUE(CLEAN(Repositorios!D46))</f>
        <v>9009</v>
      </c>
      <c r="M971" s="2">
        <f>VALUE(CLEAN(Repositorios!E670))</f>
        <v>206</v>
      </c>
      <c r="N971" s="2">
        <f>VALUE(CLEAN(Repositorios!F83))</f>
        <v>13108</v>
      </c>
      <c r="O971" s="2">
        <f>VALUE(CLEAN(Repositorios!G2))</f>
        <v>14222</v>
      </c>
      <c r="P971" s="6">
        <f>DATEVALUE(CLEAN(MID(Repositorios!H864,1,11)))</f>
        <v>43418</v>
      </c>
      <c r="Q971" s="8">
        <f>DATEVALUE(CLEAN(MID(Repositorios!I931,1,11)))</f>
        <v>43894</v>
      </c>
      <c r="R971" s="9">
        <f t="shared" si="30"/>
        <v>2</v>
      </c>
      <c r="S971" s="9">
        <f t="shared" si="31"/>
        <v>0</v>
      </c>
    </row>
    <row r="972" spans="1:19" x14ac:dyDescent="0.25">
      <c r="A972" t="str">
        <f>CLEAN(Repositorios!C973)</f>
        <v>null</v>
      </c>
      <c r="L972" s="2">
        <f>VALUE(CLEAN(Repositorios!D6))</f>
        <v>9248</v>
      </c>
      <c r="M972" s="2">
        <f>VALUE(CLEAN(Repositorios!E760))</f>
        <v>206</v>
      </c>
      <c r="N972" s="2">
        <f>VALUE(CLEAN(Repositorios!F407))</f>
        <v>13178</v>
      </c>
      <c r="O972" s="2">
        <f>VALUE(CLEAN(Repositorios!G87))</f>
        <v>14603</v>
      </c>
      <c r="P972" s="6">
        <f>DATEVALUE(CLEAN(MID(Repositorios!H352,1,11)))</f>
        <v>43426</v>
      </c>
      <c r="Q972" s="8">
        <f>DATEVALUE(CLEAN(MID(Repositorios!I932,1,11)))</f>
        <v>43894</v>
      </c>
      <c r="R972" s="9">
        <f t="shared" si="30"/>
        <v>2</v>
      </c>
      <c r="S972" s="9">
        <f t="shared" si="31"/>
        <v>0</v>
      </c>
    </row>
    <row r="973" spans="1:19" x14ac:dyDescent="0.25">
      <c r="A973" t="str">
        <f>CLEAN(Repositorios!C974)</f>
        <v>JavaScript</v>
      </c>
      <c r="L973" s="2">
        <f>VALUE(CLEAN(Repositorios!D407))</f>
        <v>9285</v>
      </c>
      <c r="M973" s="2">
        <f>VALUE(CLEAN(Repositorios!E4))</f>
        <v>208</v>
      </c>
      <c r="N973" s="2">
        <f>VALUE(CLEAN(Repositorios!F87))</f>
        <v>13321</v>
      </c>
      <c r="O973" s="2">
        <f>VALUE(CLEAN(Repositorios!G157))</f>
        <v>15117</v>
      </c>
      <c r="P973" s="6">
        <f>DATEVALUE(CLEAN(MID(Repositorios!H64,1,11)))</f>
        <v>43440</v>
      </c>
      <c r="Q973" s="8">
        <f>DATEVALUE(CLEAN(MID(Repositorios!I937,1,11)))</f>
        <v>43894</v>
      </c>
      <c r="R973" s="9">
        <f t="shared" si="30"/>
        <v>2</v>
      </c>
      <c r="S973" s="9">
        <f t="shared" si="31"/>
        <v>0</v>
      </c>
    </row>
    <row r="974" spans="1:19" x14ac:dyDescent="0.25">
      <c r="A974" t="str">
        <f>CLEAN(Repositorios!C975)</f>
        <v>null</v>
      </c>
      <c r="L974" s="2">
        <f>VALUE(CLEAN(Repositorios!D355))</f>
        <v>9299</v>
      </c>
      <c r="M974" s="2">
        <f>VALUE(CLEAN(Repositorios!E55))</f>
        <v>214</v>
      </c>
      <c r="N974" s="2">
        <f>VALUE(CLEAN(Repositorios!F302))</f>
        <v>14041</v>
      </c>
      <c r="O974" s="2">
        <f>VALUE(CLEAN(Repositorios!G61))</f>
        <v>15467</v>
      </c>
      <c r="P974" s="6">
        <f>DATEVALUE(CLEAN(MID(Repositorios!H507,1,11)))</f>
        <v>43452</v>
      </c>
      <c r="Q974" s="8">
        <f>DATEVALUE(CLEAN(MID(Repositorios!I943,1,11)))</f>
        <v>43894</v>
      </c>
      <c r="R974" s="9">
        <f t="shared" si="30"/>
        <v>2</v>
      </c>
      <c r="S974" s="9">
        <f t="shared" si="31"/>
        <v>0</v>
      </c>
    </row>
    <row r="975" spans="1:19" x14ac:dyDescent="0.25">
      <c r="A975" t="str">
        <f>CLEAN(Repositorios!C976)</f>
        <v>Shell</v>
      </c>
      <c r="L975" s="2">
        <f>VALUE(CLEAN(Repositorios!D332))</f>
        <v>9873</v>
      </c>
      <c r="M975" s="2">
        <f>VALUE(CLEAN(Repositorios!E329))</f>
        <v>223</v>
      </c>
      <c r="N975" s="2">
        <f>VALUE(CLEAN(Repositorios!F2))</f>
        <v>14056</v>
      </c>
      <c r="O975" s="2">
        <f>VALUE(CLEAN(Repositorios!G39))</f>
        <v>15598</v>
      </c>
      <c r="P975" s="6">
        <f>DATEVALUE(CLEAN(MID(Repositorios!H812,1,11)))</f>
        <v>43456</v>
      </c>
      <c r="Q975" s="8">
        <f>DATEVALUE(CLEAN(MID(Repositorios!I945,1,11)))</f>
        <v>43894</v>
      </c>
      <c r="R975" s="9">
        <f t="shared" si="30"/>
        <v>2</v>
      </c>
      <c r="S975" s="9">
        <f t="shared" si="31"/>
        <v>0</v>
      </c>
    </row>
    <row r="976" spans="1:19" x14ac:dyDescent="0.25">
      <c r="A976" t="str">
        <f>CLEAN(Repositorios!C977)</f>
        <v>TypeScript</v>
      </c>
      <c r="L976" s="2">
        <f>VALUE(CLEAN(Repositorios!D95))</f>
        <v>10406</v>
      </c>
      <c r="M976" s="2">
        <f>VALUE(CLEAN(Repositorios!E217))</f>
        <v>234</v>
      </c>
      <c r="N976" s="2">
        <f>VALUE(CLEAN(Repositorios!F266))</f>
        <v>14512</v>
      </c>
      <c r="O976" s="2">
        <f>VALUE(CLEAN(Repositorios!G49))</f>
        <v>15843</v>
      </c>
      <c r="P976" s="6">
        <f>DATEVALUE(CLEAN(MID(Repositorios!H792,1,11)))</f>
        <v>43462</v>
      </c>
      <c r="Q976" s="8">
        <f>DATEVALUE(CLEAN(MID(Repositorios!I947,1,11)))</f>
        <v>43894</v>
      </c>
      <c r="R976" s="9">
        <f t="shared" si="30"/>
        <v>2</v>
      </c>
      <c r="S976" s="9">
        <f t="shared" si="31"/>
        <v>0</v>
      </c>
    </row>
    <row r="977" spans="1:19" x14ac:dyDescent="0.25">
      <c r="A977" t="str">
        <f>CLEAN(Repositorios!C978)</f>
        <v>Java</v>
      </c>
      <c r="L977" s="2">
        <f>VALUE(CLEAN(Repositorios!D302))</f>
        <v>10895</v>
      </c>
      <c r="M977" s="2">
        <f>VALUE(CLEAN(Repositorios!E855))</f>
        <v>246</v>
      </c>
      <c r="N977" s="2">
        <f>VALUE(CLEAN(Repositorios!F61))</f>
        <v>14981</v>
      </c>
      <c r="O977" s="2">
        <f>VALUE(CLEAN(Repositorios!G79))</f>
        <v>16251</v>
      </c>
      <c r="P977" s="6">
        <f>DATEVALUE(CLEAN(MID(Repositorios!H424,1,11)))</f>
        <v>43473</v>
      </c>
      <c r="Q977" s="8">
        <f>DATEVALUE(CLEAN(MID(Repositorios!I948,1,11)))</f>
        <v>43894</v>
      </c>
      <c r="R977" s="9">
        <f t="shared" si="30"/>
        <v>1</v>
      </c>
      <c r="S977" s="9">
        <f t="shared" si="31"/>
        <v>0</v>
      </c>
    </row>
    <row r="978" spans="1:19" x14ac:dyDescent="0.25">
      <c r="A978" t="str">
        <f>CLEAN(Repositorios!C979)</f>
        <v>Java</v>
      </c>
      <c r="L978" s="2">
        <f>VALUE(CLEAN(Repositorios!D278))</f>
        <v>11079</v>
      </c>
      <c r="M978" s="2">
        <f>VALUE(CLEAN(Repositorios!E53))</f>
        <v>250</v>
      </c>
      <c r="N978" s="2">
        <f>VALUE(CLEAN(Repositorios!F49))</f>
        <v>15410</v>
      </c>
      <c r="O978" s="2">
        <f>VALUE(CLEAN(Repositorios!G107))</f>
        <v>16976</v>
      </c>
      <c r="P978" s="6">
        <f>DATEVALUE(CLEAN(MID(Repositorios!H570,1,11)))</f>
        <v>43484</v>
      </c>
      <c r="Q978" s="8">
        <f>DATEVALUE(CLEAN(MID(Repositorios!I950,1,11)))</f>
        <v>43894</v>
      </c>
      <c r="R978" s="9">
        <f t="shared" si="30"/>
        <v>1</v>
      </c>
      <c r="S978" s="9">
        <f t="shared" si="31"/>
        <v>0</v>
      </c>
    </row>
    <row r="979" spans="1:19" x14ac:dyDescent="0.25">
      <c r="A979" t="str">
        <f>CLEAN(Repositorios!C980)</f>
        <v>Java</v>
      </c>
      <c r="L979" s="2">
        <f>VALUE(CLEAN(Repositorios!D220))</f>
        <v>11399</v>
      </c>
      <c r="M979" s="2">
        <f>VALUE(CLEAN(Repositorios!E322))</f>
        <v>254</v>
      </c>
      <c r="N979" s="2">
        <f>VALUE(CLEAN(Repositorios!F79))</f>
        <v>15827</v>
      </c>
      <c r="O979" s="2">
        <f>VALUE(CLEAN(Repositorios!G230))</f>
        <v>17038</v>
      </c>
      <c r="P979" s="6">
        <f>DATEVALUE(CLEAN(MID(Repositorios!H450,1,11)))</f>
        <v>43493</v>
      </c>
      <c r="Q979" s="8">
        <f>DATEVALUE(CLEAN(MID(Repositorios!I952,1,11)))</f>
        <v>43894</v>
      </c>
      <c r="R979" s="9">
        <f t="shared" si="30"/>
        <v>1</v>
      </c>
      <c r="S979" s="9">
        <f t="shared" si="31"/>
        <v>0</v>
      </c>
    </row>
    <row r="980" spans="1:19" x14ac:dyDescent="0.25">
      <c r="A980" t="str">
        <f>CLEAN(Repositorios!C981)</f>
        <v>Java</v>
      </c>
      <c r="L980" s="2">
        <f>VALUE(CLEAN(Repositorios!D296))</f>
        <v>12092</v>
      </c>
      <c r="M980" s="2">
        <f>VALUE(CLEAN(Repositorios!E587))</f>
        <v>261</v>
      </c>
      <c r="N980" s="2">
        <f>VALUE(CLEAN(Repositorios!F107))</f>
        <v>16174</v>
      </c>
      <c r="O980" s="2">
        <f>VALUE(CLEAN(Repositorios!G302))</f>
        <v>17302</v>
      </c>
      <c r="P980" s="6">
        <f>DATEVALUE(CLEAN(MID(Repositorios!H841,1,11)))</f>
        <v>43503</v>
      </c>
      <c r="Q980" s="8">
        <f>DATEVALUE(CLEAN(MID(Repositorios!I953,1,11)))</f>
        <v>43894</v>
      </c>
      <c r="R980" s="9">
        <f t="shared" si="30"/>
        <v>1</v>
      </c>
      <c r="S980" s="9">
        <f t="shared" si="31"/>
        <v>0</v>
      </c>
    </row>
    <row r="981" spans="1:19" x14ac:dyDescent="0.25">
      <c r="A981" t="str">
        <f>CLEAN(Repositorios!C982)</f>
        <v>Objective-C++</v>
      </c>
      <c r="L981" s="2">
        <f>VALUE(CLEAN(Repositorios!D815))</f>
        <v>12318</v>
      </c>
      <c r="M981" s="2">
        <f>VALUE(CLEAN(Repositorios!E528))</f>
        <v>278</v>
      </c>
      <c r="N981" s="2">
        <f>VALUE(CLEAN(Repositorios!F220))</f>
        <v>16184</v>
      </c>
      <c r="O981" s="2">
        <f>VALUE(CLEAN(Repositorios!G266))</f>
        <v>17333</v>
      </c>
      <c r="P981" s="6">
        <f>DATEVALUE(CLEAN(MID(Repositorios!H667,1,11)))</f>
        <v>43504</v>
      </c>
      <c r="Q981" s="8">
        <f>DATEVALUE(CLEAN(MID(Repositorios!I955,1,11)))</f>
        <v>43894</v>
      </c>
      <c r="R981" s="9">
        <f t="shared" si="30"/>
        <v>1</v>
      </c>
      <c r="S981" s="9">
        <f t="shared" si="31"/>
        <v>0</v>
      </c>
    </row>
    <row r="982" spans="1:19" x14ac:dyDescent="0.25">
      <c r="A982" t="str">
        <f>CLEAN(Repositorios!C983)</f>
        <v>PHP</v>
      </c>
      <c r="L982" s="2">
        <f>VALUE(CLEAN(Repositorios!D2))</f>
        <v>12513</v>
      </c>
      <c r="M982" s="2">
        <f>VALUE(CLEAN(Repositorios!E231))</f>
        <v>279</v>
      </c>
      <c r="N982" s="2">
        <f>VALUE(CLEAN(Repositorios!F50))</f>
        <v>16393</v>
      </c>
      <c r="O982" s="2">
        <f>VALUE(CLEAN(Repositorios!G587))</f>
        <v>18672</v>
      </c>
      <c r="P982" s="6">
        <f>DATEVALUE(CLEAN(MID(Repositorios!H461,1,11)))</f>
        <v>43508</v>
      </c>
      <c r="Q982" s="8">
        <f>DATEVALUE(CLEAN(MID(Repositorios!I956,1,11)))</f>
        <v>43894</v>
      </c>
      <c r="R982" s="9">
        <f t="shared" si="30"/>
        <v>1</v>
      </c>
      <c r="S982" s="9">
        <f t="shared" si="31"/>
        <v>0</v>
      </c>
    </row>
    <row r="983" spans="1:19" x14ac:dyDescent="0.25">
      <c r="A983" t="str">
        <f>CLEAN(Repositorios!C984)</f>
        <v>CSS</v>
      </c>
      <c r="L983" s="2">
        <f>VALUE(CLEAN(Repositorios!D689))</f>
        <v>12765</v>
      </c>
      <c r="M983" s="2">
        <f>VALUE(CLEAN(Repositorios!E203))</f>
        <v>287</v>
      </c>
      <c r="N983" s="2">
        <f>VALUE(CLEAN(Repositorios!F857))</f>
        <v>16440</v>
      </c>
      <c r="O983" s="2">
        <f>VALUE(CLEAN(Repositorios!G21))</f>
        <v>18857</v>
      </c>
      <c r="P983" s="6">
        <f>DATEVALUE(CLEAN(MID(Repositorios!H662,1,11)))</f>
        <v>43514</v>
      </c>
      <c r="Q983" s="8">
        <f>DATEVALUE(CLEAN(MID(Repositorios!I957,1,11)))</f>
        <v>43894</v>
      </c>
      <c r="R983" s="9">
        <f t="shared" si="30"/>
        <v>1</v>
      </c>
      <c r="S983" s="9">
        <f t="shared" si="31"/>
        <v>0</v>
      </c>
    </row>
    <row r="984" spans="1:19" x14ac:dyDescent="0.25">
      <c r="A984" t="str">
        <f>CLEAN(Repositorios!C985)</f>
        <v>Java</v>
      </c>
      <c r="L984" s="2">
        <f>VALUE(CLEAN(Repositorios!D883))</f>
        <v>13612</v>
      </c>
      <c r="M984" s="2">
        <f>VALUE(CLEAN(Repositorios!E38))</f>
        <v>288</v>
      </c>
      <c r="N984" s="2">
        <f>VALUE(CLEAN(Repositorios!F587))</f>
        <v>16505</v>
      </c>
      <c r="O984" s="2">
        <f>VALUE(CLEAN(Repositorios!G7))</f>
        <v>19115</v>
      </c>
      <c r="P984" s="6">
        <f>DATEVALUE(CLEAN(MID(Repositorios!H783,1,11)))</f>
        <v>43521</v>
      </c>
      <c r="Q984" s="8">
        <f>DATEVALUE(CLEAN(MID(Repositorios!I958,1,11)))</f>
        <v>43894</v>
      </c>
      <c r="R984" s="9">
        <f t="shared" si="30"/>
        <v>1</v>
      </c>
      <c r="S984" s="9">
        <f t="shared" si="31"/>
        <v>0</v>
      </c>
    </row>
    <row r="985" spans="1:19" x14ac:dyDescent="0.25">
      <c r="A985" t="str">
        <f>CLEAN(Repositorios!C986)</f>
        <v>Java</v>
      </c>
      <c r="L985" s="2">
        <f>VALUE(CLEAN(Repositorios!D19))</f>
        <v>13680</v>
      </c>
      <c r="M985" s="2">
        <f>VALUE(CLEAN(Repositorios!E168))</f>
        <v>296</v>
      </c>
      <c r="N985" s="2">
        <f>VALUE(CLEAN(Repositorios!F38))</f>
        <v>16774</v>
      </c>
      <c r="O985" s="2">
        <f>VALUE(CLEAN(Repositorios!G145))</f>
        <v>19204</v>
      </c>
      <c r="P985" s="6">
        <f>DATEVALUE(CLEAN(MID(Repositorios!H222,1,11)))</f>
        <v>43523</v>
      </c>
      <c r="Q985" s="8">
        <f>DATEVALUE(CLEAN(MID(Repositorios!I964,1,11)))</f>
        <v>43894</v>
      </c>
      <c r="R985" s="9">
        <f t="shared" si="30"/>
        <v>1</v>
      </c>
      <c r="S985" s="9">
        <f t="shared" si="31"/>
        <v>0</v>
      </c>
    </row>
    <row r="986" spans="1:19" x14ac:dyDescent="0.25">
      <c r="A986" t="str">
        <f>CLEAN(Repositorios!C987)</f>
        <v>C++</v>
      </c>
      <c r="L986" s="2">
        <f>VALUE(CLEAN(Repositorios!D329))</f>
        <v>13889</v>
      </c>
      <c r="M986" s="2">
        <f>VALUE(CLEAN(Repositorios!E365))</f>
        <v>299</v>
      </c>
      <c r="N986" s="2">
        <f>VALUE(CLEAN(Repositorios!F230))</f>
        <v>17038</v>
      </c>
      <c r="O986" s="2">
        <f>VALUE(CLEAN(Repositorios!G38))</f>
        <v>19401</v>
      </c>
      <c r="P986" s="6">
        <f>DATEVALUE(CLEAN(MID(Repositorios!H430,1,11)))</f>
        <v>43525</v>
      </c>
      <c r="Q986" s="8">
        <f>DATEVALUE(CLEAN(MID(Repositorios!I965,1,11)))</f>
        <v>43894</v>
      </c>
      <c r="R986" s="9">
        <f t="shared" si="30"/>
        <v>1</v>
      </c>
      <c r="S986" s="9">
        <f t="shared" si="31"/>
        <v>0</v>
      </c>
    </row>
    <row r="987" spans="1:19" x14ac:dyDescent="0.25">
      <c r="A987" t="str">
        <f>CLEAN(Repositorios!C988)</f>
        <v>Python</v>
      </c>
      <c r="L987" s="2">
        <f>VALUE(CLEAN(Repositorios!D266))</f>
        <v>13952</v>
      </c>
      <c r="M987" s="2">
        <f>VALUE(CLEAN(Repositorios!E297))</f>
        <v>317</v>
      </c>
      <c r="N987" s="2">
        <f>VALUE(CLEAN(Repositorios!F45))</f>
        <v>17310</v>
      </c>
      <c r="O987" s="2">
        <f>VALUE(CLEAN(Repositorios!G50))</f>
        <v>20007</v>
      </c>
      <c r="P987" s="6">
        <f>DATEVALUE(CLEAN(MID(Repositorios!H598,1,11)))</f>
        <v>43537</v>
      </c>
      <c r="Q987" s="8">
        <f>DATEVALUE(CLEAN(MID(Repositorios!I966,1,11)))</f>
        <v>43894</v>
      </c>
      <c r="R987" s="9">
        <f t="shared" si="30"/>
        <v>1</v>
      </c>
      <c r="S987" s="9">
        <f t="shared" si="31"/>
        <v>0</v>
      </c>
    </row>
    <row r="988" spans="1:19" x14ac:dyDescent="0.25">
      <c r="A988" t="str">
        <f>CLEAN(Repositorios!C989)</f>
        <v>JavaScript</v>
      </c>
      <c r="L988" s="2">
        <f>VALUE(CLEAN(Repositorios!D204))</f>
        <v>15091</v>
      </c>
      <c r="M988" s="2">
        <f>VALUE(CLEAN(Repositorios!E49))</f>
        <v>321</v>
      </c>
      <c r="N988" s="2">
        <f>VALUE(CLEAN(Repositorios!F21))</f>
        <v>18138</v>
      </c>
      <c r="O988" s="2">
        <f>VALUE(CLEAN(Repositorios!G45))</f>
        <v>20183</v>
      </c>
      <c r="P988" s="6">
        <f>DATEVALUE(CLEAN(MID(Repositorios!H3,1,11)))</f>
        <v>43550</v>
      </c>
      <c r="Q988" s="8">
        <f>DATEVALUE(CLEAN(MID(Repositorios!I967,1,11)))</f>
        <v>43894</v>
      </c>
      <c r="R988" s="9">
        <f t="shared" si="30"/>
        <v>1</v>
      </c>
      <c r="S988" s="9">
        <f t="shared" si="31"/>
        <v>0</v>
      </c>
    </row>
    <row r="989" spans="1:19" x14ac:dyDescent="0.25">
      <c r="A989" t="str">
        <f>CLEAN(Repositorios!C990)</f>
        <v>JavaScript</v>
      </c>
      <c r="L989" s="2">
        <f>VALUE(CLEAN(Repositorios!D175))</f>
        <v>15789</v>
      </c>
      <c r="M989" s="2">
        <f>VALUE(CLEAN(Repositorios!E370))</f>
        <v>321</v>
      </c>
      <c r="N989" s="2">
        <f>VALUE(CLEAN(Repositorios!F145))</f>
        <v>18317</v>
      </c>
      <c r="O989" s="2">
        <f>VALUE(CLEAN(Repositorios!G862))</f>
        <v>21485</v>
      </c>
      <c r="P989" s="6">
        <f>DATEVALUE(CLEAN(MID(Repositorios!H504,1,11)))</f>
        <v>43551</v>
      </c>
      <c r="Q989" s="8">
        <f>DATEVALUE(CLEAN(MID(Repositorios!I968,1,11)))</f>
        <v>43894</v>
      </c>
      <c r="R989" s="9">
        <f t="shared" si="30"/>
        <v>1</v>
      </c>
      <c r="S989" s="9">
        <f t="shared" si="31"/>
        <v>0</v>
      </c>
    </row>
    <row r="990" spans="1:19" x14ac:dyDescent="0.25">
      <c r="A990" t="str">
        <f>CLEAN(Repositorios!C991)</f>
        <v>JavaScript</v>
      </c>
      <c r="L990" s="2">
        <f>VALUE(CLEAN(Repositorios!D50))</f>
        <v>16115</v>
      </c>
      <c r="M990" s="2">
        <f>VALUE(CLEAN(Repositorios!E268))</f>
        <v>330</v>
      </c>
      <c r="N990" s="2">
        <f>VALUE(CLEAN(Repositorios!F7))</f>
        <v>18780</v>
      </c>
      <c r="O990" s="2">
        <f>VALUE(CLEAN(Repositorios!G220))</f>
        <v>21721</v>
      </c>
      <c r="P990" s="6">
        <f>DATEVALUE(CLEAN(MID(Repositorios!H840,1,11)))</f>
        <v>43557</v>
      </c>
      <c r="Q990" s="8">
        <f>DATEVALUE(CLEAN(MID(Repositorios!I969,1,11)))</f>
        <v>43894</v>
      </c>
      <c r="R990" s="9">
        <f t="shared" si="30"/>
        <v>1</v>
      </c>
      <c r="S990" s="9">
        <f t="shared" si="31"/>
        <v>0</v>
      </c>
    </row>
    <row r="991" spans="1:19" x14ac:dyDescent="0.25">
      <c r="A991" t="str">
        <f>CLEAN(Repositorios!C992)</f>
        <v>CoffeeScript</v>
      </c>
      <c r="L991" s="2">
        <f>VALUE(CLEAN(Repositorios!D83))</f>
        <v>16540</v>
      </c>
      <c r="M991" s="2">
        <f>VALUE(CLEAN(Repositorios!E704))</f>
        <v>366</v>
      </c>
      <c r="N991" s="2">
        <f>VALUE(CLEAN(Repositorios!F862))</f>
        <v>19079</v>
      </c>
      <c r="O991" s="2">
        <f>VALUE(CLEAN(Repositorios!G857))</f>
        <v>22353</v>
      </c>
      <c r="P991" s="6">
        <f>DATEVALUE(CLEAN(MID(Repositorios!H909,1,11)))</f>
        <v>43573</v>
      </c>
      <c r="Q991" s="8">
        <f>DATEVALUE(CLEAN(MID(Repositorios!I972,1,11)))</f>
        <v>43894</v>
      </c>
      <c r="R991" s="9">
        <f t="shared" si="30"/>
        <v>1</v>
      </c>
      <c r="S991" s="9">
        <f t="shared" si="31"/>
        <v>0</v>
      </c>
    </row>
    <row r="992" spans="1:19" x14ac:dyDescent="0.25">
      <c r="A992" t="str">
        <f>CLEAN(Repositorios!C993)</f>
        <v>Go</v>
      </c>
      <c r="L992" s="2">
        <f>VALUE(CLEAN(Repositorios!D548))</f>
        <v>20615</v>
      </c>
      <c r="M992" s="2">
        <f>VALUE(CLEAN(Repositorios!E36))</f>
        <v>374</v>
      </c>
      <c r="N992" s="2">
        <f>VALUE(CLEAN(Repositorios!F548))</f>
        <v>20009</v>
      </c>
      <c r="O992" s="2">
        <f>VALUE(CLEAN(Repositorios!G73))</f>
        <v>22849</v>
      </c>
      <c r="P992" s="6">
        <f>DATEVALUE(CLEAN(MID(Repositorios!H700,1,11)))</f>
        <v>43586</v>
      </c>
      <c r="Q992" s="8">
        <f>DATEVALUE(CLEAN(MID(Repositorios!I975,1,11)))</f>
        <v>43894</v>
      </c>
      <c r="R992" s="9">
        <f t="shared" si="30"/>
        <v>1</v>
      </c>
      <c r="S992" s="9">
        <f t="shared" si="31"/>
        <v>0</v>
      </c>
    </row>
    <row r="993" spans="1:19" x14ac:dyDescent="0.25">
      <c r="A993" t="str">
        <f>CLEAN(Repositorios!C994)</f>
        <v>null</v>
      </c>
      <c r="L993" s="2">
        <f>VALUE(CLEAN(Repositorios!D545))</f>
        <v>21635</v>
      </c>
      <c r="M993" s="2">
        <f>VALUE(CLEAN(Repositorios!E224))</f>
        <v>423</v>
      </c>
      <c r="N993" s="2">
        <f>VALUE(CLEAN(Repositorios!F6))</f>
        <v>20228</v>
      </c>
      <c r="O993" s="2">
        <f>VALUE(CLEAN(Repositorios!G548))</f>
        <v>23022</v>
      </c>
      <c r="P993" s="6">
        <f>DATEVALUE(CLEAN(MID(Repositorios!H806,1,11)))</f>
        <v>43603</v>
      </c>
      <c r="Q993" s="8">
        <f>DATEVALUE(CLEAN(MID(Repositorios!I978,1,11)))</f>
        <v>43894</v>
      </c>
      <c r="R993" s="9">
        <f t="shared" si="30"/>
        <v>1</v>
      </c>
      <c r="S993" s="9">
        <f t="shared" si="31"/>
        <v>0</v>
      </c>
    </row>
    <row r="994" spans="1:19" x14ac:dyDescent="0.25">
      <c r="A994" t="str">
        <f>CLEAN(Repositorios!C995)</f>
        <v>Go</v>
      </c>
      <c r="L994" s="2">
        <f>VALUE(CLEAN(Repositorios!D73))</f>
        <v>23926</v>
      </c>
      <c r="M994" s="2">
        <f>VALUE(CLEAN(Repositorios!E971))</f>
        <v>448</v>
      </c>
      <c r="N994" s="2">
        <f>VALUE(CLEAN(Repositorios!F73))</f>
        <v>20635</v>
      </c>
      <c r="O994" s="2">
        <f>VALUE(CLEAN(Repositorios!G6))</f>
        <v>23393</v>
      </c>
      <c r="P994" s="6">
        <f>DATEVALUE(CLEAN(MID(Repositorios!H708,1,11)))</f>
        <v>43611</v>
      </c>
      <c r="Q994" s="8">
        <f>DATEVALUE(CLEAN(MID(Repositorios!I980,1,11)))</f>
        <v>43894</v>
      </c>
      <c r="R994" s="9">
        <f t="shared" si="30"/>
        <v>1</v>
      </c>
      <c r="S994" s="9">
        <f t="shared" si="31"/>
        <v>0</v>
      </c>
    </row>
    <row r="995" spans="1:19" x14ac:dyDescent="0.25">
      <c r="A995" t="str">
        <f>CLEAN(Repositorios!C996)</f>
        <v>CSS</v>
      </c>
      <c r="L995" s="2">
        <f>VALUE(CLEAN(Repositorios!D62))</f>
        <v>26382</v>
      </c>
      <c r="M995" s="2">
        <f>VALUE(CLEAN(Repositorios!E76))</f>
        <v>461</v>
      </c>
      <c r="N995" s="2">
        <f>VALUE(CLEAN(Repositorios!F46))</f>
        <v>21221</v>
      </c>
      <c r="O995" s="2">
        <f>VALUE(CLEAN(Repositorios!G46))</f>
        <v>25371</v>
      </c>
      <c r="P995" s="6">
        <f>DATEVALUE(CLEAN(MID(Repositorios!H291,1,11)))</f>
        <v>43626</v>
      </c>
      <c r="Q995" s="8">
        <f>DATEVALUE(CLEAN(MID(Repositorios!I984,1,11)))</f>
        <v>43894</v>
      </c>
      <c r="R995" s="9">
        <f t="shared" si="30"/>
        <v>1</v>
      </c>
      <c r="S995" s="9">
        <f t="shared" si="31"/>
        <v>0</v>
      </c>
    </row>
    <row r="996" spans="1:19" x14ac:dyDescent="0.25">
      <c r="A996" t="str">
        <f>CLEAN(Repositorios!C997)</f>
        <v>PHP</v>
      </c>
      <c r="L996" s="2">
        <f>VALUE(CLEAN(Repositorios!D94))</f>
        <v>27006</v>
      </c>
      <c r="M996" s="2">
        <f>VALUE(CLEAN(Repositorios!E862))</f>
        <v>465</v>
      </c>
      <c r="N996" s="2">
        <f>VALUE(CLEAN(Repositorios!F99))</f>
        <v>22040</v>
      </c>
      <c r="O996" s="2">
        <f>VALUE(CLEAN(Repositorios!G99))</f>
        <v>26394</v>
      </c>
      <c r="P996" s="6">
        <f>DATEVALUE(CLEAN(MID(Repositorios!H646,1,11)))</f>
        <v>43628</v>
      </c>
      <c r="Q996" s="8">
        <f>DATEVALUE(CLEAN(MID(Repositorios!I985,1,11)))</f>
        <v>43894</v>
      </c>
      <c r="R996" s="9">
        <f t="shared" si="30"/>
        <v>1</v>
      </c>
      <c r="S996" s="9">
        <f t="shared" si="31"/>
        <v>0</v>
      </c>
    </row>
    <row r="997" spans="1:19" x14ac:dyDescent="0.25">
      <c r="A997" t="str">
        <f>CLEAN(Repositorios!C998)</f>
        <v>JavaScript</v>
      </c>
      <c r="L997" s="2">
        <f>VALUE(CLEAN(Repositorios!D245))</f>
        <v>30474</v>
      </c>
      <c r="M997" s="2">
        <f>VALUE(CLEAN(Repositorios!E883))</f>
        <v>477</v>
      </c>
      <c r="N997" s="2">
        <f>VALUE(CLEAN(Repositorios!F19))</f>
        <v>25685</v>
      </c>
      <c r="O997" s="2">
        <f>VALUE(CLEAN(Repositorios!G19))</f>
        <v>33057</v>
      </c>
      <c r="P997" s="6">
        <f>DATEVALUE(CLEAN(MID(Repositorios!H884,1,11)))</f>
        <v>43686</v>
      </c>
      <c r="Q997" s="8">
        <f>DATEVALUE(CLEAN(MID(Repositorios!I990,1,11)))</f>
        <v>43894</v>
      </c>
      <c r="R997" s="9">
        <f t="shared" si="30"/>
        <v>1</v>
      </c>
      <c r="S997" s="9">
        <f t="shared" si="31"/>
        <v>0</v>
      </c>
    </row>
    <row r="998" spans="1:19" x14ac:dyDescent="0.25">
      <c r="A998" t="str">
        <f>CLEAN(Repositorios!C999)</f>
        <v>Scala</v>
      </c>
      <c r="L998" s="2">
        <f>VALUE(CLEAN(Repositorios!D99))</f>
        <v>30516</v>
      </c>
      <c r="M998" s="2">
        <f>VALUE(CLEAN(Repositorios!E61))</f>
        <v>506</v>
      </c>
      <c r="N998" s="2">
        <f>VALUE(CLEAN(Repositorios!F94))</f>
        <v>28014</v>
      </c>
      <c r="O998" s="2">
        <f>VALUE(CLEAN(Repositorios!G94))</f>
        <v>33263</v>
      </c>
      <c r="P998" s="6">
        <f>DATEVALUE(CLEAN(MID(Repositorios!H589,1,11)))</f>
        <v>43698</v>
      </c>
      <c r="Q998" s="8">
        <f>DATEVALUE(CLEAN(MID(Repositorios!I991,1,11)))</f>
        <v>43894</v>
      </c>
      <c r="R998" s="9">
        <f t="shared" si="30"/>
        <v>1</v>
      </c>
      <c r="S998" s="9">
        <f t="shared" si="31"/>
        <v>0</v>
      </c>
    </row>
    <row r="999" spans="1:19" x14ac:dyDescent="0.25">
      <c r="A999" t="str">
        <f>CLEAN(Repositorios!C1000)</f>
        <v>JavaScript</v>
      </c>
      <c r="L999" s="2">
        <f>VALUE(CLEAN(Repositorios!D857))</f>
        <v>32561</v>
      </c>
      <c r="M999" s="2">
        <f>VALUE(CLEAN(Repositorios!E175))</f>
        <v>527</v>
      </c>
      <c r="N999" s="2">
        <f>VALUE(CLEAN(Repositorios!F30))</f>
        <v>31054</v>
      </c>
      <c r="O999" s="2">
        <f>VALUE(CLEAN(Repositorios!G36))</f>
        <v>33860</v>
      </c>
      <c r="P999" s="6">
        <f>DATEVALUE(CLEAN(MID(Repositorios!H763,1,11)))</f>
        <v>43713</v>
      </c>
      <c r="Q999" s="8">
        <f>DATEVALUE(CLEAN(MID(Repositorios!I992,1,11)))</f>
        <v>43894</v>
      </c>
      <c r="R999" s="9">
        <f t="shared" si="30"/>
        <v>1</v>
      </c>
      <c r="S999" s="9">
        <f t="shared" si="31"/>
        <v>0</v>
      </c>
    </row>
    <row r="1000" spans="1:19" x14ac:dyDescent="0.25">
      <c r="A1000" t="str">
        <f>CLEAN(Repositorios!C1001)</f>
        <v>JavaScript</v>
      </c>
      <c r="L1000" s="2">
        <f>VALUE(CLEAN(Repositorios!D36))</f>
        <v>41831</v>
      </c>
      <c r="M1000" s="2">
        <f>VALUE(CLEAN(Repositorios!E23))</f>
        <v>528</v>
      </c>
      <c r="N1000" s="2">
        <f>VALUE(CLEAN(Repositorios!F36))</f>
        <v>31760</v>
      </c>
      <c r="O1000" s="2">
        <f>VALUE(CLEAN(Repositorios!G30))</f>
        <v>36460</v>
      </c>
      <c r="P1000" s="6">
        <f>DATEVALUE(CLEAN(MID(Repositorios!H947,1,11)))</f>
        <v>43766</v>
      </c>
      <c r="Q1000" s="8">
        <f>DATEVALUE(CLEAN(MID(Repositorios!I995,1,11)))</f>
        <v>43894</v>
      </c>
      <c r="R1000" s="9">
        <f t="shared" si="30"/>
        <v>1</v>
      </c>
      <c r="S1000" s="9">
        <f t="shared" si="31"/>
        <v>0</v>
      </c>
    </row>
    <row r="1001" spans="1:19" ht="15.75" thickBot="1" x14ac:dyDescent="0.3">
      <c r="L1001" s="4">
        <f>VALUE(CLEAN(Repositorios!D619))</f>
        <v>59436</v>
      </c>
      <c r="M1001" s="4">
        <f>VALUE(CLEAN(Repositorios!E80))</f>
        <v>581</v>
      </c>
      <c r="N1001" s="4">
        <f>VALUE(CLEAN(Repositorios!F17))</f>
        <v>79438</v>
      </c>
      <c r="O1001" s="4">
        <f>VALUE(CLEAN(Repositorios!G17))</f>
        <v>84017</v>
      </c>
      <c r="P1001" s="6">
        <f>DATEVALUE(CLEAN(MID(Repositorios!H738,1,11)))</f>
        <v>43807</v>
      </c>
      <c r="Q1001" s="8">
        <f>DATEVALUE(CLEAN(MID(Repositorios!I1000,1,11)))</f>
        <v>43894</v>
      </c>
      <c r="R1001" s="11">
        <f t="shared" si="30"/>
        <v>1</v>
      </c>
      <c r="S1001" s="9">
        <f t="shared" si="31"/>
        <v>0</v>
      </c>
    </row>
    <row r="1002" spans="1:19" x14ac:dyDescent="0.25">
      <c r="K1002" s="1" t="s">
        <v>5722</v>
      </c>
      <c r="L1002" s="3">
        <f>MEDIAN(L2:L1001)</f>
        <v>281</v>
      </c>
      <c r="M1002" s="3">
        <f>MEDIAN(M2:M1001)</f>
        <v>7</v>
      </c>
      <c r="N1002" s="3">
        <f t="shared" ref="N1002:O1002" si="32">MEDIAN(N2:N1001)</f>
        <v>621</v>
      </c>
      <c r="O1002" s="3">
        <f t="shared" si="32"/>
        <v>800.5</v>
      </c>
      <c r="P1002" s="7"/>
      <c r="Q1002" s="7"/>
      <c r="R1002" s="10">
        <f>MEDIAN(R2:R1001)</f>
        <v>6</v>
      </c>
      <c r="S1002" s="10">
        <f>MEDIAN(S2:S1001)</f>
        <v>0</v>
      </c>
    </row>
    <row r="1003" spans="1:19" x14ac:dyDescent="0.25">
      <c r="K1003" s="1" t="s">
        <v>5725</v>
      </c>
      <c r="L1003" s="2">
        <f>AVERAGE(L2:L1001)</f>
        <v>1317.751</v>
      </c>
      <c r="M1003" s="2">
        <f t="shared" ref="M1003:O1003" si="33">AVERAGE(M2:M1001)</f>
        <v>36.923999999999999</v>
      </c>
      <c r="N1003" s="2">
        <f t="shared" si="33"/>
        <v>2056.5239999999999</v>
      </c>
      <c r="O1003" s="2">
        <f t="shared" si="33"/>
        <v>2379.335</v>
      </c>
      <c r="P1003" s="7"/>
      <c r="Q1003" s="7"/>
      <c r="R1003" s="2">
        <f>AVERAGE(R2:R1001)</f>
        <v>5.8159999999999998</v>
      </c>
      <c r="S1003" s="2">
        <f>AVERAGE(S2:S1001)</f>
        <v>0.379</v>
      </c>
    </row>
    <row r="1004" spans="1:19" x14ac:dyDescent="0.25">
      <c r="K1004" s="1" t="s">
        <v>5723</v>
      </c>
      <c r="L1004" s="2">
        <f>SUM(L2:L1001)</f>
        <v>1317751</v>
      </c>
      <c r="M1004" s="2">
        <f>SUM(M2:M1001)</f>
        <v>36924</v>
      </c>
      <c r="N1004" s="2">
        <f>SUM(N2:N1001)</f>
        <v>2056524</v>
      </c>
      <c r="O1004" s="2">
        <f>SUM(O2:O1001)</f>
        <v>2379335</v>
      </c>
      <c r="P1004" s="7"/>
      <c r="Q1004" s="7"/>
      <c r="R1004" s="2">
        <f>SUM(R2:R1001)</f>
        <v>5816</v>
      </c>
      <c r="S1004" s="2">
        <f>SUM(S2:S1001)</f>
        <v>379</v>
      </c>
    </row>
    <row r="1006" spans="1:19" ht="45" x14ac:dyDescent="0.25">
      <c r="H1006" s="1" t="s">
        <v>5731</v>
      </c>
      <c r="I1006" s="1" t="s">
        <v>5727</v>
      </c>
      <c r="K1006" s="5" t="s">
        <v>5745</v>
      </c>
      <c r="L1006" s="1" t="s">
        <v>5727</v>
      </c>
      <c r="N1006" s="5" t="s">
        <v>5729</v>
      </c>
      <c r="O1006" s="5" t="s">
        <v>5727</v>
      </c>
      <c r="Q1006" s="1" t="s">
        <v>5728</v>
      </c>
      <c r="R1006" s="5" t="s">
        <v>5727</v>
      </c>
    </row>
    <row r="1007" spans="1:19" x14ac:dyDescent="0.25">
      <c r="H1007" s="2" t="s">
        <v>5751</v>
      </c>
      <c r="I1007" s="2">
        <f>COUNTIFS(M2:M1001,"&gt;=0",M2:M1001,"&lt;=100")</f>
        <v>883</v>
      </c>
      <c r="J1007" s="26">
        <f>I1007/1000</f>
        <v>0.88300000000000001</v>
      </c>
      <c r="K1007" s="24" t="s">
        <v>5747</v>
      </c>
      <c r="L1007" s="2">
        <f>COUNTIFS(L2:L1001,"&gt;=0",L2:L1001,"&lt;=1000")</f>
        <v>783</v>
      </c>
      <c r="M1007" s="26">
        <f>L1007/1000</f>
        <v>0.78300000000000003</v>
      </c>
      <c r="N1007" s="12" t="s">
        <v>5732</v>
      </c>
      <c r="O1007" s="2">
        <f>COUNTIF(S2:S1001,"=0")</f>
        <v>637</v>
      </c>
      <c r="P1007" s="26">
        <f>O1007/1000</f>
        <v>0.63700000000000001</v>
      </c>
      <c r="Q1007" s="12" t="s">
        <v>5737</v>
      </c>
      <c r="R1007" s="2">
        <f>COUNTIFS(R2:R1001,"&gt;=1",R2:R1001,"&lt;=3")</f>
        <v>179</v>
      </c>
    </row>
    <row r="1008" spans="1:19" x14ac:dyDescent="0.25">
      <c r="H1008" s="2" t="s">
        <v>5752</v>
      </c>
      <c r="I1008" s="2">
        <f>COUNTIFS(M2:M1001,"&gt;=101",M2:M1001,"&lt;=200")</f>
        <v>85</v>
      </c>
      <c r="J1008" s="26">
        <f t="shared" ref="J1008:J1012" si="34">I1008/1000</f>
        <v>8.5000000000000006E-2</v>
      </c>
      <c r="K1008" s="2" t="s">
        <v>5748</v>
      </c>
      <c r="L1008" s="2">
        <f>COUNTIFS(L2:L1001,"&gt;=1001",L2:L1001,"&lt;=10000")</f>
        <v>191</v>
      </c>
      <c r="N1008" s="12" t="s">
        <v>5733</v>
      </c>
      <c r="O1008" s="2">
        <f>COUNTIF(S2:S1001,"=1")</f>
        <v>351</v>
      </c>
      <c r="P1008" s="26">
        <f t="shared" ref="P1008:P1011" si="35">O1008/1000</f>
        <v>0.35099999999999998</v>
      </c>
      <c r="Q1008" s="12" t="s">
        <v>5738</v>
      </c>
      <c r="R1008" s="2">
        <f>COUNTIFS(R2:R1001,"&gt;=4",R2:R1001,"&lt;=6")</f>
        <v>448</v>
      </c>
    </row>
    <row r="1009" spans="8:18" x14ac:dyDescent="0.25">
      <c r="H1009" s="2" t="s">
        <v>5753</v>
      </c>
      <c r="I1009" s="2">
        <f>COUNTIFS(M2:M1001,"&gt;=201",M2:M1001,"&lt;=300")</f>
        <v>17</v>
      </c>
      <c r="J1009" s="26">
        <f t="shared" si="34"/>
        <v>1.7000000000000001E-2</v>
      </c>
      <c r="K1009" s="2" t="s">
        <v>5749</v>
      </c>
      <c r="L1009" s="2">
        <f>COUNTIFS(L2:L1001,"&gt;=10001",L2:L1001,"&lt;=20000")</f>
        <v>16</v>
      </c>
      <c r="N1009" s="12" t="s">
        <v>5734</v>
      </c>
      <c r="O1009" s="2">
        <f>COUNTIF(S2:S1001,"=2")</f>
        <v>9</v>
      </c>
      <c r="P1009" s="26">
        <f t="shared" si="35"/>
        <v>8.9999999999999993E-3</v>
      </c>
      <c r="Q1009" s="12" t="s">
        <v>5739</v>
      </c>
      <c r="R1009" s="2">
        <f>COUNTIFS(R2:R1001,"&gt;=7",R2:R1001,"&lt;=9")</f>
        <v>282</v>
      </c>
    </row>
    <row r="1010" spans="8:18" x14ac:dyDescent="0.25">
      <c r="H1010" s="2" t="s">
        <v>5754</v>
      </c>
      <c r="I1010" s="2">
        <f>COUNTIFS(M2:M1001,"&gt;=301",M2:M1001,"&lt;=400")</f>
        <v>6</v>
      </c>
      <c r="J1010" s="26">
        <f t="shared" si="34"/>
        <v>6.0000000000000001E-3</v>
      </c>
      <c r="K1010" s="2" t="s">
        <v>5750</v>
      </c>
      <c r="L1010" s="2">
        <f>COUNTIFS(L2:L1001,"&gt;=20001",L2:L1001,"&lt;=30000")</f>
        <v>5</v>
      </c>
      <c r="N1010" s="13" t="s">
        <v>5736</v>
      </c>
      <c r="O1010" s="2">
        <f>COUNTIF(S2:S1001,"=3")</f>
        <v>2</v>
      </c>
      <c r="P1010" s="26">
        <f t="shared" si="35"/>
        <v>2E-3</v>
      </c>
      <c r="Q1010" s="13" t="s">
        <v>5740</v>
      </c>
      <c r="R1010" s="2">
        <f>COUNTIFS(R2:R1001,"&gt;9")</f>
        <v>91</v>
      </c>
    </row>
    <row r="1011" spans="8:18" x14ac:dyDescent="0.25">
      <c r="H1011" s="2" t="s">
        <v>5755</v>
      </c>
      <c r="I1011" s="2">
        <f>COUNTIFS(M2:M1001,"&gt;=401",M2:M1001,"&lt;=500")</f>
        <v>5</v>
      </c>
      <c r="J1011" s="26">
        <f t="shared" si="34"/>
        <v>5.0000000000000001E-3</v>
      </c>
      <c r="K1011" s="2" t="s">
        <v>5746</v>
      </c>
      <c r="L1011" s="2">
        <f>COUNTIFS(L2:L1001,"&gt;30000")</f>
        <v>5</v>
      </c>
      <c r="N1011" s="13" t="s">
        <v>5735</v>
      </c>
      <c r="O1011" s="2">
        <f>COUNTIF(S2:S1001,"&gt;3")</f>
        <v>1</v>
      </c>
      <c r="P1011" s="26">
        <f t="shared" si="35"/>
        <v>1E-3</v>
      </c>
    </row>
    <row r="1012" spans="8:18" x14ac:dyDescent="0.25">
      <c r="H1012" s="25" t="s">
        <v>5756</v>
      </c>
      <c r="I1012" s="2">
        <f>COUNTIFS(M2:M1001,"&gt;500")</f>
        <v>4</v>
      </c>
      <c r="J1012" s="26">
        <f t="shared" si="34"/>
        <v>4.0000000000000001E-3</v>
      </c>
    </row>
  </sheetData>
  <sortState xmlns:xlrd2="http://schemas.microsoft.com/office/spreadsheetml/2017/richdata2" ref="Q2:Q1001">
    <sortCondition ref="Q2"/>
  </sortState>
  <phoneticPr fontId="18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Repositorios</vt:lpstr>
      <vt:lpstr>Análise do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2020-03-11T04:48:02Z</dcterms:created>
  <dcterms:modified xsi:type="dcterms:W3CDTF">2020-03-13T02:04:16Z</dcterms:modified>
</cp:coreProperties>
</file>