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_6_EX2\Guido\"/>
    </mc:Choice>
  </mc:AlternateContent>
  <xr:revisionPtr revIDLastSave="0" documentId="13_ncr:1_{1D860558-52FB-4C33-B2D1-F92ECB418FF2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RepositoriosPython" sheetId="1" r:id="rId1"/>
    <sheet name="Analise dos Dados" sheetId="2" r:id="rId2"/>
  </sheets>
  <definedNames>
    <definedName name="_xlnm._FilterDatabase" localSheetId="1" hidden="1">'Analise dos Dados'!$A$1:$H$26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2" l="1"/>
  <c r="I17" i="2"/>
  <c r="I18" i="2"/>
  <c r="I19" i="2"/>
  <c r="I20" i="2"/>
  <c r="I21" i="2"/>
  <c r="I22" i="2"/>
  <c r="I23" i="2"/>
  <c r="I24" i="2"/>
  <c r="I25" i="2"/>
  <c r="I15" i="2"/>
  <c r="I28" i="2" l="1"/>
  <c r="R19" i="2" s="1"/>
  <c r="H16" i="2"/>
  <c r="K16" i="2" s="1"/>
  <c r="H2" i="2"/>
  <c r="H17" i="2"/>
  <c r="K17" i="2" s="1"/>
  <c r="H18" i="2"/>
  <c r="K18" i="2" s="1"/>
  <c r="H3" i="2"/>
  <c r="H10" i="2"/>
  <c r="H4" i="2"/>
  <c r="H9" i="2"/>
  <c r="H13" i="2"/>
  <c r="H19" i="2"/>
  <c r="K19" i="2" s="1"/>
  <c r="H11" i="2"/>
  <c r="H20" i="2"/>
  <c r="K20" i="2" s="1"/>
  <c r="H12" i="2"/>
  <c r="H21" i="2"/>
  <c r="K21" i="2" s="1"/>
  <c r="H22" i="2"/>
  <c r="K22" i="2" s="1"/>
  <c r="H5" i="2"/>
  <c r="H26" i="2"/>
  <c r="H6" i="2"/>
  <c r="H23" i="2"/>
  <c r="K23" i="2" s="1"/>
  <c r="H24" i="2"/>
  <c r="K24" i="2" s="1"/>
  <c r="H7" i="2"/>
  <c r="H8" i="2"/>
  <c r="H14" i="2"/>
  <c r="H25" i="2"/>
  <c r="K25" i="2" s="1"/>
  <c r="H15" i="2"/>
  <c r="K15" i="2" s="1"/>
  <c r="G25" i="2"/>
  <c r="F25" i="2"/>
  <c r="E25" i="2"/>
  <c r="D25" i="2"/>
  <c r="G14" i="2"/>
  <c r="F14" i="2"/>
  <c r="E14" i="2"/>
  <c r="D14" i="2"/>
  <c r="G8" i="2"/>
  <c r="F8" i="2"/>
  <c r="E8" i="2"/>
  <c r="D8" i="2"/>
  <c r="G7" i="2"/>
  <c r="F7" i="2"/>
  <c r="E7" i="2"/>
  <c r="D7" i="2"/>
  <c r="G24" i="2"/>
  <c r="F24" i="2"/>
  <c r="E24" i="2"/>
  <c r="D24" i="2"/>
  <c r="G23" i="2"/>
  <c r="F23" i="2"/>
  <c r="E23" i="2"/>
  <c r="D23" i="2"/>
  <c r="G6" i="2"/>
  <c r="F6" i="2"/>
  <c r="E6" i="2"/>
  <c r="D6" i="2"/>
  <c r="G26" i="2"/>
  <c r="F26" i="2"/>
  <c r="E26" i="2"/>
  <c r="D26" i="2"/>
  <c r="G5" i="2"/>
  <c r="F5" i="2"/>
  <c r="E5" i="2"/>
  <c r="D5" i="2"/>
  <c r="G22" i="2"/>
  <c r="F22" i="2"/>
  <c r="E22" i="2"/>
  <c r="D22" i="2"/>
  <c r="G21" i="2"/>
  <c r="F21" i="2"/>
  <c r="E21" i="2"/>
  <c r="D21" i="2"/>
  <c r="G12" i="2"/>
  <c r="F12" i="2"/>
  <c r="E12" i="2"/>
  <c r="D12" i="2"/>
  <c r="G20" i="2"/>
  <c r="F20" i="2"/>
  <c r="E20" i="2"/>
  <c r="D20" i="2"/>
  <c r="G11" i="2"/>
  <c r="F11" i="2"/>
  <c r="E11" i="2"/>
  <c r="D11" i="2"/>
  <c r="G19" i="2"/>
  <c r="F19" i="2"/>
  <c r="E19" i="2"/>
  <c r="D19" i="2"/>
  <c r="G13" i="2"/>
  <c r="F13" i="2"/>
  <c r="E13" i="2"/>
  <c r="D13" i="2"/>
  <c r="G9" i="2"/>
  <c r="F9" i="2"/>
  <c r="E9" i="2"/>
  <c r="D9" i="2"/>
  <c r="G4" i="2"/>
  <c r="F4" i="2"/>
  <c r="E4" i="2"/>
  <c r="D4" i="2"/>
  <c r="G10" i="2"/>
  <c r="F10" i="2"/>
  <c r="E10" i="2"/>
  <c r="D10" i="2"/>
  <c r="G3" i="2"/>
  <c r="F3" i="2"/>
  <c r="E3" i="2"/>
  <c r="D3" i="2"/>
  <c r="G18" i="2"/>
  <c r="L18" i="2" s="1"/>
  <c r="F18" i="2"/>
  <c r="E18" i="2"/>
  <c r="D18" i="2"/>
  <c r="G17" i="2"/>
  <c r="F17" i="2"/>
  <c r="E17" i="2"/>
  <c r="D17" i="2"/>
  <c r="G2" i="2"/>
  <c r="F2" i="2"/>
  <c r="E2" i="2"/>
  <c r="D2" i="2"/>
  <c r="G16" i="2"/>
  <c r="L16" i="2" s="1"/>
  <c r="F16" i="2"/>
  <c r="E16" i="2"/>
  <c r="D16" i="2"/>
  <c r="L20" i="2" l="1"/>
  <c r="L22" i="2"/>
  <c r="L19" i="2"/>
  <c r="L21" i="2"/>
  <c r="L23" i="2"/>
  <c r="L24" i="2"/>
  <c r="L17" i="2"/>
  <c r="L25" i="2"/>
  <c r="H29" i="2"/>
  <c r="H28" i="2"/>
  <c r="U19" i="2" s="1"/>
  <c r="E15" i="2"/>
  <c r="E28" i="2" s="1"/>
  <c r="P19" i="2" s="1"/>
  <c r="F15" i="2"/>
  <c r="F28" i="2" s="1"/>
  <c r="Q19" i="2" s="1"/>
  <c r="G15" i="2"/>
  <c r="D15" i="2"/>
  <c r="D28" i="2" s="1"/>
  <c r="O19" i="2" s="1"/>
  <c r="C25" i="2"/>
  <c r="B25" i="2"/>
  <c r="A25" i="2"/>
  <c r="C14" i="2"/>
  <c r="B14" i="2"/>
  <c r="A14" i="2"/>
  <c r="C8" i="2"/>
  <c r="B8" i="2"/>
  <c r="A8" i="2"/>
  <c r="C7" i="2"/>
  <c r="B7" i="2"/>
  <c r="A7" i="2"/>
  <c r="C24" i="2"/>
  <c r="B24" i="2"/>
  <c r="A24" i="2"/>
  <c r="C23" i="2"/>
  <c r="B23" i="2"/>
  <c r="A23" i="2"/>
  <c r="C6" i="2"/>
  <c r="B6" i="2"/>
  <c r="A6" i="2"/>
  <c r="C26" i="2"/>
  <c r="B26" i="2"/>
  <c r="A26" i="2"/>
  <c r="C5" i="2"/>
  <c r="B5" i="2"/>
  <c r="A5" i="2"/>
  <c r="C22" i="2"/>
  <c r="B22" i="2"/>
  <c r="A22" i="2"/>
  <c r="C21" i="2"/>
  <c r="B21" i="2"/>
  <c r="A21" i="2"/>
  <c r="C12" i="2"/>
  <c r="B12" i="2"/>
  <c r="A12" i="2"/>
  <c r="C20" i="2"/>
  <c r="B20" i="2"/>
  <c r="A20" i="2"/>
  <c r="C11" i="2"/>
  <c r="B11" i="2"/>
  <c r="A11" i="2"/>
  <c r="C19" i="2"/>
  <c r="B19" i="2"/>
  <c r="A19" i="2"/>
  <c r="C13" i="2"/>
  <c r="B13" i="2"/>
  <c r="A13" i="2"/>
  <c r="C9" i="2"/>
  <c r="B9" i="2"/>
  <c r="A9" i="2"/>
  <c r="C4" i="2"/>
  <c r="B4" i="2"/>
  <c r="A4" i="2"/>
  <c r="C10" i="2"/>
  <c r="B10" i="2"/>
  <c r="A10" i="2"/>
  <c r="C3" i="2"/>
  <c r="B3" i="2"/>
  <c r="A3" i="2"/>
  <c r="C18" i="2"/>
  <c r="B18" i="2"/>
  <c r="A18" i="2"/>
  <c r="C17" i="2"/>
  <c r="B17" i="2"/>
  <c r="A17" i="2"/>
  <c r="C2" i="2"/>
  <c r="B2" i="2"/>
  <c r="A2" i="2"/>
  <c r="C16" i="2"/>
  <c r="B16" i="2"/>
  <c r="A16" i="2"/>
  <c r="C15" i="2"/>
  <c r="B15" i="2"/>
  <c r="A15" i="2"/>
  <c r="B1" i="2"/>
  <c r="C1" i="2"/>
  <c r="D1" i="2"/>
  <c r="O18" i="2" s="1"/>
  <c r="E1" i="2"/>
  <c r="P18" i="2" s="1"/>
  <c r="F1" i="2"/>
  <c r="Q18" i="2" s="1"/>
  <c r="G1" i="2"/>
  <c r="S18" i="2" s="1"/>
  <c r="H1" i="2"/>
  <c r="A1" i="2"/>
  <c r="G28" i="2" l="1"/>
  <c r="S19" i="2" s="1"/>
  <c r="L15" i="2"/>
  <c r="L28" i="2" s="1"/>
  <c r="T19" i="2" s="1"/>
</calcChain>
</file>

<file path=xl/sharedStrings.xml><?xml version="1.0" encoding="utf-8"?>
<sst xmlns="http://schemas.openxmlformats.org/spreadsheetml/2006/main" count="343" uniqueCount="192">
  <si>
    <t>Nome/Dono</t>
  </si>
  <si>
    <t xml:space="preserve">	URL</t>
  </si>
  <si>
    <t xml:space="preserve">	Linguagem Primária</t>
  </si>
  <si>
    <t xml:space="preserve">	Nº de Estrelas</t>
  </si>
  <si>
    <t xml:space="preserve">	Nº de Watchers</t>
  </si>
  <si>
    <t xml:space="preserve">	Nº de Forks</t>
  </si>
  <si>
    <t xml:space="preserve">	Nº de Releases</t>
  </si>
  <si>
    <t xml:space="preserve">	Data de Criação</t>
  </si>
  <si>
    <t>python/mypy</t>
  </si>
  <si>
    <t xml:space="preserve">	https://github.com/python/mypy</t>
  </si>
  <si>
    <t xml:space="preserve">	Python</t>
  </si>
  <si>
    <t xml:space="preserve">	8067</t>
  </si>
  <si>
    <t xml:space="preserve">	176</t>
  </si>
  <si>
    <t xml:space="preserve">	1221</t>
  </si>
  <si>
    <t xml:space="preserve">	0</t>
  </si>
  <si>
    <t xml:space="preserve">	2012-12-07T13:30:23Z</t>
  </si>
  <si>
    <t>gvanrossum/500lines</t>
  </si>
  <si>
    <t xml:space="preserve">	https://github.com/gvanrossum/500lines</t>
  </si>
  <si>
    <t xml:space="preserve">	208</t>
  </si>
  <si>
    <t xml:space="preserve">	13</t>
  </si>
  <si>
    <t xml:space="preserve">	35</t>
  </si>
  <si>
    <t xml:space="preserve">	2014-02-25T15:52:58Z</t>
  </si>
  <si>
    <t>gvanrossum/ballot-box</t>
  </si>
  <si>
    <t xml:space="preserve">	https://github.com/gvanrossum/ballot-box</t>
  </si>
  <si>
    <t xml:space="preserve">	8</t>
  </si>
  <si>
    <t xml:space="preserve">	2</t>
  </si>
  <si>
    <t xml:space="preserve">	4</t>
  </si>
  <si>
    <t xml:space="preserve">	2015-03-13T23:41:12Z</t>
  </si>
  <si>
    <t>bbcmicrobit/micropython</t>
  </si>
  <si>
    <t xml:space="preserve">	https://github.com/bbcmicrobit/micropython</t>
  </si>
  <si>
    <t xml:space="preserve">	C</t>
  </si>
  <si>
    <t xml:space="preserve">	444</t>
  </si>
  <si>
    <t xml:space="preserve">	67</t>
  </si>
  <si>
    <t xml:space="preserve">	247</t>
  </si>
  <si>
    <t xml:space="preserve">	2015-08-07T11:58:53Z</t>
  </si>
  <si>
    <t>gvanrossum/asyncio</t>
  </si>
  <si>
    <t xml:space="preserve">	https://github.com/gvanrossum/asyncio</t>
  </si>
  <si>
    <t xml:space="preserve">	9</t>
  </si>
  <si>
    <t xml:space="preserve">	1</t>
  </si>
  <si>
    <t xml:space="preserve">	2015-09-25T16:14:09Z</t>
  </si>
  <si>
    <t>fake-python/cpython</t>
  </si>
  <si>
    <t xml:space="preserve">	https://github.com/fake-python/cpython</t>
  </si>
  <si>
    <t xml:space="preserve">	3</t>
  </si>
  <si>
    <t xml:space="preserve">	6</t>
  </si>
  <si>
    <t xml:space="preserve">	2015-11-05T12:07:26Z</t>
  </si>
  <si>
    <t>gvanrossum/pyxl3</t>
  </si>
  <si>
    <t xml:space="preserve">	https://github.com/gvanrossum/pyxl3</t>
  </si>
  <si>
    <t xml:space="preserve">	107</t>
  </si>
  <si>
    <t xml:space="preserve">	12</t>
  </si>
  <si>
    <t xml:space="preserve">	2016-01-15T19:07:08Z</t>
  </si>
  <si>
    <t>edreamleo/make-stub-files</t>
  </si>
  <si>
    <t xml:space="preserve">	https://github.com/edreamleo/make-stub-files</t>
  </si>
  <si>
    <t xml:space="preserve">	20</t>
  </si>
  <si>
    <t xml:space="preserve">	2016-01-26T16:54:22Z</t>
  </si>
  <si>
    <t>python/typed_ast</t>
  </si>
  <si>
    <t xml:space="preserve">	https://github.com/python/typed_ast</t>
  </si>
  <si>
    <t xml:space="preserve">	152</t>
  </si>
  <si>
    <t xml:space="preserve">	18</t>
  </si>
  <si>
    <t xml:space="preserve">	38</t>
  </si>
  <si>
    <t xml:space="preserve">	2016-02-16T22:40:09Z</t>
  </si>
  <si>
    <t>JukkaL/mypy-website</t>
  </si>
  <si>
    <t xml:space="preserve">	https://github.com/JukkaL/mypy-website</t>
  </si>
  <si>
    <t xml:space="preserve">	HTML</t>
  </si>
  <si>
    <t xml:space="preserve">	10</t>
  </si>
  <si>
    <t xml:space="preserve">	7</t>
  </si>
  <si>
    <t xml:space="preserve">	2016-03-11T16:02:25Z</t>
  </si>
  <si>
    <t>gvanrossum/path-pep</t>
  </si>
  <si>
    <t xml:space="preserve">	https://github.com/gvanrossum/path-pep</t>
  </si>
  <si>
    <t xml:space="preserve">	2016-05-12T16:37:52Z</t>
  </si>
  <si>
    <t>gvanrossum/Pyjion</t>
  </si>
  <si>
    <t xml:space="preserve">	https://github.com/gvanrossum/Pyjion</t>
  </si>
  <si>
    <t xml:space="preserve">	C++</t>
  </si>
  <si>
    <t xml:space="preserve">	2016-06-05T03:47:37Z</t>
  </si>
  <si>
    <t>ilevkivskyi/peps</t>
  </si>
  <si>
    <t xml:space="preserve">	https://github.com/ilevkivskyi/peps</t>
  </si>
  <si>
    <t xml:space="preserve">	5</t>
  </si>
  <si>
    <t xml:space="preserve">	2016-07-14T07:53:04Z</t>
  </si>
  <si>
    <t>phouse512/peps</t>
  </si>
  <si>
    <t xml:space="preserve">	https://github.com/phouse512/peps</t>
  </si>
  <si>
    <t xml:space="preserve">	2016-08-09T17:53:45Z</t>
  </si>
  <si>
    <t>python/overload-sig</t>
  </si>
  <si>
    <t xml:space="preserve">	https://github.com/python/overload-sig</t>
  </si>
  <si>
    <t xml:space="preserve">	null</t>
  </si>
  <si>
    <t xml:space="preserve">	2016-08-17T14:22:49Z</t>
  </si>
  <si>
    <t>ilevkivskyi/com2ann</t>
  </si>
  <si>
    <t xml:space="preserve">	https://github.com/ilevkivskyi/com2ann</t>
  </si>
  <si>
    <t xml:space="preserve">	50</t>
  </si>
  <si>
    <t xml:space="preserve">	2016-09-09T07:17:02Z</t>
  </si>
  <si>
    <t>gvanrossum/gvanrossum.github.io</t>
  </si>
  <si>
    <t xml:space="preserve">	https://github.com/gvanrossum/gvanrossum.github.io</t>
  </si>
  <si>
    <t xml:space="preserve">	41</t>
  </si>
  <si>
    <t xml:space="preserve">	2016-09-09T22:54:11Z</t>
  </si>
  <si>
    <t>gvanrossum/pytype</t>
  </si>
  <si>
    <t xml:space="preserve">	https://github.com/gvanrossum/pytype</t>
  </si>
  <si>
    <t xml:space="preserve">	2017-02-10T14:58:59Z</t>
  </si>
  <si>
    <t>gvanrossum/arq</t>
  </si>
  <si>
    <t xml:space="preserve">	https://github.com/gvanrossum/arq</t>
  </si>
  <si>
    <t xml:space="preserve">	2017-02-17T20:18:51Z</t>
  </si>
  <si>
    <t>emilyemorehouse/cpython</t>
  </si>
  <si>
    <t xml:space="preserve">	https://github.com/emilyemorehouse/cpython</t>
  </si>
  <si>
    <t xml:space="preserve">	2017-02-20T16:37:24Z</t>
  </si>
  <si>
    <t>neogeny/TatSu</t>
  </si>
  <si>
    <t xml:space="preserve">	https://github.com/neogeny/TatSu</t>
  </si>
  <si>
    <t xml:space="preserve">	146</t>
  </si>
  <si>
    <t xml:space="preserve">	34</t>
  </si>
  <si>
    <t xml:space="preserve">	2017-05-02T02:58:58Z</t>
  </si>
  <si>
    <t>gvanrossum/pythonlabs</t>
  </si>
  <si>
    <t xml:space="preserve">	https://github.com/gvanrossum/pythonlabs</t>
  </si>
  <si>
    <t xml:space="preserve">	16</t>
  </si>
  <si>
    <t xml:space="preserve">	2017-06-04T05:00:26Z</t>
  </si>
  <si>
    <t>gvanrossum/mypy</t>
  </si>
  <si>
    <t xml:space="preserve">	https://github.com/gvanrossum/mypy</t>
  </si>
  <si>
    <t xml:space="preserve">	15</t>
  </si>
  <si>
    <t xml:space="preserve">	2017-06-06T21:04:01Z</t>
  </si>
  <si>
    <t>gvanrossum/mypy-dummy</t>
  </si>
  <si>
    <t xml:space="preserve">	https://github.com/gvanrossum/mypy-dummy</t>
  </si>
  <si>
    <t xml:space="preserve">	2017-08-31T16:42:53Z</t>
  </si>
  <si>
    <t>gvanrossum/pep550</t>
  </si>
  <si>
    <t xml:space="preserve">	https://github.com/gvanrossum/pep550</t>
  </si>
  <si>
    <t xml:space="preserve">	2017-09-05T21:59:49Z</t>
  </si>
  <si>
    <t>gvanrossum/welcome-wagon-2018</t>
  </si>
  <si>
    <t xml:space="preserve">	https://github.com/gvanrossum/welcome-wagon-2018</t>
  </si>
  <si>
    <t xml:space="preserve">	2018-01-24T00:46:13Z</t>
  </si>
  <si>
    <t>gvanrossum/cpython</t>
  </si>
  <si>
    <t xml:space="preserve">	https://github.com/gvanrossum/cpython</t>
  </si>
  <si>
    <t xml:space="preserve">	59</t>
  </si>
  <si>
    <t xml:space="preserve">	2018-07-17T18:01:14Z</t>
  </si>
  <si>
    <t>gvanrossum/mirror-cwi-stdwin</t>
  </si>
  <si>
    <t xml:space="preserve">	https://github.com/gvanrossum/mirror-cwi-stdwin</t>
  </si>
  <si>
    <t xml:space="preserve">	2018-09-29T05:00:49Z</t>
  </si>
  <si>
    <t>mypyc/mypy_mypyc-wheels</t>
  </si>
  <si>
    <t xml:space="preserve">	https://github.com/mypyc/mypy_mypyc-wheels</t>
  </si>
  <si>
    <t xml:space="preserve">	Shell</t>
  </si>
  <si>
    <t xml:space="preserve">	1147</t>
  </si>
  <si>
    <t xml:space="preserve">	2018-10-10T20:02:06Z</t>
  </si>
  <si>
    <t>gvanrossum/memcached</t>
  </si>
  <si>
    <t xml:space="preserve">	https://github.com/gvanrossum/memcached</t>
  </si>
  <si>
    <t xml:space="preserve">	2018-12-23T23:53:16Z</t>
  </si>
  <si>
    <t>gvanrossum/python-memcached</t>
  </si>
  <si>
    <t xml:space="preserve">	https://github.com/gvanrossum/python-memcached</t>
  </si>
  <si>
    <t xml:space="preserve">	2018-12-24T19:40:55Z</t>
  </si>
  <si>
    <t>python/mypy_extensions</t>
  </si>
  <si>
    <t xml:space="preserve">	https://github.com/python/mypy_extensions</t>
  </si>
  <si>
    <t xml:space="preserve">	68</t>
  </si>
  <si>
    <t xml:space="preserve">	2019-01-14T23:37:26Z</t>
  </si>
  <si>
    <t>gvanrossum/stone</t>
  </si>
  <si>
    <t xml:space="preserve">	https://github.com/gvanrossum/stone</t>
  </si>
  <si>
    <t xml:space="preserve">	2019-03-08T19:15:25Z</t>
  </si>
  <si>
    <t>neogeny/pygl</t>
  </si>
  <si>
    <t xml:space="preserve">	https://github.com/neogeny/pygl</t>
  </si>
  <si>
    <t xml:space="preserve">	2019-04-27T10:47:30Z</t>
  </si>
  <si>
    <t>gvanrossum/pegen</t>
  </si>
  <si>
    <t xml:space="preserve">	https://github.com/gvanrossum/pegen</t>
  </si>
  <si>
    <t xml:space="preserve">	145</t>
  </si>
  <si>
    <t xml:space="preserve">	17</t>
  </si>
  <si>
    <t xml:space="preserve">	19</t>
  </si>
  <si>
    <t xml:space="preserve">	2019-05-07T16:43:15Z</t>
  </si>
  <si>
    <t>gvanrossum/PackCC</t>
  </si>
  <si>
    <t xml:space="preserve">	https://github.com/gvanrossum/PackCC</t>
  </si>
  <si>
    <t xml:space="preserve">	2019-05-30T14:40:05Z</t>
  </si>
  <si>
    <t>gvanrossum/ctok</t>
  </si>
  <si>
    <t xml:space="preserve">	https://github.com/gvanrossum/ctok</t>
  </si>
  <si>
    <t xml:space="preserve">	51</t>
  </si>
  <si>
    <t xml:space="preserve">	2019-06-22T03:38:29Z</t>
  </si>
  <si>
    <t>willingc/test-581</t>
  </si>
  <si>
    <t xml:space="preserve">	https://github.com/willingc/test-581</t>
  </si>
  <si>
    <t xml:space="preserve">	2019-06-28T18:52:53Z</t>
  </si>
  <si>
    <t>gvanrossum/guidos_time_machine</t>
  </si>
  <si>
    <t xml:space="preserve">	https://github.com/gvanrossum/guidos_time_machine</t>
  </si>
  <si>
    <t xml:space="preserve">	49</t>
  </si>
  <si>
    <t xml:space="preserve">	2020-03-05T04:06:18Z</t>
  </si>
  <si>
    <t>Medianas</t>
  </si>
  <si>
    <t>Idade (em anos)</t>
  </si>
  <si>
    <t>Baseline</t>
  </si>
  <si>
    <t>LOC</t>
  </si>
  <si>
    <t>Popularidade</t>
  </si>
  <si>
    <t>Tamanho</t>
  </si>
  <si>
    <t>Atividade</t>
  </si>
  <si>
    <t>Maturidade</t>
  </si>
  <si>
    <t>Idade (em dias)</t>
  </si>
  <si>
    <t>Releases/dias</t>
  </si>
  <si>
    <t xml:space="preserve">	92212</t>
  </si>
  <si>
    <t xml:space="preserve">	655</t>
  </si>
  <si>
    <t xml:space="preserve">	914041</t>
  </si>
  <si>
    <t xml:space="preserve">	3231</t>
  </si>
  <si>
    <t xml:space="preserve">	798</t>
  </si>
  <si>
    <t xml:space="preserve">	11306</t>
  </si>
  <si>
    <t xml:space="preserve">	25</t>
  </si>
  <si>
    <t xml:space="preserve">	347</t>
  </si>
  <si>
    <t xml:space="preserve">	215</t>
  </si>
  <si>
    <t xml:space="preserve">	26932</t>
  </si>
  <si>
    <t xml:space="preserve">	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</si>
</sst>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1" xfId="0" applyBorder="1"/>
    <xf numFmtId="0" fontId="16" fillId="0" borderId="10" xfId="0" applyFont="1" applyBorder="1"/>
    <xf numFmtId="0" fontId="0" fillId="0" borderId="10" xfId="0" applyNumberFormat="1" applyBorder="1"/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NumberFormat="1" applyFill="1" applyBorder="1"/>
    <xf numFmtId="0" fontId="16" fillId="0" borderId="0" xfId="0" applyFon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3" fillId="33" borderId="10" xfId="0" applyFont="1" applyFill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workbookViewId="0">
      <selection activeCell="M12" sqref="M12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</row>
    <row r="3" spans="1:8" x14ac:dyDescent="0.25">
      <c r="A3" t="s">
        <v>16</v>
      </c>
      <c r="B3" t="s">
        <v>17</v>
      </c>
      <c r="C3" t="s">
        <v>10</v>
      </c>
      <c r="D3" t="s">
        <v>18</v>
      </c>
      <c r="E3" t="s">
        <v>19</v>
      </c>
      <c r="F3" t="s">
        <v>20</v>
      </c>
      <c r="G3" t="s">
        <v>14</v>
      </c>
      <c r="H3" t="s">
        <v>21</v>
      </c>
    </row>
    <row r="4" spans="1:8" x14ac:dyDescent="0.25">
      <c r="A4" t="s">
        <v>22</v>
      </c>
      <c r="B4" t="s">
        <v>23</v>
      </c>
      <c r="C4" t="s">
        <v>10</v>
      </c>
      <c r="D4" t="s">
        <v>24</v>
      </c>
      <c r="E4" t="s">
        <v>25</v>
      </c>
      <c r="F4" t="s">
        <v>26</v>
      </c>
      <c r="G4" t="s">
        <v>14</v>
      </c>
      <c r="H4" t="s">
        <v>27</v>
      </c>
    </row>
    <row r="5" spans="1:8" x14ac:dyDescent="0.25">
      <c r="A5" t="s">
        <v>28</v>
      </c>
      <c r="B5" t="s">
        <v>29</v>
      </c>
      <c r="C5" t="s">
        <v>30</v>
      </c>
      <c r="D5" t="s">
        <v>31</v>
      </c>
      <c r="E5" t="s">
        <v>32</v>
      </c>
      <c r="F5" t="s">
        <v>33</v>
      </c>
      <c r="G5" t="s">
        <v>25</v>
      </c>
      <c r="H5" t="s">
        <v>34</v>
      </c>
    </row>
    <row r="6" spans="1:8" x14ac:dyDescent="0.25">
      <c r="A6" t="s">
        <v>35</v>
      </c>
      <c r="B6" t="s">
        <v>36</v>
      </c>
      <c r="C6" t="s">
        <v>10</v>
      </c>
      <c r="D6" t="s">
        <v>37</v>
      </c>
      <c r="E6" t="s">
        <v>38</v>
      </c>
      <c r="F6" t="s">
        <v>25</v>
      </c>
      <c r="G6" t="s">
        <v>14</v>
      </c>
      <c r="H6" t="s">
        <v>39</v>
      </c>
    </row>
    <row r="7" spans="1:8" x14ac:dyDescent="0.25">
      <c r="A7" t="s">
        <v>40</v>
      </c>
      <c r="B7" t="s">
        <v>41</v>
      </c>
      <c r="C7" t="s">
        <v>10</v>
      </c>
      <c r="D7" t="s">
        <v>42</v>
      </c>
      <c r="E7" t="s">
        <v>38</v>
      </c>
      <c r="F7" t="s">
        <v>14</v>
      </c>
      <c r="G7" t="s">
        <v>43</v>
      </c>
      <c r="H7" t="s">
        <v>44</v>
      </c>
    </row>
    <row r="8" spans="1:8" x14ac:dyDescent="0.25">
      <c r="A8" t="s">
        <v>45</v>
      </c>
      <c r="B8" t="s">
        <v>46</v>
      </c>
      <c r="C8" t="s">
        <v>10</v>
      </c>
      <c r="D8" t="s">
        <v>47</v>
      </c>
      <c r="E8" t="s">
        <v>48</v>
      </c>
      <c r="F8" t="s">
        <v>19</v>
      </c>
      <c r="G8" t="s">
        <v>14</v>
      </c>
      <c r="H8" t="s">
        <v>49</v>
      </c>
    </row>
    <row r="9" spans="1:8" x14ac:dyDescent="0.25">
      <c r="A9" t="s">
        <v>50</v>
      </c>
      <c r="B9" t="s">
        <v>51</v>
      </c>
      <c r="C9" t="s">
        <v>10</v>
      </c>
      <c r="D9" t="s">
        <v>52</v>
      </c>
      <c r="E9" t="s">
        <v>42</v>
      </c>
      <c r="F9" t="s">
        <v>42</v>
      </c>
      <c r="G9" t="s">
        <v>14</v>
      </c>
      <c r="H9" t="s">
        <v>53</v>
      </c>
    </row>
    <row r="10" spans="1:8" x14ac:dyDescent="0.25">
      <c r="A10" t="s">
        <v>54</v>
      </c>
      <c r="B10" t="s">
        <v>55</v>
      </c>
      <c r="C10" t="s">
        <v>30</v>
      </c>
      <c r="D10" t="s">
        <v>56</v>
      </c>
      <c r="E10" t="s">
        <v>57</v>
      </c>
      <c r="F10" t="s">
        <v>58</v>
      </c>
      <c r="G10" t="s">
        <v>14</v>
      </c>
      <c r="H10" t="s">
        <v>59</v>
      </c>
    </row>
    <row r="11" spans="1:8" x14ac:dyDescent="0.25">
      <c r="A11" t="s">
        <v>60</v>
      </c>
      <c r="B11" t="s">
        <v>61</v>
      </c>
      <c r="C11" t="s">
        <v>62</v>
      </c>
      <c r="D11" t="s">
        <v>63</v>
      </c>
      <c r="E11" t="s">
        <v>64</v>
      </c>
      <c r="F11" t="s">
        <v>26</v>
      </c>
      <c r="G11" t="s">
        <v>14</v>
      </c>
      <c r="H11" t="s">
        <v>65</v>
      </c>
    </row>
    <row r="12" spans="1:8" x14ac:dyDescent="0.25">
      <c r="A12" t="s">
        <v>66</v>
      </c>
      <c r="B12" t="s">
        <v>67</v>
      </c>
      <c r="C12" t="s">
        <v>30</v>
      </c>
      <c r="D12" t="s">
        <v>25</v>
      </c>
      <c r="E12" t="s">
        <v>38</v>
      </c>
      <c r="F12" t="s">
        <v>14</v>
      </c>
      <c r="G12" t="s">
        <v>14</v>
      </c>
      <c r="H12" t="s">
        <v>68</v>
      </c>
    </row>
    <row r="13" spans="1:8" x14ac:dyDescent="0.25">
      <c r="A13" t="s">
        <v>69</v>
      </c>
      <c r="B13" t="s">
        <v>70</v>
      </c>
      <c r="C13" t="s">
        <v>71</v>
      </c>
      <c r="D13" t="s">
        <v>43</v>
      </c>
      <c r="E13" t="s">
        <v>42</v>
      </c>
      <c r="F13" t="s">
        <v>38</v>
      </c>
      <c r="G13" t="s">
        <v>14</v>
      </c>
      <c r="H13" t="s">
        <v>72</v>
      </c>
    </row>
    <row r="14" spans="1:8" x14ac:dyDescent="0.25">
      <c r="A14" t="s">
        <v>73</v>
      </c>
      <c r="B14" t="s">
        <v>74</v>
      </c>
      <c r="C14" t="s">
        <v>10</v>
      </c>
      <c r="D14" t="s">
        <v>14</v>
      </c>
      <c r="E14" t="s">
        <v>75</v>
      </c>
      <c r="F14" t="s">
        <v>14</v>
      </c>
      <c r="G14" t="s">
        <v>14</v>
      </c>
      <c r="H14" t="s">
        <v>76</v>
      </c>
    </row>
    <row r="15" spans="1:8" x14ac:dyDescent="0.25">
      <c r="A15" t="s">
        <v>77</v>
      </c>
      <c r="B15" t="s">
        <v>78</v>
      </c>
      <c r="C15" t="s">
        <v>10</v>
      </c>
      <c r="D15" t="s">
        <v>75</v>
      </c>
      <c r="E15" t="s">
        <v>25</v>
      </c>
      <c r="F15" t="s">
        <v>26</v>
      </c>
      <c r="G15" t="s">
        <v>14</v>
      </c>
      <c r="H15" t="s">
        <v>79</v>
      </c>
    </row>
    <row r="16" spans="1:8" x14ac:dyDescent="0.25">
      <c r="A16" t="s">
        <v>80</v>
      </c>
      <c r="B16" t="s">
        <v>81</v>
      </c>
      <c r="C16" t="s">
        <v>82</v>
      </c>
      <c r="D16" t="s">
        <v>25</v>
      </c>
      <c r="E16" t="s">
        <v>19</v>
      </c>
      <c r="F16" t="s">
        <v>25</v>
      </c>
      <c r="G16" t="s">
        <v>14</v>
      </c>
      <c r="H16" t="s">
        <v>83</v>
      </c>
    </row>
    <row r="17" spans="1:8" x14ac:dyDescent="0.25">
      <c r="A17" t="s">
        <v>84</v>
      </c>
      <c r="B17" t="s">
        <v>85</v>
      </c>
      <c r="C17" t="s">
        <v>10</v>
      </c>
      <c r="D17" t="s">
        <v>86</v>
      </c>
      <c r="E17" t="s">
        <v>43</v>
      </c>
      <c r="F17" t="s">
        <v>38</v>
      </c>
      <c r="G17" t="s">
        <v>14</v>
      </c>
      <c r="H17" t="s">
        <v>87</v>
      </c>
    </row>
    <row r="18" spans="1:8" x14ac:dyDescent="0.25">
      <c r="A18" t="s">
        <v>88</v>
      </c>
      <c r="B18" t="s">
        <v>89</v>
      </c>
      <c r="C18" t="s">
        <v>62</v>
      </c>
      <c r="D18" t="s">
        <v>90</v>
      </c>
      <c r="E18" t="s">
        <v>25</v>
      </c>
      <c r="F18" t="s">
        <v>43</v>
      </c>
      <c r="G18" t="s">
        <v>14</v>
      </c>
      <c r="H18" t="s">
        <v>91</v>
      </c>
    </row>
    <row r="19" spans="1:8" x14ac:dyDescent="0.25">
      <c r="A19" t="s">
        <v>92</v>
      </c>
      <c r="B19" t="s">
        <v>93</v>
      </c>
      <c r="C19" t="s">
        <v>10</v>
      </c>
      <c r="D19" t="s">
        <v>26</v>
      </c>
      <c r="E19" t="s">
        <v>38</v>
      </c>
      <c r="F19" t="s">
        <v>38</v>
      </c>
      <c r="G19" t="s">
        <v>14</v>
      </c>
      <c r="H19" t="s">
        <v>94</v>
      </c>
    </row>
    <row r="20" spans="1:8" x14ac:dyDescent="0.25">
      <c r="A20" t="s">
        <v>95</v>
      </c>
      <c r="B20" t="s">
        <v>96</v>
      </c>
      <c r="C20" t="s">
        <v>10</v>
      </c>
      <c r="D20" t="s">
        <v>42</v>
      </c>
      <c r="E20" t="s">
        <v>38</v>
      </c>
      <c r="F20" t="s">
        <v>38</v>
      </c>
      <c r="G20" t="s">
        <v>14</v>
      </c>
      <c r="H20" t="s">
        <v>97</v>
      </c>
    </row>
    <row r="21" spans="1:8" x14ac:dyDescent="0.25">
      <c r="A21" t="s">
        <v>98</v>
      </c>
      <c r="B21" t="s">
        <v>99</v>
      </c>
      <c r="C21" t="s">
        <v>10</v>
      </c>
      <c r="D21" t="s">
        <v>14</v>
      </c>
      <c r="E21" t="s">
        <v>25</v>
      </c>
      <c r="F21" t="s">
        <v>38</v>
      </c>
      <c r="G21" t="s">
        <v>14</v>
      </c>
      <c r="H21" t="s">
        <v>100</v>
      </c>
    </row>
    <row r="22" spans="1:8" x14ac:dyDescent="0.25">
      <c r="A22" t="s">
        <v>101</v>
      </c>
      <c r="B22" t="s">
        <v>102</v>
      </c>
      <c r="C22" t="s">
        <v>10</v>
      </c>
      <c r="D22" t="s">
        <v>103</v>
      </c>
      <c r="E22" t="s">
        <v>19</v>
      </c>
      <c r="F22" t="s">
        <v>104</v>
      </c>
      <c r="G22" t="s">
        <v>19</v>
      </c>
      <c r="H22" t="s">
        <v>105</v>
      </c>
    </row>
    <row r="23" spans="1:8" x14ac:dyDescent="0.25">
      <c r="A23" t="s">
        <v>106</v>
      </c>
      <c r="B23" t="s">
        <v>107</v>
      </c>
      <c r="C23" t="s">
        <v>62</v>
      </c>
      <c r="D23" t="s">
        <v>108</v>
      </c>
      <c r="E23" t="s">
        <v>25</v>
      </c>
      <c r="F23" t="s">
        <v>14</v>
      </c>
      <c r="G23" t="s">
        <v>14</v>
      </c>
      <c r="H23" t="s">
        <v>109</v>
      </c>
    </row>
    <row r="24" spans="1:8" x14ac:dyDescent="0.25">
      <c r="A24" t="s">
        <v>110</v>
      </c>
      <c r="B24" t="s">
        <v>111</v>
      </c>
      <c r="C24" t="s">
        <v>10</v>
      </c>
      <c r="D24" t="s">
        <v>112</v>
      </c>
      <c r="E24" t="s">
        <v>26</v>
      </c>
      <c r="F24" t="s">
        <v>75</v>
      </c>
      <c r="G24" t="s">
        <v>14</v>
      </c>
      <c r="H24" t="s">
        <v>113</v>
      </c>
    </row>
    <row r="25" spans="1:8" x14ac:dyDescent="0.25">
      <c r="A25" t="s">
        <v>114</v>
      </c>
      <c r="B25" t="s">
        <v>115</v>
      </c>
      <c r="C25" t="s">
        <v>10</v>
      </c>
      <c r="D25" t="s">
        <v>43</v>
      </c>
      <c r="E25" t="s">
        <v>25</v>
      </c>
      <c r="F25" t="s">
        <v>14</v>
      </c>
      <c r="G25" t="s">
        <v>14</v>
      </c>
      <c r="H25" t="s">
        <v>116</v>
      </c>
    </row>
    <row r="26" spans="1:8" x14ac:dyDescent="0.25">
      <c r="A26" t="s">
        <v>117</v>
      </c>
      <c r="B26" t="s">
        <v>118</v>
      </c>
      <c r="C26" t="s">
        <v>10</v>
      </c>
      <c r="D26" t="s">
        <v>64</v>
      </c>
      <c r="E26" t="s">
        <v>42</v>
      </c>
      <c r="F26" t="s">
        <v>38</v>
      </c>
      <c r="G26" t="s">
        <v>14</v>
      </c>
      <c r="H26" t="s">
        <v>119</v>
      </c>
    </row>
    <row r="27" spans="1:8" x14ac:dyDescent="0.25">
      <c r="A27" t="s">
        <v>120</v>
      </c>
      <c r="B27" t="s">
        <v>121</v>
      </c>
      <c r="C27" t="s">
        <v>10</v>
      </c>
      <c r="D27" t="s">
        <v>25</v>
      </c>
      <c r="E27" t="s">
        <v>38</v>
      </c>
      <c r="F27" t="s">
        <v>14</v>
      </c>
      <c r="G27" t="s">
        <v>14</v>
      </c>
      <c r="H27" t="s">
        <v>122</v>
      </c>
    </row>
    <row r="28" spans="1:8" x14ac:dyDescent="0.25">
      <c r="A28" t="s">
        <v>123</v>
      </c>
      <c r="B28" t="s">
        <v>124</v>
      </c>
      <c r="C28" t="s">
        <v>10</v>
      </c>
      <c r="D28" t="s">
        <v>125</v>
      </c>
      <c r="E28" t="s">
        <v>43</v>
      </c>
      <c r="F28" t="s">
        <v>42</v>
      </c>
      <c r="G28" t="s">
        <v>14</v>
      </c>
      <c r="H28" t="s">
        <v>126</v>
      </c>
    </row>
    <row r="29" spans="1:8" x14ac:dyDescent="0.25">
      <c r="A29" t="s">
        <v>127</v>
      </c>
      <c r="B29" t="s">
        <v>128</v>
      </c>
      <c r="C29" t="s">
        <v>30</v>
      </c>
      <c r="D29" t="s">
        <v>25</v>
      </c>
      <c r="E29" t="s">
        <v>38</v>
      </c>
      <c r="F29" t="s">
        <v>14</v>
      </c>
      <c r="G29" t="s">
        <v>14</v>
      </c>
      <c r="H29" t="s">
        <v>129</v>
      </c>
    </row>
    <row r="30" spans="1:8" x14ac:dyDescent="0.25">
      <c r="A30" t="s">
        <v>130</v>
      </c>
      <c r="B30" t="s">
        <v>131</v>
      </c>
      <c r="C30" t="s">
        <v>132</v>
      </c>
      <c r="D30" t="s">
        <v>26</v>
      </c>
      <c r="E30" t="s">
        <v>25</v>
      </c>
      <c r="F30" t="s">
        <v>14</v>
      </c>
      <c r="G30" t="s">
        <v>133</v>
      </c>
      <c r="H30" t="s">
        <v>134</v>
      </c>
    </row>
    <row r="31" spans="1:8" x14ac:dyDescent="0.25">
      <c r="A31" t="s">
        <v>135</v>
      </c>
      <c r="B31" t="s">
        <v>136</v>
      </c>
      <c r="C31" t="s">
        <v>30</v>
      </c>
      <c r="D31" t="s">
        <v>26</v>
      </c>
      <c r="E31" t="s">
        <v>38</v>
      </c>
      <c r="F31" t="s">
        <v>14</v>
      </c>
      <c r="G31" t="s">
        <v>14</v>
      </c>
      <c r="H31" t="s">
        <v>137</v>
      </c>
    </row>
    <row r="32" spans="1:8" x14ac:dyDescent="0.25">
      <c r="A32" t="s">
        <v>138</v>
      </c>
      <c r="B32" t="s">
        <v>139</v>
      </c>
      <c r="C32" t="s">
        <v>10</v>
      </c>
      <c r="D32" t="s">
        <v>75</v>
      </c>
      <c r="E32" t="s">
        <v>38</v>
      </c>
      <c r="F32" t="s">
        <v>14</v>
      </c>
      <c r="G32" t="s">
        <v>14</v>
      </c>
      <c r="H32" t="s">
        <v>140</v>
      </c>
    </row>
    <row r="33" spans="1:8" x14ac:dyDescent="0.25">
      <c r="A33" t="s">
        <v>141</v>
      </c>
      <c r="B33" t="s">
        <v>142</v>
      </c>
      <c r="C33" t="s">
        <v>10</v>
      </c>
      <c r="D33" t="s">
        <v>143</v>
      </c>
      <c r="E33" t="s">
        <v>19</v>
      </c>
      <c r="F33" t="s">
        <v>48</v>
      </c>
      <c r="G33" t="s">
        <v>14</v>
      </c>
      <c r="H33" t="s">
        <v>144</v>
      </c>
    </row>
    <row r="34" spans="1:8" x14ac:dyDescent="0.25">
      <c r="A34" t="s">
        <v>145</v>
      </c>
      <c r="B34" t="s">
        <v>146</v>
      </c>
      <c r="C34" t="s">
        <v>10</v>
      </c>
      <c r="D34" t="s">
        <v>42</v>
      </c>
      <c r="E34" t="s">
        <v>38</v>
      </c>
      <c r="F34" t="s">
        <v>38</v>
      </c>
      <c r="G34" t="s">
        <v>14</v>
      </c>
      <c r="H34" t="s">
        <v>147</v>
      </c>
    </row>
    <row r="35" spans="1:8" x14ac:dyDescent="0.25">
      <c r="A35" t="s">
        <v>148</v>
      </c>
      <c r="B35" t="s">
        <v>149</v>
      </c>
      <c r="C35" t="s">
        <v>10</v>
      </c>
      <c r="D35" t="s">
        <v>42</v>
      </c>
      <c r="E35" t="s">
        <v>25</v>
      </c>
      <c r="F35" t="s">
        <v>14</v>
      </c>
      <c r="G35" t="s">
        <v>14</v>
      </c>
      <c r="H35" t="s">
        <v>150</v>
      </c>
    </row>
    <row r="36" spans="1:8" x14ac:dyDescent="0.25">
      <c r="A36" t="s">
        <v>151</v>
      </c>
      <c r="B36" t="s">
        <v>152</v>
      </c>
      <c r="C36" t="s">
        <v>10</v>
      </c>
      <c r="D36" t="s">
        <v>153</v>
      </c>
      <c r="E36" t="s">
        <v>154</v>
      </c>
      <c r="F36" t="s">
        <v>155</v>
      </c>
      <c r="G36" t="s">
        <v>14</v>
      </c>
      <c r="H36" t="s">
        <v>156</v>
      </c>
    </row>
    <row r="37" spans="1:8" x14ac:dyDescent="0.25">
      <c r="A37" t="s">
        <v>157</v>
      </c>
      <c r="B37" t="s">
        <v>158</v>
      </c>
      <c r="C37" t="s">
        <v>30</v>
      </c>
      <c r="D37" t="s">
        <v>42</v>
      </c>
      <c r="E37" t="s">
        <v>14</v>
      </c>
      <c r="F37" t="s">
        <v>38</v>
      </c>
      <c r="G37" t="s">
        <v>14</v>
      </c>
      <c r="H37" t="s">
        <v>159</v>
      </c>
    </row>
    <row r="38" spans="1:8" x14ac:dyDescent="0.25">
      <c r="A38" t="s">
        <v>160</v>
      </c>
      <c r="B38" t="s">
        <v>161</v>
      </c>
      <c r="C38" t="s">
        <v>30</v>
      </c>
      <c r="D38" t="s">
        <v>162</v>
      </c>
      <c r="E38" t="s">
        <v>42</v>
      </c>
      <c r="F38" t="s">
        <v>75</v>
      </c>
      <c r="G38" t="s">
        <v>14</v>
      </c>
      <c r="H38" t="s">
        <v>163</v>
      </c>
    </row>
    <row r="39" spans="1:8" x14ac:dyDescent="0.25">
      <c r="A39" t="s">
        <v>164</v>
      </c>
      <c r="B39" t="s">
        <v>165</v>
      </c>
      <c r="C39" t="s">
        <v>82</v>
      </c>
      <c r="D39" t="s">
        <v>25</v>
      </c>
      <c r="E39" t="s">
        <v>25</v>
      </c>
      <c r="F39" t="s">
        <v>14</v>
      </c>
      <c r="G39" t="s">
        <v>14</v>
      </c>
      <c r="H39" t="s">
        <v>166</v>
      </c>
    </row>
    <row r="40" spans="1:8" x14ac:dyDescent="0.25">
      <c r="A40" t="s">
        <v>167</v>
      </c>
      <c r="B40" t="s">
        <v>168</v>
      </c>
      <c r="C40" t="s">
        <v>10</v>
      </c>
      <c r="D40" t="s">
        <v>169</v>
      </c>
      <c r="E40" t="s">
        <v>63</v>
      </c>
      <c r="F40" t="s">
        <v>25</v>
      </c>
      <c r="G40" t="s">
        <v>14</v>
      </c>
      <c r="H40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6F2C9A-A1CA-4FB1-A1B4-E026446CB290}">
  <sheetPr filterMode="1"/>
  <dimension ref="A1:U29"/>
  <sheetViews>
    <sheetView tabSelected="1" topLeftCell="H1" workbookViewId="0">
      <selection activeCell="Q24" sqref="Q24"/>
    </sheetView>
  </sheetViews>
  <sheetFormatPr defaultRowHeight="15" x14ac:dyDescent="0.25"/>
  <cols>
    <col min="1" max="1" width="27.140625" customWidth="1"/>
    <col min="8" max="8" width="10.7109375" bestFit="1" customWidth="1"/>
    <col min="11" max="11" width="14.7109375" customWidth="1"/>
    <col min="12" max="12" width="15.85546875" customWidth="1"/>
    <col min="13" max="13" width="18.7109375" hidden="1" customWidth="1"/>
    <col min="14" max="14" width="15.42578125" customWidth="1"/>
    <col min="15" max="16" width="15.7109375" customWidth="1"/>
    <col min="17" max="17" width="14.5703125" customWidth="1"/>
    <col min="18" max="18" width="10.7109375" customWidth="1"/>
    <col min="19" max="19" width="17.5703125" customWidth="1"/>
    <col min="20" max="20" width="16.7109375" customWidth="1"/>
    <col min="21" max="21" width="18.42578125" customWidth="1"/>
  </cols>
  <sheetData>
    <row r="1" spans="1:21" x14ac:dyDescent="0.25">
      <c r="A1" s="2" t="str">
        <f>CLEAN(RepositoriosPython!A1)</f>
        <v>Nome/Dono</v>
      </c>
      <c r="B1" s="2" t="str">
        <f>CLEAN(RepositoriosPython!B1)</f>
        <v>URL</v>
      </c>
      <c r="C1" s="2" t="str">
        <f>CLEAN(RepositoriosPython!C1)</f>
        <v>Linguagem Primária</v>
      </c>
      <c r="D1" s="2" t="str">
        <f>CLEAN(RepositoriosPython!D1)</f>
        <v>Nº de Estrelas</v>
      </c>
      <c r="E1" s="2" t="str">
        <f>CLEAN(RepositoriosPython!E1)</f>
        <v>Nº de Watchers</v>
      </c>
      <c r="F1" s="2" t="str">
        <f>CLEAN(RepositoriosPython!F1)</f>
        <v>Nº de Forks</v>
      </c>
      <c r="G1" s="2" t="str">
        <f>CLEAN(RepositoriosPython!G1)</f>
        <v>Nº de Releases</v>
      </c>
      <c r="H1" s="2" t="str">
        <f>CLEAN(RepositoriosPython!H1)</f>
        <v>Data de Criação</v>
      </c>
      <c r="I1" s="2" t="s">
        <v>174</v>
      </c>
      <c r="K1" s="2" t="s">
        <v>179</v>
      </c>
      <c r="L1" s="2" t="s">
        <v>180</v>
      </c>
    </row>
    <row r="2" spans="1:21" hidden="1" x14ac:dyDescent="0.25">
      <c r="A2" s="2" t="str">
        <f>CLEAN(RepositoriosPython!A5)</f>
        <v>bbcmicrobit/micropython</v>
      </c>
      <c r="B2" s="2" t="str">
        <f>CLEAN(RepositoriosPython!B5)</f>
        <v>https://github.com/bbcmicrobit/micropython</v>
      </c>
      <c r="C2" s="2" t="str">
        <f>CLEAN(RepositoriosPython!C5)</f>
        <v>C</v>
      </c>
      <c r="D2" s="2">
        <f>VALUE(CLEAN(RepositoriosPython!D5))</f>
        <v>444</v>
      </c>
      <c r="E2" s="2">
        <f>VALUE(CLEAN(RepositoriosPython!E5))</f>
        <v>67</v>
      </c>
      <c r="F2" s="2">
        <f>VALUE(CLEAN(RepositoriosPython!F5))</f>
        <v>247</v>
      </c>
      <c r="G2" s="2">
        <f>VALUE(CLEAN(RepositoriosPython!G5))</f>
        <v>2</v>
      </c>
      <c r="H2" s="3">
        <f>DATEVALUE(CLEAN(MID(RepositoriosPython!H5,1,11)))</f>
        <v>42223</v>
      </c>
    </row>
    <row r="3" spans="1:21" hidden="1" x14ac:dyDescent="0.25">
      <c r="A3" s="2" t="str">
        <f>CLEAN(RepositoriosPython!A10)</f>
        <v>python/typed_ast</v>
      </c>
      <c r="B3" s="2" t="str">
        <f>CLEAN(RepositoriosPython!B10)</f>
        <v>https://github.com/python/typed_ast</v>
      </c>
      <c r="C3" s="2" t="str">
        <f>CLEAN(RepositoriosPython!C10)</f>
        <v>C</v>
      </c>
      <c r="D3" s="2">
        <f>VALUE(CLEAN(RepositoriosPython!D10))</f>
        <v>152</v>
      </c>
      <c r="E3" s="2">
        <f>VALUE(CLEAN(RepositoriosPython!E10))</f>
        <v>18</v>
      </c>
      <c r="F3" s="2">
        <f>VALUE(CLEAN(RepositoriosPython!F10))</f>
        <v>38</v>
      </c>
      <c r="G3" s="2">
        <f>VALUE(CLEAN(RepositoriosPython!G10))</f>
        <v>0</v>
      </c>
      <c r="H3" s="3">
        <f>DATEVALUE(CLEAN(MID(RepositoriosPython!H10,1,11)))</f>
        <v>42416</v>
      </c>
    </row>
    <row r="4" spans="1:21" hidden="1" x14ac:dyDescent="0.25">
      <c r="A4" s="2" t="str">
        <f>CLEAN(RepositoriosPython!A12)</f>
        <v>gvanrossum/path-pep</v>
      </c>
      <c r="B4" s="2" t="str">
        <f>CLEAN(RepositoriosPython!B12)</f>
        <v>https://github.com/gvanrossum/path-pep</v>
      </c>
      <c r="C4" s="2" t="str">
        <f>CLEAN(RepositoriosPython!C12)</f>
        <v>C</v>
      </c>
      <c r="D4" s="2">
        <f>VALUE(CLEAN(RepositoriosPython!D12))</f>
        <v>2</v>
      </c>
      <c r="E4" s="2">
        <f>VALUE(CLEAN(RepositoriosPython!E12))</f>
        <v>1</v>
      </c>
      <c r="F4" s="2">
        <f>VALUE(CLEAN(RepositoriosPython!F12))</f>
        <v>0</v>
      </c>
      <c r="G4" s="2">
        <f>VALUE(CLEAN(RepositoriosPython!G12))</f>
        <v>0</v>
      </c>
      <c r="H4" s="3">
        <f>DATEVALUE(CLEAN(MID(RepositoriosPython!H12,1,11)))</f>
        <v>42502</v>
      </c>
    </row>
    <row r="5" spans="1:21" hidden="1" x14ac:dyDescent="0.25">
      <c r="A5" t="str">
        <f>CLEAN(RepositoriosPython!A29)</f>
        <v>gvanrossum/mirror-cwi-stdwin</v>
      </c>
      <c r="B5" t="str">
        <f>CLEAN(RepositoriosPython!B29)</f>
        <v>https://github.com/gvanrossum/mirror-cwi-stdwin</v>
      </c>
      <c r="C5" t="str">
        <f>CLEAN(RepositoriosPython!C29)</f>
        <v>C</v>
      </c>
      <c r="D5">
        <f>VALUE(CLEAN(RepositoriosPython!D29))</f>
        <v>2</v>
      </c>
      <c r="E5">
        <f>VALUE(CLEAN(RepositoriosPython!E29))</f>
        <v>1</v>
      </c>
      <c r="F5">
        <f>VALUE(CLEAN(RepositoriosPython!F29))</f>
        <v>0</v>
      </c>
      <c r="G5">
        <f>VALUE(CLEAN(RepositoriosPython!G29))</f>
        <v>0</v>
      </c>
      <c r="H5" s="1">
        <f>DATEVALUE(CLEAN(MID(RepositoriosPython!H29,1,11)))</f>
        <v>43372</v>
      </c>
    </row>
    <row r="6" spans="1:21" hidden="1" x14ac:dyDescent="0.25">
      <c r="A6" s="2" t="str">
        <f>CLEAN(RepositoriosPython!A31)</f>
        <v>gvanrossum/memcached</v>
      </c>
      <c r="B6" s="2" t="str">
        <f>CLEAN(RepositoriosPython!B31)</f>
        <v>https://github.com/gvanrossum/memcached</v>
      </c>
      <c r="C6" s="2" t="str">
        <f>CLEAN(RepositoriosPython!C31)</f>
        <v>C</v>
      </c>
      <c r="D6" s="2">
        <f>VALUE(CLEAN(RepositoriosPython!D31))</f>
        <v>4</v>
      </c>
      <c r="E6" s="2">
        <f>VALUE(CLEAN(RepositoriosPython!E31))</f>
        <v>1</v>
      </c>
      <c r="F6" s="2">
        <f>VALUE(CLEAN(RepositoriosPython!F31))</f>
        <v>0</v>
      </c>
      <c r="G6" s="2">
        <f>VALUE(CLEAN(RepositoriosPython!G31))</f>
        <v>0</v>
      </c>
      <c r="H6" s="3">
        <f>DATEVALUE(CLEAN(MID(RepositoriosPython!H31,1,11)))</f>
        <v>43457</v>
      </c>
    </row>
    <row r="7" spans="1:21" hidden="1" x14ac:dyDescent="0.25">
      <c r="A7" s="2" t="str">
        <f>CLEAN(RepositoriosPython!A37)</f>
        <v>gvanrossum/PackCC</v>
      </c>
      <c r="B7" s="2" t="str">
        <f>CLEAN(RepositoriosPython!B37)</f>
        <v>https://github.com/gvanrossum/PackCC</v>
      </c>
      <c r="C7" s="2" t="str">
        <f>CLEAN(RepositoriosPython!C37)</f>
        <v>C</v>
      </c>
      <c r="D7" s="2">
        <f>VALUE(CLEAN(RepositoriosPython!D37))</f>
        <v>3</v>
      </c>
      <c r="E7" s="2">
        <f>VALUE(CLEAN(RepositoriosPython!E37))</f>
        <v>0</v>
      </c>
      <c r="F7" s="2">
        <f>VALUE(CLEAN(RepositoriosPython!F37))</f>
        <v>1</v>
      </c>
      <c r="G7" s="2">
        <f>VALUE(CLEAN(RepositoriosPython!G37))</f>
        <v>0</v>
      </c>
      <c r="H7" s="3">
        <f>DATEVALUE(CLEAN(MID(RepositoriosPython!H37,1,11)))</f>
        <v>43615</v>
      </c>
    </row>
    <row r="8" spans="1:21" hidden="1" x14ac:dyDescent="0.25">
      <c r="A8" s="2" t="str">
        <f>CLEAN(RepositoriosPython!A38)</f>
        <v>gvanrossum/ctok</v>
      </c>
      <c r="B8" s="2" t="str">
        <f>CLEAN(RepositoriosPython!B38)</f>
        <v>https://github.com/gvanrossum/ctok</v>
      </c>
      <c r="C8" s="2" t="str">
        <f>CLEAN(RepositoriosPython!C38)</f>
        <v>C</v>
      </c>
      <c r="D8" s="2">
        <f>VALUE(CLEAN(RepositoriosPython!D38))</f>
        <v>51</v>
      </c>
      <c r="E8" s="2">
        <f>VALUE(CLEAN(RepositoriosPython!E38))</f>
        <v>3</v>
      </c>
      <c r="F8" s="2">
        <f>VALUE(CLEAN(RepositoriosPython!F38))</f>
        <v>5</v>
      </c>
      <c r="G8" s="2">
        <f>VALUE(CLEAN(RepositoriosPython!G38))</f>
        <v>0</v>
      </c>
      <c r="H8" s="3">
        <f>DATEVALUE(CLEAN(MID(RepositoriosPython!H38,1,11)))</f>
        <v>43638</v>
      </c>
    </row>
    <row r="9" spans="1:21" hidden="1" x14ac:dyDescent="0.25">
      <c r="A9" s="2" t="str">
        <f>CLEAN(RepositoriosPython!A13)</f>
        <v>gvanrossum/Pyjion</v>
      </c>
      <c r="B9" s="2" t="str">
        <f>CLEAN(RepositoriosPython!B13)</f>
        <v>https://github.com/gvanrossum/Pyjion</v>
      </c>
      <c r="C9" s="2" t="str">
        <f>CLEAN(RepositoriosPython!C13)</f>
        <v>C++</v>
      </c>
      <c r="D9" s="2">
        <f>VALUE(CLEAN(RepositoriosPython!D13))</f>
        <v>6</v>
      </c>
      <c r="E9" s="2">
        <f>VALUE(CLEAN(RepositoriosPython!E13))</f>
        <v>3</v>
      </c>
      <c r="F9" s="2">
        <f>VALUE(CLEAN(RepositoriosPython!F13))</f>
        <v>1</v>
      </c>
      <c r="G9" s="2">
        <f>VALUE(CLEAN(RepositoriosPython!G13))</f>
        <v>0</v>
      </c>
      <c r="H9" s="3">
        <f>DATEVALUE(CLEAN(MID(RepositoriosPython!H13,1,11)))</f>
        <v>42526</v>
      </c>
    </row>
    <row r="10" spans="1:21" hidden="1" x14ac:dyDescent="0.25">
      <c r="A10" t="str">
        <f>CLEAN(RepositoriosPython!A11)</f>
        <v>JukkaL/mypy-website</v>
      </c>
      <c r="B10" t="str">
        <f>CLEAN(RepositoriosPython!B11)</f>
        <v>https://github.com/JukkaL/mypy-website</v>
      </c>
      <c r="C10" t="str">
        <f>CLEAN(RepositoriosPython!C11)</f>
        <v>HTML</v>
      </c>
      <c r="D10">
        <f>VALUE(CLEAN(RepositoriosPython!D11))</f>
        <v>10</v>
      </c>
      <c r="E10">
        <f>VALUE(CLEAN(RepositoriosPython!E11))</f>
        <v>7</v>
      </c>
      <c r="F10">
        <f>VALUE(CLEAN(RepositoriosPython!F11))</f>
        <v>4</v>
      </c>
      <c r="G10">
        <f>VALUE(CLEAN(RepositoriosPython!G11))</f>
        <v>0</v>
      </c>
      <c r="H10" s="1">
        <f>DATEVALUE(CLEAN(MID(RepositoriosPython!H11,1,11)))</f>
        <v>42440</v>
      </c>
    </row>
    <row r="11" spans="1:21" hidden="1" x14ac:dyDescent="0.25">
      <c r="A11" t="str">
        <f>CLEAN(RepositoriosPython!A18)</f>
        <v>gvanrossum/gvanrossum.github.io</v>
      </c>
      <c r="B11" t="str">
        <f>CLEAN(RepositoriosPython!B18)</f>
        <v>https://github.com/gvanrossum/gvanrossum.github.io</v>
      </c>
      <c r="C11" t="str">
        <f>CLEAN(RepositoriosPython!C18)</f>
        <v>HTML</v>
      </c>
      <c r="D11">
        <f>VALUE(CLEAN(RepositoriosPython!D18))</f>
        <v>41</v>
      </c>
      <c r="E11">
        <f>VALUE(CLEAN(RepositoriosPython!E18))</f>
        <v>2</v>
      </c>
      <c r="F11">
        <f>VALUE(CLEAN(RepositoriosPython!F18))</f>
        <v>6</v>
      </c>
      <c r="G11">
        <f>VALUE(CLEAN(RepositoriosPython!G18))</f>
        <v>0</v>
      </c>
      <c r="H11" s="1">
        <f>DATEVALUE(CLEAN(MID(RepositoriosPython!H18,1,11)))</f>
        <v>42622</v>
      </c>
    </row>
    <row r="12" spans="1:21" hidden="1" x14ac:dyDescent="0.25">
      <c r="A12" t="str">
        <f>CLEAN(RepositoriosPython!A23)</f>
        <v>gvanrossum/pythonlabs</v>
      </c>
      <c r="B12" t="str">
        <f>CLEAN(RepositoriosPython!B23)</f>
        <v>https://github.com/gvanrossum/pythonlabs</v>
      </c>
      <c r="C12" t="str">
        <f>CLEAN(RepositoriosPython!C23)</f>
        <v>HTML</v>
      </c>
      <c r="D12">
        <f>VALUE(CLEAN(RepositoriosPython!D23))</f>
        <v>16</v>
      </c>
      <c r="E12">
        <f>VALUE(CLEAN(RepositoriosPython!E23))</f>
        <v>2</v>
      </c>
      <c r="F12">
        <f>VALUE(CLEAN(RepositoriosPython!F23))</f>
        <v>0</v>
      </c>
      <c r="G12">
        <f>VALUE(CLEAN(RepositoriosPython!G23))</f>
        <v>0</v>
      </c>
      <c r="H12" s="1">
        <f>DATEVALUE(CLEAN(MID(RepositoriosPython!H23,1,11)))</f>
        <v>42890</v>
      </c>
    </row>
    <row r="13" spans="1:21" hidden="1" x14ac:dyDescent="0.25">
      <c r="A13" t="str">
        <f>CLEAN(RepositoriosPython!A16)</f>
        <v>python/overload-sig</v>
      </c>
      <c r="B13" t="str">
        <f>CLEAN(RepositoriosPython!B16)</f>
        <v>https://github.com/python/overload-sig</v>
      </c>
      <c r="C13" t="str">
        <f>CLEAN(RepositoriosPython!C16)</f>
        <v>null</v>
      </c>
      <c r="D13">
        <f>VALUE(CLEAN(RepositoriosPython!D16))</f>
        <v>2</v>
      </c>
      <c r="E13">
        <f>VALUE(CLEAN(RepositoriosPython!E16))</f>
        <v>13</v>
      </c>
      <c r="F13">
        <f>VALUE(CLEAN(RepositoriosPython!F16))</f>
        <v>2</v>
      </c>
      <c r="G13">
        <f>VALUE(CLEAN(RepositoriosPython!G16))</f>
        <v>0</v>
      </c>
      <c r="H13" s="1">
        <f>DATEVALUE(CLEAN(MID(RepositoriosPython!H16,1,11)))</f>
        <v>42599</v>
      </c>
    </row>
    <row r="14" spans="1:21" hidden="1" x14ac:dyDescent="0.25">
      <c r="A14" s="2" t="str">
        <f>CLEAN(RepositoriosPython!A39)</f>
        <v>willingc/test-581</v>
      </c>
      <c r="B14" s="2" t="str">
        <f>CLEAN(RepositoriosPython!B39)</f>
        <v>https://github.com/willingc/test-581</v>
      </c>
      <c r="C14" s="2" t="str">
        <f>CLEAN(RepositoriosPython!C39)</f>
        <v>null</v>
      </c>
      <c r="D14" s="2">
        <f>VALUE(CLEAN(RepositoriosPython!D39))</f>
        <v>2</v>
      </c>
      <c r="E14" s="2">
        <f>VALUE(CLEAN(RepositoriosPython!E39))</f>
        <v>2</v>
      </c>
      <c r="F14" s="2">
        <f>VALUE(CLEAN(RepositoriosPython!F39))</f>
        <v>0</v>
      </c>
      <c r="G14" s="2">
        <f>VALUE(CLEAN(RepositoriosPython!G39))</f>
        <v>0</v>
      </c>
      <c r="H14" s="3">
        <f>DATEVALUE(CLEAN(MID(RepositoriosPython!H39,1,11)))</f>
        <v>43644</v>
      </c>
    </row>
    <row r="15" spans="1:21" x14ac:dyDescent="0.25">
      <c r="A15" s="2" t="str">
        <f>CLEAN(RepositoriosPython!A2)</f>
        <v>python/mypy</v>
      </c>
      <c r="B15" s="2" t="str">
        <f>CLEAN(RepositoriosPython!B2)</f>
        <v>https://github.com/python/mypy</v>
      </c>
      <c r="C15" s="2" t="str">
        <f>CLEAN(RepositoriosPython!C2)</f>
        <v>Python</v>
      </c>
      <c r="D15" s="2">
        <f>VALUE(CLEAN(RepositoriosPython!D2))</f>
        <v>8067</v>
      </c>
      <c r="E15" s="2">
        <f>VALUE(CLEAN(RepositoriosPython!E2))</f>
        <v>176</v>
      </c>
      <c r="F15" s="2">
        <f>VALUE(CLEAN(RepositoriosPython!F2))</f>
        <v>1221</v>
      </c>
      <c r="G15" s="2">
        <f>VALUE(CLEAN(RepositoriosPython!G2))</f>
        <v>0</v>
      </c>
      <c r="H15" s="3">
        <f>DATEVALUE(CLEAN(MID(RepositoriosPython!H2,1,11)))</f>
        <v>41250</v>
      </c>
      <c r="I15" s="2">
        <f t="shared" ref="I15:I25" si="0">VALUE(CLEAN(M15))</f>
        <v>92212</v>
      </c>
      <c r="K15" s="9">
        <f>_xlfn.DAYS("14/03/2020",H15)</f>
        <v>2654</v>
      </c>
      <c r="L15" s="2">
        <f>G15/K15</f>
        <v>0</v>
      </c>
      <c r="M15" t="s">
        <v>181</v>
      </c>
    </row>
    <row r="16" spans="1:21" x14ac:dyDescent="0.25">
      <c r="A16" s="2" t="str">
        <f>CLEAN(RepositoriosPython!A4)</f>
        <v>gvanrossum/ballot-box</v>
      </c>
      <c r="B16" s="2" t="str">
        <f>CLEAN(RepositoriosPython!B4)</f>
        <v>https://github.com/gvanrossum/ballot-box</v>
      </c>
      <c r="C16" s="2" t="str">
        <f>CLEAN(RepositoriosPython!C4)</f>
        <v>Python</v>
      </c>
      <c r="D16" s="2">
        <f>VALUE(CLEAN(RepositoriosPython!D4))</f>
        <v>8</v>
      </c>
      <c r="E16" s="2">
        <f>VALUE(CLEAN(RepositoriosPython!E4))</f>
        <v>2</v>
      </c>
      <c r="F16" s="2">
        <f>VALUE(CLEAN(RepositoriosPython!F4))</f>
        <v>4</v>
      </c>
      <c r="G16" s="2">
        <f>VALUE(CLEAN(RepositoriosPython!G4))</f>
        <v>0</v>
      </c>
      <c r="H16" s="3">
        <f>DATEVALUE(CLEAN(MID(RepositoriosPython!H4,1,11)))</f>
        <v>42076</v>
      </c>
      <c r="I16" s="2">
        <f t="shared" si="0"/>
        <v>655</v>
      </c>
      <c r="K16" s="9">
        <f t="shared" ref="K16:K25" si="1">_xlfn.DAYS("14/03/2020",H16)</f>
        <v>1828</v>
      </c>
      <c r="L16" s="2">
        <f t="shared" ref="L16:L25" si="2">G16/K16</f>
        <v>0</v>
      </c>
      <c r="M16" t="s">
        <v>182</v>
      </c>
      <c r="O16" s="12" t="s">
        <v>173</v>
      </c>
      <c r="P16" s="12"/>
      <c r="Q16" s="12"/>
      <c r="R16" s="12"/>
      <c r="S16" s="12"/>
      <c r="T16" s="12"/>
      <c r="U16" s="12"/>
    </row>
    <row r="17" spans="1:21" x14ac:dyDescent="0.25">
      <c r="A17" s="2" t="str">
        <f>CLEAN(RepositoriosPython!A7)</f>
        <v>fake-python/cpython</v>
      </c>
      <c r="B17" s="2" t="str">
        <f>CLEAN(RepositoriosPython!B7)</f>
        <v>https://github.com/fake-python/cpython</v>
      </c>
      <c r="C17" s="2" t="str">
        <f>CLEAN(RepositoriosPython!C7)</f>
        <v>Python</v>
      </c>
      <c r="D17" s="2">
        <f>VALUE(CLEAN(RepositoriosPython!D7))</f>
        <v>3</v>
      </c>
      <c r="E17" s="2">
        <f>VALUE(CLEAN(RepositoriosPython!E7))</f>
        <v>1</v>
      </c>
      <c r="F17" s="2">
        <f>VALUE(CLEAN(RepositoriosPython!F7))</f>
        <v>0</v>
      </c>
      <c r="G17" s="2">
        <f>VALUE(CLEAN(RepositoriosPython!G7))</f>
        <v>6</v>
      </c>
      <c r="H17" s="3">
        <f>DATEVALUE(CLEAN(MID(RepositoriosPython!H7,1,11)))</f>
        <v>42313</v>
      </c>
      <c r="I17" s="2">
        <f t="shared" si="0"/>
        <v>914041</v>
      </c>
      <c r="K17" s="9">
        <f t="shared" si="1"/>
        <v>1591</v>
      </c>
      <c r="L17" s="2">
        <f t="shared" si="2"/>
        <v>3.771213073538655E-3</v>
      </c>
      <c r="M17" t="s">
        <v>183</v>
      </c>
      <c r="O17" s="11" t="s">
        <v>175</v>
      </c>
      <c r="P17" s="11"/>
      <c r="Q17" s="11"/>
      <c r="R17" s="7" t="s">
        <v>176</v>
      </c>
      <c r="S17" s="13" t="s">
        <v>177</v>
      </c>
      <c r="T17" s="14"/>
      <c r="U17" s="7" t="s">
        <v>178</v>
      </c>
    </row>
    <row r="18" spans="1:21" x14ac:dyDescent="0.25">
      <c r="A18" s="2" t="str">
        <f>CLEAN(RepositoriosPython!A9)</f>
        <v>edreamleo/make-stub-files</v>
      </c>
      <c r="B18" s="2" t="str">
        <f>CLEAN(RepositoriosPython!B9)</f>
        <v>https://github.com/edreamleo/make-stub-files</v>
      </c>
      <c r="C18" s="2" t="str">
        <f>CLEAN(RepositoriosPython!C9)</f>
        <v>Python</v>
      </c>
      <c r="D18" s="2">
        <f>VALUE(CLEAN(RepositoriosPython!D9))</f>
        <v>20</v>
      </c>
      <c r="E18" s="2">
        <f>VALUE(CLEAN(RepositoriosPython!E9))</f>
        <v>3</v>
      </c>
      <c r="F18" s="2">
        <f>VALUE(CLEAN(RepositoriosPython!F9))</f>
        <v>3</v>
      </c>
      <c r="G18" s="2">
        <f>VALUE(CLEAN(RepositoriosPython!G9))</f>
        <v>0</v>
      </c>
      <c r="H18" s="3">
        <f>DATEVALUE(CLEAN(MID(RepositoriosPython!H9,1,11)))</f>
        <v>42395</v>
      </c>
      <c r="I18" s="2">
        <f t="shared" si="0"/>
        <v>3231</v>
      </c>
      <c r="K18" s="9">
        <f t="shared" si="1"/>
        <v>1509</v>
      </c>
      <c r="L18" s="2">
        <f t="shared" si="2"/>
        <v>0</v>
      </c>
      <c r="M18" t="s">
        <v>184</v>
      </c>
      <c r="O18" s="7" t="str">
        <f>D1</f>
        <v>Nº de Estrelas</v>
      </c>
      <c r="P18" s="7" t="str">
        <f>E1</f>
        <v>Nº de Watchers</v>
      </c>
      <c r="Q18" s="7" t="str">
        <f>F1</f>
        <v>Nº de Forks</v>
      </c>
      <c r="R18" s="7" t="s">
        <v>174</v>
      </c>
      <c r="S18" s="7" t="str">
        <f>G1</f>
        <v>Nº de Releases</v>
      </c>
      <c r="T18" s="10" t="s">
        <v>180</v>
      </c>
      <c r="U18" s="7" t="s">
        <v>172</v>
      </c>
    </row>
    <row r="19" spans="1:21" x14ac:dyDescent="0.25">
      <c r="A19" s="2" t="str">
        <f>CLEAN(RepositoriosPython!A17)</f>
        <v>ilevkivskyi/com2ann</v>
      </c>
      <c r="B19" s="2" t="str">
        <f>CLEAN(RepositoriosPython!B17)</f>
        <v>https://github.com/ilevkivskyi/com2ann</v>
      </c>
      <c r="C19" s="2" t="str">
        <f>CLEAN(RepositoriosPython!C17)</f>
        <v>Python</v>
      </c>
      <c r="D19" s="2">
        <f>VALUE(CLEAN(RepositoriosPython!D17))</f>
        <v>50</v>
      </c>
      <c r="E19" s="2">
        <f>VALUE(CLEAN(RepositoriosPython!E17))</f>
        <v>6</v>
      </c>
      <c r="F19" s="2">
        <f>VALUE(CLEAN(RepositoriosPython!F17))</f>
        <v>1</v>
      </c>
      <c r="G19" s="2">
        <f>VALUE(CLEAN(RepositoriosPython!G17))</f>
        <v>0</v>
      </c>
      <c r="H19" s="3">
        <f>DATEVALUE(CLEAN(MID(RepositoriosPython!H17,1,11)))</f>
        <v>42622</v>
      </c>
      <c r="I19" s="2">
        <f t="shared" si="0"/>
        <v>798</v>
      </c>
      <c r="K19" s="9">
        <f t="shared" si="1"/>
        <v>1282</v>
      </c>
      <c r="L19" s="2">
        <f t="shared" si="2"/>
        <v>0</v>
      </c>
      <c r="M19" t="s">
        <v>185</v>
      </c>
      <c r="O19" s="8">
        <f>D28</f>
        <v>49</v>
      </c>
      <c r="P19" s="8">
        <f>E28</f>
        <v>6</v>
      </c>
      <c r="Q19" s="8">
        <f>F28</f>
        <v>3</v>
      </c>
      <c r="R19" s="8">
        <f>I28</f>
        <v>798</v>
      </c>
      <c r="S19" s="8">
        <f>G28</f>
        <v>0</v>
      </c>
      <c r="T19" s="8">
        <f>L28</f>
        <v>0</v>
      </c>
      <c r="U19" s="8">
        <f>H28</f>
        <v>3</v>
      </c>
    </row>
    <row r="20" spans="1:21" x14ac:dyDescent="0.25">
      <c r="A20" s="2" t="str">
        <f>CLEAN(RepositoriosPython!A22)</f>
        <v>neogeny/TatSu</v>
      </c>
      <c r="B20" s="2" t="str">
        <f>CLEAN(RepositoriosPython!B22)</f>
        <v>https://github.com/neogeny/TatSu</v>
      </c>
      <c r="C20" s="2" t="str">
        <f>CLEAN(RepositoriosPython!C22)</f>
        <v>Python</v>
      </c>
      <c r="D20" s="2">
        <f>VALUE(CLEAN(RepositoriosPython!D22))</f>
        <v>146</v>
      </c>
      <c r="E20" s="2">
        <f>VALUE(CLEAN(RepositoriosPython!E22))</f>
        <v>13</v>
      </c>
      <c r="F20" s="2">
        <f>VALUE(CLEAN(RepositoriosPython!F22))</f>
        <v>34</v>
      </c>
      <c r="G20" s="2">
        <f>VALUE(CLEAN(RepositoriosPython!G22))</f>
        <v>13</v>
      </c>
      <c r="H20" s="3">
        <f>DATEVALUE(CLEAN(MID(RepositoriosPython!H22,1,11)))</f>
        <v>42857</v>
      </c>
      <c r="I20" s="2">
        <f t="shared" si="0"/>
        <v>11306</v>
      </c>
      <c r="K20" s="9">
        <f t="shared" si="1"/>
        <v>1047</v>
      </c>
      <c r="L20" s="2">
        <f t="shared" si="2"/>
        <v>1.2416427889207259E-2</v>
      </c>
      <c r="M20" t="s">
        <v>186</v>
      </c>
    </row>
    <row r="21" spans="1:21" x14ac:dyDescent="0.25">
      <c r="A21" s="2" t="str">
        <f>CLEAN(RepositoriosPython!A25)</f>
        <v>gvanrossum/mypy-dummy</v>
      </c>
      <c r="B21" s="2" t="str">
        <f>CLEAN(RepositoriosPython!B25)</f>
        <v>https://github.com/gvanrossum/mypy-dummy</v>
      </c>
      <c r="C21" s="2" t="str">
        <f>CLEAN(RepositoriosPython!C25)</f>
        <v>Python</v>
      </c>
      <c r="D21" s="2">
        <f>VALUE(CLEAN(RepositoriosPython!D25))</f>
        <v>6</v>
      </c>
      <c r="E21" s="2">
        <f>VALUE(CLEAN(RepositoriosPython!E25))</f>
        <v>2</v>
      </c>
      <c r="F21" s="2">
        <f>VALUE(CLEAN(RepositoriosPython!F25))</f>
        <v>0</v>
      </c>
      <c r="G21" s="2">
        <f>VALUE(CLEAN(RepositoriosPython!G25))</f>
        <v>0</v>
      </c>
      <c r="H21" s="3">
        <f>DATEVALUE(CLEAN(MID(RepositoriosPython!H25,1,11)))</f>
        <v>42978</v>
      </c>
      <c r="I21" s="2">
        <f t="shared" si="0"/>
        <v>25</v>
      </c>
      <c r="K21" s="9">
        <f t="shared" si="1"/>
        <v>926</v>
      </c>
      <c r="L21" s="2">
        <f t="shared" si="2"/>
        <v>0</v>
      </c>
      <c r="M21" t="s">
        <v>187</v>
      </c>
    </row>
    <row r="22" spans="1:21" x14ac:dyDescent="0.25">
      <c r="A22" s="2" t="str">
        <f>CLEAN(RepositoriosPython!A26)</f>
        <v>gvanrossum/pep550</v>
      </c>
      <c r="B22" s="2" t="str">
        <f>CLEAN(RepositoriosPython!B26)</f>
        <v>https://github.com/gvanrossum/pep550</v>
      </c>
      <c r="C22" s="2" t="str">
        <f>CLEAN(RepositoriosPython!C26)</f>
        <v>Python</v>
      </c>
      <c r="D22" s="2">
        <f>VALUE(CLEAN(RepositoriosPython!D26))</f>
        <v>7</v>
      </c>
      <c r="E22" s="2">
        <f>VALUE(CLEAN(RepositoriosPython!E26))</f>
        <v>3</v>
      </c>
      <c r="F22" s="2">
        <f>VALUE(CLEAN(RepositoriosPython!F26))</f>
        <v>1</v>
      </c>
      <c r="G22" s="2">
        <f>VALUE(CLEAN(RepositoriosPython!G26))</f>
        <v>0</v>
      </c>
      <c r="H22" s="3">
        <f>DATEVALUE(CLEAN(MID(RepositoriosPython!H26,1,11)))</f>
        <v>42983</v>
      </c>
      <c r="I22" s="2">
        <f t="shared" si="0"/>
        <v>347</v>
      </c>
      <c r="K22" s="9">
        <f t="shared" si="1"/>
        <v>921</v>
      </c>
      <c r="L22" s="2">
        <f t="shared" si="2"/>
        <v>0</v>
      </c>
      <c r="M22" t="s">
        <v>188</v>
      </c>
    </row>
    <row r="23" spans="1:21" x14ac:dyDescent="0.25">
      <c r="A23" s="2" t="str">
        <f>CLEAN(RepositoriosPython!A33)</f>
        <v>python/mypy_extensions</v>
      </c>
      <c r="B23" s="2" t="str">
        <f>CLEAN(RepositoriosPython!B33)</f>
        <v>https://github.com/python/mypy_extensions</v>
      </c>
      <c r="C23" s="2" t="str">
        <f>CLEAN(RepositoriosPython!C33)</f>
        <v>Python</v>
      </c>
      <c r="D23" s="2">
        <f>VALUE(CLEAN(RepositoriosPython!D33))</f>
        <v>68</v>
      </c>
      <c r="E23" s="2">
        <f>VALUE(CLEAN(RepositoriosPython!E33))</f>
        <v>13</v>
      </c>
      <c r="F23" s="2">
        <f>VALUE(CLEAN(RepositoriosPython!F33))</f>
        <v>12</v>
      </c>
      <c r="G23" s="2">
        <f>VALUE(CLEAN(RepositoriosPython!G33))</f>
        <v>0</v>
      </c>
      <c r="H23" s="3">
        <f>DATEVALUE(CLEAN(MID(RepositoriosPython!H33,1,11)))</f>
        <v>43479</v>
      </c>
      <c r="I23" s="2">
        <f t="shared" si="0"/>
        <v>215</v>
      </c>
      <c r="K23" s="9">
        <f t="shared" si="1"/>
        <v>425</v>
      </c>
      <c r="L23" s="2">
        <f t="shared" si="2"/>
        <v>0</v>
      </c>
      <c r="M23" t="s">
        <v>189</v>
      </c>
    </row>
    <row r="24" spans="1:21" x14ac:dyDescent="0.25">
      <c r="A24" s="2" t="str">
        <f>CLEAN(RepositoriosPython!A36)</f>
        <v>gvanrossum/pegen</v>
      </c>
      <c r="B24" s="2" t="str">
        <f>CLEAN(RepositoriosPython!B36)</f>
        <v>https://github.com/gvanrossum/pegen</v>
      </c>
      <c r="C24" s="2" t="str">
        <f>CLEAN(RepositoriosPython!C36)</f>
        <v>Python</v>
      </c>
      <c r="D24" s="2">
        <f>VALUE(CLEAN(RepositoriosPython!D36))</f>
        <v>145</v>
      </c>
      <c r="E24" s="2">
        <f>VALUE(CLEAN(RepositoriosPython!E36))</f>
        <v>17</v>
      </c>
      <c r="F24" s="2">
        <f>VALUE(CLEAN(RepositoriosPython!F36))</f>
        <v>19</v>
      </c>
      <c r="G24" s="2">
        <f>VALUE(CLEAN(RepositoriosPython!G36))</f>
        <v>0</v>
      </c>
      <c r="H24" s="3">
        <f>DATEVALUE(CLEAN(MID(RepositoriosPython!H36,1,11)))</f>
        <v>43592</v>
      </c>
      <c r="I24" s="2">
        <f t="shared" si="0"/>
        <v>26932</v>
      </c>
      <c r="K24" s="9">
        <f t="shared" si="1"/>
        <v>312</v>
      </c>
      <c r="L24" s="2">
        <f t="shared" si="2"/>
        <v>0</v>
      </c>
      <c r="M24" t="s">
        <v>190</v>
      </c>
    </row>
    <row r="25" spans="1:21" x14ac:dyDescent="0.25">
      <c r="A25" s="2" t="str">
        <f>CLEAN(RepositoriosPython!A40)</f>
        <v>gvanrossum/guidos_time_machine</v>
      </c>
      <c r="B25" s="2" t="str">
        <f>CLEAN(RepositoriosPython!B40)</f>
        <v>https://github.com/gvanrossum/guidos_time_machine</v>
      </c>
      <c r="C25" s="2" t="str">
        <f>CLEAN(RepositoriosPython!C40)</f>
        <v>Python</v>
      </c>
      <c r="D25" s="2">
        <f>VALUE(CLEAN(RepositoriosPython!D40))</f>
        <v>49</v>
      </c>
      <c r="E25" s="2">
        <f>VALUE(CLEAN(RepositoriosPython!E40))</f>
        <v>10</v>
      </c>
      <c r="F25" s="2">
        <f>VALUE(CLEAN(RepositoriosPython!F40))</f>
        <v>2</v>
      </c>
      <c r="G25" s="2">
        <f>VALUE(CLEAN(RepositoriosPython!G40))</f>
        <v>0</v>
      </c>
      <c r="H25" s="3">
        <f>DATEVALUE(CLEAN(MID(RepositoriosPython!H40,1,11)))</f>
        <v>43895</v>
      </c>
      <c r="I25" s="2">
        <f t="shared" si="0"/>
        <v>14</v>
      </c>
      <c r="K25" s="9">
        <f t="shared" si="1"/>
        <v>9</v>
      </c>
      <c r="L25" s="2">
        <f t="shared" si="2"/>
        <v>0</v>
      </c>
      <c r="M25" t="s">
        <v>191</v>
      </c>
    </row>
    <row r="26" spans="1:21" ht="15.75" hidden="1" thickBot="1" x14ac:dyDescent="0.3">
      <c r="A26" s="2" t="str">
        <f>CLEAN(RepositoriosPython!A30)</f>
        <v>mypyc/mypy_mypyc-wheels</v>
      </c>
      <c r="B26" s="2" t="str">
        <f>CLEAN(RepositoriosPython!B30)</f>
        <v>https://github.com/mypyc/mypy_mypyc-wheels</v>
      </c>
      <c r="C26" s="2" t="str">
        <f>CLEAN(RepositoriosPython!C30)</f>
        <v>Shell</v>
      </c>
      <c r="D26" s="4">
        <f>VALUE(CLEAN(RepositoriosPython!D30))</f>
        <v>4</v>
      </c>
      <c r="E26" s="4">
        <f>VALUE(CLEAN(RepositoriosPython!E30))</f>
        <v>2</v>
      </c>
      <c r="F26" s="4">
        <f>VALUE(CLEAN(RepositoriosPython!F30))</f>
        <v>0</v>
      </c>
      <c r="G26" s="4">
        <f>VALUE(CLEAN(RepositoriosPython!G30))</f>
        <v>1147</v>
      </c>
      <c r="H26" s="3">
        <f>DATEVALUE(CLEAN(MID(RepositoriosPython!H30,1,11)))</f>
        <v>43383</v>
      </c>
    </row>
    <row r="28" spans="1:21" x14ac:dyDescent="0.25">
      <c r="C28" s="5" t="s">
        <v>171</v>
      </c>
      <c r="D28" s="2">
        <f>MEDIAN(D15:D25)</f>
        <v>49</v>
      </c>
      <c r="E28" s="2">
        <f t="shared" ref="E28:G28" si="3">MEDIAN(E15:E25)</f>
        <v>6</v>
      </c>
      <c r="F28" s="2">
        <f t="shared" si="3"/>
        <v>3</v>
      </c>
      <c r="G28" s="2">
        <f t="shared" si="3"/>
        <v>0</v>
      </c>
      <c r="H28" s="6">
        <f>2020-YEAR(MEDIAN(H15:H25))</f>
        <v>3</v>
      </c>
      <c r="I28" s="2">
        <f>MEDIAN(I15:I25)</f>
        <v>798</v>
      </c>
      <c r="L28" s="2">
        <f>MEDIAN(L15:L25)</f>
        <v>0</v>
      </c>
    </row>
    <row r="29" spans="1:21" x14ac:dyDescent="0.25">
      <c r="H29" s="9">
        <f>_xlfn.DAYS("14/03/2020",MEDIAN(H15:H25))</f>
        <v>1047</v>
      </c>
    </row>
  </sheetData>
  <autoFilter ref="A1:H26" xr:uid="{DFC49859-5E81-4363-B397-7F46F3A3FCE8}">
    <filterColumn colId="2">
      <filters>
        <filter val="Python"/>
      </filters>
    </filterColumn>
    <sortState xmlns:xlrd2="http://schemas.microsoft.com/office/spreadsheetml/2017/richdata2" ref="A2:H26">
      <sortCondition ref="C1"/>
    </sortState>
  </autoFilter>
  <mergeCells count="3">
    <mergeCell ref="O17:Q17"/>
    <mergeCell ref="O16:U16"/>
    <mergeCell ref="S17:T17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8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RepositoriosPython</vt:lpstr>
      <vt:lpstr>Analise dos 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Vargas</dc:creator>
  <cp:lastModifiedBy>Daniel Vargas</cp:lastModifiedBy>
  <dcterms:created xsi:type="dcterms:W3CDTF">2020-03-14T13:05:25Z</dcterms:created>
  <dcterms:modified xsi:type="dcterms:W3CDTF">2020-04-02T02:46:44Z</dcterms:modified>
</cp:coreProperties>
</file>