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mmyortiz/Library/CloudStorage/GoogleDrive-jimmyy0829@gmail.com/Mi unidad/Jimmy Ortiz - Backup /Proyectos/Abiertos/MANIZALES/UCALDAS - BOSCH - FSC-JO-763/"/>
    </mc:Choice>
  </mc:AlternateContent>
  <xr:revisionPtr revIDLastSave="0" documentId="8_{0166C988-E639-CB4F-B32E-40CE3B2F613C}" xr6:coauthVersionLast="47" xr6:coauthVersionMax="47" xr10:uidLastSave="{00000000-0000-0000-0000-000000000000}"/>
  <bookViews>
    <workbookView xWindow="0" yWindow="740" windowWidth="29400" windowHeight="17140" xr2:uid="{1754F361-B339-EB43-911C-FC3E50A3D4F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40" i="1"/>
  <c r="F39" i="1"/>
  <c r="F37" i="1"/>
  <c r="F36" i="1"/>
  <c r="F35" i="1"/>
  <c r="F34" i="1"/>
  <c r="F32" i="1"/>
  <c r="F31" i="1"/>
  <c r="F30" i="1"/>
  <c r="F29" i="1"/>
  <c r="F28" i="1"/>
  <c r="F27" i="1"/>
  <c r="F26" i="1"/>
  <c r="F25" i="1"/>
  <c r="F24" i="1"/>
  <c r="F23" i="1"/>
  <c r="F22" i="1"/>
  <c r="F49" i="1" l="1"/>
  <c r="F50" i="1" l="1"/>
  <c r="F51" i="1" s="1"/>
</calcChain>
</file>

<file path=xl/sharedStrings.xml><?xml version="1.0" encoding="utf-8"?>
<sst xmlns="http://schemas.openxmlformats.org/spreadsheetml/2006/main" count="153" uniqueCount="97">
  <si>
    <t>WILMER CRUZ</t>
  </si>
  <si>
    <t>PROPUESTA ECONÓMICA</t>
  </si>
  <si>
    <t>NOMBRE CLIENTE: UNIVERSIDAD DE CALDAS</t>
  </si>
  <si>
    <t>OFERTA N°: ELECTRO 1716-24</t>
  </si>
  <si>
    <t>CIUDAD: MANIZALES</t>
  </si>
  <si>
    <t>FECHA: 19/12/2024</t>
  </si>
  <si>
    <t>% ESTAMPILLAS: 2%</t>
  </si>
  <si>
    <t>COMERCIAL: JIMMY ORTIZ</t>
  </si>
  <si>
    <t>REQUERIMIENTO:</t>
  </si>
  <si>
    <t>Normal</t>
  </si>
  <si>
    <t>TIPO DE CLIENTE:</t>
  </si>
  <si>
    <t>Público</t>
  </si>
  <si>
    <t>TIPO DE PROCESO:</t>
  </si>
  <si>
    <t>Institucional</t>
  </si>
  <si>
    <t>% IMPREVISTOS: 0%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</si>
  <si>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</si>
  <si>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</si>
  <si>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</si>
  <si>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</si>
  <si>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</si>
  <si>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</si>
  <si>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</si>
  <si>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r>
      <rPr>
        <b/>
        <sz val="10"/>
        <color theme="0"/>
        <rFont val="Arial Narrow"/>
        <family val="2"/>
      </rPr>
      <t xml:space="preserve">Tiempos De entrega Proveedor </t>
    </r>
    <r>
      <rPr>
        <b/>
        <i/>
        <sz val="10"/>
        <color theme="0"/>
        <rFont val="Arial Narrow"/>
        <family val="2"/>
      </rPr>
      <t xml:space="preserve">(días) </t>
    </r>
  </si>
  <si>
    <t>¿Incluye capacitación?</t>
  </si>
  <si>
    <t>Marca</t>
  </si>
  <si>
    <t>Término de garantia aplicable (Meses)</t>
  </si>
  <si>
    <t>Sistema de entrenamiento de sensores de proximidad</t>
  </si>
  <si>
    <t>FS-110</t>
  </si>
  <si>
    <t>Punto electrico 120V</t>
  </si>
  <si>
    <t>PRESENCIAL</t>
  </si>
  <si>
    <t>FESTECH</t>
  </si>
  <si>
    <t>Sistema de entrenamiento de sensores de distancia y desplazamiento</t>
  </si>
  <si>
    <t>FS-120</t>
  </si>
  <si>
    <t>Kit de entrenamiento de sensores portátil</t>
  </si>
  <si>
    <t>FS-150</t>
  </si>
  <si>
    <t xml:space="preserve">Entrenador de PLC con SIEMENS S7-1200 </t>
  </si>
  <si>
    <t>FPLC-T060</t>
  </si>
  <si>
    <t>Punto electrico 120V
Computador con Windows</t>
  </si>
  <si>
    <t xml:space="preserve">Entrenador inversor  + Módulo inversor </t>
  </si>
  <si>
    <t>FIVT-110
FIVT-120</t>
  </si>
  <si>
    <t>2xPunto electrico 120V
Punto electrico 220V</t>
  </si>
  <si>
    <t>Entrenador de sistemas de automatización mecatrónica
(tipo estándar) con SIEMENS S7-1200</t>
  </si>
  <si>
    <t>FMAT-110-S-PLC</t>
  </si>
  <si>
    <t>Punto electrico 120V
1x Punto neumático
Computador con Windows</t>
  </si>
  <si>
    <t xml:space="preserve">Entrenador de sistemas de automatización mecatrónica
(tipo módulo) con SIEMENS S7-1200 </t>
  </si>
  <si>
    <t>FMAT-120-M-PLC</t>
  </si>
  <si>
    <t xml:space="preserve">Entrenador de sistemas de automatización mecatrónica II
(tipo módulo) con SIEMENS S7-1200 </t>
  </si>
  <si>
    <t>FMAT-140-M-PLC</t>
  </si>
  <si>
    <t>Entrenador de control de posición - 2 ejes</t>
  </si>
  <si>
    <t>FATK-PCT 2</t>
  </si>
  <si>
    <t xml:space="preserve">Entrenador de servomotor </t>
  </si>
  <si>
    <t>FATK-MCT120</t>
  </si>
  <si>
    <t xml:space="preserve">Entrenador de motor paso a paso - 2 ejes </t>
  </si>
  <si>
    <t>FSPM-120</t>
  </si>
  <si>
    <t>Two-channel power supply 0 V to 35 V, max. 6 A max. 40 W per channel (80 W total) resolution 1 mV / 0.1 mA U/I tracking, Logging EasyArb, Remote Sensing electronic fuse, FuseLink OVP, OPP, OTP USB/LAN interface</t>
  </si>
  <si>
    <t>NGA102</t>
  </si>
  <si>
    <t>Punto electrivo 120V</t>
  </si>
  <si>
    <t>Rohde &amp; Schwarz</t>
  </si>
  <si>
    <t>Package RTC1002 OSCILLOSCOPE 2 CHANNELS
Contains serialized product+options: R&amp;S®RTC1002 Digitales Oszilloskop 1335.7500K02
consisting of: - R&amp;S®RTC1002 Digital 2 channel oscilloscope, 50 MHz - R&amp;S®RTC-B6 Generator - R&amp;S®RTC-B221 100 MHz bandwidths upgrade</t>
  </si>
  <si>
    <t>RTC1K-102</t>
  </si>
  <si>
    <t>Punto eléctrico 120VAC</t>
  </si>
  <si>
    <t>50MHz Arbitrary Function Generator, 10μHz to 50MHz, 5mV to 10V (Vpp) at 50Ohm, 5 signal waveforms and arbitrary, (250Msample/s, 14bit, 256k), AM, FM, PM, PWM, FSK, Sweep, Burst, 3.5" TFT, USB/RS-232</t>
  </si>
  <si>
    <t>HMF2550</t>
  </si>
  <si>
    <t>HMC8012-G R&amp;S 5 3/4-Digit Multimeter, 480000 counts, basic accuracy 0.015% (DC), Ethernet/USB, USB stick connector, incl. IEEE-488 (GPIB)</t>
  </si>
  <si>
    <t>HMC8012-G</t>
  </si>
  <si>
    <t>Device set Automax 102 "First Steps i4.0"</t>
  </si>
  <si>
    <t>R901542770</t>
  </si>
  <si>
    <t>Punto eléctrico 120 VAC</t>
  </si>
  <si>
    <t>BOSCH</t>
  </si>
  <si>
    <t>Estacion de Trabajo Estandar Manual Ergonomica</t>
  </si>
  <si>
    <t>38420WSEGS</t>
  </si>
  <si>
    <t>Estacion de Trabajo Estandar Manual</t>
  </si>
  <si>
    <t>38420WSMNS</t>
  </si>
  <si>
    <t>Estacion Mecatronica Calidad - Camara Industrial</t>
  </si>
  <si>
    <t>R9ATXSTS01</t>
  </si>
  <si>
    <t>Punto eléctrico 110 V AC
Aire comprimido 6-8 Bar</t>
  </si>
  <si>
    <t>Banda Varioflow 65 de 8 Metros en L con Sistema de Elevacion</t>
  </si>
  <si>
    <t>R9VF658MLU</t>
  </si>
  <si>
    <t>Punto eléctrico bifásico de 220 V AC</t>
  </si>
  <si>
    <t>Almacen Manual Rack Lean</t>
  </si>
  <si>
    <t>38429XLRLS</t>
  </si>
  <si>
    <t>N/A</t>
  </si>
  <si>
    <t>R961007113</t>
  </si>
  <si>
    <t>NA</t>
  </si>
  <si>
    <t>Compresor 115 V/50-60 Hz</t>
  </si>
  <si>
    <t>R901567479</t>
  </si>
  <si>
    <t>Accessory set for compressor</t>
  </si>
  <si>
    <t>R901471412</t>
  </si>
  <si>
    <t>SUBTOTAL</t>
  </si>
  <si>
    <t>IVA 19%</t>
  </si>
  <si>
    <t xml:space="preserve"> </t>
  </si>
  <si>
    <t>TOTAL</t>
  </si>
  <si>
    <t>FABRICANTE: FESTECH</t>
  </si>
  <si>
    <t>FABRICANTE: ROHDE § SCHWARZ</t>
  </si>
  <si>
    <t>FABRICANTE: BOSCH REXROTH</t>
  </si>
  <si>
    <t>TraintheTrainers, 1 semana (Presencial en Alemania)</t>
  </si>
  <si>
    <t>INTERNACIONAL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</si>
</sst>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(&quot;$&quot;* #,##0.00_);_(&quot;$&quot;* \(#,##0.00\);_(&quot;$&quot;* &quot;-&quot;??_);_(@_)"/>
    <numFmt numFmtId="165" formatCode="&quot;$&quot;\ #,##0.00"/>
    <numFmt numFmtId="166" formatCode="&quot;$&quot;#,##0.00"/>
    <numFmt numFmtId="167" formatCode="_-&quot;$&quot;* #,##0.00_-;\-&quot;$&quot;* #,##0.00_-;_-&quot;$&quot;* &quot;-&quot;??_-;_-@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Arial Narrow"/>
      <family val="2"/>
    </font>
    <font>
      <b/>
      <sz val="12"/>
      <color theme="0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 Narrow"/>
      <family val="2"/>
    </font>
    <font>
      <b/>
      <i/>
      <sz val="10"/>
      <color theme="0"/>
      <name val="Arial Narrow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 Narrow"/>
      <family val="2"/>
    </font>
    <font>
      <b/>
      <sz val="11"/>
      <color theme="0"/>
      <name val="Arial"/>
      <family val="2"/>
    </font>
    <font>
      <b/>
      <sz val="11"/>
      <color rgb="FF000000"/>
      <name val="Aptos Narrow"/>
      <family val="2"/>
      <scheme val="minor"/>
    </font>
    <font>
      <b/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2A3A49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12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2" applyAlignment="1">
      <alignment vertical="center" wrapText="1"/>
    </xf>
    <xf numFmtId="0" fontId="3" fillId="0" borderId="0" xfId="2" applyFont="1" applyAlignment="1" applyProtection="1">
      <alignment vertical="center" wrapText="1"/>
      <protection locked="0"/>
    </xf>
    <xf numFmtId="0" fontId="4" fillId="0" borderId="1" xfId="2" applyFont="1" applyBorder="1" applyAlignment="1">
      <alignment vertical="center" wrapText="1"/>
    </xf>
    <xf numFmtId="0" fontId="4" fillId="0" borderId="2" xfId="2" applyFont="1" applyBorder="1" applyAlignment="1">
      <alignment vertical="center" wrapText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4" fillId="0" borderId="3" xfId="2" applyFont="1" applyBorder="1" applyAlignment="1">
      <alignment vertical="center" wrapText="1"/>
    </xf>
    <xf numFmtId="0" fontId="6" fillId="0" borderId="4" xfId="0" applyFont="1" applyBorder="1" applyAlignment="1" applyProtection="1">
      <alignment horizontal="left" vertical="center"/>
      <protection hidden="1"/>
    </xf>
    <xf numFmtId="0" fontId="6" fillId="0" borderId="5" xfId="0" applyFont="1" applyBorder="1" applyAlignment="1" applyProtection="1">
      <alignment horizontal="left" vertical="center"/>
      <protection hidden="1"/>
    </xf>
    <xf numFmtId="0" fontId="6" fillId="0" borderId="6" xfId="0" applyFont="1" applyBorder="1" applyAlignment="1" applyProtection="1">
      <alignment horizontal="left" vertical="center"/>
      <protection hidden="1"/>
    </xf>
    <xf numFmtId="0" fontId="6" fillId="0" borderId="7" xfId="0" applyFont="1" applyBorder="1" applyAlignment="1" applyProtection="1">
      <alignment horizontal="left" vertical="center" wrapText="1"/>
      <protection hidden="1"/>
    </xf>
    <xf numFmtId="0" fontId="6" fillId="0" borderId="8" xfId="0" applyFont="1" applyBorder="1" applyAlignment="1" applyProtection="1">
      <alignment horizontal="left" vertical="center" wrapText="1"/>
      <protection hidden="1"/>
    </xf>
    <xf numFmtId="0" fontId="6" fillId="0" borderId="9" xfId="0" applyFont="1" applyBorder="1" applyAlignment="1" applyProtection="1">
      <alignment horizontal="left" vertical="center"/>
      <protection hidden="1"/>
    </xf>
    <xf numFmtId="0" fontId="6" fillId="0" borderId="10" xfId="0" applyFont="1" applyBorder="1" applyAlignment="1" applyProtection="1">
      <alignment horizontal="left" vertical="center"/>
      <protection hidden="1"/>
    </xf>
    <xf numFmtId="0" fontId="6" fillId="0" borderId="11" xfId="0" applyFont="1" applyBorder="1" applyAlignment="1" applyProtection="1">
      <alignment vertical="center" wrapText="1"/>
      <protection hidden="1"/>
    </xf>
    <xf numFmtId="0" fontId="6" fillId="0" borderId="12" xfId="0" applyFont="1" applyBorder="1" applyAlignment="1" applyProtection="1">
      <alignment horizontal="left" vertical="center"/>
      <protection hidden="1"/>
    </xf>
    <xf numFmtId="0" fontId="6" fillId="0" borderId="13" xfId="0" applyFont="1" applyBorder="1" applyAlignment="1" applyProtection="1">
      <alignment horizontal="left" vertical="center"/>
      <protection hidden="1"/>
    </xf>
    <xf numFmtId="0" fontId="6" fillId="0" borderId="14" xfId="0" applyFont="1" applyBorder="1" applyAlignment="1" applyProtection="1">
      <alignment horizontal="left" vertical="center"/>
      <protection hidden="1"/>
    </xf>
    <xf numFmtId="0" fontId="6" fillId="0" borderId="13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6" fillId="0" borderId="16" xfId="0" applyFont="1" applyBorder="1" applyAlignment="1" applyProtection="1">
      <alignment vertical="center"/>
      <protection hidden="1"/>
    </xf>
    <xf numFmtId="0" fontId="6" fillId="0" borderId="17" xfId="0" applyFont="1" applyBorder="1" applyAlignment="1" applyProtection="1">
      <alignment vertical="center" wrapText="1"/>
      <protection hidden="1"/>
    </xf>
    <xf numFmtId="0" fontId="6" fillId="0" borderId="18" xfId="0" applyFont="1" applyBorder="1" applyAlignment="1" applyProtection="1">
      <alignment vertical="center" wrapText="1"/>
      <protection hidden="1"/>
    </xf>
    <xf numFmtId="0" fontId="4" fillId="0" borderId="19" xfId="2" applyFont="1" applyBorder="1" applyAlignment="1">
      <alignment vertical="center" wrapText="1"/>
    </xf>
    <xf numFmtId="0" fontId="4" fillId="0" borderId="10" xfId="2" applyFont="1" applyBorder="1" applyAlignment="1">
      <alignment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165" fontId="13" fillId="0" borderId="21" xfId="1" applyNumberFormat="1" applyFont="1" applyFill="1" applyBorder="1" applyAlignment="1">
      <alignment horizontal="right" vertical="center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165" fontId="13" fillId="0" borderId="23" xfId="1" applyNumberFormat="1" applyFont="1" applyFill="1" applyBorder="1" applyAlignment="1">
      <alignment horizontal="right" vertical="center"/>
    </xf>
    <xf numFmtId="0" fontId="15" fillId="2" borderId="21" xfId="0" applyFont="1" applyFill="1" applyBorder="1" applyAlignment="1">
      <alignment vertical="center"/>
    </xf>
    <xf numFmtId="165" fontId="16" fillId="0" borderId="21" xfId="3" applyNumberFormat="1" applyFont="1" applyBorder="1" applyAlignment="1" applyProtection="1">
      <alignment vertical="center" wrapText="1"/>
      <protection locked="0"/>
    </xf>
    <xf numFmtId="0" fontId="4" fillId="0" borderId="24" xfId="2" applyFont="1" applyBorder="1" applyAlignment="1">
      <alignment vertical="center" wrapText="1"/>
    </xf>
    <xf numFmtId="0" fontId="5" fillId="2" borderId="24" xfId="0" applyFont="1" applyFill="1" applyBorder="1" applyAlignment="1" applyProtection="1">
      <alignment horizontal="center" vertical="center"/>
      <protection hidden="1"/>
    </xf>
    <xf numFmtId="0" fontId="4" fillId="0" borderId="0" xfId="2" applyFont="1" applyBorder="1" applyAlignment="1">
      <alignment vertical="center" wrapText="1"/>
    </xf>
    <xf numFmtId="0" fontId="4" fillId="0" borderId="18" xfId="2" applyFont="1" applyBorder="1" applyAlignment="1">
      <alignment vertical="center" wrapText="1"/>
    </xf>
    <xf numFmtId="0" fontId="4" fillId="0" borderId="25" xfId="2" applyFont="1" applyBorder="1" applyAlignment="1">
      <alignment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0" fontId="2" fillId="3" borderId="2" xfId="2" applyFill="1" applyBorder="1" applyAlignment="1">
      <alignment horizontal="center" vertical="center" wrapText="1"/>
    </xf>
    <xf numFmtId="0" fontId="14" fillId="3" borderId="2" xfId="2" applyFont="1" applyFill="1" applyBorder="1" applyAlignment="1">
      <alignment horizontal="center" vertical="center" wrapText="1"/>
    </xf>
    <xf numFmtId="166" fontId="2" fillId="3" borderId="2" xfId="2" applyNumberFormat="1" applyFill="1" applyBorder="1" applyAlignment="1">
      <alignment wrapText="1"/>
    </xf>
    <xf numFmtId="0" fontId="14" fillId="0" borderId="2" xfId="2" applyFont="1" applyBorder="1" applyAlignment="1">
      <alignment horizontal="center" vertical="center" wrapText="1"/>
    </xf>
    <xf numFmtId="0" fontId="14" fillId="0" borderId="24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center" vertical="center" wrapText="1"/>
    </xf>
    <xf numFmtId="0" fontId="2" fillId="3" borderId="0" xfId="2" applyFill="1" applyBorder="1" applyAlignment="1">
      <alignment horizontal="center" vertical="center" wrapText="1"/>
    </xf>
    <xf numFmtId="0" fontId="14" fillId="3" borderId="0" xfId="2" applyFont="1" applyFill="1" applyBorder="1" applyAlignment="1">
      <alignment horizontal="center" vertical="center" wrapText="1"/>
    </xf>
    <xf numFmtId="0" fontId="14" fillId="0" borderId="0" xfId="2" applyFont="1" applyBorder="1" applyAlignment="1">
      <alignment horizontal="center" vertical="center" wrapText="1"/>
    </xf>
    <xf numFmtId="0" fontId="14" fillId="0" borderId="18" xfId="2" applyFont="1" applyBorder="1" applyAlignment="1">
      <alignment horizontal="center" vertical="center" wrapText="1"/>
    </xf>
    <xf numFmtId="167" fontId="17" fillId="0" borderId="0" xfId="2" applyNumberFormat="1" applyFont="1" applyBorder="1" applyAlignment="1">
      <alignment horizontal="right" vertical="center" wrapText="1"/>
    </xf>
    <xf numFmtId="0" fontId="2" fillId="0" borderId="0" xfId="2" applyBorder="1" applyAlignment="1">
      <alignment vertical="center" wrapText="1"/>
    </xf>
    <xf numFmtId="0" fontId="2" fillId="0" borderId="18" xfId="2" applyBorder="1" applyAlignment="1">
      <alignment vertical="center" wrapText="1"/>
    </xf>
    <xf numFmtId="0" fontId="4" fillId="0" borderId="31" xfId="2" applyFont="1" applyBorder="1" applyAlignment="1">
      <alignment vertical="center" wrapText="1"/>
    </xf>
    <xf numFmtId="0" fontId="4" fillId="0" borderId="32" xfId="2" applyFont="1" applyBorder="1" applyAlignment="1">
      <alignment vertical="center" wrapText="1"/>
    </xf>
    <xf numFmtId="0" fontId="4" fillId="0" borderId="33" xfId="2" applyFont="1" applyBorder="1" applyAlignment="1">
      <alignment vertical="center" wrapText="1"/>
    </xf>
  </cellXfs>
  <cellStyles count="4">
    <cellStyle name="Moneda" xfId="1" builtinId="4"/>
    <cellStyle name="Moneda 3" xfId="3" xr:uid="{B54CAA8B-D6C2-0947-AE95-3C59C5A0B700}"/>
    <cellStyle name="Normal" xfId="0" builtinId="0"/>
    <cellStyle name="Normal 2" xfId="2" xr:uid="{85111569-FA29-D148-A97C-83AEF394901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215368</xdr:colOff>
      <xdr:row>3</xdr:row>
      <xdr:rowOff>97484</xdr:rowOff>
    </xdr:from>
    <xdr:to>
      <xdr:col>11</xdr:col>
      <xdr:colOff>0</xdr:colOff>
      <xdr:row>9</xdr:row>
      <xdr:rowOff>85592</xdr:rowOff>
    </xdr:to>
    <xdr:sp macro="" textlink="">
      <xdr:nvSpPr>
        <xdr:cNvPr id="2" name="Shape 7">
          <a:extLst>
            <a:ext uri="{FF2B5EF4-FFF2-40B4-BE49-F238E27FC236}">
              <a16:creationId xmlns:a16="http://schemas.microsoft.com/office/drawing/2014/main" id="{9231CCDA-4F00-9744-B775-94609DC01CB6}"/>
            </a:ext>
          </a:extLst>
        </xdr:cNvPr>
        <xdr:cNvSpPr txBox="1"/>
      </xdr:nvSpPr>
      <xdr:spPr>
        <a:xfrm>
          <a:off x="4800068" y="681684"/>
          <a:ext cx="16281932" cy="118190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Arial Narrow"/>
              <a:ea typeface="Arial Narrow"/>
              <a:cs typeface="Arial Narrow"/>
              <a:sym typeface="Arial Narrow"/>
            </a:rPr>
            <a:t>OFERTA</a:t>
          </a:r>
          <a:endParaRPr sz="1400"/>
        </a:p>
      </xdr:txBody>
    </xdr:sp>
    <xdr:clientData/>
  </xdr:twoCellAnchor>
  <xdr:twoCellAnchor>
    <xdr:from>
      <xdr:col>0</xdr:col>
      <xdr:colOff>13606</xdr:colOff>
      <xdr:row>1</xdr:row>
      <xdr:rowOff>13608</xdr:rowOff>
    </xdr:from>
    <xdr:to>
      <xdr:col>11</xdr:col>
      <xdr:colOff>0</xdr:colOff>
      <xdr:row>11</xdr:row>
      <xdr:rowOff>54428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34E8F7AE-E62B-8545-85A6-AD6FD686280D}"/>
            </a:ext>
          </a:extLst>
        </xdr:cNvPr>
        <xdr:cNvSpPr/>
      </xdr:nvSpPr>
      <xdr:spPr>
        <a:xfrm>
          <a:off x="102506" y="216808"/>
          <a:ext cx="20979494" cy="2009320"/>
        </a:xfrm>
        <a:prstGeom prst="rect">
          <a:avLst/>
        </a:prstGeom>
        <a:solidFill>
          <a:srgbClr val="2A3A49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0</xdr:col>
      <xdr:colOff>164647</xdr:colOff>
      <xdr:row>3</xdr:row>
      <xdr:rowOff>80283</xdr:rowOff>
    </xdr:from>
    <xdr:to>
      <xdr:col>2</xdr:col>
      <xdr:colOff>710119</xdr:colOff>
      <xdr:row>8</xdr:row>
      <xdr:rowOff>144564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2A7F636-2836-FC40-9C35-3E1624D1F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547" y="664483"/>
          <a:ext cx="5041272" cy="1080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F2A6E-88F8-2745-9B76-D44F3A4FAACB}">
  <dimension ref="A1:K52"/>
  <sheetViews>
    <sheetView showGridLines="0" tabSelected="1" topLeftCell="B37" zoomScale="125" workbookViewId="0">
      <selection activeCell="B46" sqref="B46"/>
    </sheetView>
  </sheetViews>
  <sheetFormatPr baseColWidth="10" defaultRowHeight="16" x14ac:dyDescent="0.2"/>
  <cols>
    <col min="1" max="1" width="8" customWidth="1"/>
    <col min="2" max="2" width="51" customWidth="1"/>
    <col min="3" max="3" width="17.1640625" customWidth="1"/>
    <col min="4" max="4" width="16.83203125" customWidth="1"/>
    <col min="5" max="5" width="18.5" bestFit="1" customWidth="1"/>
    <col min="6" max="6" width="25.1640625" bestFit="1" customWidth="1"/>
    <col min="7" max="7" width="29.1640625" customWidth="1"/>
    <col min="8" max="8" width="19.6640625" customWidth="1"/>
    <col min="9" max="9" width="20.83203125" customWidth="1"/>
    <col min="10" max="10" width="22" customWidth="1"/>
    <col min="11" max="11" width="21.6640625" customWidth="1"/>
  </cols>
  <sheetData>
    <row r="1" spans="1:11" x14ac:dyDescent="0.2">
      <c r="A1" s="1"/>
      <c r="B1" s="1"/>
      <c r="C1" s="2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7" thickBo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7" thickBot="1" x14ac:dyDescent="0.25">
      <c r="A14" s="3"/>
      <c r="B14" s="4"/>
      <c r="C14" s="4"/>
      <c r="D14" s="4"/>
      <c r="E14" s="4"/>
      <c r="F14" s="4"/>
      <c r="G14" s="4"/>
      <c r="H14" s="4"/>
      <c r="I14" s="4"/>
      <c r="J14" s="4"/>
      <c r="K14" s="38"/>
    </row>
    <row r="15" spans="1:11" x14ac:dyDescent="0.2">
      <c r="A15" s="5" t="s">
        <v>1</v>
      </c>
      <c r="B15" s="6"/>
      <c r="C15" s="6"/>
      <c r="D15" s="6"/>
      <c r="E15" s="6"/>
      <c r="F15" s="6"/>
      <c r="G15" s="6"/>
      <c r="H15" s="6"/>
      <c r="I15" s="6"/>
      <c r="J15" s="6"/>
      <c r="K15" s="39"/>
    </row>
    <row r="16" spans="1:11" ht="17" thickBot="1" x14ac:dyDescent="0.25">
      <c r="A16" s="7"/>
      <c r="B16" s="40"/>
      <c r="C16" s="40"/>
      <c r="D16" s="40"/>
      <c r="E16" s="40"/>
      <c r="F16" s="40"/>
      <c r="G16" s="40"/>
      <c r="H16" s="40"/>
      <c r="I16" s="40"/>
      <c r="J16" s="40"/>
      <c r="K16" s="41"/>
    </row>
    <row r="17" spans="1:11" x14ac:dyDescent="0.2">
      <c r="A17" s="8" t="s">
        <v>2</v>
      </c>
      <c r="B17" s="9"/>
      <c r="C17" s="10"/>
      <c r="D17" s="11" t="s">
        <v>3</v>
      </c>
      <c r="E17" s="12"/>
      <c r="F17" s="13" t="s">
        <v>4</v>
      </c>
      <c r="G17" s="10"/>
      <c r="H17" s="14" t="s">
        <v>5</v>
      </c>
      <c r="I17" s="14"/>
      <c r="J17" s="15" t="s">
        <v>6</v>
      </c>
      <c r="K17" s="15"/>
    </row>
    <row r="18" spans="1:11" ht="17" thickBot="1" x14ac:dyDescent="0.25">
      <c r="A18" s="16" t="s">
        <v>7</v>
      </c>
      <c r="B18" s="17"/>
      <c r="C18" s="18"/>
      <c r="D18" s="19" t="s">
        <v>8</v>
      </c>
      <c r="E18" s="20" t="s">
        <v>9</v>
      </c>
      <c r="F18" s="21" t="s">
        <v>10</v>
      </c>
      <c r="G18" s="20" t="s">
        <v>11</v>
      </c>
      <c r="H18" s="21" t="s">
        <v>12</v>
      </c>
      <c r="I18" s="20" t="s">
        <v>13</v>
      </c>
      <c r="J18" s="22" t="s">
        <v>14</v>
      </c>
      <c r="K18" s="23"/>
    </row>
    <row r="19" spans="1:11" x14ac:dyDescent="0.2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42"/>
    </row>
    <row r="20" spans="1:11" ht="28" x14ac:dyDescent="0.2">
      <c r="A20" s="26" t="s">
        <v>15</v>
      </c>
      <c r="B20" s="27" t="s">
        <v>16</v>
      </c>
      <c r="C20" s="27" t="s">
        <v>17</v>
      </c>
      <c r="D20" s="27" t="s">
        <v>18</v>
      </c>
      <c r="E20" s="27" t="s">
        <v>19</v>
      </c>
      <c r="F20" s="27" t="s">
        <v>20</v>
      </c>
      <c r="G20" s="27" t="s">
        <v>21</v>
      </c>
      <c r="H20" s="27" t="s">
        <v>22</v>
      </c>
      <c r="I20" s="27" t="s">
        <v>23</v>
      </c>
      <c r="J20" s="27" t="s">
        <v>24</v>
      </c>
      <c r="K20" s="43" t="s">
        <v>25</v>
      </c>
    </row>
    <row r="21" spans="1:11" ht="27" customHeight="1" x14ac:dyDescent="0.2">
      <c r="A21" s="46" t="s">
        <v>92</v>
      </c>
      <c r="B21" s="47"/>
      <c r="C21" s="47"/>
      <c r="D21" s="47"/>
      <c r="E21" s="47"/>
      <c r="F21" s="47"/>
      <c r="G21" s="47"/>
      <c r="H21" s="47"/>
      <c r="I21" s="47"/>
      <c r="J21" s="47"/>
      <c r="K21" s="48"/>
    </row>
    <row r="22" spans="1:11" x14ac:dyDescent="0.2">
      <c r="A22" s="28">
        <v>1</v>
      </c>
      <c r="B22" s="29" t="s">
        <v>26</v>
      </c>
      <c r="C22" s="30" t="s">
        <v>27</v>
      </c>
      <c r="D22" s="29">
        <v>1</v>
      </c>
      <c r="E22" s="31">
        <v>78904200</v>
      </c>
      <c r="F22" s="31">
        <f>E22*D22</f>
        <v>78904200</v>
      </c>
      <c r="G22" s="29" t="s">
        <v>28</v>
      </c>
      <c r="H22" s="29">
        <v>120</v>
      </c>
      <c r="I22" s="29" t="s">
        <v>29</v>
      </c>
      <c r="J22" s="29" t="s">
        <v>30</v>
      </c>
      <c r="K22" s="44">
        <v>12</v>
      </c>
    </row>
    <row r="23" spans="1:11" ht="28" x14ac:dyDescent="0.2">
      <c r="A23" s="28">
        <v>2</v>
      </c>
      <c r="B23" s="29" t="s">
        <v>31</v>
      </c>
      <c r="C23" s="30" t="s">
        <v>32</v>
      </c>
      <c r="D23" s="29">
        <v>1</v>
      </c>
      <c r="E23" s="31">
        <v>129597400</v>
      </c>
      <c r="F23" s="31">
        <f t="shared" ref="F23:F47" si="0">E23*D23</f>
        <v>129597400</v>
      </c>
      <c r="G23" s="29" t="s">
        <v>28</v>
      </c>
      <c r="H23" s="29">
        <v>120</v>
      </c>
      <c r="I23" s="29" t="s">
        <v>29</v>
      </c>
      <c r="J23" s="29" t="s">
        <v>30</v>
      </c>
      <c r="K23" s="44">
        <v>12</v>
      </c>
    </row>
    <row r="24" spans="1:11" x14ac:dyDescent="0.2">
      <c r="A24" s="28">
        <v>3</v>
      </c>
      <c r="B24" s="29" t="s">
        <v>33</v>
      </c>
      <c r="C24" s="30" t="s">
        <v>34</v>
      </c>
      <c r="D24" s="29">
        <v>1</v>
      </c>
      <c r="E24" s="31">
        <v>56424200</v>
      </c>
      <c r="F24" s="31">
        <f t="shared" si="0"/>
        <v>56424200</v>
      </c>
      <c r="G24" s="29" t="s">
        <v>28</v>
      </c>
      <c r="H24" s="29">
        <v>120</v>
      </c>
      <c r="I24" s="29" t="s">
        <v>29</v>
      </c>
      <c r="J24" s="29" t="s">
        <v>30</v>
      </c>
      <c r="K24" s="44">
        <v>12</v>
      </c>
    </row>
    <row r="25" spans="1:11" ht="28" x14ac:dyDescent="0.2">
      <c r="A25" s="28">
        <v>4</v>
      </c>
      <c r="B25" s="29" t="s">
        <v>35</v>
      </c>
      <c r="C25" s="30" t="s">
        <v>36</v>
      </c>
      <c r="D25" s="29">
        <v>1</v>
      </c>
      <c r="E25" s="31">
        <v>67895700</v>
      </c>
      <c r="F25" s="31">
        <f t="shared" si="0"/>
        <v>67895700</v>
      </c>
      <c r="G25" s="29" t="s">
        <v>37</v>
      </c>
      <c r="H25" s="29">
        <v>120</v>
      </c>
      <c r="I25" s="29" t="s">
        <v>29</v>
      </c>
      <c r="J25" s="29" t="s">
        <v>30</v>
      </c>
      <c r="K25" s="44">
        <v>12</v>
      </c>
    </row>
    <row r="26" spans="1:11" ht="30" x14ac:dyDescent="0.2">
      <c r="A26" s="28">
        <v>5</v>
      </c>
      <c r="B26" s="29" t="s">
        <v>38</v>
      </c>
      <c r="C26" s="30" t="s">
        <v>39</v>
      </c>
      <c r="D26" s="29">
        <v>1</v>
      </c>
      <c r="E26" s="31">
        <v>99524800</v>
      </c>
      <c r="F26" s="31">
        <f t="shared" si="0"/>
        <v>99524800</v>
      </c>
      <c r="G26" s="29" t="s">
        <v>40</v>
      </c>
      <c r="H26" s="29">
        <v>120</v>
      </c>
      <c r="I26" s="29" t="s">
        <v>29</v>
      </c>
      <c r="J26" s="29" t="s">
        <v>30</v>
      </c>
      <c r="K26" s="44">
        <v>12</v>
      </c>
    </row>
    <row r="27" spans="1:11" ht="42" x14ac:dyDescent="0.2">
      <c r="A27" s="28">
        <v>6</v>
      </c>
      <c r="B27" s="29" t="s">
        <v>41</v>
      </c>
      <c r="C27" s="30" t="s">
        <v>42</v>
      </c>
      <c r="D27" s="29">
        <v>1</v>
      </c>
      <c r="E27" s="31">
        <v>73373500</v>
      </c>
      <c r="F27" s="31">
        <f t="shared" si="0"/>
        <v>73373500</v>
      </c>
      <c r="G27" s="29" t="s">
        <v>43</v>
      </c>
      <c r="H27" s="29">
        <v>120</v>
      </c>
      <c r="I27" s="29" t="s">
        <v>29</v>
      </c>
      <c r="J27" s="29" t="s">
        <v>30</v>
      </c>
      <c r="K27" s="44">
        <v>12</v>
      </c>
    </row>
    <row r="28" spans="1:11" ht="42" x14ac:dyDescent="0.2">
      <c r="A28" s="28">
        <v>7</v>
      </c>
      <c r="B28" s="29" t="s">
        <v>44</v>
      </c>
      <c r="C28" s="30" t="s">
        <v>45</v>
      </c>
      <c r="D28" s="29">
        <v>1</v>
      </c>
      <c r="E28" s="31">
        <v>84191500</v>
      </c>
      <c r="F28" s="31">
        <f t="shared" si="0"/>
        <v>84191500</v>
      </c>
      <c r="G28" s="29" t="s">
        <v>43</v>
      </c>
      <c r="H28" s="29">
        <v>120</v>
      </c>
      <c r="I28" s="29" t="s">
        <v>29</v>
      </c>
      <c r="J28" s="29" t="s">
        <v>30</v>
      </c>
      <c r="K28" s="44">
        <v>12</v>
      </c>
    </row>
    <row r="29" spans="1:11" ht="42" x14ac:dyDescent="0.2">
      <c r="A29" s="28">
        <v>8</v>
      </c>
      <c r="B29" s="29" t="s">
        <v>46</v>
      </c>
      <c r="C29" s="30" t="s">
        <v>47</v>
      </c>
      <c r="D29" s="29">
        <v>1</v>
      </c>
      <c r="E29" s="31">
        <v>101964800</v>
      </c>
      <c r="F29" s="31">
        <f t="shared" si="0"/>
        <v>101964800</v>
      </c>
      <c r="G29" s="29" t="s">
        <v>43</v>
      </c>
      <c r="H29" s="29">
        <v>120</v>
      </c>
      <c r="I29" s="29" t="s">
        <v>29</v>
      </c>
      <c r="J29" s="29" t="s">
        <v>30</v>
      </c>
      <c r="K29" s="44">
        <v>12</v>
      </c>
    </row>
    <row r="30" spans="1:11" ht="42" x14ac:dyDescent="0.2">
      <c r="A30" s="28">
        <v>9</v>
      </c>
      <c r="B30" s="29" t="s">
        <v>48</v>
      </c>
      <c r="C30" s="30" t="s">
        <v>49</v>
      </c>
      <c r="D30" s="29">
        <v>1</v>
      </c>
      <c r="E30" s="31">
        <v>82406800</v>
      </c>
      <c r="F30" s="31">
        <f t="shared" si="0"/>
        <v>82406800</v>
      </c>
      <c r="G30" s="29" t="s">
        <v>43</v>
      </c>
      <c r="H30" s="29">
        <v>120</v>
      </c>
      <c r="I30" s="29" t="s">
        <v>29</v>
      </c>
      <c r="J30" s="29" t="s">
        <v>30</v>
      </c>
      <c r="K30" s="44">
        <v>12</v>
      </c>
    </row>
    <row r="31" spans="1:11" ht="42" x14ac:dyDescent="0.2">
      <c r="A31" s="28">
        <v>10</v>
      </c>
      <c r="B31" s="29" t="s">
        <v>50</v>
      </c>
      <c r="C31" s="30" t="s">
        <v>51</v>
      </c>
      <c r="D31" s="29">
        <v>1</v>
      </c>
      <c r="E31" s="31">
        <v>206243400</v>
      </c>
      <c r="F31" s="31">
        <f t="shared" si="0"/>
        <v>206243400</v>
      </c>
      <c r="G31" s="29" t="s">
        <v>43</v>
      </c>
      <c r="H31" s="29">
        <v>120</v>
      </c>
      <c r="I31" s="29" t="s">
        <v>29</v>
      </c>
      <c r="J31" s="29" t="s">
        <v>30</v>
      </c>
      <c r="K31" s="44">
        <v>12</v>
      </c>
    </row>
    <row r="32" spans="1:11" ht="28" x14ac:dyDescent="0.2">
      <c r="A32" s="28">
        <v>11</v>
      </c>
      <c r="B32" s="29" t="s">
        <v>52</v>
      </c>
      <c r="C32" s="30" t="s">
        <v>53</v>
      </c>
      <c r="D32" s="29">
        <v>1</v>
      </c>
      <c r="E32" s="31">
        <v>76864100</v>
      </c>
      <c r="F32" s="31">
        <f t="shared" si="0"/>
        <v>76864100</v>
      </c>
      <c r="G32" s="29" t="s">
        <v>37</v>
      </c>
      <c r="H32" s="29">
        <v>120</v>
      </c>
      <c r="I32" s="29" t="s">
        <v>29</v>
      </c>
      <c r="J32" s="29" t="s">
        <v>30</v>
      </c>
      <c r="K32" s="44">
        <v>12</v>
      </c>
    </row>
    <row r="33" spans="1:11" ht="27" customHeight="1" x14ac:dyDescent="0.2">
      <c r="A33" s="46" t="s">
        <v>93</v>
      </c>
      <c r="B33" s="47"/>
      <c r="C33" s="47"/>
      <c r="D33" s="47"/>
      <c r="E33" s="47"/>
      <c r="F33" s="47"/>
      <c r="G33" s="47"/>
      <c r="H33" s="47"/>
      <c r="I33" s="47"/>
      <c r="J33" s="47"/>
      <c r="K33" s="48"/>
    </row>
    <row r="34" spans="1:11" ht="56" x14ac:dyDescent="0.2">
      <c r="A34" s="28">
        <v>12</v>
      </c>
      <c r="B34" s="29" t="s">
        <v>54</v>
      </c>
      <c r="C34" s="30" t="s">
        <v>55</v>
      </c>
      <c r="D34" s="29">
        <v>1</v>
      </c>
      <c r="E34" s="31">
        <v>10209300</v>
      </c>
      <c r="F34" s="31">
        <f t="shared" si="0"/>
        <v>10209300</v>
      </c>
      <c r="G34" s="29" t="s">
        <v>56</v>
      </c>
      <c r="H34" s="29">
        <v>120</v>
      </c>
      <c r="I34" s="29" t="s">
        <v>29</v>
      </c>
      <c r="J34" s="29" t="s">
        <v>57</v>
      </c>
      <c r="K34" s="44">
        <v>12</v>
      </c>
    </row>
    <row r="35" spans="1:11" ht="84" x14ac:dyDescent="0.2">
      <c r="A35" s="28">
        <v>13</v>
      </c>
      <c r="B35" s="29" t="s">
        <v>58</v>
      </c>
      <c r="C35" s="30" t="s">
        <v>59</v>
      </c>
      <c r="D35" s="29">
        <v>1</v>
      </c>
      <c r="E35" s="31">
        <v>6765700</v>
      </c>
      <c r="F35" s="31">
        <f t="shared" si="0"/>
        <v>6765700</v>
      </c>
      <c r="G35" s="29" t="s">
        <v>60</v>
      </c>
      <c r="H35" s="29">
        <v>120</v>
      </c>
      <c r="I35" s="29" t="s">
        <v>29</v>
      </c>
      <c r="J35" s="29" t="s">
        <v>57</v>
      </c>
      <c r="K35" s="44">
        <v>12</v>
      </c>
    </row>
    <row r="36" spans="1:11" ht="56" x14ac:dyDescent="0.2">
      <c r="A36" s="28">
        <v>14</v>
      </c>
      <c r="B36" s="29" t="s">
        <v>61</v>
      </c>
      <c r="C36" s="30" t="s">
        <v>62</v>
      </c>
      <c r="D36" s="29">
        <v>1</v>
      </c>
      <c r="E36" s="31">
        <v>13367100</v>
      </c>
      <c r="F36" s="31">
        <f t="shared" si="0"/>
        <v>13367100</v>
      </c>
      <c r="G36" s="29" t="s">
        <v>60</v>
      </c>
      <c r="H36" s="29">
        <v>120</v>
      </c>
      <c r="I36" s="29" t="s">
        <v>29</v>
      </c>
      <c r="J36" s="29" t="s">
        <v>57</v>
      </c>
      <c r="K36" s="44">
        <v>12</v>
      </c>
    </row>
    <row r="37" spans="1:11" ht="42" x14ac:dyDescent="0.2">
      <c r="A37" s="28">
        <v>15</v>
      </c>
      <c r="B37" s="29" t="s">
        <v>63</v>
      </c>
      <c r="C37" s="30" t="s">
        <v>64</v>
      </c>
      <c r="D37" s="29">
        <v>1</v>
      </c>
      <c r="E37" s="31">
        <v>6908600</v>
      </c>
      <c r="F37" s="31">
        <f t="shared" si="0"/>
        <v>6908600</v>
      </c>
      <c r="G37" s="29" t="s">
        <v>60</v>
      </c>
      <c r="H37" s="29">
        <v>120</v>
      </c>
      <c r="I37" s="29" t="s">
        <v>29</v>
      </c>
      <c r="J37" s="29" t="s">
        <v>57</v>
      </c>
      <c r="K37" s="44">
        <v>12</v>
      </c>
    </row>
    <row r="38" spans="1:11" ht="27" customHeight="1" x14ac:dyDescent="0.2">
      <c r="A38" s="46" t="s">
        <v>94</v>
      </c>
      <c r="B38" s="47"/>
      <c r="C38" s="47"/>
      <c r="D38" s="47"/>
      <c r="E38" s="47"/>
      <c r="F38" s="47"/>
      <c r="G38" s="47"/>
      <c r="H38" s="47"/>
      <c r="I38" s="47"/>
      <c r="J38" s="47"/>
      <c r="K38" s="48"/>
    </row>
    <row r="39" spans="1:11" x14ac:dyDescent="0.2">
      <c r="A39" s="28">
        <v>16</v>
      </c>
      <c r="B39" s="29" t="s">
        <v>65</v>
      </c>
      <c r="C39" s="30" t="s">
        <v>66</v>
      </c>
      <c r="D39" s="29">
        <v>2</v>
      </c>
      <c r="E39" s="31">
        <v>183517600</v>
      </c>
      <c r="F39" s="31">
        <f t="shared" si="0"/>
        <v>367035200</v>
      </c>
      <c r="G39" s="29" t="s">
        <v>67</v>
      </c>
      <c r="H39" s="29">
        <v>120</v>
      </c>
      <c r="I39" s="29" t="s">
        <v>29</v>
      </c>
      <c r="J39" s="29" t="s">
        <v>68</v>
      </c>
      <c r="K39" s="44">
        <v>12</v>
      </c>
    </row>
    <row r="40" spans="1:11" x14ac:dyDescent="0.2">
      <c r="A40" s="28">
        <v>17</v>
      </c>
      <c r="B40" s="29" t="s">
        <v>69</v>
      </c>
      <c r="C40" s="30" t="s">
        <v>70</v>
      </c>
      <c r="D40" s="29">
        <v>1</v>
      </c>
      <c r="E40" s="31">
        <v>53288700</v>
      </c>
      <c r="F40" s="31">
        <f t="shared" si="0"/>
        <v>53288700</v>
      </c>
      <c r="G40" s="29" t="s">
        <v>67</v>
      </c>
      <c r="H40" s="29">
        <v>120</v>
      </c>
      <c r="I40" s="29" t="s">
        <v>29</v>
      </c>
      <c r="J40" s="29" t="s">
        <v>68</v>
      </c>
      <c r="K40" s="44">
        <v>12</v>
      </c>
    </row>
    <row r="41" spans="1:11" x14ac:dyDescent="0.2">
      <c r="A41" s="28">
        <v>18</v>
      </c>
      <c r="B41" s="29" t="s">
        <v>71</v>
      </c>
      <c r="C41" s="30" t="s">
        <v>72</v>
      </c>
      <c r="D41" s="29">
        <v>1</v>
      </c>
      <c r="E41" s="31">
        <v>42644100</v>
      </c>
      <c r="F41" s="31">
        <f t="shared" si="0"/>
        <v>42644100</v>
      </c>
      <c r="G41" s="29" t="s">
        <v>67</v>
      </c>
      <c r="H41" s="29">
        <v>120</v>
      </c>
      <c r="I41" s="29" t="s">
        <v>29</v>
      </c>
      <c r="J41" s="29" t="s">
        <v>68</v>
      </c>
      <c r="K41" s="44">
        <v>12</v>
      </c>
    </row>
    <row r="42" spans="1:11" ht="28" x14ac:dyDescent="0.2">
      <c r="A42" s="28">
        <v>19</v>
      </c>
      <c r="B42" s="29" t="s">
        <v>73</v>
      </c>
      <c r="C42" s="30" t="s">
        <v>74</v>
      </c>
      <c r="D42" s="29">
        <v>1</v>
      </c>
      <c r="E42" s="31">
        <v>177568800</v>
      </c>
      <c r="F42" s="31">
        <f t="shared" si="0"/>
        <v>177568800</v>
      </c>
      <c r="G42" s="29" t="s">
        <v>75</v>
      </c>
      <c r="H42" s="29">
        <v>120</v>
      </c>
      <c r="I42" s="29" t="s">
        <v>29</v>
      </c>
      <c r="J42" s="29" t="s">
        <v>68</v>
      </c>
      <c r="K42" s="44">
        <v>12</v>
      </c>
    </row>
    <row r="43" spans="1:11" ht="28" x14ac:dyDescent="0.2">
      <c r="A43" s="28">
        <v>20</v>
      </c>
      <c r="B43" s="29" t="s">
        <v>76</v>
      </c>
      <c r="C43" s="30" t="s">
        <v>77</v>
      </c>
      <c r="D43" s="29">
        <v>1</v>
      </c>
      <c r="E43" s="31">
        <v>219575300</v>
      </c>
      <c r="F43" s="31">
        <f t="shared" si="0"/>
        <v>219575300</v>
      </c>
      <c r="G43" s="29" t="s">
        <v>78</v>
      </c>
      <c r="H43" s="29">
        <v>120</v>
      </c>
      <c r="I43" s="29" t="s">
        <v>29</v>
      </c>
      <c r="J43" s="29" t="s">
        <v>68</v>
      </c>
      <c r="K43" s="44">
        <v>12</v>
      </c>
    </row>
    <row r="44" spans="1:11" x14ac:dyDescent="0.2">
      <c r="A44" s="28">
        <v>21</v>
      </c>
      <c r="B44" s="29" t="s">
        <v>79</v>
      </c>
      <c r="C44" s="30" t="s">
        <v>80</v>
      </c>
      <c r="D44" s="29">
        <v>2</v>
      </c>
      <c r="E44" s="31">
        <v>32691000</v>
      </c>
      <c r="F44" s="31">
        <f t="shared" si="0"/>
        <v>65382000</v>
      </c>
      <c r="G44" s="29" t="s">
        <v>81</v>
      </c>
      <c r="H44" s="29">
        <v>120</v>
      </c>
      <c r="I44" s="29" t="s">
        <v>29</v>
      </c>
      <c r="J44" s="29" t="s">
        <v>68</v>
      </c>
      <c r="K44" s="44">
        <v>12</v>
      </c>
    </row>
    <row r="45" spans="1:11" x14ac:dyDescent="0.2">
      <c r="A45" s="28">
        <v>22</v>
      </c>
      <c r="B45" s="29" t="s">
        <v>95</v>
      </c>
      <c r="C45" s="30" t="s">
        <v>82</v>
      </c>
      <c r="D45" s="29">
        <v>1</v>
      </c>
      <c r="E45" s="31">
        <v>53845000</v>
      </c>
      <c r="F45" s="31">
        <f t="shared" si="0"/>
        <v>53845000</v>
      </c>
      <c r="G45" s="29" t="s">
        <v>83</v>
      </c>
      <c r="H45" s="29">
        <v>120</v>
      </c>
      <c r="I45" s="29" t="s">
        <v>96</v>
      </c>
      <c r="J45" s="29" t="s">
        <v>68</v>
      </c>
      <c r="K45" s="44">
        <v>12</v>
      </c>
    </row>
    <row r="46" spans="1:11" x14ac:dyDescent="0.2">
      <c r="A46" s="28">
        <v>23</v>
      </c>
      <c r="B46" s="29" t="s">
        <v>84</v>
      </c>
      <c r="C46" s="30" t="s">
        <v>85</v>
      </c>
      <c r="D46" s="29">
        <v>1</v>
      </c>
      <c r="E46" s="31">
        <v>29715100</v>
      </c>
      <c r="F46" s="31">
        <f t="shared" si="0"/>
        <v>29715100</v>
      </c>
      <c r="G46" s="29" t="s">
        <v>67</v>
      </c>
      <c r="H46" s="29">
        <v>120</v>
      </c>
      <c r="I46" s="29" t="s">
        <v>29</v>
      </c>
      <c r="J46" s="29" t="s">
        <v>68</v>
      </c>
      <c r="K46" s="44">
        <v>12</v>
      </c>
    </row>
    <row r="47" spans="1:11" ht="17" thickBot="1" x14ac:dyDescent="0.25">
      <c r="A47" s="32">
        <v>24</v>
      </c>
      <c r="B47" s="33" t="s">
        <v>86</v>
      </c>
      <c r="C47" s="34" t="s">
        <v>87</v>
      </c>
      <c r="D47" s="33">
        <v>1</v>
      </c>
      <c r="E47" s="35">
        <v>501800</v>
      </c>
      <c r="F47" s="35">
        <f t="shared" si="0"/>
        <v>501800</v>
      </c>
      <c r="G47" s="33" t="s">
        <v>85</v>
      </c>
      <c r="H47" s="33">
        <v>120</v>
      </c>
      <c r="I47" s="33" t="s">
        <v>29</v>
      </c>
      <c r="J47" s="33" t="s">
        <v>68</v>
      </c>
      <c r="K47" s="45">
        <v>12</v>
      </c>
    </row>
    <row r="48" spans="1:11" x14ac:dyDescent="0.2">
      <c r="A48" s="49"/>
      <c r="B48" s="50"/>
      <c r="C48" s="50"/>
      <c r="D48" s="51"/>
      <c r="E48" s="52"/>
      <c r="F48" s="53"/>
      <c r="G48" s="53"/>
      <c r="H48" s="53"/>
      <c r="I48" s="53"/>
      <c r="J48" s="53"/>
      <c r="K48" s="54"/>
    </row>
    <row r="49" spans="1:11" x14ac:dyDescent="0.2">
      <c r="A49" s="55"/>
      <c r="B49" s="56"/>
      <c r="C49" s="56"/>
      <c r="D49" s="57"/>
      <c r="E49" s="36" t="s">
        <v>88</v>
      </c>
      <c r="F49" s="37">
        <f>SUM(F22:F47)</f>
        <v>2104197100</v>
      </c>
      <c r="G49" s="58"/>
      <c r="H49" s="58"/>
      <c r="I49" s="58"/>
      <c r="J49" s="58"/>
      <c r="K49" s="59"/>
    </row>
    <row r="50" spans="1:11" x14ac:dyDescent="0.2">
      <c r="A50" s="7"/>
      <c r="B50" s="40"/>
      <c r="C50" s="40"/>
      <c r="D50" s="40"/>
      <c r="E50" s="36" t="s">
        <v>89</v>
      </c>
      <c r="F50" s="37">
        <f>F49*19%</f>
        <v>399797449</v>
      </c>
      <c r="G50" s="60" t="s">
        <v>90</v>
      </c>
      <c r="H50" s="61"/>
      <c r="I50" s="61"/>
      <c r="J50" s="61"/>
      <c r="K50" s="62"/>
    </row>
    <row r="51" spans="1:11" x14ac:dyDescent="0.2">
      <c r="A51" s="7"/>
      <c r="B51" s="40"/>
      <c r="C51" s="40"/>
      <c r="D51" s="40"/>
      <c r="E51" s="36" t="s">
        <v>91</v>
      </c>
      <c r="F51" s="37">
        <f>F49+F50</f>
        <v>2503994549</v>
      </c>
      <c r="G51" s="60"/>
      <c r="H51" s="61"/>
      <c r="I51" s="61"/>
      <c r="J51" s="61"/>
      <c r="K51" s="62"/>
    </row>
    <row r="52" spans="1:11" ht="17" thickBot="1" x14ac:dyDescent="0.25">
      <c r="A52" s="63"/>
      <c r="B52" s="64"/>
      <c r="C52" s="64"/>
      <c r="D52" s="64"/>
      <c r="E52" s="64"/>
      <c r="F52" s="64"/>
      <c r="G52" s="64"/>
      <c r="H52" s="64"/>
      <c r="I52" s="64"/>
      <c r="J52" s="64"/>
      <c r="K52" s="65"/>
    </row>
  </sheetData>
  <mergeCells count="9">
    <mergeCell ref="A21:K21"/>
    <mergeCell ref="A33:K33"/>
    <mergeCell ref="A38:K38"/>
    <mergeCell ref="A15:K15"/>
    <mergeCell ref="A17:C17"/>
    <mergeCell ref="D17:E17"/>
    <mergeCell ref="F17:G17"/>
    <mergeCell ref="H17:I17"/>
    <mergeCell ref="A18:C18"/>
  </mergeCells>
  <conditionalFormatting sqref="E18 C22:K32 C34:K37 C39:K47">
    <cfRule type="containsBlanks" dxfId="2" priority="2">
      <formula>LEN(TRIM(C18))=0</formula>
    </cfRule>
  </conditionalFormatting>
  <conditionalFormatting sqref="H17">
    <cfRule type="containsBlanks" dxfId="1" priority="3">
      <formula>LEN(TRIM(H17))=0</formula>
    </cfRule>
  </conditionalFormatting>
  <conditionalFormatting sqref="I18">
    <cfRule type="containsBlanks" dxfId="0" priority="1">
      <formula>LEN(TRIM(I18))=0</formula>
    </cfRule>
  </conditionalFormatting>
  <dataValidations count="5">
    <dataValidation allowBlank="1" showErrorMessage="1" sqref="I22:K32 I34:K37 I39:K47" xr:uid="{18C1E7DF-420C-B040-A7E1-18F18750B72F}"/>
    <dataValidation type="list" allowBlank="1" showInputMessage="1" showErrorMessage="1" sqref="I18" xr:uid="{10A71F92-A1A3-2243-9290-E94446C60203}">
      <formula1>"Institucional, Con Proyectos, Presidencia"</formula1>
    </dataValidation>
    <dataValidation type="list" allowBlank="1" showInputMessage="1" showErrorMessage="1" sqref="G18" xr:uid="{88082192-BE3F-B149-BC99-B4A4FE7F9C50}">
      <formula1>"Privado, Público, Mixto"</formula1>
    </dataValidation>
    <dataValidation type="list" allowBlank="1" showErrorMessage="1" sqref="I48:K49" xr:uid="{ED5FC22B-BE08-6949-8537-4875283DD96B}">
      <formula1>"SÍ,NO"</formula1>
    </dataValidation>
    <dataValidation type="list" allowBlank="1" showErrorMessage="1" sqref="E18" xr:uid="{A44FAF91-0292-E641-84CA-D9DF38098A0E}">
      <formula1>"Normal,Urgente"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STEVENT ORTIZ SUAREZ</dc:creator>
  <cp:lastModifiedBy>JIMMY STEVENT ORTIZ SUAREZ</cp:lastModifiedBy>
  <dcterms:created xsi:type="dcterms:W3CDTF">2024-12-19T15:52:16Z</dcterms:created>
  <dcterms:modified xsi:type="dcterms:W3CDTF">2024-12-19T15:58:09Z</dcterms:modified>
</cp:coreProperties>
</file>