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#Critical\Studium - Daniel, Computational Science\Bachelorarbeit\Messungen\"/>
    </mc:Choice>
  </mc:AlternateContent>
  <xr:revisionPtr revIDLastSave="0" documentId="13_ncr:1_{7A99203F-D97F-4BDA-A8C1-7F507F9456F0}" xr6:coauthVersionLast="47" xr6:coauthVersionMax="47" xr10:uidLastSave="{00000000-0000-0000-0000-000000000000}"/>
  <bookViews>
    <workbookView xWindow="14400" yWindow="0" windowWidth="14400" windowHeight="15600" xr2:uid="{91713F7E-AB71-489F-8D66-EEA7457151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" l="1"/>
  <c r="L46" i="1" s="1"/>
  <c r="K47" i="1"/>
  <c r="L47" i="1" s="1"/>
  <c r="I46" i="1"/>
  <c r="I47" i="1"/>
  <c r="K45" i="1"/>
  <c r="L45" i="1" s="1"/>
  <c r="I45" i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24" i="1"/>
  <c r="L24" i="1" s="1"/>
  <c r="K25" i="1"/>
  <c r="L25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41" i="1"/>
  <c r="L41" i="1" s="1"/>
  <c r="K42" i="1"/>
  <c r="L42" i="1" s="1"/>
  <c r="K39" i="1"/>
  <c r="L39" i="1" s="1"/>
  <c r="K40" i="1"/>
  <c r="L40" i="1" s="1"/>
  <c r="K4" i="1"/>
  <c r="L4" i="1" s="1"/>
  <c r="K5" i="1"/>
  <c r="L5" i="1" s="1"/>
  <c r="K6" i="1"/>
  <c r="L6" i="1" s="1"/>
  <c r="K7" i="1"/>
  <c r="L7" i="1" s="1"/>
  <c r="K8" i="1"/>
  <c r="L8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9" i="1"/>
  <c r="L9" i="1" s="1"/>
  <c r="K10" i="1"/>
  <c r="L10" i="1" s="1"/>
  <c r="K3" i="1"/>
  <c r="L3" i="1" s="1"/>
  <c r="I40" i="1"/>
  <c r="I39" i="1"/>
  <c r="I42" i="1"/>
  <c r="I41" i="1"/>
  <c r="I38" i="1"/>
  <c r="I37" i="1"/>
  <c r="I36" i="1"/>
  <c r="I35" i="1"/>
  <c r="I34" i="1"/>
  <c r="I33" i="1"/>
  <c r="I25" i="1"/>
  <c r="I24" i="1"/>
  <c r="I31" i="1"/>
  <c r="I30" i="1"/>
  <c r="I29" i="1"/>
  <c r="I28" i="1"/>
  <c r="I27" i="1"/>
  <c r="I26" i="1"/>
  <c r="I23" i="1"/>
  <c r="I22" i="1"/>
  <c r="I21" i="1"/>
  <c r="I20" i="1"/>
  <c r="I19" i="1"/>
  <c r="I18" i="1"/>
  <c r="I4" i="1"/>
  <c r="I5" i="1"/>
  <c r="I6" i="1"/>
  <c r="I7" i="1"/>
  <c r="I8" i="1"/>
  <c r="I11" i="1"/>
  <c r="I12" i="1"/>
  <c r="I13" i="1"/>
  <c r="I14" i="1"/>
  <c r="I15" i="1"/>
  <c r="I16" i="1"/>
  <c r="I9" i="1"/>
  <c r="I10" i="1"/>
  <c r="I3" i="1"/>
</calcChain>
</file>

<file path=xl/sharedStrings.xml><?xml version="1.0" encoding="utf-8"?>
<sst xmlns="http://schemas.openxmlformats.org/spreadsheetml/2006/main" count="138" uniqueCount="97">
  <si>
    <t>0:05.95</t>
  </si>
  <si>
    <t>Experiment</t>
  </si>
  <si>
    <t>Clients</t>
  </si>
  <si>
    <t>IP Stack</t>
  </si>
  <si>
    <t>PPSI</t>
  </si>
  <si>
    <t>CPU (via top)</t>
  </si>
  <si>
    <t>Total packets</t>
  </si>
  <si>
    <t>Packets dropped</t>
  </si>
  <si>
    <t>Log messages</t>
  </si>
  <si>
    <t>IPv4</t>
  </si>
  <si>
    <t>PPSV</t>
  </si>
  <si>
    <t>shm_IPv4_65534_100k_v1</t>
  </si>
  <si>
    <t>0:06.04</t>
  </si>
  <si>
    <t>shm_IPv4_65534_100k_v2</t>
  </si>
  <si>
    <t>shm_IPv4_65534_1m_v2</t>
  </si>
  <si>
    <t>0:09.64</t>
  </si>
  <si>
    <t>0:09.46</t>
  </si>
  <si>
    <t>shm_IPv4_65534_1m_v1</t>
  </si>
  <si>
    <t>shm_IPv4_65534_10m_v1</t>
  </si>
  <si>
    <t>0:17.32</t>
  </si>
  <si>
    <t>shm_IPv4_65534_10m_v2</t>
  </si>
  <si>
    <t>0:17.05</t>
  </si>
  <si>
    <t>shm_IPv4_65534_30m_v1</t>
  </si>
  <si>
    <t>shm_IPv4_65534_30m_v2</t>
  </si>
  <si>
    <t>0:37.95</t>
  </si>
  <si>
    <t>0:38.34</t>
  </si>
  <si>
    <t>shm_IPv4_65534_50m_v1</t>
  </si>
  <si>
    <t>shm_IPv4_65534_50m_v2</t>
  </si>
  <si>
    <t>0:39.19</t>
  </si>
  <si>
    <t>0:36.96</t>
  </si>
  <si>
    <t>shm_IPv4_65534_100m_v1</t>
  </si>
  <si>
    <t>0:29.23</t>
  </si>
  <si>
    <t>shm_IPv4_65534_100m_v2</t>
  </si>
  <si>
    <t>0:38.36</t>
  </si>
  <si>
    <t>shm_IPv4_65534_20m_v1</t>
  </si>
  <si>
    <t>shm_IPv4_65534_20m_v2</t>
  </si>
  <si>
    <t>0:26.29</t>
  </si>
  <si>
    <t>0:28.01</t>
  </si>
  <si>
    <t>sock_IPv4_65534_100k_v1</t>
  </si>
  <si>
    <t>sock_IPv4_65534_100k_v2</t>
  </si>
  <si>
    <t>sock_IPv4_65534_1m_v1</t>
  </si>
  <si>
    <t>sock_IPv4_65534_1m_v2</t>
  </si>
  <si>
    <t>sock_IPv4_65534_10m_v1</t>
  </si>
  <si>
    <t>sock_IPv4_65534_10m_v2</t>
  </si>
  <si>
    <t>sock_IPv4_65534_30m_v1</t>
  </si>
  <si>
    <t>sock_IPv4_65534_30m_v2</t>
  </si>
  <si>
    <t>sock_IPv4_65534_100m_v1</t>
  </si>
  <si>
    <t>sock_IPv4_65534_100m_v2</t>
  </si>
  <si>
    <t>sock_IPv4_65534_20m_v1</t>
  </si>
  <si>
    <t>sock_IPv4_65534_20m_v2</t>
  </si>
  <si>
    <t>sock_IPv4_65534_50m_v1</t>
  </si>
  <si>
    <t>sock_IPv4_65534_50m_v2</t>
  </si>
  <si>
    <t>1:01.75</t>
  </si>
  <si>
    <t>0:58.01</t>
  </si>
  <si>
    <t>0:34.31</t>
  </si>
  <si>
    <t>1:13.74</t>
  </si>
  <si>
    <t>1:16.02</t>
  </si>
  <si>
    <t>2:23.42</t>
  </si>
  <si>
    <t>2:23.50</t>
  </si>
  <si>
    <t>2:28.04</t>
  </si>
  <si>
    <t>2:19.86</t>
  </si>
  <si>
    <t>2:27.05</t>
  </si>
  <si>
    <t>2:31.18</t>
  </si>
  <si>
    <t>1:53.69</t>
  </si>
  <si>
    <t>1:49.20</t>
  </si>
  <si>
    <t>file_IPv4_65534_100k_v1</t>
  </si>
  <si>
    <t>file_IPv4_65534_100k_v2</t>
  </si>
  <si>
    <t>file_IPv4_65534_1m_v1</t>
  </si>
  <si>
    <t>file_IPv4_65534_1m_v2</t>
  </si>
  <si>
    <t>file_IPv4_65534_10m_v1</t>
  </si>
  <si>
    <t>file_IPv4_65534_10m_v2</t>
  </si>
  <si>
    <t>file_IPv4_65534_30m_v1</t>
  </si>
  <si>
    <t>file_IPv4_65534_30m_v2</t>
  </si>
  <si>
    <t>file_IPv4_65534_20m_v1</t>
  </si>
  <si>
    <t>file_IPv4_65534_20m_v2</t>
  </si>
  <si>
    <t>0:04.87</t>
  </si>
  <si>
    <t>0:04.99</t>
  </si>
  <si>
    <t>0:06.17</t>
  </si>
  <si>
    <t>0:06.21</t>
  </si>
  <si>
    <t>0:10.40</t>
  </si>
  <si>
    <t>0:10.47</t>
  </si>
  <si>
    <t>0:14.88</t>
  </si>
  <si>
    <t>0:15.20</t>
  </si>
  <si>
    <t>0:12.39</t>
  </si>
  <si>
    <t>0:12.59</t>
  </si>
  <si>
    <t>Ban duration</t>
  </si>
  <si>
    <t>Measurement duration</t>
  </si>
  <si>
    <t>Ban limit</t>
  </si>
  <si>
    <t>Upper limit drop rate</t>
  </si>
  <si>
    <t>Actual drop of invalid traffic</t>
  </si>
  <si>
    <t>Testing more clients</t>
  </si>
  <si>
    <t>0:31.17</t>
  </si>
  <si>
    <t>file_IPv4_131070</t>
  </si>
  <si>
    <t>shm_IPv4_131070</t>
  </si>
  <si>
    <t>sock_IPv4_131070</t>
  </si>
  <si>
    <t>0:45.36</t>
  </si>
  <si>
    <t>3:32.28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</si>
</sst>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B02A-E691-4463-9853-BC110E495199}">
  <dimension ref="A1:N49"/>
  <sheetViews>
    <sheetView tabSelected="1" zoomScale="85" zoomScaleNormal="85" workbookViewId="0">
      <selection activeCell="F26" sqref="F26"/>
    </sheetView>
  </sheetViews>
  <sheetFormatPr defaultRowHeight="15" x14ac:dyDescent="0.25"/>
  <cols>
    <col min="1" max="1" width="25.28515625" customWidth="1"/>
    <col min="2" max="2" width="7.140625" customWidth="1"/>
    <col min="3" max="3" width="7.7109375" customWidth="1"/>
    <col min="4" max="4" width="9.140625" customWidth="1"/>
    <col min="5" max="5" width="6.28515625" customWidth="1"/>
    <col min="6" max="6" width="22.28515625" customWidth="1"/>
    <col min="7" max="7" width="12.5703125" customWidth="1"/>
    <col min="8" max="8" width="9" customWidth="1"/>
    <col min="9" max="9" width="12.7109375" customWidth="1"/>
    <col min="10" max="10" width="16" customWidth="1"/>
    <col min="11" max="11" width="20" customWidth="1"/>
    <col min="12" max="12" width="26.5703125" customWidth="1"/>
    <col min="13" max="13" width="13.42578125" customWidth="1"/>
    <col min="14" max="14" width="12.140625" customWidth="1"/>
    <col min="15" max="15" width="11.5703125" customWidth="1"/>
  </cols>
  <sheetData>
    <row r="1" spans="1:14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10</v>
      </c>
      <c r="F1" s="2" t="s">
        <v>86</v>
      </c>
      <c r="G1" s="2" t="s">
        <v>85</v>
      </c>
      <c r="H1" s="2" t="s">
        <v>87</v>
      </c>
      <c r="I1" s="2" t="s">
        <v>6</v>
      </c>
      <c r="J1" s="2" t="s">
        <v>7</v>
      </c>
      <c r="K1" s="2" t="s">
        <v>88</v>
      </c>
      <c r="L1" s="2" t="s">
        <v>89</v>
      </c>
      <c r="M1" s="2" t="s">
        <v>8</v>
      </c>
      <c r="N1" s="2" t="s">
        <v>5</v>
      </c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M2" s="2"/>
      <c r="N2" s="2"/>
    </row>
    <row r="3" spans="1:14" x14ac:dyDescent="0.25">
      <c r="A3" s="2" t="s">
        <v>11</v>
      </c>
      <c r="B3" s="1">
        <v>65534</v>
      </c>
      <c r="C3" s="1" t="s">
        <v>9</v>
      </c>
      <c r="D3" s="1">
        <v>100000</v>
      </c>
      <c r="E3" s="1">
        <v>50000</v>
      </c>
      <c r="F3" s="1">
        <v>300</v>
      </c>
      <c r="G3" s="1">
        <v>30</v>
      </c>
      <c r="H3" s="1">
        <v>3</v>
      </c>
      <c r="I3" s="1">
        <f t="shared" ref="I3:I16" si="0">SUM((D3+E3)*F3)</f>
        <v>45000000</v>
      </c>
      <c r="J3" s="1">
        <v>28033979</v>
      </c>
      <c r="K3" s="1">
        <f>SUM((D3*F3-(F3/G3)*H3*B3)/(D3*F3)*100)</f>
        <v>93.446600000000004</v>
      </c>
      <c r="L3">
        <f>SUM((J3/(F3*D3))/(K3/100)*100)</f>
        <v>99.99999643290036</v>
      </c>
      <c r="M3" s="1">
        <v>1966020</v>
      </c>
      <c r="N3" s="1" t="s">
        <v>0</v>
      </c>
    </row>
    <row r="4" spans="1:14" x14ac:dyDescent="0.25">
      <c r="A4" s="2" t="s">
        <v>13</v>
      </c>
      <c r="B4" s="1">
        <v>65534</v>
      </c>
      <c r="C4" s="1" t="s">
        <v>9</v>
      </c>
      <c r="D4" s="1">
        <v>100000</v>
      </c>
      <c r="E4" s="1">
        <v>50000</v>
      </c>
      <c r="F4" s="1">
        <v>300</v>
      </c>
      <c r="G4" s="1">
        <v>30</v>
      </c>
      <c r="H4" s="1">
        <v>3</v>
      </c>
      <c r="I4" s="1">
        <f t="shared" si="0"/>
        <v>45000000</v>
      </c>
      <c r="J4" s="1">
        <v>28033981</v>
      </c>
      <c r="K4" s="1">
        <f t="shared" ref="K4:K8" si="1">SUM((D4*F4-(F4/G4)*H4*B4)/(D4*F4)*100)</f>
        <v>93.446600000000004</v>
      </c>
      <c r="L4">
        <f t="shared" ref="L4:L8" si="2">SUM((J4/(F4*D4))/(K4/100)*100)</f>
        <v>100.00000356709964</v>
      </c>
      <c r="M4" s="1">
        <v>1966020</v>
      </c>
      <c r="N4" s="1" t="s">
        <v>12</v>
      </c>
    </row>
    <row r="5" spans="1:14" x14ac:dyDescent="0.25">
      <c r="A5" s="2" t="s">
        <v>17</v>
      </c>
      <c r="B5" s="1">
        <v>65534</v>
      </c>
      <c r="C5" s="1" t="s">
        <v>9</v>
      </c>
      <c r="D5" s="1">
        <v>1000000</v>
      </c>
      <c r="E5" s="1">
        <v>50000</v>
      </c>
      <c r="F5" s="1">
        <v>300</v>
      </c>
      <c r="G5" s="1">
        <v>30</v>
      </c>
      <c r="H5" s="1">
        <v>3</v>
      </c>
      <c r="I5" s="1">
        <f t="shared" si="0"/>
        <v>315000000</v>
      </c>
      <c r="J5" s="1">
        <v>297021923</v>
      </c>
      <c r="K5" s="1">
        <f t="shared" si="1"/>
        <v>99.34465999999999</v>
      </c>
      <c r="L5">
        <f t="shared" si="2"/>
        <v>99.660422278023475</v>
      </c>
      <c r="M5" s="1">
        <v>2904661</v>
      </c>
      <c r="N5" s="1" t="s">
        <v>15</v>
      </c>
    </row>
    <row r="6" spans="1:14" x14ac:dyDescent="0.25">
      <c r="A6" s="2" t="s">
        <v>14</v>
      </c>
      <c r="B6" s="1">
        <v>65534</v>
      </c>
      <c r="C6" s="1" t="s">
        <v>9</v>
      </c>
      <c r="D6" s="1">
        <v>1000000</v>
      </c>
      <c r="E6" s="1">
        <v>50000</v>
      </c>
      <c r="F6" s="1">
        <v>300</v>
      </c>
      <c r="G6" s="1">
        <v>30</v>
      </c>
      <c r="H6" s="1">
        <v>3</v>
      </c>
      <c r="I6" s="1">
        <f t="shared" si="0"/>
        <v>315000000</v>
      </c>
      <c r="J6" s="1">
        <v>297125125</v>
      </c>
      <c r="K6" s="1">
        <f t="shared" si="1"/>
        <v>99.34465999999999</v>
      </c>
      <c r="L6">
        <f t="shared" si="2"/>
        <v>99.695049873172181</v>
      </c>
      <c r="M6" s="1">
        <v>2807507</v>
      </c>
      <c r="N6" s="1" t="s">
        <v>16</v>
      </c>
    </row>
    <row r="7" spans="1:14" x14ac:dyDescent="0.25">
      <c r="A7" s="2" t="s">
        <v>18</v>
      </c>
      <c r="B7" s="1">
        <v>65534</v>
      </c>
      <c r="C7" s="1" t="s">
        <v>9</v>
      </c>
      <c r="D7" s="1">
        <v>10000000</v>
      </c>
      <c r="E7" s="1">
        <v>50000</v>
      </c>
      <c r="F7" s="1">
        <v>300</v>
      </c>
      <c r="G7" s="1">
        <v>30</v>
      </c>
      <c r="H7" s="1">
        <v>3</v>
      </c>
      <c r="I7" s="1">
        <f t="shared" si="0"/>
        <v>3015000000</v>
      </c>
      <c r="J7" s="1">
        <v>2981269316</v>
      </c>
      <c r="K7" s="1">
        <f t="shared" si="1"/>
        <v>99.934466</v>
      </c>
      <c r="L7">
        <f t="shared" si="2"/>
        <v>99.440811408014795</v>
      </c>
      <c r="M7" s="1">
        <v>6755257</v>
      </c>
      <c r="N7" s="1" t="s">
        <v>19</v>
      </c>
    </row>
    <row r="8" spans="1:14" x14ac:dyDescent="0.25">
      <c r="A8" s="2" t="s">
        <v>20</v>
      </c>
      <c r="B8" s="1">
        <v>65534</v>
      </c>
      <c r="C8" s="1" t="s">
        <v>9</v>
      </c>
      <c r="D8" s="1">
        <v>10000000</v>
      </c>
      <c r="E8" s="1">
        <v>50000</v>
      </c>
      <c r="F8" s="1">
        <v>300</v>
      </c>
      <c r="G8" s="1">
        <v>30</v>
      </c>
      <c r="H8" s="1">
        <v>3</v>
      </c>
      <c r="I8" s="1">
        <f t="shared" si="0"/>
        <v>3015000000</v>
      </c>
      <c r="J8" s="1">
        <v>2980737495</v>
      </c>
      <c r="K8" s="1">
        <f t="shared" si="1"/>
        <v>99.934466</v>
      </c>
      <c r="L8">
        <f t="shared" si="2"/>
        <v>99.423072416277279</v>
      </c>
      <c r="M8" s="1">
        <v>6361175</v>
      </c>
      <c r="N8" s="1" t="s">
        <v>21</v>
      </c>
    </row>
    <row r="9" spans="1:14" x14ac:dyDescent="0.25">
      <c r="A9" s="2" t="s">
        <v>34</v>
      </c>
      <c r="B9" s="1">
        <v>65534</v>
      </c>
      <c r="C9" s="1" t="s">
        <v>9</v>
      </c>
      <c r="D9" s="1">
        <v>20000000</v>
      </c>
      <c r="E9" s="1">
        <v>50000</v>
      </c>
      <c r="F9" s="1">
        <v>300</v>
      </c>
      <c r="G9" s="1">
        <v>30</v>
      </c>
      <c r="H9" s="1">
        <v>3</v>
      </c>
      <c r="I9" s="1">
        <f t="shared" si="0"/>
        <v>6015000000</v>
      </c>
      <c r="J9" s="1">
        <v>5926485016</v>
      </c>
      <c r="K9" s="1">
        <f t="shared" ref="K9:K16" si="3">SUM((D9*F9-(F9/G9)*H9*B9)/(D9*F9)*100)</f>
        <v>99.967232999999993</v>
      </c>
      <c r="L9">
        <f t="shared" ref="L9:L16" si="4">SUM((J9/(F9*D9))/(K9/100)*100)</f>
        <v>98.80712639777343</v>
      </c>
      <c r="M9" s="1">
        <v>7039211</v>
      </c>
      <c r="N9" s="1" t="s">
        <v>36</v>
      </c>
    </row>
    <row r="10" spans="1:14" x14ac:dyDescent="0.25">
      <c r="A10" s="2" t="s">
        <v>35</v>
      </c>
      <c r="B10" s="1">
        <v>65534</v>
      </c>
      <c r="C10" s="1" t="s">
        <v>9</v>
      </c>
      <c r="D10" s="1">
        <v>20000000</v>
      </c>
      <c r="E10" s="1">
        <v>50000</v>
      </c>
      <c r="F10" s="1">
        <v>300</v>
      </c>
      <c r="G10" s="1">
        <v>30</v>
      </c>
      <c r="H10" s="1">
        <v>3</v>
      </c>
      <c r="I10" s="1">
        <f t="shared" si="0"/>
        <v>6015000000</v>
      </c>
      <c r="J10" s="1">
        <v>5935907958</v>
      </c>
      <c r="K10" s="1">
        <f t="shared" si="3"/>
        <v>99.967232999999993</v>
      </c>
      <c r="L10">
        <f t="shared" si="4"/>
        <v>98.964226908231041</v>
      </c>
      <c r="M10" s="1">
        <v>6529152</v>
      </c>
      <c r="N10" s="1" t="s">
        <v>37</v>
      </c>
    </row>
    <row r="11" spans="1:14" x14ac:dyDescent="0.25">
      <c r="A11" s="2" t="s">
        <v>22</v>
      </c>
      <c r="B11" s="1">
        <v>65534</v>
      </c>
      <c r="C11" s="1" t="s">
        <v>9</v>
      </c>
      <c r="D11" s="1">
        <v>30000000</v>
      </c>
      <c r="E11" s="1">
        <v>50000</v>
      </c>
      <c r="F11" s="1">
        <v>300</v>
      </c>
      <c r="G11" s="1">
        <v>30</v>
      </c>
      <c r="H11" s="1">
        <v>3</v>
      </c>
      <c r="I11" s="1">
        <f t="shared" si="0"/>
        <v>9015000000</v>
      </c>
      <c r="J11" s="1">
        <v>8831002575</v>
      </c>
      <c r="K11" s="1">
        <f t="shared" si="3"/>
        <v>99.978155333333333</v>
      </c>
      <c r="L11">
        <f t="shared" si="4"/>
        <v>98.143689995267167</v>
      </c>
      <c r="M11" s="1">
        <v>7577977</v>
      </c>
      <c r="N11" s="1" t="s">
        <v>24</v>
      </c>
    </row>
    <row r="12" spans="1:14" x14ac:dyDescent="0.25">
      <c r="A12" s="2" t="s">
        <v>23</v>
      </c>
      <c r="B12" s="1">
        <v>65534</v>
      </c>
      <c r="C12" s="1" t="s">
        <v>9</v>
      </c>
      <c r="D12" s="1">
        <v>30000000</v>
      </c>
      <c r="E12" s="1">
        <v>50000</v>
      </c>
      <c r="F12" s="1">
        <v>300</v>
      </c>
      <c r="G12" s="1">
        <v>30</v>
      </c>
      <c r="H12" s="1">
        <v>3</v>
      </c>
      <c r="I12" s="1">
        <f t="shared" si="0"/>
        <v>9015000000</v>
      </c>
      <c r="J12" s="1">
        <v>8827976463</v>
      </c>
      <c r="K12" s="1">
        <f t="shared" si="3"/>
        <v>99.978155333333333</v>
      </c>
      <c r="L12">
        <f t="shared" si="4"/>
        <v>98.110059182061462</v>
      </c>
      <c r="M12" s="1">
        <v>7313432</v>
      </c>
      <c r="N12" s="1" t="s">
        <v>25</v>
      </c>
    </row>
    <row r="13" spans="1:14" x14ac:dyDescent="0.25">
      <c r="A13" s="2" t="s">
        <v>26</v>
      </c>
      <c r="B13" s="1">
        <v>65534</v>
      </c>
      <c r="C13" s="1" t="s">
        <v>9</v>
      </c>
      <c r="D13" s="1">
        <v>50000000</v>
      </c>
      <c r="E13" s="1">
        <v>50000</v>
      </c>
      <c r="F13" s="1">
        <v>300</v>
      </c>
      <c r="G13" s="1">
        <v>30</v>
      </c>
      <c r="H13" s="1">
        <v>3</v>
      </c>
      <c r="I13" s="1">
        <f t="shared" si="0"/>
        <v>15015000000</v>
      </c>
      <c r="J13" s="1">
        <v>8860570902</v>
      </c>
      <c r="K13" s="1">
        <f t="shared" si="3"/>
        <v>99.986893199999997</v>
      </c>
      <c r="L13">
        <f t="shared" si="4"/>
        <v>59.07821594360729</v>
      </c>
      <c r="M13" s="1">
        <v>7492972</v>
      </c>
      <c r="N13" s="1" t="s">
        <v>28</v>
      </c>
    </row>
    <row r="14" spans="1:14" x14ac:dyDescent="0.25">
      <c r="A14" s="2" t="s">
        <v>27</v>
      </c>
      <c r="B14" s="1">
        <v>65534</v>
      </c>
      <c r="C14" s="1" t="s">
        <v>9</v>
      </c>
      <c r="D14" s="1">
        <v>50000000</v>
      </c>
      <c r="E14" s="1">
        <v>50000</v>
      </c>
      <c r="F14" s="1">
        <v>300</v>
      </c>
      <c r="G14" s="1">
        <v>30</v>
      </c>
      <c r="H14" s="1">
        <v>3</v>
      </c>
      <c r="I14" s="1">
        <f t="shared" si="0"/>
        <v>15015000000</v>
      </c>
      <c r="J14" s="1">
        <v>8863018727</v>
      </c>
      <c r="K14" s="1">
        <f t="shared" si="3"/>
        <v>99.986893199999997</v>
      </c>
      <c r="L14">
        <f t="shared" si="4"/>
        <v>59.094536916097859</v>
      </c>
      <c r="M14" s="1">
        <v>7695488</v>
      </c>
      <c r="N14" s="1" t="s">
        <v>29</v>
      </c>
    </row>
    <row r="15" spans="1:14" x14ac:dyDescent="0.25">
      <c r="A15" s="2" t="s">
        <v>30</v>
      </c>
      <c r="B15" s="1">
        <v>65534</v>
      </c>
      <c r="C15" s="1" t="s">
        <v>9</v>
      </c>
      <c r="D15" s="1">
        <v>100000000</v>
      </c>
      <c r="E15" s="1">
        <v>50000</v>
      </c>
      <c r="F15" s="1">
        <v>300</v>
      </c>
      <c r="G15" s="1">
        <v>30</v>
      </c>
      <c r="H15" s="1">
        <v>3</v>
      </c>
      <c r="I15" s="1">
        <f t="shared" si="0"/>
        <v>30015000000</v>
      </c>
      <c r="J15" s="1">
        <v>8848220236</v>
      </c>
      <c r="K15" s="1">
        <f t="shared" si="3"/>
        <v>99.993446599999999</v>
      </c>
      <c r="L15">
        <f t="shared" si="4"/>
        <v>29.496000444226446</v>
      </c>
      <c r="M15" s="1">
        <v>7003701</v>
      </c>
      <c r="N15" s="1" t="s">
        <v>31</v>
      </c>
    </row>
    <row r="16" spans="1:14" x14ac:dyDescent="0.25">
      <c r="A16" s="2" t="s">
        <v>32</v>
      </c>
      <c r="B16" s="1">
        <v>65534</v>
      </c>
      <c r="C16" s="1" t="s">
        <v>9</v>
      </c>
      <c r="D16" s="1">
        <v>100000000</v>
      </c>
      <c r="E16" s="1">
        <v>50000</v>
      </c>
      <c r="F16" s="1">
        <v>300</v>
      </c>
      <c r="G16" s="1">
        <v>30</v>
      </c>
      <c r="H16" s="1">
        <v>3</v>
      </c>
      <c r="I16" s="1">
        <f t="shared" si="0"/>
        <v>30015000000</v>
      </c>
      <c r="J16" s="1">
        <v>8862892226</v>
      </c>
      <c r="K16" s="1">
        <f t="shared" si="3"/>
        <v>99.993446599999999</v>
      </c>
      <c r="L16">
        <f t="shared" si="4"/>
        <v>29.544910282817145</v>
      </c>
      <c r="M16" s="1">
        <v>7052420</v>
      </c>
      <c r="N16" s="1" t="s">
        <v>33</v>
      </c>
    </row>
    <row r="17" spans="1:14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  <c r="N17" s="1"/>
    </row>
    <row r="18" spans="1:14" x14ac:dyDescent="0.25">
      <c r="A18" s="2" t="s">
        <v>38</v>
      </c>
      <c r="B18" s="1">
        <v>65534</v>
      </c>
      <c r="C18" s="1" t="s">
        <v>9</v>
      </c>
      <c r="D18" s="1">
        <v>100000</v>
      </c>
      <c r="E18" s="1">
        <v>50000</v>
      </c>
      <c r="F18" s="1">
        <v>300</v>
      </c>
      <c r="G18" s="1">
        <v>30</v>
      </c>
      <c r="H18" s="1">
        <v>3</v>
      </c>
      <c r="I18" s="1">
        <f t="shared" ref="I18:I31" si="5">SUM((D18+E18)*F18)</f>
        <v>45000000</v>
      </c>
      <c r="J18" s="1">
        <v>28020960</v>
      </c>
      <c r="K18" s="1">
        <f>SUM((D18*F18-(F18/G18)*H18*B18)/(D18*F18)*100)</f>
        <v>93.446600000000004</v>
      </c>
      <c r="L18">
        <f>SUM((J18/(F18*D18))/(K18/100)*100)</f>
        <v>99.953556362671293</v>
      </c>
      <c r="M18" s="1">
        <v>1966020</v>
      </c>
      <c r="N18" s="1" t="s">
        <v>52</v>
      </c>
    </row>
    <row r="19" spans="1:14" x14ac:dyDescent="0.25">
      <c r="A19" s="2" t="s">
        <v>39</v>
      </c>
      <c r="B19" s="1">
        <v>65534</v>
      </c>
      <c r="C19" s="1" t="s">
        <v>9</v>
      </c>
      <c r="D19" s="1">
        <v>100000</v>
      </c>
      <c r="E19" s="1">
        <v>50000</v>
      </c>
      <c r="F19" s="1">
        <v>300</v>
      </c>
      <c r="G19" s="1">
        <v>30</v>
      </c>
      <c r="H19" s="1">
        <v>3</v>
      </c>
      <c r="I19" s="1">
        <f t="shared" si="5"/>
        <v>45000000</v>
      </c>
      <c r="J19" s="1">
        <v>28015679</v>
      </c>
      <c r="K19" s="1">
        <f>SUM((D19*F19-(F19/G19)*H19*B19)/(D19*F19)*100)</f>
        <v>93.446600000000004</v>
      </c>
      <c r="L19">
        <f>SUM((J19/(F19*D19))/(K19/100)*100)</f>
        <v>99.934718509466009</v>
      </c>
      <c r="M19" s="1">
        <v>1966020</v>
      </c>
      <c r="N19" s="1" t="s">
        <v>53</v>
      </c>
    </row>
    <row r="20" spans="1:14" x14ac:dyDescent="0.25">
      <c r="A20" s="2" t="s">
        <v>40</v>
      </c>
      <c r="B20" s="1">
        <v>65534</v>
      </c>
      <c r="C20" s="1" t="s">
        <v>9</v>
      </c>
      <c r="D20" s="1">
        <v>1000000</v>
      </c>
      <c r="E20" s="1">
        <v>50000</v>
      </c>
      <c r="F20" s="1">
        <v>300</v>
      </c>
      <c r="G20" s="1">
        <v>30</v>
      </c>
      <c r="H20" s="1">
        <v>3</v>
      </c>
      <c r="I20" s="1">
        <f t="shared" si="5"/>
        <v>315000000</v>
      </c>
      <c r="J20" s="1">
        <v>296955749</v>
      </c>
      <c r="K20" s="1">
        <f>SUM((D20*F20-(F20/G20)*H20*B20)/(D20*F20)*100)</f>
        <v>99.34465999999999</v>
      </c>
      <c r="L20">
        <f>SUM((J20/(F20*D20))/(K20/100)*100)</f>
        <v>99.638218769551045</v>
      </c>
      <c r="M20" s="1">
        <v>2056769</v>
      </c>
      <c r="N20" s="1" t="s">
        <v>29</v>
      </c>
    </row>
    <row r="21" spans="1:14" x14ac:dyDescent="0.25">
      <c r="A21" s="2" t="s">
        <v>41</v>
      </c>
      <c r="B21" s="1">
        <v>65534</v>
      </c>
      <c r="C21" s="1" t="s">
        <v>9</v>
      </c>
      <c r="D21" s="1">
        <v>1000000</v>
      </c>
      <c r="E21" s="1">
        <v>50000</v>
      </c>
      <c r="F21" s="1">
        <v>300</v>
      </c>
      <c r="G21" s="1">
        <v>30</v>
      </c>
      <c r="H21" s="1">
        <v>3</v>
      </c>
      <c r="I21" s="1">
        <f t="shared" si="5"/>
        <v>315000000</v>
      </c>
      <c r="J21" s="1">
        <v>296749623</v>
      </c>
      <c r="K21" s="1">
        <f>SUM((D21*F21-(F21/G21)*H21*B21)/(D21*F21)*100)</f>
        <v>99.34465999999999</v>
      </c>
      <c r="L21">
        <f>SUM((J21/(F21*D21))/(K21/100)*100)</f>
        <v>99.569056857208039</v>
      </c>
      <c r="M21" s="1">
        <v>2023899</v>
      </c>
      <c r="N21" s="1" t="s">
        <v>54</v>
      </c>
    </row>
    <row r="22" spans="1:14" x14ac:dyDescent="0.25">
      <c r="A22" s="2" t="s">
        <v>42</v>
      </c>
      <c r="B22" s="1">
        <v>65534</v>
      </c>
      <c r="C22" s="1" t="s">
        <v>9</v>
      </c>
      <c r="D22" s="1">
        <v>10000000</v>
      </c>
      <c r="E22" s="1">
        <v>50000</v>
      </c>
      <c r="F22" s="1">
        <v>300</v>
      </c>
      <c r="G22" s="1">
        <v>30</v>
      </c>
      <c r="H22" s="1">
        <v>3</v>
      </c>
      <c r="I22" s="1">
        <f t="shared" si="5"/>
        <v>3015000000</v>
      </c>
      <c r="J22" s="1">
        <v>2955214652</v>
      </c>
      <c r="K22" s="1">
        <f>SUM((D22*F22-(F22/G22)*H22*B22)/(D22*F22)*100)</f>
        <v>99.934466</v>
      </c>
      <c r="L22">
        <f>SUM((J22/(F22*D22))/(K22/100)*100)</f>
        <v>98.571753079329667</v>
      </c>
      <c r="M22" s="1">
        <v>2473173</v>
      </c>
      <c r="N22" s="1" t="s">
        <v>55</v>
      </c>
    </row>
    <row r="23" spans="1:14" x14ac:dyDescent="0.25">
      <c r="A23" s="2" t="s">
        <v>43</v>
      </c>
      <c r="B23" s="1">
        <v>65534</v>
      </c>
      <c r="C23" s="1" t="s">
        <v>9</v>
      </c>
      <c r="D23" s="1">
        <v>10000000</v>
      </c>
      <c r="E23" s="1">
        <v>50000</v>
      </c>
      <c r="F23" s="1">
        <v>300</v>
      </c>
      <c r="G23" s="1">
        <v>30</v>
      </c>
      <c r="H23" s="1">
        <v>3</v>
      </c>
      <c r="I23" s="1">
        <f t="shared" si="5"/>
        <v>3015000000</v>
      </c>
      <c r="J23" s="1">
        <v>2945684987</v>
      </c>
      <c r="K23" s="1">
        <f>SUM((D23*F23-(F23/G23)*H23*B23)/(D23*F23)*100)</f>
        <v>99.934466</v>
      </c>
      <c r="L23">
        <f>SUM((J23/(F23*D23))/(K23/100)*100)</f>
        <v>98.253889270461187</v>
      </c>
      <c r="M23" s="1">
        <v>2423296</v>
      </c>
      <c r="N23" s="1" t="s">
        <v>56</v>
      </c>
    </row>
    <row r="24" spans="1:14" x14ac:dyDescent="0.25">
      <c r="A24" s="2" t="s">
        <v>48</v>
      </c>
      <c r="B24" s="1">
        <v>65534</v>
      </c>
      <c r="C24" s="1" t="s">
        <v>9</v>
      </c>
      <c r="D24" s="1">
        <v>20000000</v>
      </c>
      <c r="E24" s="1">
        <v>50000</v>
      </c>
      <c r="F24" s="1">
        <v>300</v>
      </c>
      <c r="G24" s="1">
        <v>30</v>
      </c>
      <c r="H24" s="1">
        <v>3</v>
      </c>
      <c r="I24" s="1">
        <f t="shared" si="5"/>
        <v>6015000000</v>
      </c>
      <c r="J24" s="1">
        <v>5874918866</v>
      </c>
      <c r="K24" s="1">
        <f t="shared" ref="K24:K31" si="6">SUM((D24*F24-(F24/G24)*H24*B24)/(D24*F24)*100)</f>
        <v>99.967232999999993</v>
      </c>
      <c r="L24">
        <f t="shared" ref="L24:L31" si="7">SUM((J24/(F24*D24))/(K24/100)*100)</f>
        <v>97.947408860794766</v>
      </c>
      <c r="M24" s="1">
        <v>2892777</v>
      </c>
      <c r="N24" s="1" t="s">
        <v>63</v>
      </c>
    </row>
    <row r="25" spans="1:14" x14ac:dyDescent="0.25">
      <c r="A25" s="2" t="s">
        <v>49</v>
      </c>
      <c r="B25" s="1">
        <v>65534</v>
      </c>
      <c r="C25" s="1" t="s">
        <v>9</v>
      </c>
      <c r="D25" s="1">
        <v>20000000</v>
      </c>
      <c r="E25" s="1">
        <v>50000</v>
      </c>
      <c r="F25" s="1">
        <v>300</v>
      </c>
      <c r="G25" s="1">
        <v>30</v>
      </c>
      <c r="H25" s="1">
        <v>3</v>
      </c>
      <c r="I25" s="1">
        <f t="shared" si="5"/>
        <v>6015000000</v>
      </c>
      <c r="J25" s="1">
        <v>5895583584</v>
      </c>
      <c r="K25" s="1">
        <f t="shared" si="6"/>
        <v>99.967232999999993</v>
      </c>
      <c r="L25">
        <f t="shared" si="7"/>
        <v>98.291933717921367</v>
      </c>
      <c r="M25" s="1">
        <v>3022076</v>
      </c>
      <c r="N25" s="1" t="s">
        <v>64</v>
      </c>
    </row>
    <row r="26" spans="1:14" x14ac:dyDescent="0.25">
      <c r="A26" s="2" t="s">
        <v>44</v>
      </c>
      <c r="B26" s="1">
        <v>65534</v>
      </c>
      <c r="C26" s="1" t="s">
        <v>9</v>
      </c>
      <c r="D26" s="1">
        <v>30000000</v>
      </c>
      <c r="E26" s="1">
        <v>50000</v>
      </c>
      <c r="F26" s="1">
        <v>300</v>
      </c>
      <c r="G26" s="1">
        <v>30</v>
      </c>
      <c r="H26" s="1">
        <v>3</v>
      </c>
      <c r="I26" s="1">
        <f t="shared" si="5"/>
        <v>9015000000</v>
      </c>
      <c r="J26" s="1">
        <v>8748269083</v>
      </c>
      <c r="K26" s="1">
        <f t="shared" si="6"/>
        <v>99.978155333333333</v>
      </c>
      <c r="L26">
        <f t="shared" si="7"/>
        <v>97.224228119663096</v>
      </c>
      <c r="M26" s="1">
        <v>3192367</v>
      </c>
      <c r="N26" s="1" t="s">
        <v>57</v>
      </c>
    </row>
    <row r="27" spans="1:14" x14ac:dyDescent="0.25">
      <c r="A27" s="2" t="s">
        <v>45</v>
      </c>
      <c r="B27" s="1">
        <v>65534</v>
      </c>
      <c r="C27" s="1" t="s">
        <v>9</v>
      </c>
      <c r="D27" s="1">
        <v>30000000</v>
      </c>
      <c r="E27" s="1">
        <v>50000</v>
      </c>
      <c r="F27" s="1">
        <v>300</v>
      </c>
      <c r="G27" s="1">
        <v>30</v>
      </c>
      <c r="H27" s="1">
        <v>3</v>
      </c>
      <c r="I27" s="1">
        <f t="shared" si="5"/>
        <v>9015000000</v>
      </c>
      <c r="J27" s="1">
        <v>8752053483</v>
      </c>
      <c r="K27" s="1">
        <f t="shared" si="6"/>
        <v>99.978155333333333</v>
      </c>
      <c r="L27">
        <f t="shared" si="7"/>
        <v>97.266286195998561</v>
      </c>
      <c r="M27" s="1">
        <v>3182943</v>
      </c>
      <c r="N27" s="1" t="s">
        <v>58</v>
      </c>
    </row>
    <row r="28" spans="1:14" x14ac:dyDescent="0.25">
      <c r="A28" s="2" t="s">
        <v>50</v>
      </c>
      <c r="B28" s="1">
        <v>65534</v>
      </c>
      <c r="C28" s="1" t="s">
        <v>9</v>
      </c>
      <c r="D28" s="1">
        <v>50000000</v>
      </c>
      <c r="E28" s="1">
        <v>50000</v>
      </c>
      <c r="F28" s="1">
        <v>300</v>
      </c>
      <c r="G28" s="1">
        <v>30</v>
      </c>
      <c r="H28" s="1">
        <v>3</v>
      </c>
      <c r="I28" s="1">
        <f t="shared" si="5"/>
        <v>15015000000</v>
      </c>
      <c r="J28" s="1">
        <v>8769081532</v>
      </c>
      <c r="K28" s="1">
        <f t="shared" si="6"/>
        <v>99.986893199999997</v>
      </c>
      <c r="L28">
        <f t="shared" si="7"/>
        <v>58.468206857603079</v>
      </c>
      <c r="M28" s="1">
        <v>3243049</v>
      </c>
      <c r="N28" s="1" t="s">
        <v>59</v>
      </c>
    </row>
    <row r="29" spans="1:14" x14ac:dyDescent="0.25">
      <c r="A29" s="2" t="s">
        <v>51</v>
      </c>
      <c r="B29" s="1">
        <v>65534</v>
      </c>
      <c r="C29" s="1" t="s">
        <v>9</v>
      </c>
      <c r="D29" s="1">
        <v>50000000</v>
      </c>
      <c r="E29" s="1">
        <v>50000</v>
      </c>
      <c r="F29" s="1">
        <v>300</v>
      </c>
      <c r="G29" s="1">
        <v>30</v>
      </c>
      <c r="H29" s="1">
        <v>3</v>
      </c>
      <c r="I29" s="1">
        <f t="shared" si="5"/>
        <v>15015000000</v>
      </c>
      <c r="J29" s="1">
        <v>8770818999</v>
      </c>
      <c r="K29" s="1">
        <f t="shared" si="6"/>
        <v>99.986893199999997</v>
      </c>
      <c r="L29">
        <f t="shared" si="7"/>
        <v>58.479791489310927</v>
      </c>
      <c r="M29" s="1">
        <v>3139556</v>
      </c>
      <c r="N29" s="1" t="s">
        <v>60</v>
      </c>
    </row>
    <row r="30" spans="1:14" x14ac:dyDescent="0.25">
      <c r="A30" s="2" t="s">
        <v>46</v>
      </c>
      <c r="B30" s="1">
        <v>65534</v>
      </c>
      <c r="C30" s="1" t="s">
        <v>9</v>
      </c>
      <c r="D30" s="1">
        <v>100000000</v>
      </c>
      <c r="E30" s="1">
        <v>50000</v>
      </c>
      <c r="F30" s="1">
        <v>300</v>
      </c>
      <c r="G30" s="1">
        <v>30</v>
      </c>
      <c r="H30" s="1">
        <v>3</v>
      </c>
      <c r="I30" s="1">
        <f t="shared" si="5"/>
        <v>30015000000</v>
      </c>
      <c r="J30" s="1">
        <v>8782489766</v>
      </c>
      <c r="K30" s="1">
        <f t="shared" si="6"/>
        <v>99.993446599999999</v>
      </c>
      <c r="L30">
        <f t="shared" si="7"/>
        <v>29.276884518016665</v>
      </c>
      <c r="M30" s="1">
        <v>3281840</v>
      </c>
      <c r="N30" s="1" t="s">
        <v>61</v>
      </c>
    </row>
    <row r="31" spans="1:14" x14ac:dyDescent="0.25">
      <c r="A31" s="2" t="s">
        <v>47</v>
      </c>
      <c r="B31" s="1">
        <v>65534</v>
      </c>
      <c r="C31" s="1" t="s">
        <v>9</v>
      </c>
      <c r="D31" s="1">
        <v>100000000</v>
      </c>
      <c r="E31" s="1">
        <v>50000</v>
      </c>
      <c r="F31" s="1">
        <v>300</v>
      </c>
      <c r="G31" s="1">
        <v>30</v>
      </c>
      <c r="H31" s="1">
        <v>3</v>
      </c>
      <c r="I31" s="1">
        <f t="shared" si="5"/>
        <v>30015000000</v>
      </c>
      <c r="J31" s="1">
        <v>8790944951</v>
      </c>
      <c r="K31" s="1">
        <f t="shared" si="6"/>
        <v>99.993446599999999</v>
      </c>
      <c r="L31">
        <f t="shared" si="7"/>
        <v>29.3050703151447</v>
      </c>
      <c r="M31" s="1">
        <v>3528705</v>
      </c>
      <c r="N31" s="1" t="s">
        <v>62</v>
      </c>
    </row>
    <row r="32" spans="1:14" x14ac:dyDescent="0.25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M32" s="1"/>
      <c r="N32" s="1"/>
    </row>
    <row r="33" spans="1:14" x14ac:dyDescent="0.25">
      <c r="A33" s="2" t="s">
        <v>65</v>
      </c>
      <c r="B33" s="1">
        <v>65534</v>
      </c>
      <c r="C33" s="1" t="s">
        <v>9</v>
      </c>
      <c r="D33" s="1">
        <v>100000</v>
      </c>
      <c r="E33" s="1">
        <v>50000</v>
      </c>
      <c r="F33" s="1">
        <v>300</v>
      </c>
      <c r="G33" s="1">
        <v>30</v>
      </c>
      <c r="H33" s="1">
        <v>3</v>
      </c>
      <c r="I33" s="1">
        <f t="shared" ref="I33:I45" si="8">SUM((D33+E33)*F33)</f>
        <v>45000000</v>
      </c>
      <c r="J33" s="1">
        <v>27924443</v>
      </c>
      <c r="K33" s="1">
        <f>SUM((D33*F33-(F33/G33)*H33*B33)/(D33*F33)*100)</f>
        <v>93.446600000000004</v>
      </c>
      <c r="L33">
        <f>SUM((J33/(F33*D33))/(K33/100)*100)</f>
        <v>99.609270606599551</v>
      </c>
      <c r="M33" s="1">
        <v>1966020</v>
      </c>
      <c r="N33" s="1" t="s">
        <v>75</v>
      </c>
    </row>
    <row r="34" spans="1:14" x14ac:dyDescent="0.25">
      <c r="A34" s="2" t="s">
        <v>66</v>
      </c>
      <c r="B34" s="1">
        <v>65534</v>
      </c>
      <c r="C34" s="1" t="s">
        <v>9</v>
      </c>
      <c r="D34" s="1">
        <v>100000</v>
      </c>
      <c r="E34" s="1">
        <v>50000</v>
      </c>
      <c r="F34" s="1">
        <v>300</v>
      </c>
      <c r="G34" s="1">
        <v>30</v>
      </c>
      <c r="H34" s="1">
        <v>3</v>
      </c>
      <c r="I34" s="1">
        <f t="shared" si="8"/>
        <v>45000000</v>
      </c>
      <c r="J34" s="1">
        <v>27916175</v>
      </c>
      <c r="K34" s="1">
        <f>SUM((D34*F34-(F34/G34)*H34*B34)/(D34*F34)*100)</f>
        <v>93.446600000000004</v>
      </c>
      <c r="L34">
        <f>SUM((J34/(F34*D34))/(K34/100)*100)</f>
        <v>99.579777826765948</v>
      </c>
      <c r="M34" s="1">
        <v>1966020</v>
      </c>
      <c r="N34" s="1" t="s">
        <v>76</v>
      </c>
    </row>
    <row r="35" spans="1:14" x14ac:dyDescent="0.25">
      <c r="A35" s="2" t="s">
        <v>67</v>
      </c>
      <c r="B35" s="1">
        <v>65534</v>
      </c>
      <c r="C35" s="1" t="s">
        <v>9</v>
      </c>
      <c r="D35" s="1">
        <v>1000000</v>
      </c>
      <c r="E35" s="1">
        <v>50000</v>
      </c>
      <c r="F35" s="1">
        <v>300</v>
      </c>
      <c r="G35" s="1">
        <v>30</v>
      </c>
      <c r="H35" s="1">
        <v>3</v>
      </c>
      <c r="I35" s="1">
        <f t="shared" si="8"/>
        <v>315000000</v>
      </c>
      <c r="J35" s="1">
        <v>295319496</v>
      </c>
      <c r="K35" s="1">
        <f>SUM((D35*F35-(F35/G35)*H35*B35)/(D35*F35)*100)</f>
        <v>99.34465999999999</v>
      </c>
      <c r="L35">
        <f>SUM((J35/(F35*D35))/(K35/100)*100)</f>
        <v>99.089203184146996</v>
      </c>
      <c r="M35" s="1">
        <v>2463405</v>
      </c>
      <c r="N35" s="1" t="s">
        <v>77</v>
      </c>
    </row>
    <row r="36" spans="1:14" x14ac:dyDescent="0.25">
      <c r="A36" s="2" t="s">
        <v>68</v>
      </c>
      <c r="B36" s="1">
        <v>65534</v>
      </c>
      <c r="C36" s="1" t="s">
        <v>9</v>
      </c>
      <c r="D36" s="1">
        <v>1000000</v>
      </c>
      <c r="E36" s="1">
        <v>50000</v>
      </c>
      <c r="F36" s="1">
        <v>300</v>
      </c>
      <c r="G36" s="1">
        <v>30</v>
      </c>
      <c r="H36" s="1">
        <v>3</v>
      </c>
      <c r="I36" s="1">
        <f t="shared" si="8"/>
        <v>315000000</v>
      </c>
      <c r="J36" s="1">
        <v>294730337</v>
      </c>
      <c r="K36" s="1">
        <f>SUM((D36*F36-(F36/G36)*H36*B36)/(D36*F36)*100)</f>
        <v>99.34465999999999</v>
      </c>
      <c r="L36">
        <f>SUM((J36/(F36*D36))/(K36/100)*100)</f>
        <v>98.891521362765417</v>
      </c>
      <c r="M36" s="1">
        <v>2453894</v>
      </c>
      <c r="N36" s="1" t="s">
        <v>78</v>
      </c>
    </row>
    <row r="37" spans="1:14" x14ac:dyDescent="0.25">
      <c r="A37" s="2" t="s">
        <v>69</v>
      </c>
      <c r="B37" s="1">
        <v>65534</v>
      </c>
      <c r="C37" s="1" t="s">
        <v>9</v>
      </c>
      <c r="D37" s="1">
        <v>10000000</v>
      </c>
      <c r="E37" s="1">
        <v>50000</v>
      </c>
      <c r="F37" s="1">
        <v>300</v>
      </c>
      <c r="G37" s="1">
        <v>30</v>
      </c>
      <c r="H37" s="1">
        <v>3</v>
      </c>
      <c r="I37" s="1">
        <f t="shared" si="8"/>
        <v>3015000000</v>
      </c>
      <c r="J37" s="1">
        <v>2955836730</v>
      </c>
      <c r="K37" s="1">
        <f>SUM((D37*F37-(F37/G37)*H37*B37)/(D37*F37)*100)</f>
        <v>99.934466</v>
      </c>
      <c r="L37">
        <f>SUM((J37/(F37*D37))/(K37/100)*100)</f>
        <v>98.592502610660873</v>
      </c>
      <c r="M37" s="1">
        <v>3696109</v>
      </c>
      <c r="N37" s="1" t="s">
        <v>79</v>
      </c>
    </row>
    <row r="38" spans="1:14" x14ac:dyDescent="0.25">
      <c r="A38" s="2" t="s">
        <v>70</v>
      </c>
      <c r="B38" s="1">
        <v>65534</v>
      </c>
      <c r="C38" s="1" t="s">
        <v>9</v>
      </c>
      <c r="D38" s="1">
        <v>10000000</v>
      </c>
      <c r="E38" s="1">
        <v>50000</v>
      </c>
      <c r="F38" s="1">
        <v>300</v>
      </c>
      <c r="G38" s="1">
        <v>30</v>
      </c>
      <c r="H38" s="1">
        <v>3</v>
      </c>
      <c r="I38" s="1">
        <f t="shared" si="8"/>
        <v>3015000000</v>
      </c>
      <c r="J38" s="1">
        <v>2958145863</v>
      </c>
      <c r="K38" s="1">
        <f>SUM((D38*F38-(F38/G38)*H38*B38)/(D38*F38)*100)</f>
        <v>99.934466</v>
      </c>
      <c r="L38">
        <f>SUM((J38/(F38*D38))/(K38/100)*100)</f>
        <v>98.669524185980038</v>
      </c>
      <c r="M38" s="1">
        <v>3473015</v>
      </c>
      <c r="N38" s="1" t="s">
        <v>80</v>
      </c>
    </row>
    <row r="39" spans="1:14" x14ac:dyDescent="0.25">
      <c r="A39" s="2" t="s">
        <v>73</v>
      </c>
      <c r="B39" s="1">
        <v>65534</v>
      </c>
      <c r="C39" s="1" t="s">
        <v>9</v>
      </c>
      <c r="D39" s="1">
        <v>20000000</v>
      </c>
      <c r="E39" s="1">
        <v>50000</v>
      </c>
      <c r="F39" s="1">
        <v>300</v>
      </c>
      <c r="G39" s="1">
        <v>30</v>
      </c>
      <c r="H39" s="1">
        <v>3</v>
      </c>
      <c r="I39" s="1">
        <f t="shared" si="8"/>
        <v>6015000000</v>
      </c>
      <c r="J39" s="1">
        <v>5885776671</v>
      </c>
      <c r="K39" s="1">
        <f>SUM((D39*F39-(F39/G39)*H39*B39)/(D39*F39)*100)</f>
        <v>99.967232999999993</v>
      </c>
      <c r="L39">
        <f>SUM((J39/(F39*D39))/(K39/100)*100)</f>
        <v>98.128431593180153</v>
      </c>
      <c r="M39" s="1">
        <v>3574755</v>
      </c>
      <c r="N39" s="1" t="s">
        <v>83</v>
      </c>
    </row>
    <row r="40" spans="1:14" x14ac:dyDescent="0.25">
      <c r="A40" s="2" t="s">
        <v>74</v>
      </c>
      <c r="B40" s="1">
        <v>65534</v>
      </c>
      <c r="C40" s="1" t="s">
        <v>9</v>
      </c>
      <c r="D40" s="1">
        <v>20000000</v>
      </c>
      <c r="E40" s="1">
        <v>50000</v>
      </c>
      <c r="F40" s="1">
        <v>300</v>
      </c>
      <c r="G40" s="1">
        <v>30</v>
      </c>
      <c r="H40" s="1">
        <v>3</v>
      </c>
      <c r="I40" s="1">
        <f t="shared" si="8"/>
        <v>6015000000</v>
      </c>
      <c r="J40" s="1">
        <v>5901049574</v>
      </c>
      <c r="K40" s="1">
        <f>SUM((D40*F40-(F40/G40)*H40*B40)/(D40*F40)*100)</f>
        <v>99.967232999999993</v>
      </c>
      <c r="L40">
        <f>SUM((J40/(F40*D40))/(K40/100)*100)</f>
        <v>98.383063411721466</v>
      </c>
      <c r="M40" s="1">
        <v>3614319</v>
      </c>
      <c r="N40" s="1" t="s">
        <v>84</v>
      </c>
    </row>
    <row r="41" spans="1:14" x14ac:dyDescent="0.25">
      <c r="A41" s="2" t="s">
        <v>71</v>
      </c>
      <c r="B41" s="1">
        <v>65534</v>
      </c>
      <c r="C41" s="1" t="s">
        <v>9</v>
      </c>
      <c r="D41" s="1">
        <v>30000000</v>
      </c>
      <c r="E41" s="1">
        <v>50000</v>
      </c>
      <c r="F41" s="1">
        <v>300</v>
      </c>
      <c r="G41" s="1">
        <v>30</v>
      </c>
      <c r="H41" s="1">
        <v>3</v>
      </c>
      <c r="I41" s="1">
        <f t="shared" si="8"/>
        <v>9015000000</v>
      </c>
      <c r="J41" s="1">
        <v>8806511182</v>
      </c>
      <c r="K41" s="1">
        <f>SUM((D41*F41-(F41/G41)*H41*B41)/(D41*F41)*100)</f>
        <v>99.978155333333333</v>
      </c>
      <c r="L41">
        <f>SUM((J41/(F41*D41))/(K41/100)*100)</f>
        <v>97.8715039482436</v>
      </c>
      <c r="M41" s="1">
        <v>3578461</v>
      </c>
      <c r="N41" s="1" t="s">
        <v>81</v>
      </c>
    </row>
    <row r="42" spans="1:14" x14ac:dyDescent="0.25">
      <c r="A42" s="2" t="s">
        <v>72</v>
      </c>
      <c r="B42" s="1">
        <v>65534</v>
      </c>
      <c r="C42" s="1" t="s">
        <v>9</v>
      </c>
      <c r="D42" s="1">
        <v>30000000</v>
      </c>
      <c r="E42" s="1">
        <v>50000</v>
      </c>
      <c r="F42" s="1">
        <v>300</v>
      </c>
      <c r="G42" s="1">
        <v>30</v>
      </c>
      <c r="H42" s="1">
        <v>3</v>
      </c>
      <c r="I42" s="1">
        <f t="shared" si="8"/>
        <v>9015000000</v>
      </c>
      <c r="J42" s="1">
        <v>8818242666</v>
      </c>
      <c r="K42" s="1">
        <f>SUM((D42*F42-(F42/G42)*H42*B42)/(D42*F42)*100)</f>
        <v>99.978155333333333</v>
      </c>
      <c r="L42">
        <f>SUM((J42/(F42*D42))/(K42/100)*100)</f>
        <v>98.001882251171509</v>
      </c>
      <c r="M42" s="1">
        <v>3701305</v>
      </c>
      <c r="N42" s="1" t="s">
        <v>82</v>
      </c>
    </row>
    <row r="43" spans="1:14" x14ac:dyDescent="0.25">
      <c r="I43" s="1"/>
      <c r="K43" s="1"/>
    </row>
    <row r="44" spans="1:14" x14ac:dyDescent="0.25">
      <c r="A44" s="2" t="s">
        <v>90</v>
      </c>
      <c r="I44" s="1"/>
      <c r="K44" s="1"/>
    </row>
    <row r="45" spans="1:14" x14ac:dyDescent="0.25">
      <c r="A45" s="2" t="s">
        <v>92</v>
      </c>
      <c r="B45" s="1">
        <v>131070</v>
      </c>
      <c r="C45" s="1" t="s">
        <v>9</v>
      </c>
      <c r="D45" s="1">
        <v>20000000</v>
      </c>
      <c r="E45" s="1">
        <v>50000</v>
      </c>
      <c r="F45" s="1">
        <v>300</v>
      </c>
      <c r="G45" s="1">
        <v>30</v>
      </c>
      <c r="H45" s="1">
        <v>3</v>
      </c>
      <c r="I45" s="1">
        <f t="shared" si="8"/>
        <v>6015000000</v>
      </c>
      <c r="J45">
        <v>5810473373</v>
      </c>
      <c r="K45" s="1">
        <f t="shared" ref="K43:K47" si="9">SUM((D45*F45-(F45/G45)*H45*B45)/(D45*F45)*100)</f>
        <v>99.934464999999989</v>
      </c>
      <c r="L45" s="1">
        <f t="shared" ref="L43:L45" si="10">SUM((J45/(F45*D45))/(K45/100)*100)</f>
        <v>96.904729397744163</v>
      </c>
      <c r="M45" s="1">
        <v>8828331</v>
      </c>
      <c r="N45" s="1" t="s">
        <v>91</v>
      </c>
    </row>
    <row r="46" spans="1:14" x14ac:dyDescent="0.25">
      <c r="A46" t="s">
        <v>93</v>
      </c>
      <c r="B46" s="1">
        <v>131071</v>
      </c>
      <c r="C46" s="1" t="s">
        <v>9</v>
      </c>
      <c r="D46" s="1">
        <v>20000000</v>
      </c>
      <c r="E46" s="1">
        <v>50000</v>
      </c>
      <c r="F46" s="1">
        <v>300</v>
      </c>
      <c r="G46" s="1">
        <v>30</v>
      </c>
      <c r="H46" s="1">
        <v>3</v>
      </c>
      <c r="I46" s="1">
        <f t="shared" ref="I46:I47" si="11">SUM((D46+E46)*F46)</f>
        <v>6015000000</v>
      </c>
      <c r="J46">
        <v>5924846858</v>
      </c>
      <c r="K46" s="1">
        <f t="shared" si="9"/>
        <v>99.934464500000004</v>
      </c>
      <c r="L46" s="1">
        <f t="shared" ref="L46:L47" si="12">SUM((J46/(F46*D46))/(K46/100)*100)</f>
        <v>98.812204705748258</v>
      </c>
      <c r="M46" s="1">
        <v>11096883</v>
      </c>
      <c r="N46" s="1" t="s">
        <v>95</v>
      </c>
    </row>
    <row r="47" spans="1:14" x14ac:dyDescent="0.25">
      <c r="A47" s="2" t="s">
        <v>94</v>
      </c>
      <c r="B47" s="1">
        <v>131072</v>
      </c>
      <c r="C47" s="1" t="s">
        <v>9</v>
      </c>
      <c r="D47" s="1">
        <v>20000000</v>
      </c>
      <c r="E47" s="1">
        <v>50000</v>
      </c>
      <c r="F47" s="1">
        <v>300</v>
      </c>
      <c r="G47" s="1">
        <v>30</v>
      </c>
      <c r="H47" s="1">
        <v>3</v>
      </c>
      <c r="I47" s="1">
        <f t="shared" si="11"/>
        <v>6015000000</v>
      </c>
      <c r="J47">
        <v>5848085507</v>
      </c>
      <c r="K47" s="1">
        <f t="shared" si="9"/>
        <v>99.934464000000006</v>
      </c>
      <c r="L47" s="1">
        <f t="shared" si="12"/>
        <v>97.532010361643941</v>
      </c>
      <c r="M47" s="1">
        <v>5147184</v>
      </c>
      <c r="N47" s="1" t="s">
        <v>96</v>
      </c>
    </row>
    <row r="49" spans="1:1" x14ac:dyDescent="0.25">
      <c r="A49" s="2"/>
    </row>
  </sheetData>
  <phoneticPr fontId="1" type="noConversion"/>
  <pageMargins left="0.25" right="0.25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von Rauchhaupt</dc:creator>
  <cp:lastModifiedBy>Jens von Rauchhaupt</cp:lastModifiedBy>
  <cp:lastPrinted>2024-06-26T11:01:11Z</cp:lastPrinted>
  <dcterms:created xsi:type="dcterms:W3CDTF">2024-06-24T09:33:05Z</dcterms:created>
  <dcterms:modified xsi:type="dcterms:W3CDTF">2024-06-26T11:01:12Z</dcterms:modified>
</cp:coreProperties>
</file>