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<sst xmlns="http://schemas.openxmlformats.org/spreadsheetml/2006/main" count="70" uniqueCount="55">
  <si>
    <t xml:space="preserve">Alternative für Rietz: Heizen mit Holz</t>
  </si>
  <si>
    <t xml:space="preserve">Größe</t>
  </si>
  <si>
    <t xml:space="preserve">Wert</t>
  </si>
  <si>
    <t xml:space="preserve">Einheit</t>
  </si>
  <si>
    <t xml:space="preserve">Abschreibung in  a</t>
  </si>
  <si>
    <t xml:space="preserve">Quelle</t>
  </si>
  <si>
    <t xml:space="preserve">Einwohner</t>
  </si>
  <si>
    <t xml:space="preserve"> </t>
  </si>
  <si>
    <t xml:space="preserve">Fläche</t>
  </si>
  <si>
    <t xml:space="preserve">km²</t>
  </si>
  <si>
    <t xml:space="preserve">Bewohner pro Haushalt</t>
  </si>
  <si>
    <t xml:space="preserve">Endenergie für Heizung+WW (Wohn-&amp;Nichtwohngebäude) nach moderater Sanierung</t>
  </si>
  <si>
    <t xml:space="preserve">kWh/a/Kopf</t>
  </si>
  <si>
    <t xml:space="preserve">Wärmeverbrauch unter 100 Grad (Haushalte,Gewerbe,Industrie)pro Kopf; BRD 2017</t>
  </si>
  <si>
    <t xml:space="preserve">Holzzuwachs </t>
  </si>
  <si>
    <t xml:space="preserve">m³/a/ha</t>
  </si>
  <si>
    <t xml:space="preserve">http://www.bundeswaldinventur.bayern.de/081644/index.php?layer=rss</t>
  </si>
  <si>
    <t xml:space="preserve">Heizwert Holz</t>
  </si>
  <si>
    <t xml:space="preserve">kWh/m³</t>
  </si>
  <si>
    <t xml:space="preserve">https://www.energie-experten.org/heizung/holzheizung/brennholz/brennwert-holz.html</t>
  </si>
  <si>
    <t xml:space="preserve">Wirkungsgrad Heizung </t>
  </si>
  <si>
    <t xml:space="preserve">%</t>
  </si>
  <si>
    <t xml:space="preserve">Holzpreis</t>
  </si>
  <si>
    <t xml:space="preserve">€/m³</t>
  </si>
  <si>
    <t xml:space="preserve">http://www.tfz.bayern.de/festbrennstoffe/energetischenutzung/035134/index.php; Festmeter</t>
  </si>
  <si>
    <t xml:space="preserve">Brennwertkessel</t>
  </si>
  <si>
    <t xml:space="preserve">€</t>
  </si>
  <si>
    <t xml:space="preserve">Wartungskosten</t>
  </si>
  <si>
    <t xml:space="preserve">€/a/Haushalt</t>
  </si>
  <si>
    <t xml:space="preserve">https://www.heizspiegel.de/heizkosten-senken/heizungswartung/</t>
  </si>
  <si>
    <t xml:space="preserve">Schornstein</t>
  </si>
  <si>
    <t xml:space="preserve">https://www.kesselheld.de/schornsteinfeger/</t>
  </si>
  <si>
    <t xml:space="preserve">Strom</t>
  </si>
  <si>
    <t xml:space="preserve">Diese Kosten werden nicht gezählt. Sie betreffen nicht die Bereitstellung der Wärme, nur ihre Verteilung im Haus. </t>
  </si>
  <si>
    <t xml:space="preserve">persönlicher Aufwand, Jahresschnitt </t>
  </si>
  <si>
    <t xml:space="preserve">h/d/Haushalt</t>
  </si>
  <si>
    <t xml:space="preserve">Heizen, Holz transportieren, Holz bearbeiten</t>
  </si>
  <si>
    <t xml:space="preserve">persönlicher Stundensatz</t>
  </si>
  <si>
    <t xml:space="preserve">€/h</t>
  </si>
  <si>
    <t xml:space="preserve">Mindestlohn</t>
  </si>
  <si>
    <t xml:space="preserve">GesamtEE saniert</t>
  </si>
  <si>
    <t xml:space="preserve">kWh/a</t>
  </si>
  <si>
    <t xml:space="preserve">Holzverbrauch saniert</t>
  </si>
  <si>
    <t xml:space="preserve">m³/Kopf</t>
  </si>
  <si>
    <t xml:space="preserve">Flächenverbrauch saniert</t>
  </si>
  <si>
    <t xml:space="preserve">m²/Kopf</t>
  </si>
  <si>
    <t xml:space="preserve">Kosten Holz</t>
  </si>
  <si>
    <t xml:space="preserve">€/a/Kopf</t>
  </si>
  <si>
    <t xml:space="preserve">Kosten Heizung</t>
  </si>
  <si>
    <t xml:space="preserve">monatlich</t>
  </si>
  <si>
    <t xml:space="preserve">Gesamtkosten nach moderater Sanierung der Gebäude</t>
  </si>
  <si>
    <t xml:space="preserve">Kosten zur Bereitstellung der Wärme.</t>
  </si>
  <si>
    <t xml:space="preserve">Gesamtkosten  nach moderater Sanierung, einschließlich persönlichem Aufwand</t>
  </si>
  <si>
    <t xml:space="preserve">Gesamtkosten aktuell</t>
  </si>
  <si>
    <t xml:space="preserve">Gesamtkosten  aktuell, einschließlich persönlichem Aufwand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</si>
</sst>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€-407];[RED]\-#,##0.00\ [$€-407]"/>
    <numFmt numFmtId="166" formatCode="#,##0"/>
    <numFmt numFmtId="167" formatCode="0.0"/>
    <numFmt numFmtId="168" formatCode="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sz val="8"/>
      <name val="Liberation Sans Narrow"/>
      <family val="2"/>
    </font>
    <font>
      <b val="true"/>
      <sz val="8"/>
      <name val="Liberation Sans Narrow"/>
      <family val="2"/>
    </font>
    <font>
      <sz val="8"/>
      <color rgb="FF0000FF"/>
      <name val="Liberation Sans Narrow"/>
      <family val="2"/>
    </font>
    <font>
      <b val="true"/>
      <sz val="9"/>
      <name val="Liberation Sans Narrow"/>
      <family val="2"/>
    </font>
    <font>
      <sz val="9"/>
      <name val="Liberation San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 2" xfId="21"/>
    <cellStyle name="Überschrift" xfId="22"/>
    <cellStyle name="Überschrift 1" xfId="23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bundeswaldinventur.bayern.de/081644/index.php?layer=rss" TargetMode="External"/><Relationship Id="rId2" Type="http://schemas.openxmlformats.org/officeDocument/2006/relationships/hyperlink" Target="https://www.energie-experten.org/heizung/holzheizung/brennholz/brennwert-holz.html" TargetMode="External"/><Relationship Id="rId3" Type="http://schemas.openxmlformats.org/officeDocument/2006/relationships/hyperlink" Target="https://www.heizspiegel.de/heizkosten-senken/heizungswartung/" TargetMode="External"/><Relationship Id="rId4" Type="http://schemas.openxmlformats.org/officeDocument/2006/relationships/hyperlink" Target="https://www.kesselheld.de/schornsteinfege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2.66"/>
    <col collapsed="false" customWidth="true" hidden="false" outlineLevel="0" max="2" min="2" style="2" width="11.02"/>
    <col collapsed="false" customWidth="true" hidden="false" outlineLevel="0" max="3" min="3" style="3" width="8.94"/>
    <col collapsed="false" customWidth="true" hidden="false" outlineLevel="0" max="4" min="4" style="3" width="14.59"/>
    <col collapsed="false" customWidth="true" hidden="false" outlineLevel="0" max="5" min="5" style="1" width="93.97"/>
    <col collapsed="false" customWidth="false" hidden="false" outlineLevel="0" max="1024" min="6" style="3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</row>
    <row r="2" s="5" customFormat="tru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</row>
    <row r="3" customFormat="false" ht="12.8" hidden="false" customHeight="false" outlineLevel="0" collapsed="false">
      <c r="A3" s="1" t="s">
        <v>6</v>
      </c>
      <c r="B3" s="7" t="n">
        <v>3414</v>
      </c>
      <c r="C3" s="3" t="s">
        <v>7</v>
      </c>
    </row>
    <row r="4" customFormat="false" ht="12.8" hidden="false" customHeight="false" outlineLevel="0" collapsed="false">
      <c r="A4" s="1" t="s">
        <v>8</v>
      </c>
      <c r="B4" s="7" t="n">
        <v>130</v>
      </c>
      <c r="C4" s="3" t="s">
        <v>9</v>
      </c>
    </row>
    <row r="5" customFormat="false" ht="12.8" hidden="false" customHeight="false" outlineLevel="0" collapsed="false">
      <c r="A5" s="1" t="s">
        <v>10</v>
      </c>
      <c r="B5" s="7" t="n">
        <v>1.97</v>
      </c>
    </row>
    <row r="6" customFormat="false" ht="12.8" hidden="false" customHeight="false" outlineLevel="0" collapsed="false">
      <c r="A6" s="8" t="s">
        <v>11</v>
      </c>
      <c r="B6" s="7" t="n">
        <v>5905</v>
      </c>
      <c r="C6" s="3" t="s">
        <v>12</v>
      </c>
    </row>
    <row r="7" customFormat="false" ht="12.8" hidden="false" customHeight="false" outlineLevel="0" collapsed="false">
      <c r="A7" s="8" t="s">
        <v>13</v>
      </c>
      <c r="B7" s="7" t="n">
        <v>10641</v>
      </c>
      <c r="C7" s="3" t="s">
        <v>12</v>
      </c>
    </row>
    <row r="8" customFormat="false" ht="12.8" hidden="false" customHeight="false" outlineLevel="0" collapsed="false">
      <c r="A8" s="1" t="s">
        <v>14</v>
      </c>
      <c r="B8" s="7" t="n">
        <v>11.9</v>
      </c>
      <c r="C8" s="3" t="s">
        <v>15</v>
      </c>
      <c r="E8" s="9" t="s">
        <v>16</v>
      </c>
    </row>
    <row r="9" customFormat="false" ht="12.8" hidden="false" customHeight="false" outlineLevel="0" collapsed="false">
      <c r="A9" s="1" t="s">
        <v>17</v>
      </c>
      <c r="B9" s="7" t="n">
        <v>2000</v>
      </c>
      <c r="C9" s="3" t="s">
        <v>18</v>
      </c>
      <c r="E9" s="9" t="s">
        <v>19</v>
      </c>
    </row>
    <row r="10" customFormat="false" ht="12.8" hidden="false" customHeight="false" outlineLevel="0" collapsed="false">
      <c r="A10" s="1" t="s">
        <v>20</v>
      </c>
      <c r="B10" s="7" t="n">
        <v>70</v>
      </c>
      <c r="C10" s="3" t="s">
        <v>21</v>
      </c>
    </row>
    <row r="11" customFormat="false" ht="12.8" hidden="false" customHeight="false" outlineLevel="0" collapsed="false">
      <c r="A11" s="1" t="s">
        <v>22</v>
      </c>
      <c r="B11" s="7" t="n">
        <v>100</v>
      </c>
      <c r="C11" s="3" t="s">
        <v>23</v>
      </c>
      <c r="D11" s="10" t="n">
        <v>1</v>
      </c>
      <c r="E11" s="1" t="s">
        <v>24</v>
      </c>
    </row>
    <row r="12" customFormat="false" ht="12.8" hidden="false" customHeight="false" outlineLevel="0" collapsed="false">
      <c r="A12" s="1" t="s">
        <v>25</v>
      </c>
      <c r="B12" s="7" t="n">
        <v>3000</v>
      </c>
      <c r="C12" s="3" t="s">
        <v>26</v>
      </c>
      <c r="D12" s="10" t="n">
        <v>15</v>
      </c>
    </row>
    <row r="13" customFormat="false" ht="12.8" hidden="false" customHeight="false" outlineLevel="0" collapsed="false">
      <c r="A13" s="1" t="s">
        <v>27</v>
      </c>
      <c r="B13" s="7" t="n">
        <v>160</v>
      </c>
      <c r="C13" s="3" t="s">
        <v>28</v>
      </c>
      <c r="D13" s="11"/>
      <c r="E13" s="12" t="s">
        <v>29</v>
      </c>
    </row>
    <row r="14" customFormat="false" ht="12.8" hidden="false" customHeight="false" outlineLevel="0" collapsed="false">
      <c r="A14" s="1" t="s">
        <v>30</v>
      </c>
      <c r="B14" s="7" t="n">
        <v>70</v>
      </c>
      <c r="C14" s="3" t="s">
        <v>28</v>
      </c>
      <c r="D14" s="11"/>
      <c r="E14" s="9" t="s">
        <v>31</v>
      </c>
    </row>
    <row r="15" customFormat="false" ht="12.8" hidden="false" customHeight="false" outlineLevel="0" collapsed="false">
      <c r="A15" s="1" t="s">
        <v>32</v>
      </c>
      <c r="B15" s="7" t="n">
        <v>50</v>
      </c>
      <c r="C15" s="3" t="s">
        <v>28</v>
      </c>
      <c r="D15" s="11"/>
      <c r="E15" s="1" t="s">
        <v>33</v>
      </c>
    </row>
    <row r="16" customFormat="false" ht="12.8" hidden="false" customHeight="false" outlineLevel="0" collapsed="false">
      <c r="A16" s="1" t="s">
        <v>34</v>
      </c>
      <c r="B16" s="7" t="n">
        <v>0.3</v>
      </c>
      <c r="C16" s="3" t="s">
        <v>35</v>
      </c>
      <c r="D16" s="11"/>
      <c r="E16" s="1" t="s">
        <v>36</v>
      </c>
    </row>
    <row r="17" customFormat="false" ht="12.8" hidden="false" customHeight="false" outlineLevel="0" collapsed="false">
      <c r="A17" s="1" t="s">
        <v>37</v>
      </c>
      <c r="B17" s="7" t="n">
        <v>9.35</v>
      </c>
      <c r="C17" s="3" t="s">
        <v>38</v>
      </c>
      <c r="D17" s="11"/>
      <c r="E17" s="1" t="s">
        <v>39</v>
      </c>
    </row>
    <row r="18" customFormat="false" ht="12.8" hidden="false" customHeight="false" outlineLevel="0" collapsed="false">
      <c r="A18" s="1" t="s">
        <v>40</v>
      </c>
      <c r="B18" s="13" t="n">
        <f aca="false">B3*B6</f>
        <v>20159670</v>
      </c>
      <c r="C18" s="3" t="s">
        <v>41</v>
      </c>
    </row>
    <row r="19" customFormat="false" ht="12.8" hidden="false" customHeight="false" outlineLevel="0" collapsed="false">
      <c r="A19" s="1" t="s">
        <v>42</v>
      </c>
      <c r="B19" s="14" t="n">
        <f aca="false">B6/B9/(B10/100)</f>
        <v>4.21785714285714</v>
      </c>
      <c r="C19" s="3" t="s">
        <v>43</v>
      </c>
    </row>
    <row r="20" customFormat="false" ht="12.8" hidden="false" customHeight="false" outlineLevel="0" collapsed="false">
      <c r="A20" s="1" t="s">
        <v>44</v>
      </c>
      <c r="B20" s="15" t="n">
        <f aca="false">B19/B8*10000</f>
        <v>3544.41776710684</v>
      </c>
      <c r="C20" s="3" t="s">
        <v>45</v>
      </c>
    </row>
    <row r="21" customFormat="false" ht="12.8" hidden="false" customHeight="false" outlineLevel="0" collapsed="false">
      <c r="A21" s="1" t="s">
        <v>44</v>
      </c>
      <c r="B21" s="15" t="n">
        <f aca="false">B20*B3/1000000</f>
        <v>12.1006422569028</v>
      </c>
      <c r="C21" s="3" t="s">
        <v>9</v>
      </c>
    </row>
    <row r="22" customFormat="false" ht="12.8" hidden="false" customHeight="false" outlineLevel="0" collapsed="false">
      <c r="A22" s="1" t="s">
        <v>44</v>
      </c>
      <c r="B22" s="15" t="n">
        <f aca="false">B21/B4*100</f>
        <v>9.30818635146366</v>
      </c>
      <c r="C22" s="3" t="s">
        <v>21</v>
      </c>
    </row>
    <row r="23" customFormat="false" ht="12.8" hidden="false" customHeight="false" outlineLevel="0" collapsed="false">
      <c r="A23" s="1" t="s">
        <v>46</v>
      </c>
      <c r="B23" s="13" t="n">
        <f aca="false">B11*B19</f>
        <v>421.785714285714</v>
      </c>
      <c r="C23" s="3" t="s">
        <v>47</v>
      </c>
    </row>
    <row r="24" customFormat="false" ht="12.8" hidden="false" customHeight="false" outlineLevel="0" collapsed="false">
      <c r="A24" s="1" t="s">
        <v>48</v>
      </c>
      <c r="B24" s="13" t="n">
        <f aca="false">B12/B5/D12</f>
        <v>101.522842639594</v>
      </c>
      <c r="C24" s="3" t="s">
        <v>47</v>
      </c>
    </row>
    <row r="25" customFormat="false" ht="12.8" hidden="false" customHeight="false" outlineLevel="0" collapsed="false">
      <c r="B25" s="13"/>
      <c r="D25" s="3" t="s">
        <v>49</v>
      </c>
    </row>
    <row r="26" s="21" customFormat="true" ht="12.8" hidden="false" customHeight="false" outlineLevel="0" collapsed="false">
      <c r="A26" s="16" t="s">
        <v>50</v>
      </c>
      <c r="B26" s="17" t="n">
        <f aca="false">B23+B24+(B13+B14)/B5</f>
        <v>640.059825960841</v>
      </c>
      <c r="C26" s="18" t="s">
        <v>47</v>
      </c>
      <c r="D26" s="19" t="n">
        <f aca="false">B26/12</f>
        <v>53.3383188300701</v>
      </c>
      <c r="E26" s="20" t="s">
        <v>51</v>
      </c>
    </row>
    <row r="27" s="21" customFormat="true" ht="12.8" hidden="false" customHeight="false" outlineLevel="0" collapsed="false">
      <c r="A27" s="16" t="s">
        <v>52</v>
      </c>
      <c r="B27" s="17" t="n">
        <f aca="false">B23+B24+(B13+B14+365*B16*B17)/B5</f>
        <v>1159.76794778825</v>
      </c>
      <c r="C27" s="18" t="s">
        <v>47</v>
      </c>
      <c r="D27" s="19" t="n">
        <f aca="false">B27/12</f>
        <v>96.6473289823544</v>
      </c>
      <c r="E27" s="20" t="s">
        <v>51</v>
      </c>
    </row>
    <row r="28" s="21" customFormat="true" ht="12.8" hidden="false" customHeight="false" outlineLevel="0" collapsed="false">
      <c r="A28" s="16" t="s">
        <v>53</v>
      </c>
      <c r="B28" s="17" t="n">
        <f aca="false">B23*B7/B6+B24+(B13+B14)/B5</f>
        <v>978.345540246556</v>
      </c>
      <c r="C28" s="18" t="s">
        <v>47</v>
      </c>
      <c r="D28" s="19" t="n">
        <f aca="false">B28/12</f>
        <v>81.5287950205463</v>
      </c>
      <c r="E28" s="20" t="s">
        <v>51</v>
      </c>
    </row>
    <row r="29" s="21" customFormat="true" ht="12.8" hidden="false" customHeight="false" outlineLevel="0" collapsed="false">
      <c r="A29" s="16" t="s">
        <v>54</v>
      </c>
      <c r="B29" s="17" t="n">
        <f aca="false">B23*B7/B6+B24+(B13+B14+365*B16*B17*B7/B6)/B5</f>
        <v>1914.87629797145</v>
      </c>
      <c r="C29" s="18" t="s">
        <v>47</v>
      </c>
      <c r="D29" s="19" t="n">
        <f aca="false">B29/12</f>
        <v>159.573024830954</v>
      </c>
      <c r="E29" s="20" t="s">
        <v>51</v>
      </c>
    </row>
  </sheetData>
  <mergeCells count="1">
    <mergeCell ref="A1:D1"/>
  </mergeCells>
  <hyperlinks>
    <hyperlink ref="E8" r:id="rId1" display="http://www.bundeswaldinventur.bayern.de/081644/index.php?layer=rss"/>
    <hyperlink ref="E9" r:id="rId2" display="https://www.energie-experten.org/heizung/holzheizung/brennholz/brennwert-holz.html"/>
    <hyperlink ref="E13" r:id="rId3" display="https://www.heizspiegel.de/heizkosten-senken/heizungswartung/"/>
    <hyperlink ref="E14" r:id="rId4" display="https://www.kesselheld.de/schornsteinfeger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2020-03-06T17:43:01Z</dcterms:created>
  <dc:creator/>
  <dc:description/>
  <dc:language>de-DE</dc:language>
  <cp:lastModifiedBy/>
  <dcterms:modified xsi:type="dcterms:W3CDTF">2023-03-10T18:58:37Z</dcterms:modified>
  <cp:revision>7</cp:revision>
  <dc:subject/>
  <dc:title/>
</cp:coreProperties>
</file>