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<sst xmlns="http://schemas.openxmlformats.org/spreadsheetml/2006/main" count="897" uniqueCount="487">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</sst>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;[Red]\-0.00\ "/>
    <numFmt numFmtId="177" formatCode="0.0000_);[Red]\(0.0000\)"/>
    <numFmt numFmtId="178" formatCode="0_ "/>
    <numFmt numFmtId="179" formatCode="0_);[Red]\(0\)"/>
    <numFmt numFmtId="180" formatCode="0_ ;[Red]\-0\ "/>
    <numFmt numFmtId="181" formatCode="0.0_ "/>
    <numFmt numFmtId="182" formatCode="0.0_);[Red]\(0.0\)"/>
    <numFmt numFmtId="183" formatCode="0.00_);[Red]\(0.00\)"/>
    <numFmt numFmtId="184" formatCode="0.000_ "/>
    <numFmt numFmtId="185" formatCode="0.000_);[Red]\(0.000\)"/>
    <numFmt numFmtId="186" formatCode="0.00_ "/>
    <numFmt numFmtId="187" formatCode="0.000_ ;[Red]\-0.000\ "/>
  </numFmts>
  <fonts count="71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7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0" borderId="31" applyNumberFormat="0" applyFont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7" fillId="0" borderId="30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5" fillId="13" borderId="29" applyNumberFormat="0" applyAlignment="0" applyProtection="0">
      <alignment vertical="center"/>
    </xf>
    <xf numFmtId="0" fontId="52" fillId="13" borderId="26" applyNumberFormat="0" applyAlignment="0" applyProtection="0">
      <alignment vertical="center"/>
    </xf>
    <xf numFmtId="0" fontId="54" fillId="18" borderId="28" applyNumberFormat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49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49" applyBorder="1" applyAlignment="1">
      <alignment horizontal="center" vertical="center" wrapText="1"/>
    </xf>
    <xf numFmtId="0" fontId="8" fillId="3" borderId="10" xfId="49" applyFont="1" applyFill="1" applyBorder="1" applyAlignment="1">
      <alignment horizontal="center" vertical="center"/>
    </xf>
    <xf numFmtId="0" fontId="9" fillId="0" borderId="3" xfId="49" applyBorder="1" applyAlignment="1">
      <alignment horizontal="center" vertical="center" wrapText="1"/>
    </xf>
    <xf numFmtId="0" fontId="9" fillId="0" borderId="4" xfId="49" applyBorder="1" applyAlignment="1">
      <alignment horizontal="center" vertic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78" fontId="13" fillId="4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78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 applyProtection="1">
      <alignment horizontal="center" vertical="center"/>
      <protection hidden="1"/>
    </xf>
    <xf numFmtId="178" fontId="13" fillId="4" borderId="3" xfId="0" applyNumberFormat="1" applyFont="1" applyFill="1" applyBorder="1" applyAlignment="1" applyProtection="1">
      <alignment horizontal="center" vertical="center"/>
      <protection hidden="1"/>
    </xf>
    <xf numFmtId="178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78" fontId="13" fillId="0" borderId="15" xfId="0" applyNumberFormat="1" applyFont="1" applyBorder="1" applyAlignment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76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0" borderId="1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181" fontId="13" fillId="2" borderId="2" xfId="0" applyNumberFormat="1" applyFont="1" applyFill="1" applyBorder="1" applyAlignment="1" applyProtection="1">
      <alignment horizontal="center" vertical="center"/>
      <protection hidden="1"/>
    </xf>
    <xf numFmtId="176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79" fontId="14" fillId="4" borderId="1" xfId="0" applyNumberFormat="1" applyFont="1" applyFill="1" applyBorder="1" applyAlignment="1">
      <alignment horizontal="center" vertical="center" wrapText="1"/>
    </xf>
    <xf numFmtId="179" fontId="15" fillId="4" borderId="1" xfId="0" applyNumberFormat="1" applyFont="1" applyFill="1" applyBorder="1" applyAlignment="1">
      <alignment horizontal="center" vertical="center"/>
    </xf>
    <xf numFmtId="179" fontId="15" fillId="4" borderId="3" xfId="0" applyNumberFormat="1" applyFont="1" applyFill="1" applyBorder="1" applyAlignment="1">
      <alignment horizontal="center" vertical="center"/>
    </xf>
    <xf numFmtId="179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78" fontId="13" fillId="0" borderId="3" xfId="0" applyNumberFormat="1" applyFont="1" applyBorder="1" applyAlignment="1">
      <alignment horizontal="center" vertical="center"/>
    </xf>
    <xf numFmtId="178" fontId="13" fillId="0" borderId="16" xfId="0" applyNumberFormat="1" applyFont="1" applyBorder="1" applyAlignment="1">
      <alignment horizontal="center" vertical="center"/>
    </xf>
    <xf numFmtId="178" fontId="13" fillId="2" borderId="3" xfId="0" applyNumberFormat="1" applyFont="1" applyFill="1" applyBorder="1" applyAlignment="1" applyProtection="1">
      <alignment horizontal="center" vertical="center"/>
      <protection hidden="1"/>
    </xf>
    <xf numFmtId="178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2" fontId="22" fillId="0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4" fillId="0" borderId="1" xfId="0" applyNumberFormat="1" applyFont="1" applyFill="1" applyBorder="1" applyAlignment="1" applyProtection="1">
      <alignment horizontal="center" vertical="center"/>
      <protection hidden="1"/>
    </xf>
    <xf numFmtId="183" fontId="24" fillId="0" borderId="1" xfId="0" applyNumberFormat="1" applyFont="1" applyFill="1" applyBorder="1" applyAlignment="1" applyProtection="1">
      <alignment horizontal="center" vertical="center"/>
      <protection hidden="1"/>
    </xf>
    <xf numFmtId="178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0" borderId="1" xfId="0" applyNumberFormat="1" applyFont="1" applyFill="1" applyBorder="1" applyAlignment="1" applyProtection="1">
      <alignment horizontal="center" vertical="center"/>
      <protection hidden="1"/>
    </xf>
    <xf numFmtId="184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4" fillId="3" borderId="1" xfId="0" applyNumberFormat="1" applyFont="1" applyFill="1" applyBorder="1" applyAlignment="1" applyProtection="1">
      <alignment horizontal="center" vertical="center"/>
      <protection hidden="1"/>
    </xf>
    <xf numFmtId="178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79" fontId="24" fillId="3" borderId="2" xfId="0" applyNumberFormat="1" applyFont="1" applyFill="1" applyBorder="1" applyAlignment="1" applyProtection="1">
      <alignment horizontal="center" vertical="center"/>
      <protection hidden="1"/>
    </xf>
    <xf numFmtId="178" fontId="24" fillId="3" borderId="2" xfId="0" applyNumberFormat="1" applyFont="1" applyFill="1" applyBorder="1" applyAlignment="1" applyProtection="1">
      <alignment horizontal="center" vertical="center"/>
      <protection hidden="1"/>
    </xf>
    <xf numFmtId="181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1" fontId="18" fillId="3" borderId="6" xfId="0" applyNumberFormat="1" applyFont="1" applyFill="1" applyBorder="1" applyAlignment="1">
      <alignment horizontal="center" vertical="center" wrapText="1"/>
    </xf>
    <xf numFmtId="181" fontId="18" fillId="3" borderId="1" xfId="0" applyNumberFormat="1" applyFont="1" applyFill="1" applyBorder="1" applyAlignment="1">
      <alignment horizontal="center" vertical="center" wrapText="1"/>
    </xf>
    <xf numFmtId="184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4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7" fillId="0" borderId="0" xfId="0" applyNumberFormat="1" applyFont="1" applyFill="1" applyBorder="1" applyAlignment="1" applyProtection="1">
      <alignment horizontal="center" vertical="center"/>
      <protection locked="0"/>
    </xf>
    <xf numFmtId="183" fontId="25" fillId="0" borderId="0" xfId="0" applyNumberFormat="1" applyFont="1" applyFill="1" applyBorder="1" applyAlignment="1" applyProtection="1">
      <alignment horizontal="center" vertical="center"/>
      <protection locked="0"/>
    </xf>
    <xf numFmtId="181" fontId="26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81" fontId="20" fillId="3" borderId="1" xfId="0" applyNumberFormat="1" applyFont="1" applyFill="1" applyBorder="1" applyAlignment="1">
      <alignment horizontal="center" vertical="center" wrapText="1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Fill="1" applyAlignment="1"/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" xfId="0" applyFont="1" applyBorder="1" applyAlignment="1">
      <alignment horizontal="center" vertical="center"/>
    </xf>
    <xf numFmtId="184" fontId="24" fillId="0" borderId="1" xfId="0" applyNumberFormat="1" applyFont="1" applyBorder="1" applyAlignment="1">
      <alignment horizontal="center" vertical="center"/>
    </xf>
    <xf numFmtId="186" fontId="24" fillId="0" borderId="1" xfId="0" applyNumberFormat="1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 applyProtection="1">
      <alignment horizontal="center" vertical="center"/>
      <protection hidden="1"/>
    </xf>
    <xf numFmtId="186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24" fillId="2" borderId="1" xfId="0" applyNumberFormat="1" applyFont="1" applyFill="1" applyBorder="1" applyAlignment="1" applyProtection="1">
      <alignment horizontal="center" vertical="center"/>
      <protection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4" borderId="1" xfId="0" applyNumberFormat="1" applyFont="1" applyFill="1" applyBorder="1" applyAlignment="1">
      <alignment horizontal="center" vertical="center"/>
    </xf>
    <xf numFmtId="186" fontId="24" fillId="3" borderId="1" xfId="0" applyNumberFormat="1" applyFont="1" applyFill="1" applyBorder="1" applyAlignment="1" applyProtection="1">
      <alignment horizontal="center" vertical="center"/>
      <protection hidden="1"/>
    </xf>
    <xf numFmtId="184" fontId="24" fillId="2" borderId="2" xfId="0" applyNumberFormat="1" applyFont="1" applyFill="1" applyBorder="1" applyAlignment="1" applyProtection="1">
      <alignment horizontal="center" vertical="center"/>
      <protection hidden="1"/>
    </xf>
    <xf numFmtId="184" fontId="24" fillId="4" borderId="2" xfId="0" applyNumberFormat="1" applyFont="1" applyFill="1" applyBorder="1" applyAlignment="1">
      <alignment horizontal="center" vertical="center"/>
    </xf>
    <xf numFmtId="186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184" fontId="24" fillId="0" borderId="3" xfId="0" applyNumberFormat="1" applyFont="1" applyBorder="1" applyAlignment="1">
      <alignment horizontal="center" vertical="center"/>
    </xf>
    <xf numFmtId="184" fontId="24" fillId="3" borderId="3" xfId="0" applyNumberFormat="1" applyFont="1" applyFill="1" applyBorder="1" applyAlignment="1" applyProtection="1">
      <alignment horizontal="center" vertical="center"/>
      <protection hidden="1"/>
    </xf>
    <xf numFmtId="181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 hidden="1"/>
    </xf>
    <xf numFmtId="187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0" fontId="33" fillId="5" borderId="1" xfId="0" applyNumberFormat="1" applyFont="1" applyFill="1" applyBorder="1" applyAlignment="1" applyProtection="1">
      <alignment horizontal="center" vertical="center"/>
      <protection hidden="1"/>
    </xf>
    <xf numFmtId="187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0" fontId="33" fillId="5" borderId="2" xfId="0" applyNumberFormat="1" applyFont="1" applyFill="1" applyBorder="1" applyAlignment="1" applyProtection="1">
      <alignment horizontal="center" vertical="center"/>
      <protection hidden="1"/>
    </xf>
    <xf numFmtId="187" fontId="33" fillId="5" borderId="2" xfId="0" applyNumberFormat="1" applyFont="1" applyFill="1" applyBorder="1" applyAlignment="1" applyProtection="1">
      <alignment horizontal="center" vertical="center"/>
      <protection hidden="1"/>
    </xf>
    <xf numFmtId="0" fontId="37" fillId="5" borderId="1" xfId="0" applyFont="1" applyFill="1" applyBorder="1" applyAlignment="1" applyProtection="1">
      <alignment horizontal="center" vertical="center" wrapText="1"/>
      <protection locked="0" hidden="1"/>
    </xf>
    <xf numFmtId="180" fontId="33" fillId="0" borderId="1" xfId="0" applyNumberFormat="1" applyFont="1" applyBorder="1" applyAlignment="1" applyProtection="1">
      <alignment horizontal="center" vertical="center"/>
      <protection locked="0"/>
    </xf>
    <xf numFmtId="176" fontId="33" fillId="0" borderId="1" xfId="0" applyNumberFormat="1" applyFont="1" applyBorder="1" applyAlignment="1" applyProtection="1">
      <alignment horizontal="center" vertical="center"/>
      <protection locked="0"/>
    </xf>
    <xf numFmtId="176" fontId="33" fillId="5" borderId="1" xfId="0" applyNumberFormat="1" applyFont="1" applyFill="1" applyBorder="1" applyAlignment="1" applyProtection="1">
      <alignment horizontal="center" vertical="center"/>
      <protection hidden="1"/>
    </xf>
    <xf numFmtId="176" fontId="33" fillId="5" borderId="2" xfId="0" applyNumberFormat="1" applyFont="1" applyFill="1" applyBorder="1" applyAlignment="1" applyProtection="1">
      <alignment horizontal="center" vertical="center"/>
      <protection hidden="1"/>
    </xf>
    <xf numFmtId="176" fontId="24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28" fillId="5" borderId="10" xfId="0" applyFont="1" applyFill="1" applyBorder="1" applyAlignment="1" applyProtection="1">
      <alignment horizontal="center" vertical="center" wrapText="1"/>
      <protection locked="0" hidden="1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28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36" fillId="5" borderId="3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2" fontId="24" fillId="0" borderId="1" xfId="0" applyNumberFormat="1" applyFont="1" applyBorder="1" applyAlignment="1">
      <alignment horizontal="center" vertical="center"/>
    </xf>
    <xf numFmtId="182" fontId="24" fillId="0" borderId="3" xfId="0" applyNumberFormat="1" applyFont="1" applyBorder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/>
      <protection hidden="1"/>
    </xf>
    <xf numFmtId="0" fontId="33" fillId="5" borderId="3" xfId="0" applyFont="1" applyFill="1" applyBorder="1" applyAlignment="1" applyProtection="1">
      <alignment horizontal="center" vertical="center"/>
      <protection hidden="1"/>
    </xf>
    <xf numFmtId="182" fontId="24" fillId="0" borderId="0" xfId="0" applyNumberFormat="1" applyFont="1" applyAlignment="1" applyProtection="1">
      <alignment horizontal="center" vertical="center"/>
      <protection hidden="1"/>
    </xf>
    <xf numFmtId="0" fontId="33" fillId="5" borderId="2" xfId="0" applyFont="1" applyFill="1" applyBorder="1" applyAlignment="1" applyProtection="1">
      <alignment horizontal="center" vertical="center"/>
      <protection hidden="1"/>
    </xf>
    <xf numFmtId="185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9" fillId="0" borderId="8" xfId="50" applyFont="1" applyBorder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3" borderId="1" xfId="50" applyFont="1" applyFill="1" applyBorder="1" applyAlignment="1">
      <alignment horizontal="center" vertical="center" wrapText="1"/>
    </xf>
    <xf numFmtId="0" fontId="17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6" borderId="7" xfId="50" applyFont="1" applyFill="1" applyBorder="1" applyAlignment="1" applyProtection="1">
      <alignment horizontal="center" vertical="center" wrapText="1"/>
      <protection hidden="1"/>
    </xf>
    <xf numFmtId="0" fontId="15" fillId="6" borderId="1" xfId="50" applyFont="1" applyFill="1" applyBorder="1" applyAlignment="1">
      <alignment horizontal="center" vertical="center" wrapText="1"/>
    </xf>
    <xf numFmtId="0" fontId="17" fillId="6" borderId="1" xfId="50" applyFont="1" applyFill="1" applyBorder="1" applyAlignment="1" applyProtection="1">
      <alignment horizontal="center" vertical="center" wrapText="1"/>
      <protection locked="0" hidden="1"/>
    </xf>
    <xf numFmtId="0" fontId="39" fillId="3" borderId="7" xfId="50" applyFont="1" applyFill="1" applyBorder="1" applyAlignment="1">
      <alignment horizontal="center" vertical="center"/>
    </xf>
    <xf numFmtId="178" fontId="22" fillId="0" borderId="1" xfId="50" applyNumberFormat="1" applyFont="1" applyBorder="1" applyAlignment="1">
      <alignment horizontal="center" vertical="center"/>
    </xf>
    <xf numFmtId="178" fontId="33" fillId="0" borderId="1" xfId="50" applyNumberFormat="1" applyFont="1" applyBorder="1" applyAlignment="1" applyProtection="1">
      <alignment horizontal="center" vertical="center"/>
      <protection locked="0"/>
    </xf>
    <xf numFmtId="0" fontId="23" fillId="3" borderId="7" xfId="50" applyFont="1" applyFill="1" applyBorder="1" applyAlignment="1">
      <alignment horizontal="center" vertical="center"/>
    </xf>
    <xf numFmtId="178" fontId="40" fillId="3" borderId="1" xfId="50" applyNumberFormat="1" applyFont="1" applyFill="1" applyBorder="1" applyAlignment="1">
      <alignment horizontal="center" vertical="center"/>
    </xf>
    <xf numFmtId="178" fontId="15" fillId="3" borderId="1" xfId="50" applyNumberFormat="1" applyFont="1" applyFill="1" applyBorder="1" applyAlignment="1" applyProtection="1">
      <alignment horizontal="center" vertical="center"/>
      <protection hidden="1"/>
    </xf>
    <xf numFmtId="178" fontId="23" fillId="3" borderId="1" xfId="50" applyNumberFormat="1" applyFont="1" applyFill="1" applyBorder="1" applyAlignment="1">
      <alignment horizontal="center" vertical="center"/>
    </xf>
    <xf numFmtId="0" fontId="23" fillId="3" borderId="9" xfId="50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>
      <alignment horizontal="center" vertical="center"/>
    </xf>
    <xf numFmtId="178" fontId="15" fillId="3" borderId="2" xfId="50" applyNumberFormat="1" applyFont="1" applyFill="1" applyBorder="1" applyAlignment="1" applyProtection="1">
      <alignment horizontal="center" vertical="center"/>
      <protection hidden="1"/>
    </xf>
    <xf numFmtId="177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77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7" fontId="17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50" applyFont="1" applyFill="1">
      <alignment vertical="center"/>
    </xf>
    <xf numFmtId="179" fontId="36" fillId="6" borderId="1" xfId="50" applyNumberFormat="1" applyFont="1" applyFill="1" applyBorder="1" applyAlignment="1" applyProtection="1">
      <alignment horizontal="center" vertical="center"/>
      <protection locked="0"/>
    </xf>
    <xf numFmtId="0" fontId="41" fillId="6" borderId="22" xfId="50" applyFont="1" applyFill="1" applyBorder="1">
      <alignment vertical="center"/>
    </xf>
    <xf numFmtId="182" fontId="42" fillId="6" borderId="1" xfId="50" applyNumberFormat="1" applyFont="1" applyFill="1" applyBorder="1">
      <alignment vertical="center"/>
    </xf>
    <xf numFmtId="177" fontId="42" fillId="6" borderId="1" xfId="50" applyNumberFormat="1" applyFont="1" applyFill="1" applyBorder="1" applyAlignment="1">
      <alignment horizontal="center" vertical="center"/>
    </xf>
    <xf numFmtId="178" fontId="24" fillId="0" borderId="1" xfId="50" applyNumberFormat="1" applyFont="1" applyBorder="1" applyAlignment="1">
      <alignment horizontal="center" vertical="center"/>
    </xf>
    <xf numFmtId="179" fontId="24" fillId="0" borderId="1" xfId="50" applyNumberFormat="1" applyFont="1" applyBorder="1" applyAlignment="1">
      <alignment horizontal="center" vertical="center"/>
    </xf>
    <xf numFmtId="177" fontId="24" fillId="0" borderId="1" xfId="50" applyNumberFormat="1" applyFont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3" fillId="6" borderId="21" xfId="50" applyFont="1" applyFill="1" applyBorder="1" applyAlignment="1">
      <alignment horizontal="center" vertical="center" wrapText="1"/>
    </xf>
    <xf numFmtId="0" fontId="39" fillId="6" borderId="21" xfId="50" applyFont="1" applyFill="1" applyBorder="1" applyAlignment="1">
      <alignment horizontal="center" vertical="center" wrapText="1"/>
    </xf>
    <xf numFmtId="0" fontId="39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2" fillId="0" borderId="1" xfId="50" applyNumberFormat="1" applyFont="1" applyBorder="1" applyAlignment="1">
      <alignment horizontal="center" vertical="center"/>
    </xf>
    <xf numFmtId="181" fontId="22" fillId="0" borderId="1" xfId="50" applyNumberFormat="1" applyFont="1" applyBorder="1" applyAlignment="1">
      <alignment horizontal="center" vertical="center"/>
    </xf>
    <xf numFmtId="178" fontId="22" fillId="0" borderId="3" xfId="50" applyNumberFormat="1" applyFont="1" applyBorder="1" applyAlignment="1">
      <alignment horizontal="center" vertical="center"/>
    </xf>
    <xf numFmtId="182" fontId="40" fillId="3" borderId="1" xfId="50" applyNumberFormat="1" applyFont="1" applyFill="1" applyBorder="1" applyAlignment="1">
      <alignment horizontal="center" vertical="center"/>
    </xf>
    <xf numFmtId="178" fontId="40" fillId="3" borderId="3" xfId="50" applyNumberFormat="1" applyFont="1" applyFill="1" applyBorder="1" applyAlignment="1">
      <alignment horizontal="center" vertical="center"/>
    </xf>
    <xf numFmtId="182" fontId="23" fillId="3" borderId="1" xfId="50" applyNumberFormat="1" applyFont="1" applyFill="1" applyBorder="1" applyAlignment="1">
      <alignment horizontal="center" vertical="center"/>
    </xf>
    <xf numFmtId="178" fontId="23" fillId="3" borderId="3" xfId="50" applyNumberFormat="1" applyFont="1" applyFill="1" applyBorder="1" applyAlignment="1">
      <alignment horizontal="center" vertical="center"/>
    </xf>
    <xf numFmtId="182" fontId="23" fillId="3" borderId="2" xfId="50" applyNumberFormat="1" applyFont="1" applyFill="1" applyBorder="1" applyAlignment="1">
      <alignment horizontal="center" vertical="center"/>
    </xf>
    <xf numFmtId="178" fontId="23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2" fontId="42" fillId="3" borderId="1" xfId="0" applyNumberFormat="1" applyFont="1" applyFill="1" applyBorder="1" applyAlignment="1" applyProtection="1">
      <alignment horizontal="center" vertical="center"/>
      <protection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2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hidden="1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2" fontId="42" fillId="0" borderId="3" xfId="0" applyNumberFormat="1" applyFont="1" applyFill="1" applyBorder="1" applyAlignment="1" applyProtection="1">
      <alignment horizontal="center" vertical="center"/>
      <protection hidden="1"/>
    </xf>
    <xf numFmtId="182" fontId="44" fillId="0" borderId="0" xfId="0" applyNumberFormat="1" applyFont="1" applyFill="1" applyBorder="1" applyAlignment="1" applyProtection="1">
      <alignment horizontal="center" vertical="center"/>
      <protection hidden="1"/>
    </xf>
    <xf numFmtId="182" fontId="42" fillId="4" borderId="3" xfId="0" applyNumberFormat="1" applyFont="1" applyFill="1" applyBorder="1" applyAlignment="1" applyProtection="1">
      <alignment horizontal="center" vertical="center"/>
      <protection hidden="1"/>
    </xf>
    <xf numFmtId="182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42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6" fontId="42" fillId="3" borderId="2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3" borderId="2" xfId="0" applyNumberFormat="1" applyFont="1" applyFill="1" applyBorder="1" applyAlignment="1" applyProtection="1">
      <alignment horizontal="center" vertical="center"/>
      <protection hidden="1"/>
    </xf>
    <xf numFmtId="186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4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4" fontId="42" fillId="3" borderId="3" xfId="0" applyNumberFormat="1" applyFont="1" applyFill="1" applyBorder="1" applyAlignment="1" applyProtection="1">
      <alignment horizontal="center" vertical="center"/>
      <protection hidden="1"/>
    </xf>
    <xf numFmtId="184" fontId="42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topLeftCell="AB1" workbookViewId="0">
      <selection activeCell="AR11" sqref="AR11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284" t="s">
        <v>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</row>
    <row r="2" ht="15" customHeight="1" spans="1:45">
      <c r="A2" s="251" t="s">
        <v>1</v>
      </c>
      <c r="B2" s="286" t="s">
        <v>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 t="s">
        <v>3</v>
      </c>
      <c r="R2" s="286"/>
      <c r="S2" s="286"/>
      <c r="T2" s="286"/>
      <c r="U2" s="286"/>
      <c r="V2" s="286"/>
      <c r="W2" s="286"/>
      <c r="X2" s="286"/>
      <c r="Y2" s="286"/>
      <c r="Z2" s="286" t="s">
        <v>4</v>
      </c>
      <c r="AA2" s="286"/>
      <c r="AB2" s="286"/>
      <c r="AC2" s="286"/>
      <c r="AD2" s="286"/>
      <c r="AE2" s="286" t="s">
        <v>5</v>
      </c>
      <c r="AF2" s="286"/>
      <c r="AG2" s="286"/>
      <c r="AH2" s="286"/>
      <c r="AI2" s="286"/>
      <c r="AJ2" s="286"/>
      <c r="AK2" s="286"/>
      <c r="AL2" s="286"/>
      <c r="AM2" s="286"/>
      <c r="AN2" s="286"/>
      <c r="AO2" s="286" t="s">
        <v>6</v>
      </c>
      <c r="AP2" s="286"/>
      <c r="AQ2" s="286"/>
      <c r="AR2" s="286"/>
      <c r="AS2" s="313"/>
    </row>
    <row r="3" ht="15" customHeight="1" spans="1:45">
      <c r="A3" s="255"/>
      <c r="B3" s="287" t="s">
        <v>7</v>
      </c>
      <c r="C3" s="288" t="s">
        <v>8</v>
      </c>
      <c r="D3" s="289" t="s">
        <v>9</v>
      </c>
      <c r="E3" s="289" t="s">
        <v>10</v>
      </c>
      <c r="F3" s="289" t="s">
        <v>11</v>
      </c>
      <c r="G3" s="289" t="s">
        <v>12</v>
      </c>
      <c r="H3" s="289" t="s">
        <v>13</v>
      </c>
      <c r="I3" s="289" t="s">
        <v>14</v>
      </c>
      <c r="J3" s="288" t="s">
        <v>15</v>
      </c>
      <c r="K3" s="288" t="s">
        <v>16</v>
      </c>
      <c r="L3" s="289" t="s">
        <v>17</v>
      </c>
      <c r="M3" s="289">
        <v>-5</v>
      </c>
      <c r="N3" s="319" t="s">
        <v>18</v>
      </c>
      <c r="O3" s="303" t="s">
        <v>19</v>
      </c>
      <c r="P3" s="288" t="s">
        <v>20</v>
      </c>
      <c r="Q3" s="287" t="s">
        <v>7</v>
      </c>
      <c r="R3" s="288" t="s">
        <v>8</v>
      </c>
      <c r="S3" s="289" t="s">
        <v>9</v>
      </c>
      <c r="T3" s="289" t="s">
        <v>10</v>
      </c>
      <c r="U3" s="289" t="s">
        <v>21</v>
      </c>
      <c r="V3" s="289" t="s">
        <v>12</v>
      </c>
      <c r="W3" s="289" t="s">
        <v>13</v>
      </c>
      <c r="X3" s="289" t="s">
        <v>12</v>
      </c>
      <c r="Y3" s="289" t="s">
        <v>15</v>
      </c>
      <c r="Z3" s="288" t="s">
        <v>7</v>
      </c>
      <c r="AA3" s="288" t="s">
        <v>8</v>
      </c>
      <c r="AB3" s="288" t="s">
        <v>10</v>
      </c>
      <c r="AC3" s="288" t="s">
        <v>21</v>
      </c>
      <c r="AD3" s="288" t="s">
        <v>15</v>
      </c>
      <c r="AE3" s="288" t="s">
        <v>7</v>
      </c>
      <c r="AF3" s="288" t="s">
        <v>22</v>
      </c>
      <c r="AG3" s="288" t="s">
        <v>23</v>
      </c>
      <c r="AH3" s="288" t="s">
        <v>24</v>
      </c>
      <c r="AI3" s="288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311" t="s">
        <v>7</v>
      </c>
      <c r="AO3" s="288" t="s">
        <v>24</v>
      </c>
      <c r="AP3" s="288" t="s">
        <v>23</v>
      </c>
      <c r="AQ3" s="288" t="s">
        <v>29</v>
      </c>
      <c r="AR3" s="288" t="s">
        <v>30</v>
      </c>
      <c r="AS3" s="314" t="s">
        <v>31</v>
      </c>
    </row>
    <row r="4" ht="15" customHeight="1" spans="1:45">
      <c r="A4" s="255"/>
      <c r="B4" s="290"/>
      <c r="C4" s="288"/>
      <c r="D4" s="289"/>
      <c r="E4" s="289"/>
      <c r="F4" s="289"/>
      <c r="G4" s="289"/>
      <c r="H4" s="289"/>
      <c r="I4" s="289"/>
      <c r="J4" s="288"/>
      <c r="K4" s="288"/>
      <c r="L4" s="289"/>
      <c r="M4" s="289"/>
      <c r="N4" s="289"/>
      <c r="O4" s="303"/>
      <c r="P4" s="288"/>
      <c r="Q4" s="290"/>
      <c r="R4" s="288"/>
      <c r="S4" s="289"/>
      <c r="T4" s="289"/>
      <c r="U4" s="289"/>
      <c r="V4" s="289"/>
      <c r="W4" s="289"/>
      <c r="X4" s="289"/>
      <c r="Y4" s="289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119"/>
      <c r="AK4" s="119"/>
      <c r="AL4" s="119"/>
      <c r="AM4" s="119"/>
      <c r="AN4" s="312"/>
      <c r="AO4" s="288"/>
      <c r="AP4" s="288"/>
      <c r="AQ4" s="288"/>
      <c r="AR4" s="288"/>
      <c r="AS4" s="314"/>
    </row>
    <row r="5" ht="15" customHeight="1" spans="1:45">
      <c r="A5" s="258"/>
      <c r="B5" s="291"/>
      <c r="C5" s="292" t="s">
        <v>32</v>
      </c>
      <c r="D5" s="292" t="s">
        <v>32</v>
      </c>
      <c r="E5" s="292" t="s">
        <v>32</v>
      </c>
      <c r="F5" s="292" t="s">
        <v>32</v>
      </c>
      <c r="G5" s="292" t="s">
        <v>32</v>
      </c>
      <c r="H5" s="292" t="s">
        <v>32</v>
      </c>
      <c r="I5" s="289"/>
      <c r="J5" s="292" t="s">
        <v>32</v>
      </c>
      <c r="K5" s="292" t="s">
        <v>32</v>
      </c>
      <c r="L5" s="289"/>
      <c r="M5" s="292" t="s">
        <v>32</v>
      </c>
      <c r="N5" s="292" t="s">
        <v>32</v>
      </c>
      <c r="O5" s="292" t="s">
        <v>32</v>
      </c>
      <c r="P5" s="288"/>
      <c r="Q5" s="291"/>
      <c r="R5" s="292" t="s">
        <v>32</v>
      </c>
      <c r="S5" s="292" t="s">
        <v>32</v>
      </c>
      <c r="T5" s="292" t="s">
        <v>32</v>
      </c>
      <c r="U5" s="292" t="s">
        <v>32</v>
      </c>
      <c r="V5" s="292" t="s">
        <v>32</v>
      </c>
      <c r="W5" s="292" t="s">
        <v>32</v>
      </c>
      <c r="X5" s="292" t="s">
        <v>32</v>
      </c>
      <c r="Y5" s="292" t="s">
        <v>32</v>
      </c>
      <c r="Z5" s="288"/>
      <c r="AA5" s="292" t="s">
        <v>32</v>
      </c>
      <c r="AB5" s="292" t="s">
        <v>32</v>
      </c>
      <c r="AC5" s="292" t="s">
        <v>32</v>
      </c>
      <c r="AD5" s="292" t="s">
        <v>32</v>
      </c>
      <c r="AE5" s="288"/>
      <c r="AF5" s="292" t="s">
        <v>32</v>
      </c>
      <c r="AG5" s="292" t="s">
        <v>32</v>
      </c>
      <c r="AH5" s="292" t="s">
        <v>32</v>
      </c>
      <c r="AI5" s="292" t="s">
        <v>32</v>
      </c>
      <c r="AJ5" s="292"/>
      <c r="AK5" s="119"/>
      <c r="AL5" s="119"/>
      <c r="AM5" s="119"/>
      <c r="AN5" s="119"/>
      <c r="AO5" s="292" t="s">
        <v>32</v>
      </c>
      <c r="AP5" s="292" t="s">
        <v>32</v>
      </c>
      <c r="AQ5" s="292" t="s">
        <v>32</v>
      </c>
      <c r="AR5" s="292" t="s">
        <v>32</v>
      </c>
      <c r="AS5" s="315" t="s">
        <v>32</v>
      </c>
    </row>
    <row r="6" ht="15" customHeight="1" spans="1:45">
      <c r="A6" s="258"/>
      <c r="B6" s="292" t="s">
        <v>33</v>
      </c>
      <c r="C6" s="292" t="s">
        <v>34</v>
      </c>
      <c r="D6" s="292" t="s">
        <v>35</v>
      </c>
      <c r="E6" s="292" t="s">
        <v>36</v>
      </c>
      <c r="F6" s="292" t="s">
        <v>37</v>
      </c>
      <c r="G6" s="292" t="s">
        <v>38</v>
      </c>
      <c r="H6" s="292" t="s">
        <v>39</v>
      </c>
      <c r="I6" s="292" t="s">
        <v>40</v>
      </c>
      <c r="J6" s="292" t="s">
        <v>41</v>
      </c>
      <c r="K6" s="292" t="s">
        <v>42</v>
      </c>
      <c r="L6" s="292" t="s">
        <v>43</v>
      </c>
      <c r="M6" s="292" t="s">
        <v>44</v>
      </c>
      <c r="N6" s="292" t="s">
        <v>45</v>
      </c>
      <c r="O6" s="292" t="s">
        <v>46</v>
      </c>
      <c r="P6" s="292" t="s">
        <v>47</v>
      </c>
      <c r="Q6" s="292" t="s">
        <v>48</v>
      </c>
      <c r="R6" s="292" t="s">
        <v>49</v>
      </c>
      <c r="S6" s="292" t="s">
        <v>50</v>
      </c>
      <c r="T6" s="292" t="s">
        <v>51</v>
      </c>
      <c r="U6" s="292" t="s">
        <v>52</v>
      </c>
      <c r="V6" s="292" t="s">
        <v>53</v>
      </c>
      <c r="W6" s="292" t="s">
        <v>54</v>
      </c>
      <c r="X6" s="292" t="s">
        <v>53</v>
      </c>
      <c r="Y6" s="292" t="s">
        <v>55</v>
      </c>
      <c r="Z6" s="292" t="s">
        <v>56</v>
      </c>
      <c r="AA6" s="292" t="s">
        <v>57</v>
      </c>
      <c r="AB6" s="292" t="s">
        <v>58</v>
      </c>
      <c r="AC6" s="292" t="s">
        <v>59</v>
      </c>
      <c r="AD6" s="292" t="s">
        <v>60</v>
      </c>
      <c r="AE6" s="292" t="s">
        <v>61</v>
      </c>
      <c r="AF6" s="292" t="s">
        <v>62</v>
      </c>
      <c r="AG6" s="292" t="s">
        <v>63</v>
      </c>
      <c r="AH6" s="292" t="s">
        <v>64</v>
      </c>
      <c r="AI6" s="292" t="s">
        <v>65</v>
      </c>
      <c r="AJ6" s="292" t="s">
        <v>66</v>
      </c>
      <c r="AK6" s="292" t="s">
        <v>67</v>
      </c>
      <c r="AL6" s="292" t="s">
        <v>68</v>
      </c>
      <c r="AM6" s="292" t="s">
        <v>69</v>
      </c>
      <c r="AN6" s="292" t="s">
        <v>70</v>
      </c>
      <c r="AO6" s="292" t="s">
        <v>71</v>
      </c>
      <c r="AP6" s="292" t="s">
        <v>72</v>
      </c>
      <c r="AQ6" s="292" t="s">
        <v>73</v>
      </c>
      <c r="AR6" s="292" t="s">
        <v>74</v>
      </c>
      <c r="AS6" s="315" t="s">
        <v>75</v>
      </c>
    </row>
    <row r="7" ht="15" customHeight="1" spans="1:45">
      <c r="A7" s="293">
        <v>1</v>
      </c>
      <c r="B7" s="294"/>
      <c r="C7" s="295"/>
      <c r="D7" s="295"/>
      <c r="E7" s="295"/>
      <c r="F7" s="295"/>
      <c r="G7" s="295"/>
      <c r="H7" s="295"/>
      <c r="I7" s="304"/>
      <c r="J7" s="304"/>
      <c r="K7" s="304"/>
      <c r="L7" s="304"/>
      <c r="M7" s="304"/>
      <c r="N7" s="304"/>
      <c r="O7" s="304"/>
      <c r="P7" s="304"/>
      <c r="Q7" s="308"/>
      <c r="R7" s="304"/>
      <c r="S7" s="304"/>
      <c r="T7" s="304"/>
      <c r="U7" s="304"/>
      <c r="V7" s="304"/>
      <c r="W7" s="304"/>
      <c r="X7" s="304"/>
      <c r="Y7" s="304"/>
      <c r="Z7" s="295"/>
      <c r="AA7" s="304"/>
      <c r="AB7" s="304"/>
      <c r="AC7" s="304"/>
      <c r="AD7" s="304"/>
      <c r="AE7" s="295"/>
      <c r="AF7" s="304"/>
      <c r="AG7" s="304"/>
      <c r="AH7" s="304"/>
      <c r="AI7" s="304"/>
      <c r="AJ7" s="295"/>
      <c r="AK7" s="295"/>
      <c r="AL7" s="295"/>
      <c r="AM7" s="295"/>
      <c r="AN7" s="295"/>
      <c r="AO7" s="304"/>
      <c r="AP7" s="304"/>
      <c r="AQ7" s="304"/>
      <c r="AR7" s="304"/>
      <c r="AS7" s="316"/>
    </row>
    <row r="8" ht="15" customHeight="1" spans="1:45">
      <c r="A8" s="293">
        <v>2</v>
      </c>
      <c r="B8" s="294"/>
      <c r="C8" s="295"/>
      <c r="D8" s="295"/>
      <c r="E8" s="295"/>
      <c r="F8" s="295"/>
      <c r="G8" s="295"/>
      <c r="H8" s="295"/>
      <c r="I8" s="304"/>
      <c r="J8" s="304"/>
      <c r="K8" s="304"/>
      <c r="L8" s="304"/>
      <c r="M8" s="304"/>
      <c r="N8" s="304"/>
      <c r="O8" s="304"/>
      <c r="P8" s="304"/>
      <c r="Q8" s="308"/>
      <c r="R8" s="304"/>
      <c r="S8" s="304"/>
      <c r="T8" s="304"/>
      <c r="U8" s="304"/>
      <c r="V8" s="304"/>
      <c r="W8" s="304"/>
      <c r="X8" s="304"/>
      <c r="Y8" s="304"/>
      <c r="Z8" s="295"/>
      <c r="AA8" s="305"/>
      <c r="AB8" s="304"/>
      <c r="AC8" s="304"/>
      <c r="AD8" s="304"/>
      <c r="AE8" s="295"/>
      <c r="AF8" s="304"/>
      <c r="AG8" s="304"/>
      <c r="AH8" s="304"/>
      <c r="AI8" s="304"/>
      <c r="AJ8" s="295"/>
      <c r="AK8" s="295"/>
      <c r="AL8" s="295"/>
      <c r="AM8" s="295"/>
      <c r="AN8" s="295"/>
      <c r="AO8" s="304"/>
      <c r="AP8" s="304"/>
      <c r="AQ8" s="304"/>
      <c r="AR8" s="304"/>
      <c r="AS8" s="316"/>
    </row>
    <row r="9" ht="15" customHeight="1" spans="1:45">
      <c r="A9" s="293">
        <v>3</v>
      </c>
      <c r="B9" s="294"/>
      <c r="C9" s="295"/>
      <c r="D9" s="295"/>
      <c r="E9" s="295"/>
      <c r="F9" s="295"/>
      <c r="G9" s="295"/>
      <c r="H9" s="295"/>
      <c r="I9" s="304"/>
      <c r="J9" s="304"/>
      <c r="K9" s="304"/>
      <c r="L9" s="304"/>
      <c r="M9" s="304"/>
      <c r="N9" s="304"/>
      <c r="O9" s="304"/>
      <c r="P9" s="304"/>
      <c r="Q9" s="308"/>
      <c r="R9" s="304"/>
      <c r="S9" s="304"/>
      <c r="T9" s="304"/>
      <c r="U9" s="304"/>
      <c r="V9" s="304"/>
      <c r="W9" s="304"/>
      <c r="X9" s="304"/>
      <c r="Y9" s="304"/>
      <c r="Z9" s="295"/>
      <c r="AA9" s="304"/>
      <c r="AB9" s="304"/>
      <c r="AC9" s="304"/>
      <c r="AD9" s="304"/>
      <c r="AE9" s="295"/>
      <c r="AF9" s="304"/>
      <c r="AG9" s="304"/>
      <c r="AH9" s="304"/>
      <c r="AI9" s="304"/>
      <c r="AJ9" s="295"/>
      <c r="AK9" s="295"/>
      <c r="AL9" s="295"/>
      <c r="AM9" s="295"/>
      <c r="AN9" s="295"/>
      <c r="AO9" s="304"/>
      <c r="AP9" s="304"/>
      <c r="AQ9" s="304"/>
      <c r="AR9" s="304"/>
      <c r="AS9" s="316"/>
    </row>
    <row r="10" ht="15" customHeight="1" spans="1:45">
      <c r="A10" s="293">
        <v>4</v>
      </c>
      <c r="B10" s="294"/>
      <c r="C10" s="295"/>
      <c r="D10" s="295"/>
      <c r="E10" s="295"/>
      <c r="F10" s="295"/>
      <c r="G10" s="295"/>
      <c r="H10" s="295"/>
      <c r="I10" s="304"/>
      <c r="J10" s="304"/>
      <c r="K10" s="304"/>
      <c r="L10" s="304"/>
      <c r="M10" s="304"/>
      <c r="N10" s="304"/>
      <c r="O10" s="304"/>
      <c r="P10" s="304"/>
      <c r="Q10" s="308"/>
      <c r="R10" s="304"/>
      <c r="S10" s="304"/>
      <c r="T10" s="304"/>
      <c r="U10" s="304"/>
      <c r="V10" s="304"/>
      <c r="W10" s="304"/>
      <c r="X10" s="304"/>
      <c r="Y10" s="304"/>
      <c r="Z10" s="295"/>
      <c r="AA10" s="304"/>
      <c r="AB10" s="304"/>
      <c r="AC10" s="304"/>
      <c r="AD10" s="304"/>
      <c r="AE10" s="295"/>
      <c r="AF10" s="304"/>
      <c r="AG10" s="304"/>
      <c r="AH10" s="304"/>
      <c r="AI10" s="304"/>
      <c r="AJ10" s="295"/>
      <c r="AK10" s="295"/>
      <c r="AL10" s="295"/>
      <c r="AM10" s="295"/>
      <c r="AN10" s="295"/>
      <c r="AO10" s="304"/>
      <c r="AP10" s="304"/>
      <c r="AQ10" s="304"/>
      <c r="AR10" s="304"/>
      <c r="AS10" s="316"/>
    </row>
    <row r="11" ht="15" customHeight="1" spans="1:45">
      <c r="A11" s="293">
        <v>5</v>
      </c>
      <c r="B11" s="294"/>
      <c r="C11" s="295"/>
      <c r="D11" s="295"/>
      <c r="E11" s="295"/>
      <c r="F11" s="295"/>
      <c r="G11" s="295"/>
      <c r="H11" s="295"/>
      <c r="I11" s="304"/>
      <c r="J11" s="304"/>
      <c r="K11" s="304"/>
      <c r="L11" s="304"/>
      <c r="M11" s="304"/>
      <c r="N11" s="304"/>
      <c r="O11" s="304"/>
      <c r="P11" s="304"/>
      <c r="Q11" s="308"/>
      <c r="R11" s="304"/>
      <c r="S11" s="304"/>
      <c r="T11" s="304"/>
      <c r="U11" s="304"/>
      <c r="V11" s="304"/>
      <c r="W11" s="304"/>
      <c r="X11" s="304"/>
      <c r="Y11" s="304"/>
      <c r="Z11" s="295"/>
      <c r="AA11" s="304"/>
      <c r="AB11" s="304"/>
      <c r="AC11" s="304"/>
      <c r="AD11" s="304"/>
      <c r="AE11" s="295"/>
      <c r="AF11" s="304"/>
      <c r="AG11" s="304"/>
      <c r="AH11" s="304"/>
      <c r="AI11" s="304"/>
      <c r="AJ11" s="295"/>
      <c r="AK11" s="295"/>
      <c r="AL11" s="295"/>
      <c r="AM11" s="295"/>
      <c r="AN11" s="295"/>
      <c r="AO11" s="304"/>
      <c r="AP11" s="304"/>
      <c r="AQ11" s="304"/>
      <c r="AR11" s="304"/>
      <c r="AS11" s="316"/>
    </row>
    <row r="12" ht="15" customHeight="1" spans="1:45">
      <c r="A12" s="293">
        <v>6</v>
      </c>
      <c r="B12" s="294"/>
      <c r="C12" s="295"/>
      <c r="D12" s="295"/>
      <c r="E12" s="295"/>
      <c r="F12" s="295"/>
      <c r="G12" s="295"/>
      <c r="H12" s="295"/>
      <c r="I12" s="304"/>
      <c r="J12" s="304"/>
      <c r="K12" s="304"/>
      <c r="L12" s="304"/>
      <c r="M12" s="304"/>
      <c r="N12" s="304"/>
      <c r="O12" s="304"/>
      <c r="P12" s="304"/>
      <c r="Q12" s="308"/>
      <c r="R12" s="304"/>
      <c r="S12" s="304"/>
      <c r="T12" s="304"/>
      <c r="U12" s="304"/>
      <c r="V12" s="304"/>
      <c r="W12" s="304"/>
      <c r="X12" s="304"/>
      <c r="Y12" s="304"/>
      <c r="Z12" s="295"/>
      <c r="AA12" s="304"/>
      <c r="AB12" s="304"/>
      <c r="AC12" s="304"/>
      <c r="AD12" s="304"/>
      <c r="AE12" s="295"/>
      <c r="AF12" s="304"/>
      <c r="AG12" s="304"/>
      <c r="AH12" s="304"/>
      <c r="AI12" s="304"/>
      <c r="AJ12" s="295"/>
      <c r="AK12" s="295"/>
      <c r="AL12" s="295"/>
      <c r="AM12" s="295"/>
      <c r="AN12" s="295"/>
      <c r="AO12" s="304"/>
      <c r="AP12" s="304"/>
      <c r="AQ12" s="304"/>
      <c r="AR12" s="304"/>
      <c r="AS12" s="316"/>
    </row>
    <row r="13" ht="15" customHeight="1" spans="1:45">
      <c r="A13" s="293">
        <v>7</v>
      </c>
      <c r="B13" s="294"/>
      <c r="C13" s="295"/>
      <c r="D13" s="295"/>
      <c r="E13" s="295"/>
      <c r="F13" s="295"/>
      <c r="G13" s="295"/>
      <c r="H13" s="296"/>
      <c r="I13" s="305"/>
      <c r="J13" s="304"/>
      <c r="K13" s="304"/>
      <c r="L13" s="304"/>
      <c r="M13" s="304"/>
      <c r="N13" s="304"/>
      <c r="O13" s="304"/>
      <c r="P13" s="304"/>
      <c r="Q13" s="308"/>
      <c r="R13" s="304"/>
      <c r="S13" s="304"/>
      <c r="T13" s="304"/>
      <c r="U13" s="304"/>
      <c r="V13" s="304"/>
      <c r="W13" s="304"/>
      <c r="X13" s="304"/>
      <c r="Y13" s="304"/>
      <c r="Z13" s="295"/>
      <c r="AA13" s="304"/>
      <c r="AB13" s="304"/>
      <c r="AC13" s="304"/>
      <c r="AD13" s="304"/>
      <c r="AE13" s="295"/>
      <c r="AF13" s="304"/>
      <c r="AG13" s="304"/>
      <c r="AH13" s="304"/>
      <c r="AI13" s="304"/>
      <c r="AJ13" s="295"/>
      <c r="AK13" s="295"/>
      <c r="AL13" s="295"/>
      <c r="AM13" s="295"/>
      <c r="AN13" s="295"/>
      <c r="AO13" s="304"/>
      <c r="AP13" s="304"/>
      <c r="AQ13" s="304"/>
      <c r="AR13" s="304"/>
      <c r="AS13" s="316"/>
    </row>
    <row r="14" ht="15" customHeight="1" spans="1:45">
      <c r="A14" s="293">
        <v>8</v>
      </c>
      <c r="B14" s="294"/>
      <c r="C14" s="295"/>
      <c r="D14" s="295"/>
      <c r="E14" s="297"/>
      <c r="F14" s="297"/>
      <c r="G14" s="295"/>
      <c r="H14" s="295"/>
      <c r="I14" s="304"/>
      <c r="J14" s="304"/>
      <c r="K14" s="304"/>
      <c r="L14" s="304"/>
      <c r="M14" s="304"/>
      <c r="N14" s="304"/>
      <c r="O14" s="304"/>
      <c r="P14" s="304"/>
      <c r="Q14" s="308"/>
      <c r="R14" s="304"/>
      <c r="S14" s="304"/>
      <c r="T14" s="304"/>
      <c r="U14" s="304"/>
      <c r="V14" s="304"/>
      <c r="W14" s="304"/>
      <c r="X14" s="304"/>
      <c r="Y14" s="304"/>
      <c r="Z14" s="295"/>
      <c r="AA14" s="304"/>
      <c r="AB14" s="304"/>
      <c r="AC14" s="304"/>
      <c r="AD14" s="304"/>
      <c r="AE14" s="295"/>
      <c r="AF14" s="304"/>
      <c r="AG14" s="304"/>
      <c r="AH14" s="304"/>
      <c r="AI14" s="304"/>
      <c r="AJ14" s="295"/>
      <c r="AK14" s="295"/>
      <c r="AL14" s="295"/>
      <c r="AM14" s="295"/>
      <c r="AN14" s="295"/>
      <c r="AO14" s="304"/>
      <c r="AP14" s="304"/>
      <c r="AQ14" s="304"/>
      <c r="AR14" s="304"/>
      <c r="AS14" s="316"/>
    </row>
    <row r="15" ht="15" customHeight="1" spans="1:45">
      <c r="A15" s="293">
        <v>9</v>
      </c>
      <c r="B15" s="294"/>
      <c r="C15" s="295"/>
      <c r="D15" s="295"/>
      <c r="E15" s="295"/>
      <c r="F15" s="295"/>
      <c r="G15" s="295"/>
      <c r="H15" s="295"/>
      <c r="I15" s="304"/>
      <c r="J15" s="304"/>
      <c r="K15" s="304"/>
      <c r="L15" s="304"/>
      <c r="M15" s="304"/>
      <c r="N15" s="304"/>
      <c r="O15" s="304"/>
      <c r="P15" s="304"/>
      <c r="Q15" s="308"/>
      <c r="R15" s="304"/>
      <c r="S15" s="304"/>
      <c r="T15" s="304"/>
      <c r="U15" s="304"/>
      <c r="V15" s="304"/>
      <c r="W15" s="304"/>
      <c r="X15" s="304"/>
      <c r="Y15" s="304"/>
      <c r="Z15" s="295"/>
      <c r="AA15" s="304"/>
      <c r="AB15" s="304"/>
      <c r="AC15" s="304"/>
      <c r="AD15" s="304"/>
      <c r="AE15" s="295"/>
      <c r="AF15" s="304"/>
      <c r="AG15" s="304"/>
      <c r="AH15" s="304"/>
      <c r="AI15" s="304"/>
      <c r="AJ15" s="295"/>
      <c r="AK15" s="295"/>
      <c r="AL15" s="295"/>
      <c r="AM15" s="295"/>
      <c r="AN15" s="295"/>
      <c r="AO15" s="304"/>
      <c r="AP15" s="304"/>
      <c r="AQ15" s="304"/>
      <c r="AR15" s="304"/>
      <c r="AS15" s="316"/>
    </row>
    <row r="16" ht="15" customHeight="1" spans="1:45">
      <c r="A16" s="293">
        <v>10</v>
      </c>
      <c r="B16" s="294"/>
      <c r="C16" s="295"/>
      <c r="D16" s="295"/>
      <c r="E16" s="295"/>
      <c r="F16" s="295"/>
      <c r="G16" s="295"/>
      <c r="H16" s="295"/>
      <c r="I16" s="304"/>
      <c r="J16" s="304"/>
      <c r="K16" s="304"/>
      <c r="L16" s="304"/>
      <c r="M16" s="304"/>
      <c r="N16" s="304"/>
      <c r="O16" s="304"/>
      <c r="P16" s="304"/>
      <c r="Q16" s="308"/>
      <c r="R16" s="304"/>
      <c r="S16" s="304"/>
      <c r="T16" s="304"/>
      <c r="U16" s="304"/>
      <c r="V16" s="304"/>
      <c r="W16" s="304"/>
      <c r="X16" s="304"/>
      <c r="Y16" s="304"/>
      <c r="Z16" s="295"/>
      <c r="AA16" s="304"/>
      <c r="AB16" s="304"/>
      <c r="AC16" s="304"/>
      <c r="AD16" s="304"/>
      <c r="AE16" s="295"/>
      <c r="AF16" s="304"/>
      <c r="AG16" s="304"/>
      <c r="AH16" s="304"/>
      <c r="AI16" s="304"/>
      <c r="AJ16" s="295"/>
      <c r="AK16" s="295"/>
      <c r="AL16" s="295"/>
      <c r="AM16" s="295"/>
      <c r="AN16" s="295"/>
      <c r="AO16" s="304"/>
      <c r="AP16" s="304"/>
      <c r="AQ16" s="304"/>
      <c r="AR16" s="304"/>
      <c r="AS16" s="316"/>
    </row>
    <row r="17" ht="15" customHeight="1" spans="1:45">
      <c r="A17" s="293" t="s">
        <v>76</v>
      </c>
      <c r="B17" s="298"/>
      <c r="C17" s="299" t="str">
        <f t="shared" ref="C17:P17" si="0">IF(ISERROR(AVERAGE(C7:C16)),"",AVERAGE(C7:C16))</f>
        <v/>
      </c>
      <c r="D17" s="299" t="str">
        <f t="shared" si="0"/>
        <v/>
      </c>
      <c r="E17" s="299" t="str">
        <f t="shared" si="0"/>
        <v/>
      </c>
      <c r="F17" s="299" t="str">
        <f t="shared" si="0"/>
        <v/>
      </c>
      <c r="G17" s="299" t="str">
        <f t="shared" si="0"/>
        <v/>
      </c>
      <c r="H17" s="299" t="str">
        <f t="shared" si="0"/>
        <v/>
      </c>
      <c r="I17" s="306" t="str">
        <f t="shared" si="0"/>
        <v/>
      </c>
      <c r="J17" s="306" t="str">
        <f t="shared" si="0"/>
        <v/>
      </c>
      <c r="K17" s="306" t="str">
        <f t="shared" si="0"/>
        <v/>
      </c>
      <c r="L17" s="306" t="str">
        <f t="shared" si="0"/>
        <v/>
      </c>
      <c r="M17" s="306" t="str">
        <f t="shared" si="0"/>
        <v/>
      </c>
      <c r="N17" s="306" t="str">
        <f t="shared" si="0"/>
        <v/>
      </c>
      <c r="O17" s="306" t="str">
        <f t="shared" si="0"/>
        <v/>
      </c>
      <c r="P17" s="306" t="str">
        <f t="shared" si="0"/>
        <v/>
      </c>
      <c r="Q17" s="298"/>
      <c r="R17" s="306" t="str">
        <f t="shared" ref="R17:Y17" si="1">IF(ISERROR(AVERAGE(R7:R16)),"",AVERAGE(R7:R16))</f>
        <v/>
      </c>
      <c r="S17" s="306" t="str">
        <f t="shared" si="1"/>
        <v/>
      </c>
      <c r="T17" s="306" t="str">
        <f t="shared" si="1"/>
        <v/>
      </c>
      <c r="U17" s="306" t="str">
        <f t="shared" si="1"/>
        <v/>
      </c>
      <c r="V17" s="306" t="str">
        <f t="shared" si="1"/>
        <v/>
      </c>
      <c r="W17" s="306" t="str">
        <f t="shared" si="1"/>
        <v/>
      </c>
      <c r="X17" s="306" t="str">
        <f t="shared" si="1"/>
        <v/>
      </c>
      <c r="Y17" s="306" t="str">
        <f t="shared" si="1"/>
        <v/>
      </c>
      <c r="Z17" s="299"/>
      <c r="AA17" s="306" t="str">
        <f t="shared" ref="AA17:AD17" si="2">IF(ISERROR(AVERAGE(AA7:AA16)),"",AVERAGE(AA7:AA16))</f>
        <v/>
      </c>
      <c r="AB17" s="306" t="str">
        <f t="shared" si="2"/>
        <v/>
      </c>
      <c r="AC17" s="306" t="str">
        <f t="shared" si="2"/>
        <v/>
      </c>
      <c r="AD17" s="306" t="str">
        <f t="shared" si="2"/>
        <v/>
      </c>
      <c r="AE17" s="299"/>
      <c r="AF17" s="306" t="str">
        <f t="shared" ref="AF17:AM17" si="3">IF(ISERROR(AVERAGE(AF7:AF16)),"",AVERAGE(AF7:AF16))</f>
        <v/>
      </c>
      <c r="AG17" s="306" t="str">
        <f t="shared" si="3"/>
        <v/>
      </c>
      <c r="AH17" s="306" t="str">
        <f t="shared" si="3"/>
        <v/>
      </c>
      <c r="AI17" s="306" t="str">
        <f t="shared" si="3"/>
        <v/>
      </c>
      <c r="AJ17" s="299" t="str">
        <f t="shared" si="3"/>
        <v/>
      </c>
      <c r="AK17" s="299" t="str">
        <f t="shared" si="3"/>
        <v/>
      </c>
      <c r="AL17" s="299" t="str">
        <f t="shared" si="3"/>
        <v/>
      </c>
      <c r="AM17" s="299" t="str">
        <f t="shared" si="3"/>
        <v/>
      </c>
      <c r="AN17" s="299"/>
      <c r="AO17" s="306" t="str">
        <f>IF(ISERROR(AVERAGE(AO7:AO16)),"",AVERAGE(AO7:AO16))</f>
        <v/>
      </c>
      <c r="AP17" s="306" t="str">
        <f>IF(ISERROR(AVERAGE(AP7:AP16)),"",AVERAGE(AP7:AP16))</f>
        <v/>
      </c>
      <c r="AQ17" s="306" t="str">
        <f>IF(ISERROR(AVERAGE(AQ7:AQ16)),"",AVERAGE(AQ7:AQ16))</f>
        <v/>
      </c>
      <c r="AR17" s="306" t="str">
        <f>IF(ISERROR(AVERAGE(AR7:AR16)),"",AVERAGE(AR7:AR16))</f>
        <v/>
      </c>
      <c r="AS17" s="317" t="str">
        <f>IF(ISERROR(AVERAGE(AS7:AS16)),"",AVERAGE(AS7:AS16))</f>
        <v/>
      </c>
    </row>
    <row r="18" ht="15" customHeight="1" spans="1:45">
      <c r="A18" s="293">
        <v>11</v>
      </c>
      <c r="B18" s="294"/>
      <c r="C18" s="295"/>
      <c r="D18" s="295"/>
      <c r="E18" s="295"/>
      <c r="F18" s="295"/>
      <c r="G18" s="295"/>
      <c r="H18" s="295"/>
      <c r="I18" s="304"/>
      <c r="J18" s="304"/>
      <c r="K18" s="304"/>
      <c r="L18" s="304"/>
      <c r="M18" s="304"/>
      <c r="N18" s="304"/>
      <c r="O18" s="304"/>
      <c r="P18" s="304"/>
      <c r="Q18" s="308"/>
      <c r="R18" s="304"/>
      <c r="S18" s="304"/>
      <c r="T18" s="304"/>
      <c r="U18" s="304"/>
      <c r="V18" s="304"/>
      <c r="W18" s="304"/>
      <c r="X18" s="304"/>
      <c r="Y18" s="304"/>
      <c r="Z18" s="295"/>
      <c r="AA18" s="304"/>
      <c r="AB18" s="304"/>
      <c r="AC18" s="304"/>
      <c r="AD18" s="304"/>
      <c r="AE18" s="295"/>
      <c r="AF18" s="304"/>
      <c r="AG18" s="304"/>
      <c r="AH18" s="304"/>
      <c r="AI18" s="304"/>
      <c r="AJ18" s="295"/>
      <c r="AK18" s="295"/>
      <c r="AL18" s="295"/>
      <c r="AM18" s="295"/>
      <c r="AN18" s="295"/>
      <c r="AO18" s="304"/>
      <c r="AP18" s="304"/>
      <c r="AQ18" s="304"/>
      <c r="AR18" s="304"/>
      <c r="AS18" s="316"/>
    </row>
    <row r="19" ht="15" customHeight="1" spans="1:45">
      <c r="A19" s="293">
        <v>12</v>
      </c>
      <c r="B19" s="294"/>
      <c r="C19" s="295"/>
      <c r="D19" s="295"/>
      <c r="E19" s="295"/>
      <c r="F19" s="295"/>
      <c r="G19" s="295"/>
      <c r="H19" s="295"/>
      <c r="I19" s="304"/>
      <c r="J19" s="304"/>
      <c r="K19" s="304"/>
      <c r="L19" s="304"/>
      <c r="M19" s="304"/>
      <c r="N19" s="304"/>
      <c r="O19" s="304"/>
      <c r="P19" s="304"/>
      <c r="Q19" s="308"/>
      <c r="R19" s="304"/>
      <c r="S19" s="304"/>
      <c r="T19" s="304"/>
      <c r="U19" s="304"/>
      <c r="V19" s="304"/>
      <c r="W19" s="304"/>
      <c r="X19" s="304"/>
      <c r="Y19" s="304"/>
      <c r="Z19" s="295"/>
      <c r="AA19" s="304"/>
      <c r="AB19" s="304"/>
      <c r="AC19" s="304"/>
      <c r="AD19" s="304"/>
      <c r="AE19" s="295"/>
      <c r="AF19" s="304"/>
      <c r="AG19" s="304"/>
      <c r="AH19" s="304"/>
      <c r="AI19" s="304"/>
      <c r="AJ19" s="295"/>
      <c r="AK19" s="295"/>
      <c r="AL19" s="295"/>
      <c r="AM19" s="295"/>
      <c r="AN19" s="295"/>
      <c r="AO19" s="304"/>
      <c r="AP19" s="304"/>
      <c r="AQ19" s="304"/>
      <c r="AR19" s="304"/>
      <c r="AS19" s="316"/>
    </row>
    <row r="20" ht="15" customHeight="1" spans="1:45">
      <c r="A20" s="293">
        <v>13</v>
      </c>
      <c r="B20" s="294"/>
      <c r="C20" s="295"/>
      <c r="D20" s="295"/>
      <c r="E20" s="295"/>
      <c r="F20" s="295"/>
      <c r="G20" s="295"/>
      <c r="H20" s="295"/>
      <c r="I20" s="304"/>
      <c r="J20" s="304"/>
      <c r="K20" s="304"/>
      <c r="L20" s="304"/>
      <c r="M20" s="304"/>
      <c r="N20" s="304"/>
      <c r="O20" s="304"/>
      <c r="P20" s="304"/>
      <c r="Q20" s="308"/>
      <c r="R20" s="304"/>
      <c r="S20" s="304"/>
      <c r="T20" s="304"/>
      <c r="U20" s="304"/>
      <c r="V20" s="304"/>
      <c r="W20" s="304"/>
      <c r="X20" s="304"/>
      <c r="Y20" s="304"/>
      <c r="Z20" s="295"/>
      <c r="AA20" s="305"/>
      <c r="AB20" s="304"/>
      <c r="AC20" s="304"/>
      <c r="AD20" s="304"/>
      <c r="AE20" s="295"/>
      <c r="AF20" s="304"/>
      <c r="AG20" s="304"/>
      <c r="AH20" s="304"/>
      <c r="AI20" s="304"/>
      <c r="AJ20" s="295"/>
      <c r="AK20" s="295"/>
      <c r="AL20" s="295"/>
      <c r="AM20" s="295"/>
      <c r="AN20" s="295"/>
      <c r="AO20" s="304"/>
      <c r="AP20" s="304"/>
      <c r="AQ20" s="304"/>
      <c r="AR20" s="304"/>
      <c r="AS20" s="316"/>
    </row>
    <row r="21" ht="15" customHeight="1" spans="1:45">
      <c r="A21" s="293">
        <v>14</v>
      </c>
      <c r="B21" s="294"/>
      <c r="C21" s="295"/>
      <c r="D21" s="295"/>
      <c r="E21" s="295"/>
      <c r="F21" s="295"/>
      <c r="G21" s="295"/>
      <c r="H21" s="295"/>
      <c r="I21" s="304"/>
      <c r="J21" s="304"/>
      <c r="K21" s="304"/>
      <c r="L21" s="304"/>
      <c r="M21" s="304"/>
      <c r="N21" s="304"/>
      <c r="O21" s="304"/>
      <c r="P21" s="304"/>
      <c r="Q21" s="308"/>
      <c r="R21" s="304"/>
      <c r="S21" s="304"/>
      <c r="T21" s="304"/>
      <c r="U21" s="304"/>
      <c r="V21" s="304"/>
      <c r="W21" s="304"/>
      <c r="X21" s="304"/>
      <c r="Y21" s="304"/>
      <c r="Z21" s="295"/>
      <c r="AA21" s="304"/>
      <c r="AB21" s="304"/>
      <c r="AC21" s="304"/>
      <c r="AD21" s="304"/>
      <c r="AE21" s="295"/>
      <c r="AF21" s="304"/>
      <c r="AG21" s="304"/>
      <c r="AH21" s="304"/>
      <c r="AI21" s="304"/>
      <c r="AJ21" s="295"/>
      <c r="AK21" s="295"/>
      <c r="AL21" s="295"/>
      <c r="AM21" s="295"/>
      <c r="AN21" s="295"/>
      <c r="AO21" s="304"/>
      <c r="AP21" s="304"/>
      <c r="AQ21" s="304"/>
      <c r="AR21" s="304"/>
      <c r="AS21" s="316"/>
    </row>
    <row r="22" ht="15" customHeight="1" spans="1:45">
      <c r="A22" s="293">
        <v>15</v>
      </c>
      <c r="B22" s="294"/>
      <c r="C22" s="295"/>
      <c r="D22" s="295"/>
      <c r="E22" s="295"/>
      <c r="F22" s="295"/>
      <c r="G22" s="295"/>
      <c r="H22" s="295"/>
      <c r="I22" s="304"/>
      <c r="J22" s="304"/>
      <c r="K22" s="304"/>
      <c r="L22" s="304"/>
      <c r="M22" s="304"/>
      <c r="N22" s="304"/>
      <c r="O22" s="304"/>
      <c r="P22" s="304"/>
      <c r="Q22" s="308"/>
      <c r="R22" s="304"/>
      <c r="S22" s="304"/>
      <c r="T22" s="304"/>
      <c r="U22" s="304"/>
      <c r="V22" s="304"/>
      <c r="W22" s="304"/>
      <c r="X22" s="304"/>
      <c r="Y22" s="304"/>
      <c r="Z22" s="295"/>
      <c r="AA22" s="304"/>
      <c r="AB22" s="304"/>
      <c r="AC22" s="304"/>
      <c r="AD22" s="304"/>
      <c r="AE22" s="295"/>
      <c r="AF22" s="304"/>
      <c r="AG22" s="304"/>
      <c r="AH22" s="304"/>
      <c r="AI22" s="304"/>
      <c r="AJ22" s="295"/>
      <c r="AK22" s="295"/>
      <c r="AL22" s="295"/>
      <c r="AM22" s="295"/>
      <c r="AN22" s="295"/>
      <c r="AO22" s="304"/>
      <c r="AP22" s="304"/>
      <c r="AQ22" s="304"/>
      <c r="AR22" s="304"/>
      <c r="AS22" s="316"/>
    </row>
    <row r="23" ht="15" customHeight="1" spans="1:45">
      <c r="A23" s="293">
        <v>16</v>
      </c>
      <c r="B23" s="294"/>
      <c r="C23" s="295"/>
      <c r="D23" s="295"/>
      <c r="E23" s="295"/>
      <c r="F23" s="295"/>
      <c r="G23" s="295"/>
      <c r="H23" s="295"/>
      <c r="I23" s="304"/>
      <c r="J23" s="304"/>
      <c r="K23" s="304"/>
      <c r="L23" s="304"/>
      <c r="M23" s="304"/>
      <c r="N23" s="304"/>
      <c r="O23" s="304"/>
      <c r="P23" s="304"/>
      <c r="Q23" s="308"/>
      <c r="R23" s="304"/>
      <c r="S23" s="304"/>
      <c r="T23" s="304"/>
      <c r="U23" s="304"/>
      <c r="V23" s="304"/>
      <c r="W23" s="304"/>
      <c r="X23" s="304"/>
      <c r="Y23" s="304"/>
      <c r="Z23" s="295"/>
      <c r="AA23" s="304"/>
      <c r="AB23" s="304"/>
      <c r="AC23" s="304"/>
      <c r="AD23" s="304"/>
      <c r="AE23" s="295"/>
      <c r="AF23" s="304"/>
      <c r="AG23" s="304"/>
      <c r="AH23" s="304"/>
      <c r="AI23" s="304"/>
      <c r="AJ23" s="295"/>
      <c r="AK23" s="295"/>
      <c r="AL23" s="295"/>
      <c r="AM23" s="295"/>
      <c r="AN23" s="295"/>
      <c r="AO23" s="304"/>
      <c r="AP23" s="304"/>
      <c r="AQ23" s="304"/>
      <c r="AR23" s="304"/>
      <c r="AS23" s="316"/>
    </row>
    <row r="24" ht="15" customHeight="1" spans="1:45">
      <c r="A24" s="293">
        <v>17</v>
      </c>
      <c r="B24" s="294"/>
      <c r="C24" s="295"/>
      <c r="D24" s="295"/>
      <c r="E24" s="295"/>
      <c r="F24" s="295"/>
      <c r="G24" s="295"/>
      <c r="H24" s="295"/>
      <c r="I24" s="304"/>
      <c r="J24" s="304"/>
      <c r="K24" s="304"/>
      <c r="L24" s="304"/>
      <c r="M24" s="304"/>
      <c r="N24" s="304"/>
      <c r="O24" s="304"/>
      <c r="P24" s="304"/>
      <c r="Q24" s="308"/>
      <c r="R24" s="304"/>
      <c r="S24" s="304"/>
      <c r="T24" s="304"/>
      <c r="U24" s="304"/>
      <c r="V24" s="304"/>
      <c r="W24" s="304"/>
      <c r="X24" s="304"/>
      <c r="Y24" s="304"/>
      <c r="Z24" s="295"/>
      <c r="AA24" s="305"/>
      <c r="AB24" s="304"/>
      <c r="AC24" s="304"/>
      <c r="AD24" s="304"/>
      <c r="AE24" s="295"/>
      <c r="AF24" s="304"/>
      <c r="AG24" s="304"/>
      <c r="AH24" s="304"/>
      <c r="AI24" s="304"/>
      <c r="AJ24" s="295"/>
      <c r="AK24" s="295"/>
      <c r="AL24" s="295"/>
      <c r="AM24" s="295"/>
      <c r="AN24" s="295"/>
      <c r="AO24" s="304"/>
      <c r="AP24" s="304"/>
      <c r="AQ24" s="304"/>
      <c r="AR24" s="304"/>
      <c r="AS24" s="316"/>
    </row>
    <row r="25" ht="15" customHeight="1" spans="1:45">
      <c r="A25" s="293">
        <v>18</v>
      </c>
      <c r="B25" s="294"/>
      <c r="C25" s="295"/>
      <c r="D25" s="295"/>
      <c r="E25" s="295"/>
      <c r="F25" s="295"/>
      <c r="G25" s="295"/>
      <c r="H25" s="295"/>
      <c r="I25" s="304"/>
      <c r="J25" s="304"/>
      <c r="K25" s="304"/>
      <c r="L25" s="304"/>
      <c r="M25" s="304"/>
      <c r="N25" s="304"/>
      <c r="O25" s="304"/>
      <c r="P25" s="304"/>
      <c r="Q25" s="308"/>
      <c r="R25" s="304"/>
      <c r="S25" s="304"/>
      <c r="T25" s="304"/>
      <c r="U25" s="304"/>
      <c r="V25" s="304"/>
      <c r="W25" s="304"/>
      <c r="X25" s="304"/>
      <c r="Y25" s="304"/>
      <c r="Z25" s="295"/>
      <c r="AA25" s="305"/>
      <c r="AB25" s="304"/>
      <c r="AC25" s="304"/>
      <c r="AD25" s="304"/>
      <c r="AE25" s="295"/>
      <c r="AF25" s="304"/>
      <c r="AG25" s="304"/>
      <c r="AH25" s="304"/>
      <c r="AI25" s="304"/>
      <c r="AJ25" s="295"/>
      <c r="AK25" s="295"/>
      <c r="AL25" s="295"/>
      <c r="AM25" s="295"/>
      <c r="AN25" s="295"/>
      <c r="AO25" s="304"/>
      <c r="AP25" s="304"/>
      <c r="AQ25" s="304"/>
      <c r="AR25" s="304"/>
      <c r="AS25" s="316"/>
    </row>
    <row r="26" ht="15" customHeight="1" spans="1:45">
      <c r="A26" s="293">
        <v>19</v>
      </c>
      <c r="B26" s="294"/>
      <c r="C26" s="295"/>
      <c r="D26" s="295"/>
      <c r="E26" s="295"/>
      <c r="F26" s="295"/>
      <c r="G26" s="295"/>
      <c r="H26" s="295"/>
      <c r="I26" s="304"/>
      <c r="J26" s="304"/>
      <c r="K26" s="304"/>
      <c r="L26" s="304"/>
      <c r="M26" s="304"/>
      <c r="N26" s="304"/>
      <c r="O26" s="304"/>
      <c r="P26" s="304"/>
      <c r="Q26" s="308"/>
      <c r="R26" s="304"/>
      <c r="S26" s="304"/>
      <c r="T26" s="304"/>
      <c r="U26" s="304"/>
      <c r="V26" s="304"/>
      <c r="W26" s="304"/>
      <c r="X26" s="304"/>
      <c r="Y26" s="304"/>
      <c r="Z26" s="295"/>
      <c r="AA26" s="304"/>
      <c r="AB26" s="304"/>
      <c r="AC26" s="304"/>
      <c r="AD26" s="304"/>
      <c r="AE26" s="295"/>
      <c r="AF26" s="304"/>
      <c r="AG26" s="304"/>
      <c r="AH26" s="304"/>
      <c r="AI26" s="304"/>
      <c r="AJ26" s="295"/>
      <c r="AK26" s="295"/>
      <c r="AL26" s="295"/>
      <c r="AM26" s="295"/>
      <c r="AN26" s="295"/>
      <c r="AO26" s="304"/>
      <c r="AP26" s="304"/>
      <c r="AQ26" s="304"/>
      <c r="AR26" s="304"/>
      <c r="AS26" s="316"/>
    </row>
    <row r="27" ht="15" customHeight="1" spans="1:45">
      <c r="A27" s="293">
        <v>20</v>
      </c>
      <c r="B27" s="294"/>
      <c r="C27" s="295"/>
      <c r="D27" s="295"/>
      <c r="E27" s="295"/>
      <c r="F27" s="295"/>
      <c r="G27" s="295"/>
      <c r="H27" s="295"/>
      <c r="I27" s="304"/>
      <c r="J27" s="304"/>
      <c r="K27" s="304"/>
      <c r="L27" s="304"/>
      <c r="M27" s="304"/>
      <c r="N27" s="304"/>
      <c r="O27" s="304"/>
      <c r="P27" s="304"/>
      <c r="Q27" s="308"/>
      <c r="R27" s="304"/>
      <c r="S27" s="304"/>
      <c r="T27" s="304"/>
      <c r="U27" s="304"/>
      <c r="V27" s="304"/>
      <c r="W27" s="304"/>
      <c r="X27" s="304"/>
      <c r="Y27" s="304"/>
      <c r="Z27" s="295"/>
      <c r="AA27" s="304"/>
      <c r="AB27" s="304"/>
      <c r="AC27" s="304"/>
      <c r="AD27" s="304"/>
      <c r="AE27" s="295"/>
      <c r="AF27" s="304"/>
      <c r="AG27" s="304"/>
      <c r="AH27" s="304"/>
      <c r="AI27" s="304"/>
      <c r="AJ27" s="295"/>
      <c r="AK27" s="295"/>
      <c r="AL27" s="295"/>
      <c r="AM27" s="295"/>
      <c r="AN27" s="295"/>
      <c r="AO27" s="304"/>
      <c r="AP27" s="304"/>
      <c r="AQ27" s="304"/>
      <c r="AR27" s="304"/>
      <c r="AS27" s="316"/>
    </row>
    <row r="28" ht="15" customHeight="1" spans="1:45">
      <c r="A28" s="293" t="s">
        <v>77</v>
      </c>
      <c r="B28" s="298"/>
      <c r="C28" s="299" t="str">
        <f t="shared" ref="C28:P28" si="4">IF(ISERROR(AVERAGE(C18:C27)),"",AVERAGE(C18:C27))</f>
        <v/>
      </c>
      <c r="D28" s="299" t="str">
        <f t="shared" si="4"/>
        <v/>
      </c>
      <c r="E28" s="299" t="str">
        <f t="shared" si="4"/>
        <v/>
      </c>
      <c r="F28" s="299" t="str">
        <f t="shared" si="4"/>
        <v/>
      </c>
      <c r="G28" s="299" t="str">
        <f t="shared" si="4"/>
        <v/>
      </c>
      <c r="H28" s="299" t="str">
        <f t="shared" si="4"/>
        <v/>
      </c>
      <c r="I28" s="306" t="str">
        <f t="shared" si="4"/>
        <v/>
      </c>
      <c r="J28" s="306" t="str">
        <f t="shared" si="4"/>
        <v/>
      </c>
      <c r="K28" s="306" t="str">
        <f t="shared" si="4"/>
        <v/>
      </c>
      <c r="L28" s="306" t="str">
        <f t="shared" si="4"/>
        <v/>
      </c>
      <c r="M28" s="306" t="str">
        <f t="shared" si="4"/>
        <v/>
      </c>
      <c r="N28" s="306" t="str">
        <f t="shared" si="4"/>
        <v/>
      </c>
      <c r="O28" s="306" t="str">
        <f t="shared" si="4"/>
        <v/>
      </c>
      <c r="P28" s="306" t="str">
        <f t="shared" si="4"/>
        <v/>
      </c>
      <c r="Q28" s="298"/>
      <c r="R28" s="306" t="str">
        <f t="shared" ref="R28:Y28" si="5">IF(ISERROR(AVERAGE(R18:R27)),"",AVERAGE(R18:R27))</f>
        <v/>
      </c>
      <c r="S28" s="306" t="str">
        <f t="shared" si="5"/>
        <v/>
      </c>
      <c r="T28" s="306" t="str">
        <f t="shared" si="5"/>
        <v/>
      </c>
      <c r="U28" s="306" t="str">
        <f t="shared" si="5"/>
        <v/>
      </c>
      <c r="V28" s="306" t="str">
        <f t="shared" si="5"/>
        <v/>
      </c>
      <c r="W28" s="306" t="str">
        <f t="shared" si="5"/>
        <v/>
      </c>
      <c r="X28" s="306" t="str">
        <f t="shared" si="5"/>
        <v/>
      </c>
      <c r="Y28" s="306" t="str">
        <f t="shared" si="5"/>
        <v/>
      </c>
      <c r="Z28" s="299"/>
      <c r="AA28" s="306" t="str">
        <f t="shared" ref="AA28:AD28" si="6">IF(ISERROR(AVERAGE(AA18:AA27)),"",AVERAGE(AA18:AA27))</f>
        <v/>
      </c>
      <c r="AB28" s="306" t="str">
        <f t="shared" si="6"/>
        <v/>
      </c>
      <c r="AC28" s="306" t="str">
        <f t="shared" si="6"/>
        <v/>
      </c>
      <c r="AD28" s="306" t="str">
        <f t="shared" si="6"/>
        <v/>
      </c>
      <c r="AE28" s="299"/>
      <c r="AF28" s="306" t="str">
        <f t="shared" ref="AF28:AM28" si="7">IF(ISERROR(AVERAGE(AF18:AF27)),"",AVERAGE(AF18:AF27))</f>
        <v/>
      </c>
      <c r="AG28" s="306" t="str">
        <f t="shared" si="7"/>
        <v/>
      </c>
      <c r="AH28" s="306" t="str">
        <f t="shared" si="7"/>
        <v/>
      </c>
      <c r="AI28" s="306" t="str">
        <f t="shared" si="7"/>
        <v/>
      </c>
      <c r="AJ28" s="299" t="str">
        <f t="shared" si="7"/>
        <v/>
      </c>
      <c r="AK28" s="299" t="str">
        <f t="shared" si="7"/>
        <v/>
      </c>
      <c r="AL28" s="299" t="str">
        <f t="shared" si="7"/>
        <v/>
      </c>
      <c r="AM28" s="299" t="str">
        <f t="shared" si="7"/>
        <v/>
      </c>
      <c r="AN28" s="299"/>
      <c r="AO28" s="306" t="str">
        <f>IF(ISERROR(AVERAGE(AO18:AO27)),"",AVERAGE(AO18:AO27))</f>
        <v/>
      </c>
      <c r="AP28" s="306" t="str">
        <f>IF(ISERROR(AVERAGE(AP18:AP27)),"",AVERAGE(AP18:AP27))</f>
        <v/>
      </c>
      <c r="AQ28" s="306" t="str">
        <f>IF(ISERROR(AVERAGE(AQ18:AQ27)),"",AVERAGE(AQ18:AQ27))</f>
        <v/>
      </c>
      <c r="AR28" s="306" t="str">
        <f>IF(ISERROR(AVERAGE(AR18:AR27)),"",AVERAGE(AR18:AR27))</f>
        <v/>
      </c>
      <c r="AS28" s="317" t="str">
        <f>IF(ISERROR(AVERAGE(AS18:AS27)),"",AVERAGE(AS18:AS27))</f>
        <v/>
      </c>
    </row>
    <row r="29" ht="15" customHeight="1" spans="1:45">
      <c r="A29" s="293">
        <v>21</v>
      </c>
      <c r="B29" s="294"/>
      <c r="C29" s="295"/>
      <c r="D29" s="295"/>
      <c r="E29" s="295"/>
      <c r="F29" s="295"/>
      <c r="G29" s="295"/>
      <c r="H29" s="295"/>
      <c r="I29" s="304"/>
      <c r="J29" s="304"/>
      <c r="K29" s="304"/>
      <c r="L29" s="304"/>
      <c r="M29" s="304"/>
      <c r="N29" s="304"/>
      <c r="O29" s="304"/>
      <c r="P29" s="304"/>
      <c r="Q29" s="308"/>
      <c r="R29" s="304"/>
      <c r="S29" s="304"/>
      <c r="T29" s="304"/>
      <c r="U29" s="304"/>
      <c r="V29" s="304"/>
      <c r="W29" s="304"/>
      <c r="X29" s="304"/>
      <c r="Y29" s="304"/>
      <c r="Z29" s="295"/>
      <c r="AA29" s="304"/>
      <c r="AB29" s="304"/>
      <c r="AC29" s="304"/>
      <c r="AD29" s="304"/>
      <c r="AE29" s="295"/>
      <c r="AF29" s="304"/>
      <c r="AG29" s="304"/>
      <c r="AH29" s="304"/>
      <c r="AI29" s="304"/>
      <c r="AJ29" s="295"/>
      <c r="AK29" s="295"/>
      <c r="AL29" s="295"/>
      <c r="AM29" s="295"/>
      <c r="AN29" s="295"/>
      <c r="AO29" s="304"/>
      <c r="AP29" s="304"/>
      <c r="AQ29" s="304"/>
      <c r="AR29" s="304"/>
      <c r="AS29" s="316"/>
    </row>
    <row r="30" ht="15" customHeight="1" spans="1:45">
      <c r="A30" s="293">
        <v>22</v>
      </c>
      <c r="B30" s="294"/>
      <c r="C30" s="295"/>
      <c r="D30" s="295"/>
      <c r="E30" s="295"/>
      <c r="F30" s="295"/>
      <c r="G30" s="295"/>
      <c r="H30" s="296"/>
      <c r="I30" s="305"/>
      <c r="J30" s="304"/>
      <c r="K30" s="304"/>
      <c r="L30" s="304"/>
      <c r="M30" s="304"/>
      <c r="N30" s="304"/>
      <c r="O30" s="304"/>
      <c r="P30" s="304"/>
      <c r="Q30" s="308"/>
      <c r="R30" s="304"/>
      <c r="S30" s="304"/>
      <c r="T30" s="304"/>
      <c r="U30" s="304"/>
      <c r="V30" s="304"/>
      <c r="W30" s="304"/>
      <c r="X30" s="304"/>
      <c r="Y30" s="304"/>
      <c r="Z30" s="295"/>
      <c r="AA30" s="304"/>
      <c r="AB30" s="304"/>
      <c r="AC30" s="304"/>
      <c r="AD30" s="304"/>
      <c r="AE30" s="295"/>
      <c r="AF30" s="304"/>
      <c r="AG30" s="304"/>
      <c r="AH30" s="304"/>
      <c r="AI30" s="304"/>
      <c r="AJ30" s="295"/>
      <c r="AK30" s="295"/>
      <c r="AL30" s="295"/>
      <c r="AM30" s="295"/>
      <c r="AN30" s="295"/>
      <c r="AO30" s="304"/>
      <c r="AP30" s="304"/>
      <c r="AQ30" s="304"/>
      <c r="AR30" s="304"/>
      <c r="AS30" s="316"/>
    </row>
    <row r="31" ht="15" customHeight="1" spans="1:45">
      <c r="A31" s="293">
        <v>23</v>
      </c>
      <c r="B31" s="294"/>
      <c r="C31" s="295"/>
      <c r="D31" s="295"/>
      <c r="E31" s="295"/>
      <c r="F31" s="295"/>
      <c r="G31" s="295"/>
      <c r="H31" s="295"/>
      <c r="I31" s="304"/>
      <c r="J31" s="304"/>
      <c r="K31" s="304"/>
      <c r="L31" s="304"/>
      <c r="M31" s="304"/>
      <c r="N31" s="304"/>
      <c r="O31" s="304"/>
      <c r="P31" s="304"/>
      <c r="Q31" s="308"/>
      <c r="R31" s="304"/>
      <c r="S31" s="304"/>
      <c r="T31" s="304"/>
      <c r="U31" s="304"/>
      <c r="V31" s="304"/>
      <c r="W31" s="304"/>
      <c r="X31" s="304"/>
      <c r="Y31" s="304"/>
      <c r="Z31" s="295"/>
      <c r="AA31" s="304"/>
      <c r="AB31" s="304"/>
      <c r="AC31" s="304"/>
      <c r="AD31" s="304"/>
      <c r="AE31" s="295"/>
      <c r="AF31" s="304"/>
      <c r="AG31" s="304"/>
      <c r="AH31" s="304"/>
      <c r="AI31" s="304"/>
      <c r="AJ31" s="295"/>
      <c r="AK31" s="295"/>
      <c r="AL31" s="295"/>
      <c r="AM31" s="295"/>
      <c r="AN31" s="295"/>
      <c r="AO31" s="304"/>
      <c r="AP31" s="304"/>
      <c r="AQ31" s="304"/>
      <c r="AR31" s="304"/>
      <c r="AS31" s="316"/>
    </row>
    <row r="32" ht="15" customHeight="1" spans="1:45">
      <c r="A32" s="293">
        <v>24</v>
      </c>
      <c r="B32" s="294"/>
      <c r="C32" s="295"/>
      <c r="D32" s="296"/>
      <c r="E32" s="295"/>
      <c r="F32" s="295"/>
      <c r="G32" s="295"/>
      <c r="H32" s="295"/>
      <c r="I32" s="304"/>
      <c r="J32" s="304"/>
      <c r="K32" s="304"/>
      <c r="L32" s="304"/>
      <c r="M32" s="304"/>
      <c r="N32" s="304"/>
      <c r="O32" s="304"/>
      <c r="P32" s="304"/>
      <c r="Q32" s="308"/>
      <c r="R32" s="304"/>
      <c r="S32" s="304"/>
      <c r="T32" s="304"/>
      <c r="U32" s="304"/>
      <c r="V32" s="304"/>
      <c r="W32" s="304"/>
      <c r="X32" s="304"/>
      <c r="Y32" s="304"/>
      <c r="Z32" s="295"/>
      <c r="AA32" s="304"/>
      <c r="AB32" s="304"/>
      <c r="AC32" s="304"/>
      <c r="AD32" s="304"/>
      <c r="AE32" s="295"/>
      <c r="AF32" s="304"/>
      <c r="AG32" s="304"/>
      <c r="AH32" s="304"/>
      <c r="AI32" s="304"/>
      <c r="AJ32" s="295"/>
      <c r="AK32" s="295"/>
      <c r="AL32" s="295"/>
      <c r="AM32" s="295"/>
      <c r="AN32" s="295"/>
      <c r="AO32" s="304"/>
      <c r="AP32" s="304"/>
      <c r="AQ32" s="304"/>
      <c r="AR32" s="304"/>
      <c r="AS32" s="316"/>
    </row>
    <row r="33" ht="15" customHeight="1" spans="1:45">
      <c r="A33" s="293">
        <v>25</v>
      </c>
      <c r="B33" s="294"/>
      <c r="C33" s="295"/>
      <c r="D33" s="295"/>
      <c r="E33" s="295"/>
      <c r="F33" s="295"/>
      <c r="G33" s="295"/>
      <c r="H33" s="295"/>
      <c r="I33" s="304"/>
      <c r="J33" s="304"/>
      <c r="K33" s="304"/>
      <c r="L33" s="304"/>
      <c r="M33" s="304"/>
      <c r="N33" s="304"/>
      <c r="O33" s="304"/>
      <c r="P33" s="304"/>
      <c r="Q33" s="308"/>
      <c r="R33" s="304"/>
      <c r="S33" s="304"/>
      <c r="T33" s="304"/>
      <c r="U33" s="304"/>
      <c r="V33" s="304"/>
      <c r="W33" s="304"/>
      <c r="X33" s="304"/>
      <c r="Y33" s="304"/>
      <c r="Z33" s="295"/>
      <c r="AA33" s="305"/>
      <c r="AB33" s="304"/>
      <c r="AC33" s="304"/>
      <c r="AD33" s="304"/>
      <c r="AE33" s="295"/>
      <c r="AF33" s="304"/>
      <c r="AG33" s="304"/>
      <c r="AH33" s="304"/>
      <c r="AI33" s="304"/>
      <c r="AJ33" s="295"/>
      <c r="AK33" s="295"/>
      <c r="AL33" s="295"/>
      <c r="AM33" s="295"/>
      <c r="AN33" s="295"/>
      <c r="AO33" s="304"/>
      <c r="AP33" s="304"/>
      <c r="AQ33" s="304"/>
      <c r="AR33" s="304"/>
      <c r="AS33" s="316"/>
    </row>
    <row r="34" ht="15" customHeight="1" spans="1:45">
      <c r="A34" s="293">
        <v>26</v>
      </c>
      <c r="B34" s="294"/>
      <c r="C34" s="295"/>
      <c r="D34" s="295"/>
      <c r="E34" s="295"/>
      <c r="F34" s="295"/>
      <c r="G34" s="295"/>
      <c r="H34" s="295"/>
      <c r="I34" s="304"/>
      <c r="J34" s="304"/>
      <c r="K34" s="304"/>
      <c r="L34" s="304"/>
      <c r="M34" s="304"/>
      <c r="N34" s="304"/>
      <c r="O34" s="304"/>
      <c r="P34" s="304"/>
      <c r="Q34" s="308"/>
      <c r="R34" s="304"/>
      <c r="S34" s="304"/>
      <c r="T34" s="304"/>
      <c r="U34" s="304"/>
      <c r="V34" s="304"/>
      <c r="W34" s="304"/>
      <c r="X34" s="304"/>
      <c r="Y34" s="304"/>
      <c r="Z34" s="295"/>
      <c r="AA34" s="304"/>
      <c r="AB34" s="304"/>
      <c r="AC34" s="304"/>
      <c r="AD34" s="304"/>
      <c r="AE34" s="295"/>
      <c r="AF34" s="304"/>
      <c r="AG34" s="304"/>
      <c r="AH34" s="304"/>
      <c r="AI34" s="304"/>
      <c r="AJ34" s="295"/>
      <c r="AK34" s="295"/>
      <c r="AL34" s="295"/>
      <c r="AM34" s="295"/>
      <c r="AN34" s="295"/>
      <c r="AO34" s="304"/>
      <c r="AP34" s="304"/>
      <c r="AQ34" s="304"/>
      <c r="AR34" s="304"/>
      <c r="AS34" s="316"/>
    </row>
    <row r="35" ht="15" customHeight="1" spans="1:45">
      <c r="A35" s="293">
        <v>27</v>
      </c>
      <c r="B35" s="294"/>
      <c r="C35" s="295"/>
      <c r="D35" s="295"/>
      <c r="E35" s="295"/>
      <c r="F35" s="295"/>
      <c r="G35" s="295"/>
      <c r="H35" s="296"/>
      <c r="I35" s="305"/>
      <c r="J35" s="304"/>
      <c r="K35" s="304"/>
      <c r="L35" s="304"/>
      <c r="M35" s="304"/>
      <c r="N35" s="304"/>
      <c r="O35" s="304"/>
      <c r="P35" s="304"/>
      <c r="Q35" s="308"/>
      <c r="R35" s="304"/>
      <c r="S35" s="304"/>
      <c r="T35" s="304"/>
      <c r="U35" s="304"/>
      <c r="V35" s="304"/>
      <c r="W35" s="304"/>
      <c r="X35" s="304"/>
      <c r="Y35" s="304"/>
      <c r="Z35" s="295"/>
      <c r="AA35" s="304"/>
      <c r="AB35" s="304"/>
      <c r="AC35" s="304"/>
      <c r="AD35" s="304"/>
      <c r="AE35" s="295"/>
      <c r="AF35" s="304"/>
      <c r="AG35" s="304"/>
      <c r="AH35" s="304"/>
      <c r="AI35" s="304"/>
      <c r="AJ35" s="295"/>
      <c r="AK35" s="295"/>
      <c r="AL35" s="295"/>
      <c r="AM35" s="295"/>
      <c r="AN35" s="295"/>
      <c r="AO35" s="304"/>
      <c r="AP35" s="304"/>
      <c r="AQ35" s="304"/>
      <c r="AR35" s="304"/>
      <c r="AS35" s="316"/>
    </row>
    <row r="36" ht="15" customHeight="1" spans="1:45">
      <c r="A36" s="293">
        <v>28</v>
      </c>
      <c r="B36" s="294"/>
      <c r="C36" s="295"/>
      <c r="D36" s="295"/>
      <c r="E36" s="295"/>
      <c r="F36" s="295"/>
      <c r="G36" s="296"/>
      <c r="H36" s="295"/>
      <c r="I36" s="304"/>
      <c r="J36" s="304"/>
      <c r="K36" s="304"/>
      <c r="L36" s="304"/>
      <c r="M36" s="304"/>
      <c r="N36" s="304"/>
      <c r="O36" s="304"/>
      <c r="P36" s="304"/>
      <c r="Q36" s="308"/>
      <c r="R36" s="304"/>
      <c r="S36" s="304"/>
      <c r="T36" s="304"/>
      <c r="U36" s="304"/>
      <c r="V36" s="304"/>
      <c r="W36" s="304"/>
      <c r="X36" s="304"/>
      <c r="Y36" s="304"/>
      <c r="Z36" s="295"/>
      <c r="AA36" s="304"/>
      <c r="AB36" s="304"/>
      <c r="AC36" s="304"/>
      <c r="AD36" s="304"/>
      <c r="AE36" s="295"/>
      <c r="AF36" s="304"/>
      <c r="AG36" s="304"/>
      <c r="AH36" s="304"/>
      <c r="AI36" s="304"/>
      <c r="AJ36" s="295"/>
      <c r="AK36" s="295"/>
      <c r="AL36" s="295"/>
      <c r="AM36" s="295"/>
      <c r="AN36" s="295"/>
      <c r="AO36" s="304"/>
      <c r="AP36" s="304"/>
      <c r="AQ36" s="304"/>
      <c r="AR36" s="304"/>
      <c r="AS36" s="316"/>
    </row>
    <row r="37" ht="15" customHeight="1" spans="1:45">
      <c r="A37" s="293">
        <v>29</v>
      </c>
      <c r="B37" s="294"/>
      <c r="C37" s="295"/>
      <c r="D37" s="295"/>
      <c r="E37" s="295"/>
      <c r="F37" s="295"/>
      <c r="G37" s="296"/>
      <c r="H37" s="295"/>
      <c r="I37" s="304"/>
      <c r="J37" s="304"/>
      <c r="K37" s="304"/>
      <c r="L37" s="304"/>
      <c r="M37" s="304"/>
      <c r="N37" s="304"/>
      <c r="O37" s="304"/>
      <c r="P37" s="304"/>
      <c r="Q37" s="308"/>
      <c r="R37" s="304"/>
      <c r="S37" s="304"/>
      <c r="T37" s="304"/>
      <c r="U37" s="304"/>
      <c r="V37" s="304"/>
      <c r="W37" s="304"/>
      <c r="X37" s="304"/>
      <c r="Y37" s="304"/>
      <c r="Z37" s="295"/>
      <c r="AA37" s="304"/>
      <c r="AB37" s="304"/>
      <c r="AC37" s="304"/>
      <c r="AD37" s="304"/>
      <c r="AE37" s="295"/>
      <c r="AF37" s="304"/>
      <c r="AG37" s="304"/>
      <c r="AH37" s="304"/>
      <c r="AI37" s="304"/>
      <c r="AJ37" s="295"/>
      <c r="AK37" s="295"/>
      <c r="AL37" s="295"/>
      <c r="AM37" s="295"/>
      <c r="AN37" s="295"/>
      <c r="AO37" s="304"/>
      <c r="AP37" s="304"/>
      <c r="AQ37" s="304"/>
      <c r="AR37" s="304"/>
      <c r="AS37" s="316"/>
    </row>
    <row r="38" ht="15" customHeight="1" spans="1:45">
      <c r="A38" s="293">
        <v>30</v>
      </c>
      <c r="B38" s="294"/>
      <c r="C38" s="296"/>
      <c r="D38" s="296"/>
      <c r="E38" s="296"/>
      <c r="F38" s="296"/>
      <c r="G38" s="296"/>
      <c r="H38" s="296"/>
      <c r="I38" s="305"/>
      <c r="J38" s="305"/>
      <c r="K38" s="305"/>
      <c r="L38" s="304"/>
      <c r="M38" s="304"/>
      <c r="N38" s="304"/>
      <c r="O38" s="304"/>
      <c r="P38" s="304"/>
      <c r="Q38" s="308"/>
      <c r="R38" s="304"/>
      <c r="S38" s="304"/>
      <c r="T38" s="304"/>
      <c r="U38" s="304"/>
      <c r="V38" s="304"/>
      <c r="W38" s="304"/>
      <c r="X38" s="304"/>
      <c r="Y38" s="304"/>
      <c r="Z38" s="295"/>
      <c r="AA38" s="304"/>
      <c r="AB38" s="304"/>
      <c r="AC38" s="304"/>
      <c r="AD38" s="304"/>
      <c r="AE38" s="295"/>
      <c r="AF38" s="304"/>
      <c r="AG38" s="304"/>
      <c r="AH38" s="304"/>
      <c r="AI38" s="304"/>
      <c r="AJ38" s="295"/>
      <c r="AK38" s="295"/>
      <c r="AL38" s="295"/>
      <c r="AM38" s="295"/>
      <c r="AN38" s="295"/>
      <c r="AO38" s="304"/>
      <c r="AP38" s="304"/>
      <c r="AQ38" s="304"/>
      <c r="AR38" s="304"/>
      <c r="AS38" s="316"/>
    </row>
    <row r="39" ht="15" customHeight="1" spans="1:45">
      <c r="A39" s="293">
        <v>31</v>
      </c>
      <c r="B39" s="294"/>
      <c r="C39" s="296"/>
      <c r="D39" s="296"/>
      <c r="E39" s="296"/>
      <c r="F39" s="296"/>
      <c r="G39" s="296"/>
      <c r="H39" s="296"/>
      <c r="I39" s="305"/>
      <c r="J39" s="305"/>
      <c r="K39" s="305"/>
      <c r="L39" s="305"/>
      <c r="M39" s="305"/>
      <c r="N39" s="305"/>
      <c r="O39" s="305"/>
      <c r="P39" s="305"/>
      <c r="Q39" s="308"/>
      <c r="R39" s="305"/>
      <c r="S39" s="305"/>
      <c r="T39" s="305"/>
      <c r="U39" s="305"/>
      <c r="V39" s="305"/>
      <c r="W39" s="305"/>
      <c r="X39" s="305"/>
      <c r="Y39" s="305"/>
      <c r="Z39" s="295"/>
      <c r="AA39" s="304"/>
      <c r="AB39" s="304"/>
      <c r="AC39" s="304"/>
      <c r="AD39" s="304"/>
      <c r="AE39" s="295"/>
      <c r="AF39" s="304"/>
      <c r="AG39" s="304"/>
      <c r="AH39" s="304"/>
      <c r="AI39" s="304"/>
      <c r="AJ39" s="295"/>
      <c r="AK39" s="295"/>
      <c r="AL39" s="295"/>
      <c r="AM39" s="295"/>
      <c r="AN39" s="295"/>
      <c r="AO39" s="304"/>
      <c r="AP39" s="304"/>
      <c r="AQ39" s="304"/>
      <c r="AR39" s="304"/>
      <c r="AS39" s="316"/>
    </row>
    <row r="40" ht="15" customHeight="1" spans="1:45">
      <c r="A40" s="293" t="s">
        <v>78</v>
      </c>
      <c r="B40" s="298"/>
      <c r="C40" s="299" t="str">
        <f t="shared" ref="C40:P40" si="8">IF(ISERROR(AVERAGE(C29:C39)),"",AVERAGE(C29:C39))</f>
        <v/>
      </c>
      <c r="D40" s="299" t="str">
        <f t="shared" si="8"/>
        <v/>
      </c>
      <c r="E40" s="299" t="str">
        <f t="shared" si="8"/>
        <v/>
      </c>
      <c r="F40" s="299" t="str">
        <f t="shared" si="8"/>
        <v/>
      </c>
      <c r="G40" s="299" t="str">
        <f t="shared" si="8"/>
        <v/>
      </c>
      <c r="H40" s="299" t="str">
        <f t="shared" si="8"/>
        <v/>
      </c>
      <c r="I40" s="306" t="str">
        <f t="shared" si="8"/>
        <v/>
      </c>
      <c r="J40" s="306" t="str">
        <f t="shared" si="8"/>
        <v/>
      </c>
      <c r="K40" s="306" t="str">
        <f t="shared" si="8"/>
        <v/>
      </c>
      <c r="L40" s="306" t="str">
        <f t="shared" si="8"/>
        <v/>
      </c>
      <c r="M40" s="306" t="str">
        <f t="shared" si="8"/>
        <v/>
      </c>
      <c r="N40" s="306" t="str">
        <f t="shared" si="8"/>
        <v/>
      </c>
      <c r="O40" s="306" t="str">
        <f t="shared" si="8"/>
        <v/>
      </c>
      <c r="P40" s="306" t="str">
        <f t="shared" si="8"/>
        <v/>
      </c>
      <c r="Q40" s="309"/>
      <c r="R40" s="306" t="str">
        <f t="shared" ref="R40:Y40" si="9">IF(ISERROR(AVERAGE(R29:R39)),"",AVERAGE(R29:R39))</f>
        <v/>
      </c>
      <c r="S40" s="306" t="str">
        <f t="shared" si="9"/>
        <v/>
      </c>
      <c r="T40" s="306" t="str">
        <f t="shared" si="9"/>
        <v/>
      </c>
      <c r="U40" s="306" t="str">
        <f t="shared" si="9"/>
        <v/>
      </c>
      <c r="V40" s="306" t="str">
        <f t="shared" si="9"/>
        <v/>
      </c>
      <c r="W40" s="306" t="str">
        <f t="shared" si="9"/>
        <v/>
      </c>
      <c r="X40" s="306" t="str">
        <f t="shared" si="9"/>
        <v/>
      </c>
      <c r="Y40" s="306" t="str">
        <f t="shared" si="9"/>
        <v/>
      </c>
      <c r="Z40" s="299"/>
      <c r="AA40" s="306" t="str">
        <f t="shared" ref="AA40:AD40" si="10">IF(ISERROR(AVERAGE(AA29:AA39)),"",AVERAGE(AA29:AA39))</f>
        <v/>
      </c>
      <c r="AB40" s="306" t="str">
        <f t="shared" si="10"/>
        <v/>
      </c>
      <c r="AC40" s="306" t="str">
        <f t="shared" si="10"/>
        <v/>
      </c>
      <c r="AD40" s="306" t="str">
        <f t="shared" si="10"/>
        <v/>
      </c>
      <c r="AE40" s="306"/>
      <c r="AF40" s="306" t="str">
        <f t="shared" ref="AF40:AM40" si="11">IF(ISERROR(AVERAGE(AF29:AF39)),"",AVERAGE(AF29:AF39))</f>
        <v/>
      </c>
      <c r="AG40" s="306" t="str">
        <f t="shared" si="11"/>
        <v/>
      </c>
      <c r="AH40" s="306" t="str">
        <f t="shared" si="11"/>
        <v/>
      </c>
      <c r="AI40" s="306" t="str">
        <f t="shared" si="11"/>
        <v/>
      </c>
      <c r="AJ40" s="306" t="str">
        <f t="shared" si="11"/>
        <v/>
      </c>
      <c r="AK40" s="306" t="str">
        <f t="shared" si="11"/>
        <v/>
      </c>
      <c r="AL40" s="306" t="str">
        <f t="shared" si="11"/>
        <v/>
      </c>
      <c r="AM40" s="306" t="str">
        <f t="shared" si="11"/>
        <v/>
      </c>
      <c r="AN40" s="306"/>
      <c r="AO40" s="306" t="str">
        <f>IF(ISERROR(AVERAGE(AO29:AO39)),"",AVERAGE(AO29:AO39))</f>
        <v/>
      </c>
      <c r="AP40" s="306" t="str">
        <f>IF(ISERROR(AVERAGE(AP29:AP39)),"",AVERAGE(AP29:AP39))</f>
        <v/>
      </c>
      <c r="AQ40" s="306" t="str">
        <f>IF(ISERROR(AVERAGE(AQ29:AQ39)),"",AVERAGE(AQ29:AQ39))</f>
        <v/>
      </c>
      <c r="AR40" s="306" t="str">
        <f>IF(ISERROR(AVERAGE(AR29:AR39)),"",AVERAGE(AR29:AR39))</f>
        <v/>
      </c>
      <c r="AS40" s="317" t="str">
        <f>IF(ISERROR(AVERAGE(AS29:AS39)),"",AVERAGE(AS29:AS39))</f>
        <v/>
      </c>
    </row>
    <row r="41" ht="15" customHeight="1" spans="1:45">
      <c r="A41" s="300" t="s">
        <v>79</v>
      </c>
      <c r="B41" s="301"/>
      <c r="C41" s="302" t="str">
        <f t="shared" ref="C41:P41" si="12">IF(ISERROR(AVERAGE(C18:C27,C7:C16,C29:C39)),"",AVERAGE(C18:C27,C7:C16,C29:C39))</f>
        <v/>
      </c>
      <c r="D41" s="302" t="str">
        <f t="shared" si="12"/>
        <v/>
      </c>
      <c r="E41" s="302" t="str">
        <f t="shared" si="12"/>
        <v/>
      </c>
      <c r="F41" s="302" t="str">
        <f t="shared" si="12"/>
        <v/>
      </c>
      <c r="G41" s="302" t="str">
        <f t="shared" si="12"/>
        <v/>
      </c>
      <c r="H41" s="302" t="str">
        <f t="shared" si="12"/>
        <v/>
      </c>
      <c r="I41" s="307" t="str">
        <f t="shared" si="12"/>
        <v/>
      </c>
      <c r="J41" s="307" t="str">
        <f t="shared" si="12"/>
        <v/>
      </c>
      <c r="K41" s="307" t="str">
        <f t="shared" si="12"/>
        <v/>
      </c>
      <c r="L41" s="307" t="str">
        <f t="shared" si="12"/>
        <v/>
      </c>
      <c r="M41" s="307" t="str">
        <f t="shared" si="12"/>
        <v/>
      </c>
      <c r="N41" s="307" t="str">
        <f t="shared" si="12"/>
        <v/>
      </c>
      <c r="O41" s="307" t="str">
        <f t="shared" si="12"/>
        <v/>
      </c>
      <c r="P41" s="307" t="str">
        <f t="shared" si="12"/>
        <v/>
      </c>
      <c r="Q41" s="310"/>
      <c r="R41" s="307" t="str">
        <f t="shared" ref="R41:Y41" si="13">IF(ISERROR(AVERAGE(R18:R27,R7:R16,R29:R39)),"",AVERAGE(R18:R27,R7:R16,R29:R39))</f>
        <v/>
      </c>
      <c r="S41" s="307" t="str">
        <f t="shared" si="13"/>
        <v/>
      </c>
      <c r="T41" s="307" t="str">
        <f t="shared" si="13"/>
        <v/>
      </c>
      <c r="U41" s="307" t="str">
        <f t="shared" si="13"/>
        <v/>
      </c>
      <c r="V41" s="307" t="str">
        <f t="shared" si="13"/>
        <v/>
      </c>
      <c r="W41" s="307" t="str">
        <f t="shared" si="13"/>
        <v/>
      </c>
      <c r="X41" s="307" t="str">
        <f t="shared" si="13"/>
        <v/>
      </c>
      <c r="Y41" s="307" t="str">
        <f t="shared" si="13"/>
        <v/>
      </c>
      <c r="Z41" s="302"/>
      <c r="AA41" s="307" t="str">
        <f t="shared" ref="AA41:AD41" si="14">IF(ISERROR(AVERAGE(AA18:AA27,AA7:AA16,AA29:AA39)),"",AVERAGE(AA18:AA27,AA7:AA16,AA29:AA39))</f>
        <v/>
      </c>
      <c r="AB41" s="307" t="str">
        <f t="shared" si="14"/>
        <v/>
      </c>
      <c r="AC41" s="307" t="str">
        <f t="shared" si="14"/>
        <v/>
      </c>
      <c r="AD41" s="307" t="str">
        <f t="shared" si="14"/>
        <v/>
      </c>
      <c r="AE41" s="302"/>
      <c r="AF41" s="307" t="str">
        <f t="shared" ref="AF41:AM41" si="15">IF(ISERROR(AVERAGE(AF18:AF27,AF7:AF16,AF29:AF39)),"",AVERAGE(AF18:AF27,AF7:AF16,AF29:AF39))</f>
        <v/>
      </c>
      <c r="AG41" s="307" t="str">
        <f t="shared" si="15"/>
        <v/>
      </c>
      <c r="AH41" s="307" t="str">
        <f t="shared" si="15"/>
        <v/>
      </c>
      <c r="AI41" s="307" t="str">
        <f t="shared" si="15"/>
        <v/>
      </c>
      <c r="AJ41" s="302" t="str">
        <f t="shared" si="15"/>
        <v/>
      </c>
      <c r="AK41" s="302" t="str">
        <f t="shared" si="15"/>
        <v/>
      </c>
      <c r="AL41" s="302" t="str">
        <f t="shared" si="15"/>
        <v/>
      </c>
      <c r="AM41" s="302" t="str">
        <f t="shared" si="15"/>
        <v/>
      </c>
      <c r="AN41" s="302"/>
      <c r="AO41" s="307" t="str">
        <f>IF(ISERROR(AVERAGE(AO18:AO27,AO7:AO16,AO29:AO39)),"",AVERAGE(AO18:AO27,AO7:AO16,AO29:AO39))</f>
        <v/>
      </c>
      <c r="AP41" s="307" t="str">
        <f>IF(ISERROR(AVERAGE(AP18:AP27,AP7:AP16,AP29:AP39)),"",AVERAGE(AP18:AP27,AP7:AP16,AP29:AP39))</f>
        <v/>
      </c>
      <c r="AQ41" s="307" t="str">
        <f>IF(ISERROR(AVERAGE(AQ18:AQ27,AQ7:AQ16,AQ29:AQ39)),"",AVERAGE(AQ18:AQ27,AQ7:AQ16,AQ29:AQ39))</f>
        <v/>
      </c>
      <c r="AR41" s="307" t="str">
        <f>IF(ISERROR(AVERAGE(AR18:AR27,AR7:AR16,AR29:AR39)),"",AVERAGE(AR18:AR27,AR7:AR16,AR29:AR39))</f>
        <v/>
      </c>
      <c r="AS41" s="318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J4" sqref="J4:Q4"/>
    </sheetView>
  </sheetViews>
  <sheetFormatPr defaultColWidth="9" defaultRowHeight="13.5"/>
  <sheetData>
    <row r="1" ht="30" customHeight="1" spans="1:17">
      <c r="A1" s="16" t="s">
        <v>366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367</v>
      </c>
      <c r="B2" s="18" t="s">
        <v>368</v>
      </c>
      <c r="C2" s="18"/>
      <c r="D2" s="18"/>
      <c r="E2" s="18"/>
      <c r="F2" s="18"/>
      <c r="G2" s="18"/>
      <c r="H2" s="18"/>
      <c r="I2" s="18"/>
      <c r="J2" s="18" t="s">
        <v>369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370</v>
      </c>
      <c r="B1" s="15" t="s">
        <v>371</v>
      </c>
      <c r="C1" s="15" t="s">
        <v>372</v>
      </c>
      <c r="D1" s="15" t="s">
        <v>373</v>
      </c>
      <c r="E1" s="15" t="s">
        <v>374</v>
      </c>
      <c r="F1" s="15" t="s">
        <v>375</v>
      </c>
      <c r="G1" s="15" t="s">
        <v>376</v>
      </c>
      <c r="H1" s="15" t="s">
        <v>377</v>
      </c>
      <c r="I1" s="15" t="s">
        <v>378</v>
      </c>
      <c r="J1" s="15" t="s">
        <v>379</v>
      </c>
      <c r="K1" s="15" t="s">
        <v>380</v>
      </c>
      <c r="L1" s="15" t="s">
        <v>381</v>
      </c>
      <c r="M1" s="15" t="s">
        <v>382</v>
      </c>
      <c r="N1" s="15" t="s">
        <v>383</v>
      </c>
      <c r="O1" s="15" t="s">
        <v>384</v>
      </c>
      <c r="P1" s="15" t="s">
        <v>385</v>
      </c>
      <c r="Q1" s="15" t="s">
        <v>386</v>
      </c>
      <c r="R1" s="15" t="s">
        <v>387</v>
      </c>
      <c r="S1" s="15" t="s">
        <v>388</v>
      </c>
      <c r="T1" s="15" t="s">
        <v>389</v>
      </c>
      <c r="U1" s="15" t="s">
        <v>390</v>
      </c>
      <c r="V1" s="15" t="s">
        <v>391</v>
      </c>
      <c r="W1" s="15" t="s">
        <v>392</v>
      </c>
      <c r="X1" s="15" t="s">
        <v>393</v>
      </c>
      <c r="Y1" s="15" t="s">
        <v>394</v>
      </c>
      <c r="Z1" s="15" t="s">
        <v>395</v>
      </c>
      <c r="AA1" s="15" t="s">
        <v>396</v>
      </c>
      <c r="AB1" s="15" t="s">
        <v>397</v>
      </c>
      <c r="AC1" s="15" t="s">
        <v>398</v>
      </c>
      <c r="AD1" s="15" t="s">
        <v>399</v>
      </c>
      <c r="AE1" s="15" t="s">
        <v>400</v>
      </c>
      <c r="AF1" s="15" t="s">
        <v>401</v>
      </c>
      <c r="AG1" s="15" t="s">
        <v>402</v>
      </c>
      <c r="AH1" s="15" t="s">
        <v>403</v>
      </c>
      <c r="AI1" s="15" t="s">
        <v>404</v>
      </c>
      <c r="AJ1" s="15" t="s">
        <v>405</v>
      </c>
      <c r="AK1" s="15" t="s">
        <v>406</v>
      </c>
      <c r="AL1" s="15" t="s">
        <v>407</v>
      </c>
      <c r="AM1" s="15" t="s">
        <v>408</v>
      </c>
      <c r="AN1" s="15" t="s">
        <v>409</v>
      </c>
      <c r="AO1" s="15" t="s">
        <v>410</v>
      </c>
      <c r="AP1" s="15" t="s">
        <v>411</v>
      </c>
      <c r="AQ1" s="15" t="s">
        <v>412</v>
      </c>
      <c r="AR1" s="15" t="s">
        <v>413</v>
      </c>
      <c r="AS1" s="15" t="s">
        <v>414</v>
      </c>
      <c r="AT1" s="15" t="s">
        <v>415</v>
      </c>
      <c r="AU1" s="15" t="s">
        <v>416</v>
      </c>
      <c r="AV1" s="15" t="s">
        <v>417</v>
      </c>
      <c r="AW1" s="15" t="s">
        <v>418</v>
      </c>
      <c r="AX1" s="15" t="s">
        <v>419</v>
      </c>
      <c r="AY1" s="15" t="s">
        <v>420</v>
      </c>
      <c r="AZ1" s="15" t="s">
        <v>421</v>
      </c>
      <c r="BA1" s="15" t="s">
        <v>422</v>
      </c>
      <c r="BB1" s="15" t="s">
        <v>423</v>
      </c>
      <c r="BC1" s="15" t="s">
        <v>424</v>
      </c>
      <c r="BD1" s="15" t="s">
        <v>425</v>
      </c>
      <c r="BE1" s="15" t="s">
        <v>426</v>
      </c>
      <c r="BF1" s="15" t="s">
        <v>427</v>
      </c>
      <c r="BG1" s="15" t="s">
        <v>428</v>
      </c>
      <c r="BH1" s="15" t="s">
        <v>429</v>
      </c>
      <c r="BI1" s="15" t="s">
        <v>430</v>
      </c>
      <c r="BJ1" s="15" t="s">
        <v>431</v>
      </c>
      <c r="BK1" s="15" t="s">
        <v>432</v>
      </c>
      <c r="BL1" s="15" t="s">
        <v>433</v>
      </c>
      <c r="BM1" s="15" t="s">
        <v>434</v>
      </c>
      <c r="BN1" s="15" t="s">
        <v>435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342</v>
      </c>
      <c r="B1" s="4"/>
      <c r="C1" s="4"/>
      <c r="D1" s="4"/>
      <c r="E1" s="3" t="s">
        <v>343</v>
      </c>
      <c r="F1" s="4"/>
      <c r="G1" s="4"/>
      <c r="H1" s="4"/>
      <c r="I1" s="3" t="s">
        <v>344</v>
      </c>
      <c r="J1" s="4"/>
      <c r="K1" s="4"/>
      <c r="L1" s="4"/>
      <c r="M1" s="3" t="s">
        <v>345</v>
      </c>
      <c r="N1" s="4"/>
      <c r="O1" s="4"/>
      <c r="P1" s="3" t="s">
        <v>346</v>
      </c>
      <c r="Q1" s="4"/>
      <c r="R1" s="4"/>
      <c r="S1" s="3" t="s">
        <v>347</v>
      </c>
      <c r="T1" s="4"/>
      <c r="U1" s="4"/>
      <c r="V1" s="3" t="s">
        <v>348</v>
      </c>
      <c r="W1" s="4"/>
      <c r="X1" s="4"/>
      <c r="Y1" s="3" t="s">
        <v>349</v>
      </c>
      <c r="Z1" s="4"/>
      <c r="AA1" s="4"/>
      <c r="AB1" s="8" t="s">
        <v>350</v>
      </c>
      <c r="AC1" s="9"/>
      <c r="AD1" s="9"/>
      <c r="AE1" s="3" t="s">
        <v>351</v>
      </c>
      <c r="AF1" s="4"/>
      <c r="AG1" s="4"/>
      <c r="AH1" s="3" t="s">
        <v>352</v>
      </c>
      <c r="AI1" s="4"/>
      <c r="AJ1" s="4"/>
      <c r="AK1" s="3" t="s">
        <v>353</v>
      </c>
      <c r="AL1" s="4"/>
      <c r="AM1" s="4"/>
      <c r="AN1" s="3" t="s">
        <v>354</v>
      </c>
      <c r="AO1" s="4"/>
      <c r="AP1" s="4"/>
      <c r="AQ1" s="3" t="s">
        <v>355</v>
      </c>
      <c r="AR1" s="4"/>
      <c r="AS1" s="4"/>
      <c r="AT1" s="3" t="s">
        <v>356</v>
      </c>
      <c r="AU1" s="4"/>
      <c r="AV1" s="4"/>
      <c r="AW1" s="10" t="s">
        <v>357</v>
      </c>
      <c r="AX1" s="11"/>
      <c r="AY1" s="12"/>
      <c r="AZ1" s="2"/>
    </row>
    <row r="2" customFormat="1" ht="14.25" spans="1:52">
      <c r="A2" s="5" t="s">
        <v>358</v>
      </c>
      <c r="B2" s="5" t="s">
        <v>359</v>
      </c>
      <c r="C2" s="5" t="s">
        <v>360</v>
      </c>
      <c r="D2" s="5" t="s">
        <v>361</v>
      </c>
      <c r="E2" s="5" t="s">
        <v>358</v>
      </c>
      <c r="F2" s="5" t="s">
        <v>359</v>
      </c>
      <c r="G2" s="5" t="s">
        <v>360</v>
      </c>
      <c r="H2" s="5" t="s">
        <v>361</v>
      </c>
      <c r="I2" s="5" t="s">
        <v>358</v>
      </c>
      <c r="J2" s="5" t="s">
        <v>359</v>
      </c>
      <c r="K2" s="5" t="s">
        <v>360</v>
      </c>
      <c r="L2" s="5" t="s">
        <v>361</v>
      </c>
      <c r="M2" s="5" t="s">
        <v>362</v>
      </c>
      <c r="N2" s="5" t="s">
        <v>363</v>
      </c>
      <c r="O2" s="7" t="s">
        <v>207</v>
      </c>
      <c r="P2" s="5" t="s">
        <v>362</v>
      </c>
      <c r="Q2" s="5" t="s">
        <v>363</v>
      </c>
      <c r="R2" s="7" t="s">
        <v>207</v>
      </c>
      <c r="S2" s="5" t="s">
        <v>362</v>
      </c>
      <c r="T2" s="5" t="s">
        <v>363</v>
      </c>
      <c r="U2" s="7" t="s">
        <v>207</v>
      </c>
      <c r="V2" s="5" t="s">
        <v>362</v>
      </c>
      <c r="W2" s="5" t="s">
        <v>363</v>
      </c>
      <c r="X2" s="7" t="s">
        <v>207</v>
      </c>
      <c r="Y2" s="5" t="s">
        <v>362</v>
      </c>
      <c r="Z2" s="5" t="s">
        <v>363</v>
      </c>
      <c r="AA2" s="7" t="s">
        <v>207</v>
      </c>
      <c r="AB2" s="5" t="s">
        <v>362</v>
      </c>
      <c r="AC2" s="5" t="s">
        <v>363</v>
      </c>
      <c r="AD2" s="7" t="s">
        <v>207</v>
      </c>
      <c r="AE2" s="5" t="s">
        <v>362</v>
      </c>
      <c r="AF2" s="5" t="s">
        <v>363</v>
      </c>
      <c r="AG2" s="7" t="s">
        <v>207</v>
      </c>
      <c r="AH2" s="5" t="s">
        <v>362</v>
      </c>
      <c r="AI2" s="5" t="s">
        <v>363</v>
      </c>
      <c r="AJ2" s="7" t="s">
        <v>207</v>
      </c>
      <c r="AK2" s="5" t="s">
        <v>362</v>
      </c>
      <c r="AL2" s="5" t="s">
        <v>363</v>
      </c>
      <c r="AM2" s="7" t="s">
        <v>207</v>
      </c>
      <c r="AN2" s="5" t="s">
        <v>362</v>
      </c>
      <c r="AO2" s="5" t="s">
        <v>363</v>
      </c>
      <c r="AP2" s="7" t="s">
        <v>207</v>
      </c>
      <c r="AQ2" s="5" t="s">
        <v>362</v>
      </c>
      <c r="AR2" s="5" t="s">
        <v>363</v>
      </c>
      <c r="AS2" s="7" t="s">
        <v>207</v>
      </c>
      <c r="AT2" s="5" t="s">
        <v>362</v>
      </c>
      <c r="AU2" s="5" t="s">
        <v>363</v>
      </c>
      <c r="AV2" s="7" t="s">
        <v>207</v>
      </c>
      <c r="AW2" s="13" t="s">
        <v>362</v>
      </c>
      <c r="AX2" s="13" t="s">
        <v>363</v>
      </c>
      <c r="AY2" s="14" t="s">
        <v>207</v>
      </c>
      <c r="AZ2" s="2"/>
    </row>
    <row r="3" s="1" customFormat="1" spans="1:51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440</v>
      </c>
      <c r="F3" s="6" t="s">
        <v>441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 t="s">
        <v>448</v>
      </c>
      <c r="N3" s="6" t="s">
        <v>449</v>
      </c>
      <c r="O3" s="6" t="s">
        <v>450</v>
      </c>
      <c r="P3" s="6" t="s">
        <v>451</v>
      </c>
      <c r="Q3" s="6" t="s">
        <v>452</v>
      </c>
      <c r="R3" s="6" t="s">
        <v>453</v>
      </c>
      <c r="S3" s="6" t="s">
        <v>454</v>
      </c>
      <c r="T3" s="6" t="s">
        <v>455</v>
      </c>
      <c r="U3" s="6" t="s">
        <v>456</v>
      </c>
      <c r="V3" s="6" t="s">
        <v>457</v>
      </c>
      <c r="W3" s="6" t="s">
        <v>458</v>
      </c>
      <c r="X3" s="6" t="s">
        <v>459</v>
      </c>
      <c r="Y3" s="6" t="s">
        <v>460</v>
      </c>
      <c r="Z3" s="6" t="s">
        <v>461</v>
      </c>
      <c r="AA3" s="6" t="s">
        <v>462</v>
      </c>
      <c r="AB3" s="6" t="s">
        <v>463</v>
      </c>
      <c r="AC3" s="6" t="s">
        <v>464</v>
      </c>
      <c r="AD3" s="6" t="s">
        <v>465</v>
      </c>
      <c r="AE3" s="6" t="s">
        <v>466</v>
      </c>
      <c r="AF3" s="6" t="s">
        <v>467</v>
      </c>
      <c r="AG3" s="6" t="s">
        <v>468</v>
      </c>
      <c r="AH3" s="6" t="s">
        <v>469</v>
      </c>
      <c r="AI3" s="6" t="s">
        <v>470</v>
      </c>
      <c r="AJ3" s="6" t="s">
        <v>471</v>
      </c>
      <c r="AK3" s="6" t="s">
        <v>472</v>
      </c>
      <c r="AL3" s="6" t="s">
        <v>473</v>
      </c>
      <c r="AM3" s="6" t="s">
        <v>474</v>
      </c>
      <c r="AN3" s="6" t="s">
        <v>475</v>
      </c>
      <c r="AO3" s="6" t="s">
        <v>476</v>
      </c>
      <c r="AP3" s="6" t="s">
        <v>477</v>
      </c>
      <c r="AQ3" s="6" t="s">
        <v>478</v>
      </c>
      <c r="AR3" s="6" t="s">
        <v>479</v>
      </c>
      <c r="AS3" s="6" t="s">
        <v>480</v>
      </c>
      <c r="AT3" s="6" t="s">
        <v>481</v>
      </c>
      <c r="AU3" s="6" t="s">
        <v>482</v>
      </c>
      <c r="AV3" s="6" t="s">
        <v>483</v>
      </c>
      <c r="AW3" s="6" t="s">
        <v>484</v>
      </c>
      <c r="AX3" s="6" t="s">
        <v>485</v>
      </c>
      <c r="AY3" s="6" t="s">
        <v>486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49"/>
  </cols>
  <sheetData>
    <row r="1" ht="30" customHeight="1" spans="1:35">
      <c r="A1" s="250" t="s">
        <v>80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75"/>
    </row>
    <row r="2" ht="15" customHeight="1" spans="1:35">
      <c r="A2" s="251" t="s">
        <v>1</v>
      </c>
      <c r="B2" s="252" t="s">
        <v>81</v>
      </c>
      <c r="C2" s="252"/>
      <c r="D2" s="252"/>
      <c r="E2" s="252"/>
      <c r="F2" s="252"/>
      <c r="G2" s="253" t="s">
        <v>3</v>
      </c>
      <c r="H2" s="254"/>
      <c r="I2" s="254"/>
      <c r="J2" s="254"/>
      <c r="K2" s="267"/>
      <c r="L2" s="254" t="s">
        <v>4</v>
      </c>
      <c r="M2" s="254"/>
      <c r="N2" s="254"/>
      <c r="O2" s="254"/>
      <c r="P2" s="254"/>
      <c r="Q2" s="254"/>
      <c r="R2" s="252" t="s">
        <v>82</v>
      </c>
      <c r="S2" s="252"/>
      <c r="T2" s="254" t="s">
        <v>83</v>
      </c>
      <c r="U2" s="254"/>
      <c r="V2" s="254"/>
      <c r="W2" s="254"/>
      <c r="X2" s="267"/>
      <c r="Y2" s="254" t="s">
        <v>84</v>
      </c>
      <c r="Z2" s="252" t="s">
        <v>85</v>
      </c>
      <c r="AA2" s="252" t="s">
        <v>86</v>
      </c>
      <c r="AB2" s="252" t="s">
        <v>87</v>
      </c>
      <c r="AC2" s="252" t="s">
        <v>88</v>
      </c>
      <c r="AD2" s="252" t="s">
        <v>89</v>
      </c>
      <c r="AE2" s="252" t="s">
        <v>90</v>
      </c>
      <c r="AF2" s="271" t="s">
        <v>91</v>
      </c>
      <c r="AG2" s="252" t="s">
        <v>92</v>
      </c>
      <c r="AH2" s="276" t="s">
        <v>93</v>
      </c>
      <c r="AI2" s="277"/>
    </row>
    <row r="3" ht="30.95" customHeight="1" spans="1:35">
      <c r="A3" s="255"/>
      <c r="B3" s="256" t="s">
        <v>94</v>
      </c>
      <c r="C3" s="256" t="s">
        <v>95</v>
      </c>
      <c r="D3" s="256" t="s">
        <v>96</v>
      </c>
      <c r="E3" s="256"/>
      <c r="F3" s="256" t="s">
        <v>97</v>
      </c>
      <c r="G3" s="257" t="s">
        <v>98</v>
      </c>
      <c r="H3" s="257" t="s">
        <v>99</v>
      </c>
      <c r="I3" s="257"/>
      <c r="J3" s="257"/>
      <c r="K3" s="257"/>
      <c r="L3" s="256" t="s">
        <v>100</v>
      </c>
      <c r="M3" s="257" t="s">
        <v>101</v>
      </c>
      <c r="N3" s="257" t="s">
        <v>102</v>
      </c>
      <c r="O3" s="257" t="s">
        <v>103</v>
      </c>
      <c r="P3" s="257" t="s">
        <v>104</v>
      </c>
      <c r="Q3" s="257" t="s">
        <v>105</v>
      </c>
      <c r="R3" s="257" t="s">
        <v>106</v>
      </c>
      <c r="S3" s="257" t="s">
        <v>107</v>
      </c>
      <c r="T3" s="268" t="s">
        <v>108</v>
      </c>
      <c r="U3" s="268" t="s">
        <v>109</v>
      </c>
      <c r="V3" s="268" t="s">
        <v>110</v>
      </c>
      <c r="W3" s="269" t="s">
        <v>111</v>
      </c>
      <c r="X3" s="269" t="s">
        <v>112</v>
      </c>
      <c r="Y3" s="272" t="s">
        <v>6</v>
      </c>
      <c r="Z3" s="273"/>
      <c r="AA3" s="256"/>
      <c r="AB3" s="256"/>
      <c r="AC3" s="256"/>
      <c r="AD3" s="256"/>
      <c r="AE3" s="256"/>
      <c r="AF3" s="274"/>
      <c r="AG3" s="256"/>
      <c r="AH3" s="278"/>
      <c r="AI3" s="277"/>
    </row>
    <row r="4" ht="15" customHeight="1" spans="1:35">
      <c r="A4" s="258"/>
      <c r="B4" s="259" t="s">
        <v>113</v>
      </c>
      <c r="C4" s="259" t="s">
        <v>113</v>
      </c>
      <c r="D4" s="259" t="s">
        <v>113</v>
      </c>
      <c r="E4" s="259"/>
      <c r="F4" s="259" t="s">
        <v>113</v>
      </c>
      <c r="G4" s="259" t="s">
        <v>113</v>
      </c>
      <c r="H4" s="259" t="s">
        <v>113</v>
      </c>
      <c r="I4" s="259"/>
      <c r="J4" s="259"/>
      <c r="K4" s="259"/>
      <c r="L4" s="259" t="s">
        <v>113</v>
      </c>
      <c r="M4" s="259" t="s">
        <v>113</v>
      </c>
      <c r="N4" s="259" t="s">
        <v>113</v>
      </c>
      <c r="O4" s="259" t="s">
        <v>113</v>
      </c>
      <c r="P4" s="259" t="s">
        <v>113</v>
      </c>
      <c r="Q4" s="259" t="s">
        <v>113</v>
      </c>
      <c r="R4" s="259" t="s">
        <v>113</v>
      </c>
      <c r="S4" s="259" t="s">
        <v>113</v>
      </c>
      <c r="T4" s="259" t="s">
        <v>113</v>
      </c>
      <c r="U4" s="259" t="s">
        <v>113</v>
      </c>
      <c r="V4" s="259" t="s">
        <v>113</v>
      </c>
      <c r="W4" s="259" t="s">
        <v>113</v>
      </c>
      <c r="X4" s="259" t="s">
        <v>113</v>
      </c>
      <c r="Y4" s="259" t="s">
        <v>113</v>
      </c>
      <c r="Z4" s="259" t="s">
        <v>113</v>
      </c>
      <c r="AA4" s="259" t="s">
        <v>113</v>
      </c>
      <c r="AB4" s="259" t="s">
        <v>113</v>
      </c>
      <c r="AC4" s="259" t="s">
        <v>32</v>
      </c>
      <c r="AD4" s="259" t="s">
        <v>32</v>
      </c>
      <c r="AE4" s="259" t="s">
        <v>32</v>
      </c>
      <c r="AF4" s="259" t="s">
        <v>32</v>
      </c>
      <c r="AG4" s="259" t="s">
        <v>113</v>
      </c>
      <c r="AH4" s="279" t="s">
        <v>113</v>
      </c>
      <c r="AI4" s="277"/>
    </row>
    <row r="5" ht="15" customHeight="1" spans="1:35">
      <c r="A5" s="258"/>
      <c r="B5" s="259" t="s">
        <v>114</v>
      </c>
      <c r="C5" s="259" t="s">
        <v>115</v>
      </c>
      <c r="D5" s="259" t="s">
        <v>116</v>
      </c>
      <c r="E5" s="259"/>
      <c r="F5" s="259"/>
      <c r="G5" s="259" t="s">
        <v>117</v>
      </c>
      <c r="H5" s="259" t="s">
        <v>118</v>
      </c>
      <c r="I5" s="259"/>
      <c r="J5" s="259"/>
      <c r="K5" s="259"/>
      <c r="L5" s="259" t="s">
        <v>119</v>
      </c>
      <c r="M5" s="259" t="s">
        <v>120</v>
      </c>
      <c r="N5" s="259" t="s">
        <v>121</v>
      </c>
      <c r="O5" s="259" t="s">
        <v>122</v>
      </c>
      <c r="P5" s="259" t="s">
        <v>123</v>
      </c>
      <c r="Q5" s="259"/>
      <c r="R5" s="259"/>
      <c r="S5" s="259"/>
      <c r="T5" s="259"/>
      <c r="U5" s="259" t="s">
        <v>124</v>
      </c>
      <c r="V5" s="259"/>
      <c r="W5" s="259" t="s">
        <v>125</v>
      </c>
      <c r="X5" s="259" t="s">
        <v>126</v>
      </c>
      <c r="Y5" s="259" t="s">
        <v>127</v>
      </c>
      <c r="Z5" s="259"/>
      <c r="AA5" s="259"/>
      <c r="AB5" s="259"/>
      <c r="AC5" s="259"/>
      <c r="AD5" s="259"/>
      <c r="AE5" s="259"/>
      <c r="AF5" s="259"/>
      <c r="AG5" s="259"/>
      <c r="AH5" s="279"/>
      <c r="AI5" s="277"/>
    </row>
    <row r="6" ht="15" customHeight="1" spans="1:35">
      <c r="A6" s="260">
        <v>1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70"/>
      <c r="Y6" s="270"/>
      <c r="Z6" s="270" t="str">
        <f>IF(SUM(B6:F6)=0,"",SUM(B6:F6))</f>
        <v/>
      </c>
      <c r="AA6" s="270" t="str">
        <f>IF(SUM(G6:H6)=0,"",SUM(G6:H6))</f>
        <v/>
      </c>
      <c r="AB6" s="270" t="str">
        <f>IF(SUM(L6:Q6)=0,"",SUM(L6:Q6))</f>
        <v/>
      </c>
      <c r="AC6" s="270" t="str">
        <f>IF(ISERROR(Z6*100/SUM(Z6+AA6+AB6)),"",Z6*100/SUM(Z6+AA6+AB6))</f>
        <v/>
      </c>
      <c r="AD6" s="270" t="str">
        <f>IF(ISERROR(AA6*100/SUM(Z6+AA6+AB6)),"",AA6*100/SUM(Z6+AA6+AB6))</f>
        <v/>
      </c>
      <c r="AE6" s="270" t="str">
        <f>IF(ISERROR(AB6*100/SUM(Z6+AA6+AB6)),"",AB6*100/SUM(Z6+AA6+AB6))</f>
        <v/>
      </c>
      <c r="AF6" s="270"/>
      <c r="AG6" s="270" t="str">
        <f>IF(SUM(T6:X6)=0,"",SUM(T6:X6))</f>
        <v/>
      </c>
      <c r="AH6" s="280" t="str">
        <f>IF(SUM(Z6:AB6)=0,"",SUM(Z6:AB6))</f>
        <v/>
      </c>
      <c r="AI6" s="281"/>
    </row>
    <row r="7" ht="15" customHeight="1" spans="1:35">
      <c r="A7" s="260">
        <v>2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70"/>
      <c r="Y7" s="270"/>
      <c r="Z7" s="270" t="str">
        <f t="shared" ref="Z7:Z15" si="0">IF(SUM(B7:F7)=0,"",SUM(B7:F7))</f>
        <v/>
      </c>
      <c r="AA7" s="270" t="str">
        <f t="shared" ref="AA7:AA15" si="1">IF(SUM(G7:H7)=0,"",SUM(G7:H7))</f>
        <v/>
      </c>
      <c r="AB7" s="270" t="str">
        <f t="shared" ref="AB7:AB15" si="2">IF(SUM(L7:Q7)=0,"",SUM(L7:Q7))</f>
        <v/>
      </c>
      <c r="AC7" s="270" t="str">
        <f t="shared" ref="AC7:AC15" si="3">IF(ISERROR(Z7*100/SUM(Z7+AA7+AB7)),"",Z7*100/SUM(Z7+AA7+AB7))</f>
        <v/>
      </c>
      <c r="AD7" s="270" t="str">
        <f t="shared" ref="AD7:AD15" si="4">IF(ISERROR(AA7*100/SUM(Z7+AA7+AB7)),"",AA7*100/SUM(Z7+AA7+AB7))</f>
        <v/>
      </c>
      <c r="AE7" s="270" t="str">
        <f t="shared" ref="AE7:AE15" si="5">IF(ISERROR(AB7*100/SUM(Z7+AA7+AB7)),"",AB7*100/SUM(Z7+AA7+AB7))</f>
        <v/>
      </c>
      <c r="AF7" s="270"/>
      <c r="AG7" s="270" t="str">
        <f t="shared" ref="AG7:AG15" si="6">IF(SUM(T7:X7)=0,"",SUM(T7:X7))</f>
        <v/>
      </c>
      <c r="AH7" s="280" t="str">
        <f t="shared" ref="AH7:AH16" si="7">IF(SUM(Z7:AB7)=0,"",SUM(Z7:AB7))</f>
        <v/>
      </c>
      <c r="AI7" s="281"/>
    </row>
    <row r="8" ht="15" customHeight="1" spans="1:35">
      <c r="A8" s="260">
        <v>3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70"/>
      <c r="Y8" s="270"/>
      <c r="Z8" s="270" t="str">
        <f t="shared" si="0"/>
        <v/>
      </c>
      <c r="AA8" s="270" t="str">
        <f t="shared" si="1"/>
        <v/>
      </c>
      <c r="AB8" s="270" t="str">
        <f t="shared" si="2"/>
        <v/>
      </c>
      <c r="AC8" s="270" t="str">
        <f t="shared" si="3"/>
        <v/>
      </c>
      <c r="AD8" s="270" t="str">
        <f t="shared" si="4"/>
        <v/>
      </c>
      <c r="AE8" s="270" t="str">
        <f t="shared" si="5"/>
        <v/>
      </c>
      <c r="AF8" s="270"/>
      <c r="AG8" s="270" t="str">
        <f t="shared" si="6"/>
        <v/>
      </c>
      <c r="AH8" s="280" t="str">
        <f t="shared" si="7"/>
        <v/>
      </c>
      <c r="AI8" s="281"/>
    </row>
    <row r="9" ht="15" customHeight="1" spans="1:35">
      <c r="A9" s="260">
        <v>4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70"/>
      <c r="Y9" s="270"/>
      <c r="Z9" s="270" t="str">
        <f t="shared" si="0"/>
        <v/>
      </c>
      <c r="AA9" s="270" t="str">
        <f t="shared" si="1"/>
        <v/>
      </c>
      <c r="AB9" s="270" t="str">
        <f t="shared" si="2"/>
        <v/>
      </c>
      <c r="AC9" s="270" t="str">
        <f t="shared" si="3"/>
        <v/>
      </c>
      <c r="AD9" s="270" t="str">
        <f t="shared" si="4"/>
        <v/>
      </c>
      <c r="AE9" s="270" t="str">
        <f t="shared" si="5"/>
        <v/>
      </c>
      <c r="AF9" s="270"/>
      <c r="AG9" s="270" t="str">
        <f t="shared" si="6"/>
        <v/>
      </c>
      <c r="AH9" s="280" t="str">
        <f t="shared" si="7"/>
        <v/>
      </c>
      <c r="AI9" s="281"/>
    </row>
    <row r="10" ht="15" customHeight="1" spans="1:35">
      <c r="A10" s="260">
        <v>5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70"/>
      <c r="Y10" s="270"/>
      <c r="Z10" s="270" t="str">
        <f t="shared" si="0"/>
        <v/>
      </c>
      <c r="AA10" s="270" t="str">
        <f t="shared" si="1"/>
        <v/>
      </c>
      <c r="AB10" s="270" t="str">
        <f t="shared" si="2"/>
        <v/>
      </c>
      <c r="AC10" s="270" t="str">
        <f t="shared" si="3"/>
        <v/>
      </c>
      <c r="AD10" s="270" t="str">
        <f t="shared" si="4"/>
        <v/>
      </c>
      <c r="AE10" s="270" t="str">
        <f t="shared" si="5"/>
        <v/>
      </c>
      <c r="AF10" s="270"/>
      <c r="AG10" s="270" t="str">
        <f t="shared" si="6"/>
        <v/>
      </c>
      <c r="AH10" s="280" t="str">
        <f t="shared" si="7"/>
        <v/>
      </c>
      <c r="AI10" s="281"/>
    </row>
    <row r="11" ht="15" customHeight="1" spans="1:35">
      <c r="A11" s="260">
        <v>6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70"/>
      <c r="Y11" s="270"/>
      <c r="Z11" s="270" t="str">
        <f t="shared" si="0"/>
        <v/>
      </c>
      <c r="AA11" s="270" t="str">
        <f t="shared" si="1"/>
        <v/>
      </c>
      <c r="AB11" s="270" t="str">
        <f t="shared" si="2"/>
        <v/>
      </c>
      <c r="AC11" s="270" t="str">
        <f t="shared" si="3"/>
        <v/>
      </c>
      <c r="AD11" s="270" t="str">
        <f t="shared" si="4"/>
        <v/>
      </c>
      <c r="AE11" s="270" t="str">
        <f t="shared" si="5"/>
        <v/>
      </c>
      <c r="AF11" s="154"/>
      <c r="AG11" s="270" t="str">
        <f t="shared" si="6"/>
        <v/>
      </c>
      <c r="AH11" s="280" t="str">
        <f t="shared" si="7"/>
        <v/>
      </c>
      <c r="AI11" s="281"/>
    </row>
    <row r="12" ht="15" customHeight="1" spans="1:35">
      <c r="A12" s="260">
        <v>7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70"/>
      <c r="Y12" s="270"/>
      <c r="Z12" s="270" t="str">
        <f t="shared" si="0"/>
        <v/>
      </c>
      <c r="AA12" s="270" t="str">
        <f t="shared" si="1"/>
        <v/>
      </c>
      <c r="AB12" s="270" t="str">
        <f t="shared" si="2"/>
        <v/>
      </c>
      <c r="AC12" s="270" t="str">
        <f t="shared" si="3"/>
        <v/>
      </c>
      <c r="AD12" s="270" t="str">
        <f t="shared" si="4"/>
        <v/>
      </c>
      <c r="AE12" s="270" t="str">
        <f t="shared" si="5"/>
        <v/>
      </c>
      <c r="AF12" s="270"/>
      <c r="AG12" s="270" t="str">
        <f t="shared" si="6"/>
        <v/>
      </c>
      <c r="AH12" s="280" t="str">
        <f t="shared" si="7"/>
        <v/>
      </c>
      <c r="AI12" s="281"/>
    </row>
    <row r="13" ht="15" customHeight="1" spans="1:35">
      <c r="A13" s="260">
        <v>8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70"/>
      <c r="Y13" s="270"/>
      <c r="Z13" s="270" t="str">
        <f t="shared" si="0"/>
        <v/>
      </c>
      <c r="AA13" s="270" t="str">
        <f t="shared" si="1"/>
        <v/>
      </c>
      <c r="AB13" s="270" t="str">
        <f t="shared" si="2"/>
        <v/>
      </c>
      <c r="AC13" s="270" t="str">
        <f t="shared" si="3"/>
        <v/>
      </c>
      <c r="AD13" s="270" t="str">
        <f t="shared" si="4"/>
        <v/>
      </c>
      <c r="AE13" s="270" t="str">
        <f t="shared" si="5"/>
        <v/>
      </c>
      <c r="AF13" s="270"/>
      <c r="AG13" s="270" t="str">
        <f t="shared" si="6"/>
        <v/>
      </c>
      <c r="AH13" s="280" t="str">
        <f t="shared" si="7"/>
        <v/>
      </c>
      <c r="AI13" s="281"/>
    </row>
    <row r="14" ht="15" customHeight="1" spans="1:35">
      <c r="A14" s="260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70"/>
      <c r="Y14" s="270"/>
      <c r="Z14" s="270" t="str">
        <f t="shared" si="0"/>
        <v/>
      </c>
      <c r="AA14" s="270" t="str">
        <f t="shared" si="1"/>
        <v/>
      </c>
      <c r="AB14" s="270" t="str">
        <f t="shared" si="2"/>
        <v/>
      </c>
      <c r="AC14" s="270" t="str">
        <f t="shared" si="3"/>
        <v/>
      </c>
      <c r="AD14" s="270" t="str">
        <f t="shared" si="4"/>
        <v/>
      </c>
      <c r="AE14" s="270" t="str">
        <f t="shared" si="5"/>
        <v/>
      </c>
      <c r="AF14" s="270"/>
      <c r="AG14" s="270" t="str">
        <f t="shared" si="6"/>
        <v/>
      </c>
      <c r="AH14" s="280" t="str">
        <f t="shared" si="7"/>
        <v/>
      </c>
      <c r="AI14" s="281"/>
    </row>
    <row r="15" ht="15" customHeight="1" spans="1:35">
      <c r="A15" s="260">
        <v>10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70"/>
      <c r="Y15" s="270"/>
      <c r="Z15" s="270" t="str">
        <f t="shared" si="0"/>
        <v/>
      </c>
      <c r="AA15" s="270" t="str">
        <f t="shared" si="1"/>
        <v/>
      </c>
      <c r="AB15" s="270" t="str">
        <f t="shared" si="2"/>
        <v/>
      </c>
      <c r="AC15" s="270" t="str">
        <f t="shared" si="3"/>
        <v/>
      </c>
      <c r="AD15" s="270" t="str">
        <f t="shared" si="4"/>
        <v/>
      </c>
      <c r="AE15" s="270" t="str">
        <f t="shared" si="5"/>
        <v/>
      </c>
      <c r="AF15" s="270"/>
      <c r="AG15" s="270" t="str">
        <f t="shared" si="6"/>
        <v/>
      </c>
      <c r="AH15" s="280" t="str">
        <f t="shared" si="7"/>
        <v/>
      </c>
      <c r="AI15" s="281"/>
    </row>
    <row r="16" ht="15" customHeight="1" spans="1:50">
      <c r="A16" s="262" t="s">
        <v>76</v>
      </c>
      <c r="B16" s="263" t="str">
        <f>IF(SUM(B6:B15)=0,"",SUM(B6:B15))</f>
        <v/>
      </c>
      <c r="C16" s="263" t="str">
        <f>IF(SUM(C6:C15)=0,"",SUM(C6:C15))</f>
        <v/>
      </c>
      <c r="D16" s="263" t="str">
        <f>IF(SUM(D6:D15)=0,"",SUM(D6:D15))</f>
        <v/>
      </c>
      <c r="E16" s="263"/>
      <c r="F16" s="263" t="str">
        <f>IF(SUM(F6:F15)=0,"",SUM(F6:F15))</f>
        <v/>
      </c>
      <c r="G16" s="263" t="str">
        <f>IF(SUM(G6:G15)=0,"",SUM(G6:G15))</f>
        <v/>
      </c>
      <c r="H16" s="263" t="str">
        <f>IF(SUM(H6:H15)=0,"",SUM(H6:H15))</f>
        <v/>
      </c>
      <c r="I16" s="263"/>
      <c r="J16" s="263"/>
      <c r="K16" s="263"/>
      <c r="L16" s="263" t="str">
        <f t="shared" ref="L16:S16" si="8">IF(SUM(L6:L15)=0,"",SUM(L6:L15))</f>
        <v/>
      </c>
      <c r="M16" s="263" t="str">
        <f t="shared" si="8"/>
        <v/>
      </c>
      <c r="N16" s="263" t="str">
        <f t="shared" si="8"/>
        <v/>
      </c>
      <c r="O16" s="263" t="str">
        <f t="shared" si="8"/>
        <v/>
      </c>
      <c r="P16" s="263" t="str">
        <f t="shared" si="8"/>
        <v/>
      </c>
      <c r="Q16" s="263" t="str">
        <f t="shared" si="8"/>
        <v/>
      </c>
      <c r="R16" s="263" t="str">
        <f t="shared" si="8"/>
        <v/>
      </c>
      <c r="S16" s="263" t="str">
        <f t="shared" si="8"/>
        <v/>
      </c>
      <c r="T16" s="263" t="str">
        <f t="shared" ref="T16:AB16" si="9">IF(SUM(T6:T15)=0,"",SUM(T6:T15))</f>
        <v/>
      </c>
      <c r="U16" s="263" t="str">
        <f t="shared" si="9"/>
        <v/>
      </c>
      <c r="V16" s="263" t="str">
        <f t="shared" si="9"/>
        <v/>
      </c>
      <c r="W16" s="263" t="str">
        <f t="shared" si="9"/>
        <v/>
      </c>
      <c r="X16" s="263" t="str">
        <f t="shared" si="9"/>
        <v/>
      </c>
      <c r="Y16" s="263" t="str">
        <f t="shared" si="9"/>
        <v/>
      </c>
      <c r="Z16" s="263" t="str">
        <f t="shared" si="9"/>
        <v/>
      </c>
      <c r="AA16" s="263" t="str">
        <f t="shared" si="9"/>
        <v/>
      </c>
      <c r="AB16" s="263" t="str">
        <f t="shared" si="9"/>
        <v/>
      </c>
      <c r="AC16" s="263" t="str">
        <f>IF(ISERROR(AVERAGE(AC6:AC15)=0),"",AVERAGE(AC6:AC15))</f>
        <v/>
      </c>
      <c r="AD16" s="263" t="str">
        <f>IF(ISERROR(AVERAGE(AD6:AD15)=0),"",AVERAGE(AD6:AD15))</f>
        <v/>
      </c>
      <c r="AE16" s="263" t="str">
        <f>IF(ISERROR(AVERAGE(AE6:AE15)=0),"",AVERAGE(AE6:AE15))</f>
        <v/>
      </c>
      <c r="AF16" s="263"/>
      <c r="AG16" s="263" t="str">
        <f>IF(SUM(AG6:AG15)=0,"",SUM(AG6:AG15))</f>
        <v/>
      </c>
      <c r="AH16" s="282" t="str">
        <f t="shared" si="7"/>
        <v/>
      </c>
      <c r="AI16"/>
      <c r="AX16" s="281"/>
    </row>
    <row r="17" ht="15" customHeight="1" spans="1:35">
      <c r="A17" s="260">
        <v>11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70"/>
      <c r="Y17" s="270"/>
      <c r="Z17" s="270" t="str">
        <f>IF(SUM(B17:F17)=0,"",SUM(B17:F17))</f>
        <v/>
      </c>
      <c r="AA17" s="270" t="str">
        <f>IF(SUM(G17:H17)=0,"",SUM(G17:H17))</f>
        <v/>
      </c>
      <c r="AB17" s="270" t="str">
        <f>IF(SUM(L17:Q17)=0,"",SUM(L17:Q17))</f>
        <v/>
      </c>
      <c r="AC17" s="270" t="str">
        <f>IF(ISERROR(Z17*100/SUM(Z17+AA17+AB17)),"",Z17*100/SUM(Z17+AA17+AB17))</f>
        <v/>
      </c>
      <c r="AD17" s="270" t="str">
        <f>IF(ISERROR(AA17*100/SUM(Z17+AA17+AB17)),"",AA17*100/SUM(Z17+AA17+AB17))</f>
        <v/>
      </c>
      <c r="AE17" s="270" t="str">
        <f>IF(ISERROR(AB17*100/SUM(Z17+AA17+AB17)),"",AB17*100/SUM(Z17+AA17+AB17))</f>
        <v/>
      </c>
      <c r="AF17" s="270"/>
      <c r="AG17" s="270" t="str">
        <f>IF(SUM(T17:X17)=0,"",SUM(T17:X17))</f>
        <v/>
      </c>
      <c r="AH17" s="280" t="str">
        <f t="shared" ref="AH17:AH40" si="10">IF(SUM(Z17:AB17)=0,"",SUM(Z17:AB17))</f>
        <v/>
      </c>
      <c r="AI17" s="281"/>
    </row>
    <row r="18" ht="15" customHeight="1" spans="1:35">
      <c r="A18" s="260">
        <v>12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4"/>
      <c r="Q18" s="261"/>
      <c r="R18" s="261"/>
      <c r="S18" s="261"/>
      <c r="T18" s="261"/>
      <c r="U18" s="261"/>
      <c r="V18" s="261"/>
      <c r="W18" s="261"/>
      <c r="X18" s="270"/>
      <c r="Y18" s="270"/>
      <c r="Z18" s="270" t="str">
        <f t="shared" ref="Z18:Z26" si="11">IF(SUM(B18:F18)=0,"",SUM(B18:F18))</f>
        <v/>
      </c>
      <c r="AA18" s="270" t="str">
        <f t="shared" ref="AA18:AA26" si="12">IF(SUM(G18:H18)=0,"",SUM(G18:H18))</f>
        <v/>
      </c>
      <c r="AB18" s="270" t="str">
        <f t="shared" ref="AB18:AB26" si="13">IF(SUM(L18:Q18)=0,"",SUM(L18:Q18))</f>
        <v/>
      </c>
      <c r="AC18" s="270" t="str">
        <f t="shared" ref="AC18:AC26" si="14">IF(ISERROR(Z18*100/SUM(Z18+AA18+AB18)),"",Z18*100/SUM(Z18+AA18+AB18))</f>
        <v/>
      </c>
      <c r="AD18" s="270" t="str">
        <f t="shared" ref="AD18:AD26" si="15">IF(ISERROR(AA18*100/SUM(Z18+AA18+AB18)),"",AA18*100/SUM(Z18+AA18+AB18))</f>
        <v/>
      </c>
      <c r="AE18" s="270" t="str">
        <f t="shared" ref="AE18:AE26" si="16">IF(ISERROR(AB18*100/SUM(Z18+AA18+AB18)),"",AB18*100/SUM(Z18+AA18+AB18))</f>
        <v/>
      </c>
      <c r="AF18" s="270"/>
      <c r="AG18" s="270" t="str">
        <f t="shared" ref="AG18:AG26" si="17">IF(SUM(T18:X18)=0,"",SUM(T18:X18))</f>
        <v/>
      </c>
      <c r="AH18" s="280" t="str">
        <f t="shared" si="10"/>
        <v/>
      </c>
      <c r="AI18" s="281"/>
    </row>
    <row r="19" ht="15" customHeight="1" spans="1:35">
      <c r="A19" s="260">
        <v>13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70"/>
      <c r="Y19" s="270"/>
      <c r="Z19" s="270" t="str">
        <f t="shared" si="11"/>
        <v/>
      </c>
      <c r="AA19" s="270" t="str">
        <f t="shared" si="12"/>
        <v/>
      </c>
      <c r="AB19" s="270" t="str">
        <f t="shared" si="13"/>
        <v/>
      </c>
      <c r="AC19" s="270" t="str">
        <f t="shared" si="14"/>
        <v/>
      </c>
      <c r="AD19" s="270" t="str">
        <f t="shared" si="15"/>
        <v/>
      </c>
      <c r="AE19" s="270" t="str">
        <f t="shared" si="16"/>
        <v/>
      </c>
      <c r="AF19" s="270"/>
      <c r="AG19" s="270" t="str">
        <f t="shared" si="17"/>
        <v/>
      </c>
      <c r="AH19" s="280" t="str">
        <f t="shared" si="10"/>
        <v/>
      </c>
      <c r="AI19" s="281"/>
    </row>
    <row r="20" ht="15" customHeight="1" spans="1:35">
      <c r="A20" s="260">
        <v>14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70"/>
      <c r="Y20" s="270"/>
      <c r="Z20" s="270" t="str">
        <f t="shared" si="11"/>
        <v/>
      </c>
      <c r="AA20" s="270" t="str">
        <f t="shared" si="12"/>
        <v/>
      </c>
      <c r="AB20" s="270" t="str">
        <f t="shared" si="13"/>
        <v/>
      </c>
      <c r="AC20" s="270" t="str">
        <f t="shared" si="14"/>
        <v/>
      </c>
      <c r="AD20" s="270" t="str">
        <f t="shared" si="15"/>
        <v/>
      </c>
      <c r="AE20" s="270" t="str">
        <f t="shared" si="16"/>
        <v/>
      </c>
      <c r="AF20" s="270"/>
      <c r="AG20" s="270" t="str">
        <f t="shared" si="17"/>
        <v/>
      </c>
      <c r="AH20" s="280" t="str">
        <f t="shared" si="10"/>
        <v/>
      </c>
      <c r="AI20" s="281"/>
    </row>
    <row r="21" ht="15" customHeight="1" spans="1:35">
      <c r="A21" s="260">
        <v>15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70"/>
      <c r="Y21" s="270"/>
      <c r="Z21" s="270" t="str">
        <f t="shared" si="11"/>
        <v/>
      </c>
      <c r="AA21" s="270" t="str">
        <f t="shared" si="12"/>
        <v/>
      </c>
      <c r="AB21" s="270" t="str">
        <f t="shared" si="13"/>
        <v/>
      </c>
      <c r="AC21" s="270" t="str">
        <f t="shared" si="14"/>
        <v/>
      </c>
      <c r="AD21" s="270" t="str">
        <f t="shared" si="15"/>
        <v/>
      </c>
      <c r="AE21" s="270" t="str">
        <f t="shared" si="16"/>
        <v/>
      </c>
      <c r="AF21" s="270"/>
      <c r="AG21" s="270" t="str">
        <f t="shared" si="17"/>
        <v/>
      </c>
      <c r="AH21" s="280" t="str">
        <f t="shared" si="10"/>
        <v/>
      </c>
      <c r="AI21" s="281"/>
    </row>
    <row r="22" ht="15" customHeight="1" spans="1:35">
      <c r="A22" s="260">
        <v>16</v>
      </c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4"/>
      <c r="S22" s="264"/>
      <c r="T22" s="261"/>
      <c r="U22" s="261"/>
      <c r="V22" s="261"/>
      <c r="W22" s="261"/>
      <c r="X22" s="270"/>
      <c r="Y22" s="270"/>
      <c r="Z22" s="270" t="str">
        <f t="shared" si="11"/>
        <v/>
      </c>
      <c r="AA22" s="270" t="str">
        <f t="shared" si="12"/>
        <v/>
      </c>
      <c r="AB22" s="270" t="str">
        <f t="shared" si="13"/>
        <v/>
      </c>
      <c r="AC22" s="270" t="str">
        <f t="shared" si="14"/>
        <v/>
      </c>
      <c r="AD22" s="270" t="str">
        <f t="shared" si="15"/>
        <v/>
      </c>
      <c r="AE22" s="270" t="str">
        <f t="shared" si="16"/>
        <v/>
      </c>
      <c r="AF22" s="270"/>
      <c r="AG22" s="270" t="str">
        <f t="shared" si="17"/>
        <v/>
      </c>
      <c r="AH22" s="280" t="str">
        <f t="shared" si="10"/>
        <v/>
      </c>
      <c r="AI22" s="281"/>
    </row>
    <row r="23" ht="15" customHeight="1" spans="1:35">
      <c r="A23" s="260">
        <v>17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70"/>
      <c r="Y23" s="270"/>
      <c r="Z23" s="270" t="str">
        <f t="shared" si="11"/>
        <v/>
      </c>
      <c r="AA23" s="270" t="str">
        <f t="shared" si="12"/>
        <v/>
      </c>
      <c r="AB23" s="270" t="str">
        <f t="shared" si="13"/>
        <v/>
      </c>
      <c r="AC23" s="270" t="str">
        <f t="shared" si="14"/>
        <v/>
      </c>
      <c r="AD23" s="270" t="str">
        <f t="shared" si="15"/>
        <v/>
      </c>
      <c r="AE23" s="270" t="str">
        <f t="shared" si="16"/>
        <v/>
      </c>
      <c r="AF23" s="270"/>
      <c r="AG23" s="270" t="str">
        <f t="shared" si="17"/>
        <v/>
      </c>
      <c r="AH23" s="280" t="str">
        <f t="shared" si="10"/>
        <v/>
      </c>
      <c r="AI23" s="281"/>
    </row>
    <row r="24" ht="15" customHeight="1" spans="1:35">
      <c r="A24" s="260">
        <v>18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70"/>
      <c r="Y24" s="270"/>
      <c r="Z24" s="270" t="str">
        <f t="shared" si="11"/>
        <v/>
      </c>
      <c r="AA24" s="270" t="str">
        <f t="shared" si="12"/>
        <v/>
      </c>
      <c r="AB24" s="270" t="str">
        <f t="shared" si="13"/>
        <v/>
      </c>
      <c r="AC24" s="270" t="str">
        <f t="shared" si="14"/>
        <v/>
      </c>
      <c r="AD24" s="270" t="str">
        <f t="shared" si="15"/>
        <v/>
      </c>
      <c r="AE24" s="270" t="str">
        <f t="shared" si="16"/>
        <v/>
      </c>
      <c r="AF24" s="270"/>
      <c r="AG24" s="270" t="str">
        <f t="shared" si="17"/>
        <v/>
      </c>
      <c r="AH24" s="280" t="str">
        <f t="shared" si="10"/>
        <v/>
      </c>
      <c r="AI24" s="281"/>
    </row>
    <row r="25" ht="15" customHeight="1" spans="1:35">
      <c r="A25" s="260">
        <v>19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70"/>
      <c r="Y25" s="270"/>
      <c r="Z25" s="270" t="str">
        <f t="shared" si="11"/>
        <v/>
      </c>
      <c r="AA25" s="270" t="str">
        <f t="shared" si="12"/>
        <v/>
      </c>
      <c r="AB25" s="270" t="str">
        <f t="shared" si="13"/>
        <v/>
      </c>
      <c r="AC25" s="270" t="str">
        <f t="shared" si="14"/>
        <v/>
      </c>
      <c r="AD25" s="270" t="str">
        <f t="shared" si="15"/>
        <v/>
      </c>
      <c r="AE25" s="270" t="str">
        <f t="shared" si="16"/>
        <v/>
      </c>
      <c r="AF25" s="270"/>
      <c r="AG25" s="270" t="str">
        <f t="shared" si="17"/>
        <v/>
      </c>
      <c r="AH25" s="280" t="str">
        <f t="shared" si="10"/>
        <v/>
      </c>
      <c r="AI25" s="281"/>
    </row>
    <row r="26" ht="15" customHeight="1" spans="1:35">
      <c r="A26" s="260">
        <v>20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70"/>
      <c r="Y26" s="270"/>
      <c r="Z26" s="270" t="str">
        <f t="shared" si="11"/>
        <v/>
      </c>
      <c r="AA26" s="270" t="str">
        <f t="shared" si="12"/>
        <v/>
      </c>
      <c r="AB26" s="270" t="str">
        <f t="shared" si="13"/>
        <v/>
      </c>
      <c r="AC26" s="270" t="str">
        <f t="shared" si="14"/>
        <v/>
      </c>
      <c r="AD26" s="270" t="str">
        <f t="shared" si="15"/>
        <v/>
      </c>
      <c r="AE26" s="270" t="str">
        <f t="shared" si="16"/>
        <v/>
      </c>
      <c r="AF26" s="270"/>
      <c r="AG26" s="270" t="str">
        <f t="shared" si="17"/>
        <v/>
      </c>
      <c r="AH26" s="280" t="str">
        <f t="shared" si="10"/>
        <v/>
      </c>
      <c r="AI26" s="281"/>
    </row>
    <row r="27" ht="15" customHeight="1" spans="1:35">
      <c r="A27" s="262" t="s">
        <v>77</v>
      </c>
      <c r="B27" s="263" t="str">
        <f>IF(SUM(B17:B26)=0,"",SUM(B17:B26))</f>
        <v/>
      </c>
      <c r="C27" s="263" t="str">
        <f>IF(SUM(C17:C26)=0,"",SUM(C17:C26))</f>
        <v/>
      </c>
      <c r="D27" s="263" t="str">
        <f>IF(SUM(D17:D26)=0,"",SUM(D17:D26))</f>
        <v/>
      </c>
      <c r="E27" s="263"/>
      <c r="F27" s="263" t="str">
        <f>IF(SUM(F17:F26)=0,"",SUM(F17:F26))</f>
        <v/>
      </c>
      <c r="G27" s="263" t="str">
        <f>IF(SUM(G17:G26)=0,"",SUM(G17:G26))</f>
        <v/>
      </c>
      <c r="H27" s="263" t="str">
        <f>IF(SUM(H17:H26)=0,"",SUM(H17:H26))</f>
        <v/>
      </c>
      <c r="I27" s="263"/>
      <c r="J27" s="263"/>
      <c r="K27" s="263"/>
      <c r="L27" s="263" t="str">
        <f t="shared" ref="L27:AB27" si="18">IF(SUM(L17:L26)=0,"",SUM(L17:L26))</f>
        <v/>
      </c>
      <c r="M27" s="263" t="str">
        <f t="shared" si="18"/>
        <v/>
      </c>
      <c r="N27" s="263" t="str">
        <f t="shared" si="18"/>
        <v/>
      </c>
      <c r="O27" s="263" t="str">
        <f t="shared" si="18"/>
        <v/>
      </c>
      <c r="P27" s="263" t="str">
        <f t="shared" si="18"/>
        <v/>
      </c>
      <c r="Q27" s="263" t="str">
        <f t="shared" si="18"/>
        <v/>
      </c>
      <c r="R27" s="263" t="str">
        <f t="shared" si="18"/>
        <v/>
      </c>
      <c r="S27" s="263" t="str">
        <f t="shared" si="18"/>
        <v/>
      </c>
      <c r="T27" s="263" t="str">
        <f t="shared" si="18"/>
        <v/>
      </c>
      <c r="U27" s="263" t="str">
        <f t="shared" si="18"/>
        <v/>
      </c>
      <c r="V27" s="263" t="str">
        <f t="shared" si="18"/>
        <v/>
      </c>
      <c r="W27" s="263" t="str">
        <f t="shared" si="18"/>
        <v/>
      </c>
      <c r="X27" s="263" t="str">
        <f t="shared" si="18"/>
        <v/>
      </c>
      <c r="Y27" s="263" t="str">
        <f t="shared" si="18"/>
        <v/>
      </c>
      <c r="Z27" s="263" t="str">
        <f t="shared" si="18"/>
        <v/>
      </c>
      <c r="AA27" s="263" t="str">
        <f t="shared" si="18"/>
        <v/>
      </c>
      <c r="AB27" s="263" t="str">
        <f t="shared" si="18"/>
        <v/>
      </c>
      <c r="AC27" s="263" t="str">
        <f>IF(ISERROR(AVERAGE(AC17:AC26)=0),"",AVERAGE(AC17:AC26))</f>
        <v/>
      </c>
      <c r="AD27" s="263" t="str">
        <f>IF(ISERROR(AVERAGE(AD17:AD26)=0),"",AVERAGE(AD17:AD26))</f>
        <v/>
      </c>
      <c r="AE27" s="263" t="str">
        <f>IF(ISERROR(AVERAGE(AE17:AE26)=0),"",AVERAGE(AE17:AE26))</f>
        <v/>
      </c>
      <c r="AF27" s="263"/>
      <c r="AG27" s="263" t="str">
        <f>IF(SUM(AG17:AG26)=0,"",SUM(AG17:AG26))</f>
        <v/>
      </c>
      <c r="AH27" s="282" t="str">
        <f t="shared" si="10"/>
        <v/>
      </c>
      <c r="AI27" s="281"/>
    </row>
    <row r="28" ht="15" customHeight="1" spans="1:35">
      <c r="A28" s="260">
        <v>21</v>
      </c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70"/>
      <c r="Y28" s="270"/>
      <c r="Z28" s="270" t="str">
        <f>IF(SUM(B28:F28)=0,"",SUM(B28:F28))</f>
        <v/>
      </c>
      <c r="AA28" s="270" t="str">
        <f>IF(SUM(G28:H28)=0,"",SUM(G28:H28))</f>
        <v/>
      </c>
      <c r="AB28" s="270" t="str">
        <f>IF(SUM(L28:Q28)=0,"",SUM(L28:Q28))</f>
        <v/>
      </c>
      <c r="AC28" s="270" t="str">
        <f>IF(ISERROR(Z28*100/SUM(Z28+AA28+AB28)),"",Z28*100/SUM(Z28+AA28+AB28))</f>
        <v/>
      </c>
      <c r="AD28" s="270" t="str">
        <f>IF(ISERROR(AA28*100/SUM(Z28+AA28+AB28)),"",AA28*100/SUM(Z28+AA28+AB28))</f>
        <v/>
      </c>
      <c r="AE28" s="270" t="str">
        <f>IF(ISERROR(AB28*100/SUM(Z28+AA28+AB28)),"",AB28*100/SUM(Z28+AA28+AB28))</f>
        <v/>
      </c>
      <c r="AF28" s="270"/>
      <c r="AG28" s="270" t="str">
        <f>IF(SUM(T28:X28)=0,"",SUM(T28:X28))</f>
        <v/>
      </c>
      <c r="AH28" s="280" t="str">
        <f t="shared" si="10"/>
        <v/>
      </c>
      <c r="AI28" s="281"/>
    </row>
    <row r="29" ht="15" customHeight="1" spans="1:35">
      <c r="A29" s="260">
        <v>22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70"/>
      <c r="Y29" s="270"/>
      <c r="Z29" s="270" t="str">
        <f t="shared" ref="Z29:Z38" si="19">IF(SUM(B29:F29)=0,"",SUM(B29:F29))</f>
        <v/>
      </c>
      <c r="AA29" s="270" t="str">
        <f t="shared" ref="AA29:AA38" si="20">IF(SUM(G29:H29)=0,"",SUM(G29:H29))</f>
        <v/>
      </c>
      <c r="AB29" s="270" t="str">
        <f t="shared" ref="AB29:AB38" si="21">IF(SUM(L29:Q29)=0,"",SUM(L29:Q29))</f>
        <v/>
      </c>
      <c r="AC29" s="270" t="str">
        <f t="shared" ref="AC29:AC38" si="22">IF(ISERROR(Z29*100/SUM(Z29+AA29+AB29)),"",Z29*100/SUM(Z29+AA29+AB29))</f>
        <v/>
      </c>
      <c r="AD29" s="270" t="str">
        <f t="shared" ref="AD29:AD38" si="23">IF(ISERROR(AA29*100/SUM(Z29+AA29+AB29)),"",AA29*100/SUM(Z29+AA29+AB29))</f>
        <v/>
      </c>
      <c r="AE29" s="270" t="str">
        <f t="shared" ref="AE29:AE38" si="24">IF(ISERROR(AB29*100/SUM(Z29+AA29+AB29)),"",AB29*100/SUM(Z29+AA29+AB29))</f>
        <v/>
      </c>
      <c r="AF29" s="270"/>
      <c r="AG29" s="270" t="str">
        <f t="shared" ref="AG29:AG38" si="25">IF(SUM(T29:X29)=0,"",SUM(T29:X29))</f>
        <v/>
      </c>
      <c r="AH29" s="280" t="str">
        <f t="shared" si="10"/>
        <v/>
      </c>
      <c r="AI29" s="281"/>
    </row>
    <row r="30" ht="15" customHeight="1" spans="1:35">
      <c r="A30" s="260">
        <v>23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70"/>
      <c r="Y30" s="270"/>
      <c r="Z30" s="270" t="str">
        <f t="shared" si="19"/>
        <v/>
      </c>
      <c r="AA30" s="270" t="str">
        <f t="shared" si="20"/>
        <v/>
      </c>
      <c r="AB30" s="270" t="str">
        <f t="shared" si="21"/>
        <v/>
      </c>
      <c r="AC30" s="270" t="str">
        <f t="shared" si="22"/>
        <v/>
      </c>
      <c r="AD30" s="270" t="str">
        <f t="shared" si="23"/>
        <v/>
      </c>
      <c r="AE30" s="270" t="str">
        <f t="shared" si="24"/>
        <v/>
      </c>
      <c r="AF30" s="270"/>
      <c r="AG30" s="270" t="str">
        <f t="shared" si="25"/>
        <v/>
      </c>
      <c r="AH30" s="280" t="str">
        <f t="shared" si="10"/>
        <v/>
      </c>
      <c r="AI30" s="281"/>
    </row>
    <row r="31" ht="15" customHeight="1" spans="1:35">
      <c r="A31" s="260">
        <v>24</v>
      </c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70"/>
      <c r="Y31" s="270"/>
      <c r="Z31" s="270" t="str">
        <f t="shared" si="19"/>
        <v/>
      </c>
      <c r="AA31" s="270" t="str">
        <f t="shared" si="20"/>
        <v/>
      </c>
      <c r="AB31" s="270" t="str">
        <f t="shared" si="21"/>
        <v/>
      </c>
      <c r="AC31" s="270" t="str">
        <f t="shared" si="22"/>
        <v/>
      </c>
      <c r="AD31" s="270" t="str">
        <f t="shared" si="23"/>
        <v/>
      </c>
      <c r="AE31" s="270" t="str">
        <f t="shared" si="24"/>
        <v/>
      </c>
      <c r="AF31" s="270"/>
      <c r="AG31" s="270" t="str">
        <f t="shared" si="25"/>
        <v/>
      </c>
      <c r="AH31" s="280" t="str">
        <f t="shared" si="10"/>
        <v/>
      </c>
      <c r="AI31" s="281"/>
    </row>
    <row r="32" ht="15" customHeight="1" spans="1:35">
      <c r="A32" s="260">
        <v>25</v>
      </c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70"/>
      <c r="Y32" s="270"/>
      <c r="Z32" s="270" t="str">
        <f t="shared" si="19"/>
        <v/>
      </c>
      <c r="AA32" s="270" t="str">
        <f t="shared" si="20"/>
        <v/>
      </c>
      <c r="AB32" s="270" t="str">
        <f t="shared" si="21"/>
        <v/>
      </c>
      <c r="AC32" s="270" t="str">
        <f t="shared" si="22"/>
        <v/>
      </c>
      <c r="AD32" s="270" t="str">
        <f t="shared" si="23"/>
        <v/>
      </c>
      <c r="AE32" s="270" t="str">
        <f t="shared" si="24"/>
        <v/>
      </c>
      <c r="AF32" s="270"/>
      <c r="AG32" s="270" t="str">
        <f t="shared" si="25"/>
        <v/>
      </c>
      <c r="AH32" s="280" t="str">
        <f t="shared" si="10"/>
        <v/>
      </c>
      <c r="AI32" s="281"/>
    </row>
    <row r="33" ht="15" customHeight="1" spans="1:35">
      <c r="A33" s="260">
        <v>26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70"/>
      <c r="Y33" s="270"/>
      <c r="Z33" s="270" t="str">
        <f t="shared" si="19"/>
        <v/>
      </c>
      <c r="AA33" s="270" t="str">
        <f t="shared" si="20"/>
        <v/>
      </c>
      <c r="AB33" s="270" t="str">
        <f t="shared" si="21"/>
        <v/>
      </c>
      <c r="AC33" s="270" t="str">
        <f t="shared" si="22"/>
        <v/>
      </c>
      <c r="AD33" s="270" t="str">
        <f t="shared" si="23"/>
        <v/>
      </c>
      <c r="AE33" s="270" t="str">
        <f t="shared" si="24"/>
        <v/>
      </c>
      <c r="AF33" s="270"/>
      <c r="AG33" s="270" t="str">
        <f t="shared" si="25"/>
        <v/>
      </c>
      <c r="AH33" s="280" t="str">
        <f t="shared" si="10"/>
        <v/>
      </c>
      <c r="AI33" s="281"/>
    </row>
    <row r="34" ht="15" customHeight="1" spans="1:35">
      <c r="A34" s="260">
        <v>27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70"/>
      <c r="Y34" s="270"/>
      <c r="Z34" s="270" t="str">
        <f t="shared" si="19"/>
        <v/>
      </c>
      <c r="AA34" s="270" t="str">
        <f t="shared" si="20"/>
        <v/>
      </c>
      <c r="AB34" s="270" t="str">
        <f t="shared" si="21"/>
        <v/>
      </c>
      <c r="AC34" s="270" t="str">
        <f t="shared" si="22"/>
        <v/>
      </c>
      <c r="AD34" s="270" t="str">
        <f t="shared" si="23"/>
        <v/>
      </c>
      <c r="AE34" s="270" t="str">
        <f t="shared" si="24"/>
        <v/>
      </c>
      <c r="AF34" s="270"/>
      <c r="AG34" s="270" t="str">
        <f t="shared" si="25"/>
        <v/>
      </c>
      <c r="AH34" s="280" t="str">
        <f t="shared" si="10"/>
        <v/>
      </c>
      <c r="AI34" s="281"/>
    </row>
    <row r="35" ht="15" customHeight="1" spans="1:35">
      <c r="A35" s="260">
        <v>28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70"/>
      <c r="Y35" s="270"/>
      <c r="Z35" s="270" t="str">
        <f t="shared" si="19"/>
        <v/>
      </c>
      <c r="AA35" s="270" t="str">
        <f t="shared" si="20"/>
        <v/>
      </c>
      <c r="AB35" s="270" t="str">
        <f t="shared" si="21"/>
        <v/>
      </c>
      <c r="AC35" s="270" t="str">
        <f t="shared" si="22"/>
        <v/>
      </c>
      <c r="AD35" s="270" t="str">
        <f t="shared" si="23"/>
        <v/>
      </c>
      <c r="AE35" s="270" t="str">
        <f t="shared" si="24"/>
        <v/>
      </c>
      <c r="AF35" s="270"/>
      <c r="AG35" s="270" t="str">
        <f t="shared" si="25"/>
        <v/>
      </c>
      <c r="AH35" s="280" t="str">
        <f t="shared" si="10"/>
        <v/>
      </c>
      <c r="AI35" s="281"/>
    </row>
    <row r="36" ht="15" customHeight="1" spans="1:35">
      <c r="A36" s="260">
        <v>29</v>
      </c>
      <c r="B36" s="261"/>
      <c r="C36" s="261"/>
      <c r="D36" s="261"/>
      <c r="E36" s="261"/>
      <c r="F36" s="261"/>
      <c r="G36" s="264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70"/>
      <c r="Y36" s="270"/>
      <c r="Z36" s="270" t="str">
        <f t="shared" si="19"/>
        <v/>
      </c>
      <c r="AA36" s="270" t="str">
        <f t="shared" si="20"/>
        <v/>
      </c>
      <c r="AB36" s="270" t="str">
        <f t="shared" si="21"/>
        <v/>
      </c>
      <c r="AC36" s="270" t="str">
        <f t="shared" si="22"/>
        <v/>
      </c>
      <c r="AD36" s="270" t="str">
        <f t="shared" si="23"/>
        <v/>
      </c>
      <c r="AE36" s="270" t="str">
        <f t="shared" si="24"/>
        <v/>
      </c>
      <c r="AF36" s="270"/>
      <c r="AG36" s="270" t="str">
        <f t="shared" si="25"/>
        <v/>
      </c>
      <c r="AH36" s="280" t="str">
        <f t="shared" si="10"/>
        <v/>
      </c>
      <c r="AI36" s="281"/>
    </row>
    <row r="37" ht="15" customHeight="1" spans="1:35">
      <c r="A37" s="260">
        <v>30</v>
      </c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70"/>
      <c r="Y37" s="270"/>
      <c r="Z37" s="270" t="str">
        <f t="shared" si="19"/>
        <v/>
      </c>
      <c r="AA37" s="270" t="str">
        <f t="shared" si="20"/>
        <v/>
      </c>
      <c r="AB37" s="270" t="str">
        <f t="shared" si="21"/>
        <v/>
      </c>
      <c r="AC37" s="270" t="str">
        <f t="shared" si="22"/>
        <v/>
      </c>
      <c r="AD37" s="270" t="str">
        <f t="shared" si="23"/>
        <v/>
      </c>
      <c r="AE37" s="270" t="str">
        <f t="shared" si="24"/>
        <v/>
      </c>
      <c r="AF37" s="270"/>
      <c r="AG37" s="270" t="str">
        <f t="shared" si="25"/>
        <v/>
      </c>
      <c r="AH37" s="280" t="str">
        <f t="shared" si="10"/>
        <v/>
      </c>
      <c r="AI37" s="281"/>
    </row>
    <row r="38" ht="15" customHeight="1" spans="1:35">
      <c r="A38" s="260">
        <v>31</v>
      </c>
      <c r="B38" s="261"/>
      <c r="C38" s="261"/>
      <c r="D38" s="261"/>
      <c r="E38" s="261"/>
      <c r="F38" s="261"/>
      <c r="G38" s="264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70"/>
      <c r="Y38" s="270"/>
      <c r="Z38" s="270" t="str">
        <f t="shared" si="19"/>
        <v/>
      </c>
      <c r="AA38" s="270" t="str">
        <f t="shared" si="20"/>
        <v/>
      </c>
      <c r="AB38" s="270" t="str">
        <f t="shared" si="21"/>
        <v/>
      </c>
      <c r="AC38" s="270" t="str">
        <f t="shared" si="22"/>
        <v/>
      </c>
      <c r="AD38" s="270" t="str">
        <f t="shared" si="23"/>
        <v/>
      </c>
      <c r="AE38" s="270" t="str">
        <f t="shared" si="24"/>
        <v/>
      </c>
      <c r="AF38" s="270"/>
      <c r="AG38" s="270" t="str">
        <f t="shared" si="25"/>
        <v/>
      </c>
      <c r="AH38" s="280" t="str">
        <f t="shared" si="10"/>
        <v/>
      </c>
      <c r="AI38" s="281"/>
    </row>
    <row r="39" ht="15" customHeight="1" spans="1:35">
      <c r="A39" s="262" t="s">
        <v>78</v>
      </c>
      <c r="B39" s="263" t="str">
        <f>IF(SUM(B28:B38)=0,"",SUM(B28:B38))</f>
        <v/>
      </c>
      <c r="C39" s="263" t="str">
        <f>IF(SUM(C28:C38)=0,"",SUM(C28:C38))</f>
        <v/>
      </c>
      <c r="D39" s="263" t="str">
        <f>IF(SUM(D28:D38)=0,"",SUM(D28:D38))</f>
        <v/>
      </c>
      <c r="E39" s="263"/>
      <c r="F39" s="263" t="str">
        <f>IF(SUM(F28:F38)=0,"",SUM(F28:F38))</f>
        <v/>
      </c>
      <c r="G39" s="263" t="str">
        <f>IF(SUM(G28:G38)=0,"",SUM(G28:G38))</f>
        <v/>
      </c>
      <c r="H39" s="263" t="str">
        <f>IF(SUM(H28:H38)=0,"",SUM(H28:H38))</f>
        <v/>
      </c>
      <c r="I39" s="263"/>
      <c r="J39" s="263"/>
      <c r="K39" s="263"/>
      <c r="L39" s="263" t="str">
        <f t="shared" ref="L39:AB39" si="26">IF(SUM(L28:L38)=0,"",SUM(L28:L38))</f>
        <v/>
      </c>
      <c r="M39" s="263" t="str">
        <f t="shared" si="26"/>
        <v/>
      </c>
      <c r="N39" s="263" t="str">
        <f t="shared" si="26"/>
        <v/>
      </c>
      <c r="O39" s="263" t="str">
        <f t="shared" si="26"/>
        <v/>
      </c>
      <c r="P39" s="263" t="str">
        <f t="shared" si="26"/>
        <v/>
      </c>
      <c r="Q39" s="263" t="str">
        <f t="shared" si="26"/>
        <v/>
      </c>
      <c r="R39" s="263" t="str">
        <f t="shared" si="26"/>
        <v/>
      </c>
      <c r="S39" s="263" t="str">
        <f t="shared" si="26"/>
        <v/>
      </c>
      <c r="T39" s="263" t="str">
        <f t="shared" si="26"/>
        <v/>
      </c>
      <c r="U39" s="263" t="str">
        <f t="shared" si="26"/>
        <v/>
      </c>
      <c r="V39" s="263" t="str">
        <f t="shared" si="26"/>
        <v/>
      </c>
      <c r="W39" s="263" t="str">
        <f t="shared" si="26"/>
        <v/>
      </c>
      <c r="X39" s="263" t="str">
        <f t="shared" si="26"/>
        <v/>
      </c>
      <c r="Y39" s="263" t="str">
        <f t="shared" si="26"/>
        <v/>
      </c>
      <c r="Z39" s="263" t="str">
        <f t="shared" si="26"/>
        <v/>
      </c>
      <c r="AA39" s="263" t="str">
        <f t="shared" si="26"/>
        <v/>
      </c>
      <c r="AB39" s="263" t="str">
        <f t="shared" si="26"/>
        <v/>
      </c>
      <c r="AC39" s="263" t="str">
        <f>IF(ISERROR(AVERAGE(AC28:AC38)=0),"",AVERAGE(AC28:AC38))</f>
        <v/>
      </c>
      <c r="AD39" s="263" t="str">
        <f>IF(ISERROR(AVERAGE(AD28:AD38)=0),"",AVERAGE(AD28:AD38))</f>
        <v/>
      </c>
      <c r="AE39" s="263" t="str">
        <f>IF(ISERROR(AVERAGE(AE28:AE38)=0),"",AVERAGE(AE28:AE38))</f>
        <v/>
      </c>
      <c r="AF39" s="263"/>
      <c r="AG39" s="263" t="str">
        <f>IF(SUM(AG28:AG38)=0,"",SUM(AG28:AG38))</f>
        <v/>
      </c>
      <c r="AH39" s="282" t="str">
        <f t="shared" si="10"/>
        <v/>
      </c>
      <c r="AI39" s="281"/>
    </row>
    <row r="40" ht="15" customHeight="1" spans="1:35">
      <c r="A40" s="265" t="s">
        <v>79</v>
      </c>
      <c r="B40" s="266" t="str">
        <f>IF(SUM(B16,B27,B39)=0,"",SUM(B16,B27,B39))</f>
        <v/>
      </c>
      <c r="C40" s="266" t="str">
        <f>IF(SUM(C16,C27,C39)=0,"",SUM(C16,C27,C39))</f>
        <v/>
      </c>
      <c r="D40" s="266" t="str">
        <f>IF(SUM(D16,D27,D39)=0,"",SUM(D16,D27,D39))</f>
        <v/>
      </c>
      <c r="E40" s="266"/>
      <c r="F40" s="266" t="str">
        <f>IF(SUM(F16,F27,F39)=0,"",SUM(F16,F27,F39))</f>
        <v/>
      </c>
      <c r="G40" s="266" t="str">
        <f>IF(SUM(G16,G27,G39)=0,"",SUM(G16,G27,G39))</f>
        <v/>
      </c>
      <c r="H40" s="266" t="str">
        <f>IF(SUM(H16,H27,H39)=0,"",SUM(H16,H27,H39))</f>
        <v/>
      </c>
      <c r="I40" s="266"/>
      <c r="J40" s="266"/>
      <c r="K40" s="266"/>
      <c r="L40" s="266" t="str">
        <f t="shared" ref="L40:AB40" si="27">IF(SUM(L16,L27,L39)=0,"",SUM(L16,L27,L39))</f>
        <v/>
      </c>
      <c r="M40" s="266" t="str">
        <f t="shared" si="27"/>
        <v/>
      </c>
      <c r="N40" s="266" t="str">
        <f t="shared" si="27"/>
        <v/>
      </c>
      <c r="O40" s="266" t="str">
        <f t="shared" si="27"/>
        <v/>
      </c>
      <c r="P40" s="266" t="str">
        <f t="shared" si="27"/>
        <v/>
      </c>
      <c r="Q40" s="266" t="str">
        <f t="shared" si="27"/>
        <v/>
      </c>
      <c r="R40" s="266" t="str">
        <f t="shared" si="27"/>
        <v/>
      </c>
      <c r="S40" s="266" t="str">
        <f t="shared" si="27"/>
        <v/>
      </c>
      <c r="T40" s="266" t="str">
        <f t="shared" si="27"/>
        <v/>
      </c>
      <c r="U40" s="266" t="str">
        <f t="shared" si="27"/>
        <v/>
      </c>
      <c r="V40" s="266" t="str">
        <f t="shared" si="27"/>
        <v/>
      </c>
      <c r="W40" s="266" t="str">
        <f t="shared" si="27"/>
        <v/>
      </c>
      <c r="X40" s="266" t="str">
        <f t="shared" si="27"/>
        <v/>
      </c>
      <c r="Y40" s="266" t="str">
        <f t="shared" si="27"/>
        <v/>
      </c>
      <c r="Z40" s="266" t="str">
        <f t="shared" si="27"/>
        <v/>
      </c>
      <c r="AA40" s="266" t="str">
        <f t="shared" si="27"/>
        <v/>
      </c>
      <c r="AB40" s="266" t="str">
        <f t="shared" si="27"/>
        <v/>
      </c>
      <c r="AC40" s="266" t="str">
        <f>IF(ISERROR(AVERAGE(AC16,AC27,AC39)),"",AVERAGE(AC16,AC27,AC39))</f>
        <v/>
      </c>
      <c r="AD40" s="266" t="str">
        <f>IF(ISERROR(AVERAGE(AD16,AD27,AD39)),"",AVERAGE(AD16,AD27,AD39))</f>
        <v/>
      </c>
      <c r="AE40" s="266" t="str">
        <f>IF(ISERROR(AVERAGE(AE16,AE27,AE39)),"",AVERAGE(AE16,AE27,AE39))</f>
        <v/>
      </c>
      <c r="AF40" s="266"/>
      <c r="AG40" s="266" t="str">
        <f>IF(SUM(AG16,AG27,AG39)=0,"",SUM(AG16,AG27,AG39))</f>
        <v/>
      </c>
      <c r="AH40" s="283" t="str">
        <f t="shared" si="10"/>
        <v/>
      </c>
      <c r="AI40" s="281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ht="27.75" spans="1:24">
      <c r="A1" s="199" t="s">
        <v>128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ht="14.25" spans="1:24">
      <c r="A2" s="201" t="s">
        <v>1</v>
      </c>
      <c r="B2" s="202" t="s">
        <v>129</v>
      </c>
      <c r="C2" s="202" t="s">
        <v>130</v>
      </c>
      <c r="D2" s="203" t="s">
        <v>131</v>
      </c>
      <c r="E2" s="203" t="s">
        <v>132</v>
      </c>
      <c r="F2" s="203" t="s">
        <v>133</v>
      </c>
      <c r="G2" s="203" t="s">
        <v>134</v>
      </c>
      <c r="H2" s="203" t="s">
        <v>135</v>
      </c>
      <c r="I2" s="203" t="s">
        <v>136</v>
      </c>
      <c r="J2" s="203" t="s">
        <v>137</v>
      </c>
      <c r="K2" s="203"/>
      <c r="L2" s="203"/>
      <c r="M2" s="203"/>
      <c r="N2" s="203"/>
      <c r="O2" s="203" t="s">
        <v>138</v>
      </c>
      <c r="P2" s="222" t="s">
        <v>139</v>
      </c>
      <c r="Q2" s="222" t="s">
        <v>140</v>
      </c>
      <c r="R2" s="202" t="s">
        <v>141</v>
      </c>
      <c r="S2" s="202"/>
      <c r="T2" s="202"/>
      <c r="U2" s="202" t="s">
        <v>142</v>
      </c>
      <c r="V2" s="202"/>
      <c r="W2" s="202"/>
      <c r="X2" s="233"/>
    </row>
    <row r="3" spans="1:24">
      <c r="A3" s="204"/>
      <c r="B3" s="205"/>
      <c r="C3" s="205"/>
      <c r="D3" s="206"/>
      <c r="E3" s="206"/>
      <c r="F3" s="206"/>
      <c r="G3" s="206"/>
      <c r="H3" s="206"/>
      <c r="I3" s="206"/>
      <c r="J3" s="206" t="s">
        <v>143</v>
      </c>
      <c r="K3" s="206" t="s">
        <v>144</v>
      </c>
      <c r="L3" s="206" t="s">
        <v>145</v>
      </c>
      <c r="M3" s="206" t="s">
        <v>146</v>
      </c>
      <c r="N3" s="206" t="s">
        <v>147</v>
      </c>
      <c r="O3" s="206"/>
      <c r="P3" s="223"/>
      <c r="Q3" s="223"/>
      <c r="R3" s="205" t="s">
        <v>5</v>
      </c>
      <c r="S3" s="205" t="s">
        <v>148</v>
      </c>
      <c r="T3" s="205" t="s">
        <v>97</v>
      </c>
      <c r="U3" s="205" t="s">
        <v>148</v>
      </c>
      <c r="V3" s="205" t="s">
        <v>83</v>
      </c>
      <c r="W3" s="205" t="s">
        <v>97</v>
      </c>
      <c r="X3" s="234" t="s">
        <v>149</v>
      </c>
    </row>
    <row r="4" spans="1:24">
      <c r="A4" s="204"/>
      <c r="B4" s="205"/>
      <c r="C4" s="205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3"/>
      <c r="Q4" s="223"/>
      <c r="R4" s="205"/>
      <c r="S4" s="205"/>
      <c r="T4" s="205"/>
      <c r="U4" s="205"/>
      <c r="V4" s="205"/>
      <c r="W4" s="205"/>
      <c r="X4" s="234"/>
    </row>
    <row r="5" ht="14.25" spans="1:24">
      <c r="A5" s="204"/>
      <c r="B5" s="207" t="s">
        <v>150</v>
      </c>
      <c r="C5" s="207" t="s">
        <v>150</v>
      </c>
      <c r="D5" s="208" t="s">
        <v>151</v>
      </c>
      <c r="E5" s="208" t="s">
        <v>151</v>
      </c>
      <c r="F5" s="208" t="s">
        <v>151</v>
      </c>
      <c r="G5" s="208" t="s">
        <v>151</v>
      </c>
      <c r="H5" s="208" t="s">
        <v>151</v>
      </c>
      <c r="I5" s="208" t="s">
        <v>151</v>
      </c>
      <c r="J5" s="208" t="s">
        <v>152</v>
      </c>
      <c r="K5" s="208" t="s">
        <v>152</v>
      </c>
      <c r="L5" s="208" t="s">
        <v>152</v>
      </c>
      <c r="M5" s="208" t="s">
        <v>152</v>
      </c>
      <c r="N5" s="208" t="s">
        <v>152</v>
      </c>
      <c r="O5" s="208" t="s">
        <v>152</v>
      </c>
      <c r="P5" s="224" t="s">
        <v>153</v>
      </c>
      <c r="Q5" s="208" t="s">
        <v>152</v>
      </c>
      <c r="R5" s="205"/>
      <c r="S5" s="205"/>
      <c r="T5" s="205"/>
      <c r="U5" s="207" t="s">
        <v>154</v>
      </c>
      <c r="V5" s="207" t="s">
        <v>154</v>
      </c>
      <c r="W5" s="207" t="s">
        <v>154</v>
      </c>
      <c r="X5" s="234"/>
    </row>
    <row r="6" ht="28.5" spans="1:24">
      <c r="A6" s="209"/>
      <c r="B6" s="210" t="s">
        <v>155</v>
      </c>
      <c r="C6" s="210" t="s">
        <v>156</v>
      </c>
      <c r="D6" s="211" t="s">
        <v>157</v>
      </c>
      <c r="E6" s="211" t="s">
        <v>158</v>
      </c>
      <c r="F6" s="211" t="s">
        <v>159</v>
      </c>
      <c r="G6" s="211" t="s">
        <v>160</v>
      </c>
      <c r="H6" s="211" t="s">
        <v>161</v>
      </c>
      <c r="I6" s="211" t="s">
        <v>162</v>
      </c>
      <c r="J6" s="225" t="s">
        <v>163</v>
      </c>
      <c r="K6" s="226" t="s">
        <v>164</v>
      </c>
      <c r="L6" s="227" t="s">
        <v>165</v>
      </c>
      <c r="M6" s="227" t="s">
        <v>166</v>
      </c>
      <c r="N6" s="225" t="s">
        <v>167</v>
      </c>
      <c r="O6" s="228" t="s">
        <v>168</v>
      </c>
      <c r="P6" s="229" t="s">
        <v>169</v>
      </c>
      <c r="Q6" s="235" t="s">
        <v>170</v>
      </c>
      <c r="R6" s="236" t="s">
        <v>22</v>
      </c>
      <c r="S6" s="236" t="s">
        <v>171</v>
      </c>
      <c r="T6" s="236" t="s">
        <v>172</v>
      </c>
      <c r="U6" s="237" t="s">
        <v>173</v>
      </c>
      <c r="V6" s="238" t="s">
        <v>174</v>
      </c>
      <c r="W6" s="237" t="s">
        <v>175</v>
      </c>
      <c r="X6" s="239" t="s">
        <v>176</v>
      </c>
    </row>
    <row r="7" ht="15.75" spans="1:24">
      <c r="A7" s="212">
        <v>1</v>
      </c>
      <c r="B7" s="213"/>
      <c r="C7" s="213"/>
      <c r="D7" s="214"/>
      <c r="E7" s="214"/>
      <c r="F7" s="214"/>
      <c r="G7" s="214"/>
      <c r="H7" s="214"/>
      <c r="I7" s="214"/>
      <c r="J7" s="230"/>
      <c r="K7" s="230"/>
      <c r="L7" s="230"/>
      <c r="M7" s="230"/>
      <c r="N7" s="230"/>
      <c r="O7" s="231"/>
      <c r="P7" s="232"/>
      <c r="Q7" s="231"/>
      <c r="R7" s="240"/>
      <c r="S7" s="240"/>
      <c r="T7" s="240"/>
      <c r="U7" s="241"/>
      <c r="V7" s="241"/>
      <c r="W7" s="241"/>
      <c r="X7" s="242"/>
    </row>
    <row r="8" ht="15.75" spans="1:24">
      <c r="A8" s="212">
        <v>2</v>
      </c>
      <c r="B8" s="213"/>
      <c r="C8" s="213"/>
      <c r="D8" s="214"/>
      <c r="E8" s="214"/>
      <c r="F8" s="214"/>
      <c r="G8" s="214"/>
      <c r="H8" s="214"/>
      <c r="I8" s="214"/>
      <c r="J8" s="230"/>
      <c r="K8" s="230"/>
      <c r="L8" s="230"/>
      <c r="M8" s="230"/>
      <c r="N8" s="230"/>
      <c r="O8" s="231"/>
      <c r="P8" s="232"/>
      <c r="Q8" s="231"/>
      <c r="R8" s="240"/>
      <c r="S8" s="240"/>
      <c r="T8" s="240"/>
      <c r="U8" s="241"/>
      <c r="V8" s="241"/>
      <c r="W8" s="241"/>
      <c r="X8" s="242"/>
    </row>
    <row r="9" ht="15.75" spans="1:24">
      <c r="A9" s="212">
        <v>3</v>
      </c>
      <c r="B9" s="213"/>
      <c r="C9" s="213"/>
      <c r="D9" s="214"/>
      <c r="E9" s="214"/>
      <c r="F9" s="214"/>
      <c r="G9" s="214"/>
      <c r="H9" s="214"/>
      <c r="I9" s="214"/>
      <c r="J9" s="230"/>
      <c r="K9" s="230"/>
      <c r="L9" s="230"/>
      <c r="M9" s="230"/>
      <c r="N9" s="230"/>
      <c r="O9" s="231"/>
      <c r="P9" s="232"/>
      <c r="Q9" s="231"/>
      <c r="R9" s="240"/>
      <c r="S9" s="240"/>
      <c r="T9" s="240"/>
      <c r="U9" s="241"/>
      <c r="V9" s="241"/>
      <c r="W9" s="241"/>
      <c r="X9" s="242"/>
    </row>
    <row r="10" ht="15.75" spans="1:24">
      <c r="A10" s="212">
        <v>4</v>
      </c>
      <c r="B10" s="213"/>
      <c r="C10" s="213"/>
      <c r="D10" s="214"/>
      <c r="E10" s="214"/>
      <c r="F10" s="214"/>
      <c r="G10" s="214"/>
      <c r="H10" s="214"/>
      <c r="I10" s="214"/>
      <c r="J10" s="230"/>
      <c r="K10" s="230"/>
      <c r="L10" s="230"/>
      <c r="M10" s="230"/>
      <c r="N10" s="230"/>
      <c r="O10" s="231"/>
      <c r="P10" s="232"/>
      <c r="Q10" s="231"/>
      <c r="R10" s="240"/>
      <c r="S10" s="240"/>
      <c r="T10" s="240"/>
      <c r="U10" s="241"/>
      <c r="V10" s="241"/>
      <c r="W10" s="241"/>
      <c r="X10" s="242"/>
    </row>
    <row r="11" ht="15.75" spans="1:24">
      <c r="A11" s="212">
        <v>5</v>
      </c>
      <c r="B11" s="213"/>
      <c r="C11" s="213"/>
      <c r="D11" s="214"/>
      <c r="E11" s="214"/>
      <c r="F11" s="214"/>
      <c r="G11" s="214"/>
      <c r="H11" s="214"/>
      <c r="I11" s="214"/>
      <c r="J11" s="230"/>
      <c r="K11" s="230"/>
      <c r="L11" s="230"/>
      <c r="M11" s="230"/>
      <c r="N11" s="230"/>
      <c r="O11" s="231"/>
      <c r="P11" s="232"/>
      <c r="Q11" s="231"/>
      <c r="R11" s="240"/>
      <c r="S11" s="240"/>
      <c r="T11" s="240"/>
      <c r="U11" s="241"/>
      <c r="V11" s="241"/>
      <c r="W11" s="241"/>
      <c r="X11" s="242"/>
    </row>
    <row r="12" ht="15.75" spans="1:24">
      <c r="A12" s="212">
        <v>6</v>
      </c>
      <c r="B12" s="213"/>
      <c r="C12" s="213"/>
      <c r="D12" s="214"/>
      <c r="E12" s="214"/>
      <c r="F12" s="214"/>
      <c r="G12" s="214"/>
      <c r="H12" s="214"/>
      <c r="I12" s="214"/>
      <c r="J12" s="230"/>
      <c r="K12" s="230"/>
      <c r="L12" s="230"/>
      <c r="M12" s="230"/>
      <c r="N12" s="230"/>
      <c r="O12" s="231"/>
      <c r="P12" s="232"/>
      <c r="Q12" s="231"/>
      <c r="R12" s="240"/>
      <c r="S12" s="240"/>
      <c r="T12" s="240"/>
      <c r="U12" s="241"/>
      <c r="V12" s="241"/>
      <c r="W12" s="241"/>
      <c r="X12" s="242"/>
    </row>
    <row r="13" ht="15.75" spans="1:24">
      <c r="A13" s="212">
        <v>7</v>
      </c>
      <c r="B13" s="213"/>
      <c r="C13" s="213"/>
      <c r="D13" s="214"/>
      <c r="E13" s="214"/>
      <c r="F13" s="214"/>
      <c r="G13" s="214"/>
      <c r="H13" s="214"/>
      <c r="I13" s="214"/>
      <c r="J13" s="230"/>
      <c r="K13" s="230"/>
      <c r="L13" s="230"/>
      <c r="M13" s="230"/>
      <c r="N13" s="230"/>
      <c r="O13" s="231"/>
      <c r="P13" s="232"/>
      <c r="Q13" s="231"/>
      <c r="R13" s="240"/>
      <c r="S13" s="240"/>
      <c r="T13" s="240"/>
      <c r="U13" s="241"/>
      <c r="V13" s="241"/>
      <c r="W13" s="241"/>
      <c r="X13" s="242"/>
    </row>
    <row r="14" ht="15.75" spans="1:24">
      <c r="A14" s="212">
        <v>8</v>
      </c>
      <c r="B14" s="213"/>
      <c r="C14" s="213"/>
      <c r="D14" s="214"/>
      <c r="E14" s="214"/>
      <c r="F14" s="214"/>
      <c r="G14" s="214"/>
      <c r="H14" s="214"/>
      <c r="I14" s="214"/>
      <c r="J14" s="230"/>
      <c r="K14" s="230"/>
      <c r="L14" s="230"/>
      <c r="M14" s="230"/>
      <c r="N14" s="230"/>
      <c r="O14" s="231"/>
      <c r="P14" s="232"/>
      <c r="Q14" s="231"/>
      <c r="R14" s="240"/>
      <c r="S14" s="240"/>
      <c r="T14" s="240"/>
      <c r="U14" s="241"/>
      <c r="V14" s="241"/>
      <c r="W14" s="241"/>
      <c r="X14" s="242"/>
    </row>
    <row r="15" ht="15.75" spans="1:24">
      <c r="A15" s="212">
        <v>9</v>
      </c>
      <c r="B15" s="213"/>
      <c r="C15" s="213"/>
      <c r="D15" s="214"/>
      <c r="E15" s="214"/>
      <c r="F15" s="214"/>
      <c r="G15" s="214"/>
      <c r="H15" s="214"/>
      <c r="I15" s="214"/>
      <c r="J15" s="230"/>
      <c r="K15" s="230"/>
      <c r="L15" s="230"/>
      <c r="M15" s="230"/>
      <c r="N15" s="230"/>
      <c r="O15" s="231"/>
      <c r="P15" s="232"/>
      <c r="Q15" s="231"/>
      <c r="R15" s="240"/>
      <c r="S15" s="240"/>
      <c r="T15" s="240"/>
      <c r="U15" s="241"/>
      <c r="V15" s="241"/>
      <c r="W15" s="241"/>
      <c r="X15" s="242"/>
    </row>
    <row r="16" ht="15.75" spans="1:24">
      <c r="A16" s="212">
        <v>10</v>
      </c>
      <c r="B16" s="213"/>
      <c r="C16" s="213"/>
      <c r="D16" s="214"/>
      <c r="E16" s="214"/>
      <c r="F16" s="214"/>
      <c r="G16" s="214"/>
      <c r="H16" s="214"/>
      <c r="I16" s="214"/>
      <c r="J16" s="230"/>
      <c r="K16" s="230"/>
      <c r="L16" s="230"/>
      <c r="M16" s="230"/>
      <c r="N16" s="230"/>
      <c r="O16" s="231"/>
      <c r="P16" s="232"/>
      <c r="Q16" s="231"/>
      <c r="R16" s="240"/>
      <c r="S16" s="240"/>
      <c r="T16" s="240"/>
      <c r="U16" s="241"/>
      <c r="V16" s="241"/>
      <c r="W16" s="241"/>
      <c r="X16" s="242"/>
    </row>
    <row r="17" ht="14.25" spans="1:24">
      <c r="A17" s="215" t="s">
        <v>76</v>
      </c>
      <c r="B17" s="216" t="str">
        <f>IF(ISERROR(AVERAGE(B7:B16)),"",AVERAGE(B7:B16))</f>
        <v/>
      </c>
      <c r="C17" s="216" t="str">
        <f>IF(ISERROR(AVERAGE(C7:C16)),"",AVERAGE(C7:C16))</f>
        <v/>
      </c>
      <c r="D17" s="217">
        <f>SUM(D7:D16)</f>
        <v>0</v>
      </c>
      <c r="E17" s="217">
        <f t="shared" ref="E17:Q17" si="0">SUM(E7:E16)</f>
        <v>0</v>
      </c>
      <c r="F17" s="217">
        <f t="shared" si="0"/>
        <v>0</v>
      </c>
      <c r="G17" s="217">
        <f t="shared" si="0"/>
        <v>0</v>
      </c>
      <c r="H17" s="217">
        <f t="shared" si="0"/>
        <v>0</v>
      </c>
      <c r="I17" s="217">
        <f t="shared" si="0"/>
        <v>0</v>
      </c>
      <c r="J17" s="217">
        <f t="shared" si="0"/>
        <v>0</v>
      </c>
      <c r="K17" s="217">
        <f t="shared" si="0"/>
        <v>0</v>
      </c>
      <c r="L17" s="217">
        <f t="shared" si="0"/>
        <v>0</v>
      </c>
      <c r="M17" s="217">
        <f t="shared" si="0"/>
        <v>0</v>
      </c>
      <c r="N17" s="217">
        <f t="shared" si="0"/>
        <v>0</v>
      </c>
      <c r="O17" s="217">
        <f t="shared" si="0"/>
        <v>0</v>
      </c>
      <c r="P17" s="217">
        <f t="shared" si="0"/>
        <v>0</v>
      </c>
      <c r="Q17" s="217">
        <f t="shared" si="0"/>
        <v>0</v>
      </c>
      <c r="R17" s="243"/>
      <c r="S17" s="243"/>
      <c r="T17" s="243"/>
      <c r="U17" s="243" t="str">
        <f t="shared" ref="U17:X17" si="1">IFERROR(AVERAGE(U7:U16),"")</f>
        <v/>
      </c>
      <c r="V17" s="243" t="str">
        <f t="shared" si="1"/>
        <v/>
      </c>
      <c r="W17" s="243" t="str">
        <f t="shared" si="1"/>
        <v/>
      </c>
      <c r="X17" s="244" t="str">
        <f t="shared" si="1"/>
        <v/>
      </c>
    </row>
    <row r="18" ht="15.75" spans="1:24">
      <c r="A18" s="212">
        <v>11</v>
      </c>
      <c r="B18" s="213"/>
      <c r="C18" s="213"/>
      <c r="D18" s="214"/>
      <c r="E18" s="214"/>
      <c r="F18" s="214"/>
      <c r="G18" s="214"/>
      <c r="H18" s="214"/>
      <c r="I18" s="214"/>
      <c r="J18" s="230"/>
      <c r="K18" s="230"/>
      <c r="L18" s="230"/>
      <c r="M18" s="230"/>
      <c r="N18" s="230"/>
      <c r="O18" s="231"/>
      <c r="P18" s="232"/>
      <c r="Q18" s="231"/>
      <c r="R18" s="240"/>
      <c r="S18" s="240"/>
      <c r="T18" s="240"/>
      <c r="U18" s="241"/>
      <c r="V18" s="241"/>
      <c r="W18" s="241"/>
      <c r="X18" s="242"/>
    </row>
    <row r="19" ht="15.75" spans="1:24">
      <c r="A19" s="212">
        <v>12</v>
      </c>
      <c r="B19" s="213"/>
      <c r="C19" s="213"/>
      <c r="D19" s="214"/>
      <c r="E19" s="214"/>
      <c r="F19" s="214"/>
      <c r="G19" s="214"/>
      <c r="H19" s="214"/>
      <c r="I19" s="214"/>
      <c r="J19" s="230"/>
      <c r="K19" s="230"/>
      <c r="L19" s="230"/>
      <c r="M19" s="230"/>
      <c r="N19" s="230"/>
      <c r="O19" s="231"/>
      <c r="P19" s="232"/>
      <c r="Q19" s="231"/>
      <c r="R19" s="240"/>
      <c r="S19" s="240"/>
      <c r="T19" s="240"/>
      <c r="U19" s="241"/>
      <c r="V19" s="241"/>
      <c r="W19" s="241"/>
      <c r="X19" s="242"/>
    </row>
    <row r="20" ht="15.75" spans="1:24">
      <c r="A20" s="212">
        <v>13</v>
      </c>
      <c r="B20" s="213"/>
      <c r="C20" s="213"/>
      <c r="D20" s="214"/>
      <c r="E20" s="214"/>
      <c r="F20" s="214"/>
      <c r="G20" s="214"/>
      <c r="H20" s="214"/>
      <c r="I20" s="214"/>
      <c r="J20" s="230"/>
      <c r="K20" s="230"/>
      <c r="L20" s="230"/>
      <c r="M20" s="230"/>
      <c r="N20" s="230"/>
      <c r="O20" s="231"/>
      <c r="P20" s="232"/>
      <c r="Q20" s="231"/>
      <c r="R20" s="240"/>
      <c r="S20" s="240"/>
      <c r="T20" s="240"/>
      <c r="U20" s="241"/>
      <c r="V20" s="241"/>
      <c r="W20" s="241"/>
      <c r="X20" s="242"/>
    </row>
    <row r="21" ht="15.75" spans="1:24">
      <c r="A21" s="212">
        <v>14</v>
      </c>
      <c r="B21" s="213"/>
      <c r="C21" s="213"/>
      <c r="D21" s="214"/>
      <c r="E21" s="214"/>
      <c r="F21" s="214"/>
      <c r="G21" s="214"/>
      <c r="H21" s="214"/>
      <c r="I21" s="214"/>
      <c r="J21" s="230"/>
      <c r="K21" s="230"/>
      <c r="L21" s="230"/>
      <c r="M21" s="230"/>
      <c r="N21" s="230"/>
      <c r="O21" s="231"/>
      <c r="P21" s="232"/>
      <c r="Q21" s="231"/>
      <c r="R21" s="240"/>
      <c r="S21" s="240"/>
      <c r="T21" s="240"/>
      <c r="U21" s="241"/>
      <c r="V21" s="241"/>
      <c r="W21" s="241"/>
      <c r="X21" s="242"/>
    </row>
    <row r="22" ht="15.75" spans="1:24">
      <c r="A22" s="212">
        <v>15</v>
      </c>
      <c r="B22" s="213"/>
      <c r="C22" s="213"/>
      <c r="D22" s="214"/>
      <c r="E22" s="214"/>
      <c r="F22" s="214"/>
      <c r="G22" s="214"/>
      <c r="H22" s="214"/>
      <c r="I22" s="214"/>
      <c r="J22" s="230"/>
      <c r="K22" s="230"/>
      <c r="L22" s="230"/>
      <c r="M22" s="230"/>
      <c r="N22" s="230"/>
      <c r="O22" s="231"/>
      <c r="P22" s="232"/>
      <c r="Q22" s="231"/>
      <c r="R22" s="240"/>
      <c r="S22" s="240"/>
      <c r="T22" s="240"/>
      <c r="U22" s="241"/>
      <c r="V22" s="241"/>
      <c r="W22" s="241"/>
      <c r="X22" s="242"/>
    </row>
    <row r="23" ht="15.75" spans="1:24">
      <c r="A23" s="212">
        <v>16</v>
      </c>
      <c r="B23" s="213"/>
      <c r="C23" s="213"/>
      <c r="D23" s="214"/>
      <c r="E23" s="214"/>
      <c r="F23" s="214"/>
      <c r="G23" s="214"/>
      <c r="H23" s="214"/>
      <c r="I23" s="214"/>
      <c r="J23" s="230"/>
      <c r="K23" s="230"/>
      <c r="L23" s="230"/>
      <c r="M23" s="230"/>
      <c r="N23" s="230"/>
      <c r="O23" s="231"/>
      <c r="P23" s="232"/>
      <c r="Q23" s="231"/>
      <c r="R23" s="240"/>
      <c r="S23" s="240"/>
      <c r="T23" s="240"/>
      <c r="U23" s="241"/>
      <c r="V23" s="241"/>
      <c r="W23" s="241"/>
      <c r="X23" s="242"/>
    </row>
    <row r="24" ht="15.75" spans="1:24">
      <c r="A24" s="212">
        <v>17</v>
      </c>
      <c r="B24" s="213"/>
      <c r="C24" s="213"/>
      <c r="D24" s="214"/>
      <c r="E24" s="214"/>
      <c r="F24" s="214"/>
      <c r="G24" s="214"/>
      <c r="H24" s="214"/>
      <c r="I24" s="214"/>
      <c r="J24" s="230"/>
      <c r="K24" s="230"/>
      <c r="L24" s="230"/>
      <c r="M24" s="230"/>
      <c r="N24" s="230"/>
      <c r="O24" s="231"/>
      <c r="P24" s="232"/>
      <c r="Q24" s="231"/>
      <c r="R24" s="240"/>
      <c r="S24" s="240"/>
      <c r="T24" s="240"/>
      <c r="U24" s="241"/>
      <c r="V24" s="241"/>
      <c r="W24" s="241"/>
      <c r="X24" s="242"/>
    </row>
    <row r="25" ht="15.75" spans="1:24">
      <c r="A25" s="212">
        <v>18</v>
      </c>
      <c r="B25" s="213"/>
      <c r="C25" s="213"/>
      <c r="D25" s="214"/>
      <c r="E25" s="214"/>
      <c r="F25" s="214"/>
      <c r="G25" s="214"/>
      <c r="H25" s="214"/>
      <c r="I25" s="214"/>
      <c r="J25" s="230"/>
      <c r="K25" s="230"/>
      <c r="L25" s="230"/>
      <c r="M25" s="230"/>
      <c r="N25" s="230"/>
      <c r="O25" s="231"/>
      <c r="P25" s="232"/>
      <c r="Q25" s="231"/>
      <c r="R25" s="240"/>
      <c r="S25" s="240"/>
      <c r="T25" s="240"/>
      <c r="U25" s="241"/>
      <c r="V25" s="241"/>
      <c r="W25" s="241"/>
      <c r="X25" s="242"/>
    </row>
    <row r="26" ht="15.75" spans="1:24">
      <c r="A26" s="212">
        <v>19</v>
      </c>
      <c r="B26" s="213"/>
      <c r="C26" s="213"/>
      <c r="D26" s="214"/>
      <c r="E26" s="214"/>
      <c r="F26" s="214"/>
      <c r="G26" s="214"/>
      <c r="H26" s="214"/>
      <c r="I26" s="214"/>
      <c r="J26" s="230"/>
      <c r="K26" s="230"/>
      <c r="L26" s="230"/>
      <c r="M26" s="230"/>
      <c r="N26" s="230"/>
      <c r="O26" s="231"/>
      <c r="P26" s="232"/>
      <c r="Q26" s="231"/>
      <c r="R26" s="240"/>
      <c r="S26" s="240"/>
      <c r="T26" s="240"/>
      <c r="U26" s="241"/>
      <c r="V26" s="241"/>
      <c r="W26" s="241"/>
      <c r="X26" s="242"/>
    </row>
    <row r="27" ht="15.75" spans="1:24">
      <c r="A27" s="212">
        <v>20</v>
      </c>
      <c r="B27" s="213"/>
      <c r="C27" s="213"/>
      <c r="D27" s="214"/>
      <c r="E27" s="214"/>
      <c r="F27" s="214"/>
      <c r="G27" s="214"/>
      <c r="H27" s="214"/>
      <c r="I27" s="214"/>
      <c r="J27" s="230"/>
      <c r="K27" s="230"/>
      <c r="L27" s="230"/>
      <c r="M27" s="230"/>
      <c r="N27" s="230"/>
      <c r="O27" s="231"/>
      <c r="P27" s="232"/>
      <c r="Q27" s="231"/>
      <c r="R27" s="240"/>
      <c r="S27" s="240"/>
      <c r="T27" s="240"/>
      <c r="U27" s="241"/>
      <c r="V27" s="241"/>
      <c r="W27" s="241"/>
      <c r="X27" s="242"/>
    </row>
    <row r="28" ht="14.25" spans="1:24">
      <c r="A28" s="215" t="s">
        <v>77</v>
      </c>
      <c r="B28" s="216" t="str">
        <f>IF(ISERROR(AVERAGE(B18:B27)),"",AVERAGE(B18:B27))</f>
        <v/>
      </c>
      <c r="C28" s="216" t="str">
        <f>IF(ISERROR(AVERAGE(C18:C27)),"",AVERAGE(C18:C27))</f>
        <v/>
      </c>
      <c r="D28" s="217">
        <f>SUM(D18:D27)</f>
        <v>0</v>
      </c>
      <c r="E28" s="217">
        <f t="shared" ref="E28:Q28" si="2">SUM(E18:E27)</f>
        <v>0</v>
      </c>
      <c r="F28" s="217">
        <f t="shared" si="2"/>
        <v>0</v>
      </c>
      <c r="G28" s="217">
        <f t="shared" si="2"/>
        <v>0</v>
      </c>
      <c r="H28" s="217">
        <f t="shared" si="2"/>
        <v>0</v>
      </c>
      <c r="I28" s="217">
        <f t="shared" si="2"/>
        <v>0</v>
      </c>
      <c r="J28" s="217">
        <f t="shared" si="2"/>
        <v>0</v>
      </c>
      <c r="K28" s="217">
        <f t="shared" si="2"/>
        <v>0</v>
      </c>
      <c r="L28" s="217">
        <f t="shared" si="2"/>
        <v>0</v>
      </c>
      <c r="M28" s="217">
        <f t="shared" si="2"/>
        <v>0</v>
      </c>
      <c r="N28" s="217">
        <f t="shared" si="2"/>
        <v>0</v>
      </c>
      <c r="O28" s="217">
        <f t="shared" si="2"/>
        <v>0</v>
      </c>
      <c r="P28" s="217">
        <f t="shared" si="2"/>
        <v>0</v>
      </c>
      <c r="Q28" s="217">
        <f t="shared" si="2"/>
        <v>0</v>
      </c>
      <c r="R28" s="243"/>
      <c r="S28" s="243"/>
      <c r="T28" s="243"/>
      <c r="U28" s="243" t="str">
        <f t="shared" ref="U28:X28" si="3">IFERROR(AVERAGE(U18:U27),"")</f>
        <v/>
      </c>
      <c r="V28" s="243" t="str">
        <f t="shared" si="3"/>
        <v/>
      </c>
      <c r="W28" s="243" t="str">
        <f t="shared" si="3"/>
        <v/>
      </c>
      <c r="X28" s="244" t="str">
        <f t="shared" si="3"/>
        <v/>
      </c>
    </row>
    <row r="29" ht="15.75" spans="1:24">
      <c r="A29" s="212">
        <v>21</v>
      </c>
      <c r="B29" s="213"/>
      <c r="C29" s="213"/>
      <c r="D29" s="214"/>
      <c r="E29" s="214"/>
      <c r="F29" s="214"/>
      <c r="G29" s="214"/>
      <c r="H29" s="214"/>
      <c r="I29" s="214"/>
      <c r="J29" s="230"/>
      <c r="K29" s="230"/>
      <c r="L29" s="230"/>
      <c r="M29" s="230"/>
      <c r="N29" s="230"/>
      <c r="O29" s="231"/>
      <c r="P29" s="232"/>
      <c r="Q29" s="231"/>
      <c r="R29" s="240"/>
      <c r="S29" s="240"/>
      <c r="T29" s="240"/>
      <c r="U29" s="241"/>
      <c r="V29" s="241"/>
      <c r="W29" s="241"/>
      <c r="X29" s="242"/>
    </row>
    <row r="30" ht="15.75" spans="1:24">
      <c r="A30" s="212">
        <v>22</v>
      </c>
      <c r="B30" s="213"/>
      <c r="C30" s="213"/>
      <c r="D30" s="214"/>
      <c r="E30" s="214"/>
      <c r="F30" s="214"/>
      <c r="G30" s="214"/>
      <c r="H30" s="214"/>
      <c r="I30" s="214"/>
      <c r="J30" s="230"/>
      <c r="K30" s="230"/>
      <c r="L30" s="230"/>
      <c r="M30" s="230"/>
      <c r="N30" s="230"/>
      <c r="O30" s="231"/>
      <c r="P30" s="232"/>
      <c r="Q30" s="231"/>
      <c r="R30" s="240"/>
      <c r="S30" s="240"/>
      <c r="T30" s="240"/>
      <c r="U30" s="241"/>
      <c r="V30" s="241"/>
      <c r="W30" s="241"/>
      <c r="X30" s="242"/>
    </row>
    <row r="31" ht="15.75" spans="1:24">
      <c r="A31" s="212">
        <v>23</v>
      </c>
      <c r="B31" s="213"/>
      <c r="C31" s="213"/>
      <c r="D31" s="214"/>
      <c r="E31" s="214"/>
      <c r="F31" s="214"/>
      <c r="G31" s="214"/>
      <c r="H31" s="214"/>
      <c r="I31" s="214"/>
      <c r="J31" s="230"/>
      <c r="K31" s="230"/>
      <c r="L31" s="230"/>
      <c r="M31" s="230"/>
      <c r="N31" s="230"/>
      <c r="O31" s="231"/>
      <c r="P31" s="232"/>
      <c r="Q31" s="231"/>
      <c r="R31" s="240"/>
      <c r="S31" s="240"/>
      <c r="T31" s="240"/>
      <c r="U31" s="241"/>
      <c r="V31" s="241"/>
      <c r="W31" s="241"/>
      <c r="X31" s="242"/>
    </row>
    <row r="32" ht="15.75" spans="1:24">
      <c r="A32" s="212">
        <v>24</v>
      </c>
      <c r="B32" s="213"/>
      <c r="C32" s="213"/>
      <c r="D32" s="214"/>
      <c r="E32" s="214"/>
      <c r="F32" s="214"/>
      <c r="G32" s="214"/>
      <c r="H32" s="214"/>
      <c r="I32" s="214"/>
      <c r="J32" s="230"/>
      <c r="K32" s="230"/>
      <c r="L32" s="230"/>
      <c r="M32" s="230"/>
      <c r="N32" s="230"/>
      <c r="O32" s="231"/>
      <c r="P32" s="232"/>
      <c r="Q32" s="231"/>
      <c r="R32" s="240"/>
      <c r="S32" s="240"/>
      <c r="T32" s="240"/>
      <c r="U32" s="241"/>
      <c r="V32" s="241"/>
      <c r="W32" s="241"/>
      <c r="X32" s="242"/>
    </row>
    <row r="33" ht="15.75" spans="1:24">
      <c r="A33" s="212">
        <v>25</v>
      </c>
      <c r="B33" s="213"/>
      <c r="C33" s="213"/>
      <c r="D33" s="214"/>
      <c r="E33" s="214"/>
      <c r="F33" s="214"/>
      <c r="G33" s="214"/>
      <c r="H33" s="214"/>
      <c r="I33" s="214"/>
      <c r="J33" s="230"/>
      <c r="K33" s="230"/>
      <c r="L33" s="230"/>
      <c r="M33" s="230"/>
      <c r="N33" s="230"/>
      <c r="O33" s="231"/>
      <c r="P33" s="232"/>
      <c r="Q33" s="231"/>
      <c r="R33" s="240"/>
      <c r="S33" s="240"/>
      <c r="T33" s="240"/>
      <c r="U33" s="241"/>
      <c r="V33" s="241"/>
      <c r="W33" s="241"/>
      <c r="X33" s="242"/>
    </row>
    <row r="34" ht="15.75" spans="1:24">
      <c r="A34" s="212">
        <v>26</v>
      </c>
      <c r="B34" s="213"/>
      <c r="C34" s="213"/>
      <c r="D34" s="214"/>
      <c r="E34" s="214"/>
      <c r="F34" s="214"/>
      <c r="G34" s="214"/>
      <c r="H34" s="214"/>
      <c r="I34" s="214"/>
      <c r="J34" s="230"/>
      <c r="K34" s="230"/>
      <c r="L34" s="230"/>
      <c r="M34" s="230"/>
      <c r="N34" s="230"/>
      <c r="O34" s="231"/>
      <c r="P34" s="232"/>
      <c r="Q34" s="231"/>
      <c r="R34" s="240"/>
      <c r="S34" s="240"/>
      <c r="T34" s="240"/>
      <c r="U34" s="241"/>
      <c r="V34" s="241"/>
      <c r="W34" s="241"/>
      <c r="X34" s="242"/>
    </row>
    <row r="35" ht="15.75" spans="1:24">
      <c r="A35" s="212">
        <v>27</v>
      </c>
      <c r="B35" s="213"/>
      <c r="C35" s="213"/>
      <c r="D35" s="214"/>
      <c r="E35" s="214"/>
      <c r="F35" s="214"/>
      <c r="G35" s="214"/>
      <c r="H35" s="214"/>
      <c r="I35" s="214"/>
      <c r="J35" s="230"/>
      <c r="K35" s="230"/>
      <c r="L35" s="230"/>
      <c r="M35" s="230"/>
      <c r="N35" s="230"/>
      <c r="O35" s="231"/>
      <c r="P35" s="232"/>
      <c r="Q35" s="231"/>
      <c r="R35" s="240"/>
      <c r="S35" s="240"/>
      <c r="T35" s="240"/>
      <c r="U35" s="241"/>
      <c r="V35" s="241"/>
      <c r="W35" s="241"/>
      <c r="X35" s="242"/>
    </row>
    <row r="36" ht="15.75" spans="1:24">
      <c r="A36" s="212">
        <v>28</v>
      </c>
      <c r="B36" s="213"/>
      <c r="C36" s="213"/>
      <c r="D36" s="214"/>
      <c r="E36" s="214"/>
      <c r="F36" s="214"/>
      <c r="G36" s="214"/>
      <c r="H36" s="214"/>
      <c r="I36" s="214"/>
      <c r="J36" s="230"/>
      <c r="K36" s="230"/>
      <c r="L36" s="230"/>
      <c r="M36" s="230"/>
      <c r="N36" s="230"/>
      <c r="O36" s="231"/>
      <c r="P36" s="232"/>
      <c r="Q36" s="231"/>
      <c r="R36" s="240"/>
      <c r="S36" s="240"/>
      <c r="T36" s="240"/>
      <c r="U36" s="241"/>
      <c r="V36" s="241"/>
      <c r="W36" s="241"/>
      <c r="X36" s="242"/>
    </row>
    <row r="37" ht="15.75" spans="1:24">
      <c r="A37" s="212">
        <v>29</v>
      </c>
      <c r="B37" s="213"/>
      <c r="C37" s="213"/>
      <c r="D37" s="214"/>
      <c r="E37" s="214"/>
      <c r="F37" s="214"/>
      <c r="G37" s="214"/>
      <c r="H37" s="214"/>
      <c r="I37" s="214"/>
      <c r="J37" s="230"/>
      <c r="K37" s="230"/>
      <c r="L37" s="230"/>
      <c r="M37" s="230"/>
      <c r="N37" s="230"/>
      <c r="O37" s="231"/>
      <c r="P37" s="232"/>
      <c r="Q37" s="231"/>
      <c r="R37" s="240"/>
      <c r="S37" s="240"/>
      <c r="T37" s="240"/>
      <c r="U37" s="241"/>
      <c r="V37" s="241"/>
      <c r="W37" s="241"/>
      <c r="X37" s="242"/>
    </row>
    <row r="38" ht="15.75" spans="1:24">
      <c r="A38" s="212">
        <v>30</v>
      </c>
      <c r="B38" s="213"/>
      <c r="C38" s="213"/>
      <c r="D38" s="214"/>
      <c r="E38" s="214"/>
      <c r="F38" s="214"/>
      <c r="G38" s="214"/>
      <c r="H38" s="214"/>
      <c r="I38" s="214"/>
      <c r="J38" s="230"/>
      <c r="K38" s="230"/>
      <c r="L38" s="230"/>
      <c r="M38" s="230"/>
      <c r="N38" s="230"/>
      <c r="O38" s="231"/>
      <c r="P38" s="232"/>
      <c r="Q38" s="231"/>
      <c r="R38" s="240"/>
      <c r="S38" s="240"/>
      <c r="T38" s="240"/>
      <c r="U38" s="241"/>
      <c r="V38" s="241"/>
      <c r="W38" s="241"/>
      <c r="X38" s="242"/>
    </row>
    <row r="39" ht="15.75" spans="1:24">
      <c r="A39" s="212">
        <v>31</v>
      </c>
      <c r="B39" s="213"/>
      <c r="C39" s="213"/>
      <c r="D39" s="214"/>
      <c r="E39" s="214"/>
      <c r="F39" s="214"/>
      <c r="G39" s="214"/>
      <c r="H39" s="214"/>
      <c r="I39" s="214"/>
      <c r="J39" s="230"/>
      <c r="K39" s="230"/>
      <c r="L39" s="230"/>
      <c r="M39" s="230"/>
      <c r="N39" s="230"/>
      <c r="O39" s="231"/>
      <c r="P39" s="232"/>
      <c r="Q39" s="231"/>
      <c r="R39" s="240"/>
      <c r="S39" s="240"/>
      <c r="T39" s="240"/>
      <c r="U39" s="241"/>
      <c r="V39" s="241"/>
      <c r="W39" s="241"/>
      <c r="X39" s="242"/>
    </row>
    <row r="40" ht="14.25" spans="1:24">
      <c r="A40" s="215" t="s">
        <v>78</v>
      </c>
      <c r="B40" s="218" t="str">
        <f>IF(ISERROR(AVERAGE(B29:B39)),"",AVERAGE(B29:B39))</f>
        <v/>
      </c>
      <c r="C40" s="218" t="str">
        <f>IF(ISERROR(AVERAGE(C29:C39)),"",AVERAGE(C29:C39))</f>
        <v/>
      </c>
      <c r="D40" s="217">
        <f>SUM(D29:D39)</f>
        <v>0</v>
      </c>
      <c r="E40" s="217">
        <f t="shared" ref="E40:Q40" si="4">SUM(E29:E39)</f>
        <v>0</v>
      </c>
      <c r="F40" s="217">
        <f t="shared" si="4"/>
        <v>0</v>
      </c>
      <c r="G40" s="217">
        <f t="shared" si="4"/>
        <v>0</v>
      </c>
      <c r="H40" s="217">
        <f t="shared" si="4"/>
        <v>0</v>
      </c>
      <c r="I40" s="217">
        <f t="shared" si="4"/>
        <v>0</v>
      </c>
      <c r="J40" s="217">
        <f t="shared" si="4"/>
        <v>0</v>
      </c>
      <c r="K40" s="217">
        <f t="shared" si="4"/>
        <v>0</v>
      </c>
      <c r="L40" s="217">
        <f t="shared" si="4"/>
        <v>0</v>
      </c>
      <c r="M40" s="217">
        <f t="shared" si="4"/>
        <v>0</v>
      </c>
      <c r="N40" s="217">
        <f t="shared" si="4"/>
        <v>0</v>
      </c>
      <c r="O40" s="217">
        <f t="shared" si="4"/>
        <v>0</v>
      </c>
      <c r="P40" s="217">
        <f t="shared" si="4"/>
        <v>0</v>
      </c>
      <c r="Q40" s="217">
        <f t="shared" si="4"/>
        <v>0</v>
      </c>
      <c r="R40" s="245"/>
      <c r="S40" s="245"/>
      <c r="T40" s="245"/>
      <c r="U40" s="245" t="str">
        <f t="shared" ref="U40:X40" si="5">IFERROR(AVERAGE(U29:U39),"")</f>
        <v/>
      </c>
      <c r="V40" s="245" t="str">
        <f t="shared" si="5"/>
        <v/>
      </c>
      <c r="W40" s="245" t="str">
        <f t="shared" si="5"/>
        <v/>
      </c>
      <c r="X40" s="246" t="str">
        <f t="shared" si="5"/>
        <v/>
      </c>
    </row>
    <row r="41" ht="15" spans="1:24">
      <c r="A41" s="219" t="s">
        <v>79</v>
      </c>
      <c r="B41" s="220" t="str">
        <f>IFERROR(AVERAGE(B17,B28,B40),"")</f>
        <v/>
      </c>
      <c r="C41" s="220" t="str">
        <f>IFERROR(AVERAGE(C17,C28,C40),"")</f>
        <v/>
      </c>
      <c r="D41" s="221">
        <f>SUM(D7:D16,D18:D27,D29:D39)</f>
        <v>0</v>
      </c>
      <c r="E41" s="221">
        <f t="shared" ref="E41:Q41" si="6">SUM(E7:E16,E18:E27,E29:E39)</f>
        <v>0</v>
      </c>
      <c r="F41" s="221">
        <f t="shared" si="6"/>
        <v>0</v>
      </c>
      <c r="G41" s="221">
        <f t="shared" si="6"/>
        <v>0</v>
      </c>
      <c r="H41" s="221">
        <f t="shared" si="6"/>
        <v>0</v>
      </c>
      <c r="I41" s="221">
        <f t="shared" si="6"/>
        <v>0</v>
      </c>
      <c r="J41" s="221">
        <f t="shared" si="6"/>
        <v>0</v>
      </c>
      <c r="K41" s="221">
        <f t="shared" si="6"/>
        <v>0</v>
      </c>
      <c r="L41" s="221">
        <f t="shared" si="6"/>
        <v>0</v>
      </c>
      <c r="M41" s="221">
        <f t="shared" si="6"/>
        <v>0</v>
      </c>
      <c r="N41" s="221">
        <f t="shared" si="6"/>
        <v>0</v>
      </c>
      <c r="O41" s="221">
        <f t="shared" si="6"/>
        <v>0</v>
      </c>
      <c r="P41" s="221">
        <f t="shared" si="6"/>
        <v>0</v>
      </c>
      <c r="Q41" s="221">
        <f t="shared" si="6"/>
        <v>0</v>
      </c>
      <c r="R41" s="247"/>
      <c r="S41" s="247"/>
      <c r="T41" s="247"/>
      <c r="U41" s="247" t="str">
        <f t="shared" ref="U41:X41" si="7">IFERROR(AVERAGE(U17,U28,U40),"")</f>
        <v/>
      </c>
      <c r="V41" s="247" t="str">
        <f t="shared" si="7"/>
        <v/>
      </c>
      <c r="W41" s="247" t="str">
        <f t="shared" si="7"/>
        <v/>
      </c>
      <c r="X41" s="248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topLeftCell="R1" workbookViewId="0">
      <selection activeCell="H16" sqref="H16"/>
    </sheetView>
  </sheetViews>
  <sheetFormatPr defaultColWidth="9" defaultRowHeight="13.5"/>
  <cols>
    <col min="1" max="34" width="10.625" customWidth="1"/>
  </cols>
  <sheetData>
    <row r="1" ht="30" customHeight="1" spans="1:35">
      <c r="A1" s="16" t="s">
        <v>177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83"/>
    </row>
    <row r="2" ht="15" customHeight="1" spans="1:35">
      <c r="A2" s="155" t="s">
        <v>1</v>
      </c>
      <c r="B2" s="156" t="s">
        <v>178</v>
      </c>
      <c r="C2" s="156" t="s">
        <v>179</v>
      </c>
      <c r="D2" s="156" t="s">
        <v>180</v>
      </c>
      <c r="E2" s="157" t="s">
        <v>181</v>
      </c>
      <c r="F2" s="157"/>
      <c r="G2" s="157"/>
      <c r="H2" s="157"/>
      <c r="I2" s="157"/>
      <c r="J2" s="157"/>
      <c r="K2" s="157"/>
      <c r="L2" s="157"/>
      <c r="M2" s="157"/>
      <c r="N2" s="157" t="s">
        <v>182</v>
      </c>
      <c r="O2" s="157" t="s">
        <v>183</v>
      </c>
      <c r="P2" s="157" t="s">
        <v>184</v>
      </c>
      <c r="Q2" s="157"/>
      <c r="R2" s="157"/>
      <c r="S2" s="157"/>
      <c r="T2" s="157"/>
      <c r="U2" s="157"/>
      <c r="V2" s="157"/>
      <c r="W2" s="157"/>
      <c r="X2" s="157"/>
      <c r="Y2" s="157" t="s">
        <v>185</v>
      </c>
      <c r="Z2" s="157" t="s">
        <v>186</v>
      </c>
      <c r="AA2" s="157" t="s">
        <v>187</v>
      </c>
      <c r="AB2" s="156" t="s">
        <v>188</v>
      </c>
      <c r="AC2" s="157" t="s">
        <v>189</v>
      </c>
      <c r="AD2" s="157"/>
      <c r="AE2" s="157"/>
      <c r="AF2" s="157"/>
      <c r="AG2" s="157" t="s">
        <v>190</v>
      </c>
      <c r="AH2" s="184" t="s">
        <v>191</v>
      </c>
      <c r="AI2" s="185"/>
    </row>
    <row r="3" ht="15" customHeight="1" spans="1:35">
      <c r="A3" s="158"/>
      <c r="B3" s="159"/>
      <c r="C3" s="159"/>
      <c r="D3" s="159"/>
      <c r="E3" s="160" t="s">
        <v>192</v>
      </c>
      <c r="F3" s="160"/>
      <c r="G3" s="160"/>
      <c r="H3" s="160" t="s">
        <v>193</v>
      </c>
      <c r="I3" s="160"/>
      <c r="J3" s="160"/>
      <c r="K3" s="160" t="s">
        <v>194</v>
      </c>
      <c r="L3" s="160" t="s">
        <v>195</v>
      </c>
      <c r="M3" s="160" t="s">
        <v>196</v>
      </c>
      <c r="N3" s="160"/>
      <c r="O3" s="160"/>
      <c r="P3" s="177" t="s">
        <v>11</v>
      </c>
      <c r="Q3" s="177" t="s">
        <v>10</v>
      </c>
      <c r="R3" s="177" t="s">
        <v>13</v>
      </c>
      <c r="S3" s="177" t="s">
        <v>197</v>
      </c>
      <c r="T3" s="177" t="s">
        <v>14</v>
      </c>
      <c r="U3" s="177" t="s">
        <v>198</v>
      </c>
      <c r="V3" s="177" t="s">
        <v>9</v>
      </c>
      <c r="W3" s="177" t="s">
        <v>199</v>
      </c>
      <c r="X3" s="177" t="s">
        <v>200</v>
      </c>
      <c r="Y3" s="160"/>
      <c r="Z3" s="160"/>
      <c r="AA3" s="160"/>
      <c r="AB3" s="159"/>
      <c r="AC3" s="160" t="s">
        <v>201</v>
      </c>
      <c r="AD3" s="160" t="s">
        <v>202</v>
      </c>
      <c r="AE3" s="160" t="s">
        <v>203</v>
      </c>
      <c r="AF3" s="160" t="s">
        <v>204</v>
      </c>
      <c r="AG3" s="160"/>
      <c r="AH3" s="186"/>
      <c r="AI3" s="185"/>
    </row>
    <row r="4" ht="15" customHeight="1" spans="1:35">
      <c r="A4" s="158"/>
      <c r="B4" s="161"/>
      <c r="C4" s="161"/>
      <c r="D4" s="161"/>
      <c r="E4" s="160" t="s">
        <v>205</v>
      </c>
      <c r="F4" s="160" t="s">
        <v>206</v>
      </c>
      <c r="G4" s="160" t="s">
        <v>207</v>
      </c>
      <c r="H4" s="160" t="s">
        <v>205</v>
      </c>
      <c r="I4" s="160" t="s">
        <v>206</v>
      </c>
      <c r="J4" s="160" t="s">
        <v>207</v>
      </c>
      <c r="K4" s="160"/>
      <c r="L4" s="160"/>
      <c r="M4" s="160"/>
      <c r="N4" s="160"/>
      <c r="O4" s="160"/>
      <c r="P4" s="177"/>
      <c r="Q4" s="177"/>
      <c r="R4" s="177"/>
      <c r="S4" s="177"/>
      <c r="T4" s="177"/>
      <c r="U4" s="177"/>
      <c r="V4" s="177"/>
      <c r="W4" s="177"/>
      <c r="X4" s="177"/>
      <c r="Y4" s="160"/>
      <c r="Z4" s="160"/>
      <c r="AA4" s="160"/>
      <c r="AB4" s="161"/>
      <c r="AC4" s="160"/>
      <c r="AD4" s="160"/>
      <c r="AE4" s="160"/>
      <c r="AF4" s="160"/>
      <c r="AG4" s="160"/>
      <c r="AH4" s="186"/>
      <c r="AI4" s="185"/>
    </row>
    <row r="5" ht="15" customHeight="1" spans="1:35">
      <c r="A5" s="162"/>
      <c r="B5" s="163" t="s">
        <v>151</v>
      </c>
      <c r="C5" s="163" t="s">
        <v>208</v>
      </c>
      <c r="D5" s="163" t="s">
        <v>209</v>
      </c>
      <c r="E5" s="164" t="s">
        <v>32</v>
      </c>
      <c r="F5" s="164" t="s">
        <v>32</v>
      </c>
      <c r="G5" s="164" t="s">
        <v>32</v>
      </c>
      <c r="H5" s="164" t="s">
        <v>32</v>
      </c>
      <c r="I5" s="164" t="s">
        <v>32</v>
      </c>
      <c r="J5" s="164" t="s">
        <v>32</v>
      </c>
      <c r="K5" s="164" t="s">
        <v>32</v>
      </c>
      <c r="L5" s="164" t="s">
        <v>32</v>
      </c>
      <c r="M5" s="164" t="s">
        <v>32</v>
      </c>
      <c r="N5" s="164" t="s">
        <v>210</v>
      </c>
      <c r="O5" s="164" t="s">
        <v>32</v>
      </c>
      <c r="P5" s="164" t="s">
        <v>32</v>
      </c>
      <c r="Q5" s="164" t="s">
        <v>32</v>
      </c>
      <c r="R5" s="164" t="s">
        <v>32</v>
      </c>
      <c r="S5" s="164" t="s">
        <v>32</v>
      </c>
      <c r="T5" s="164"/>
      <c r="U5" s="164"/>
      <c r="V5" s="164" t="s">
        <v>32</v>
      </c>
      <c r="W5" s="164" t="s">
        <v>32</v>
      </c>
      <c r="X5" s="164" t="s">
        <v>32</v>
      </c>
      <c r="Y5" s="164" t="s">
        <v>210</v>
      </c>
      <c r="Z5" s="164" t="s">
        <v>32</v>
      </c>
      <c r="AA5" s="164" t="s">
        <v>32</v>
      </c>
      <c r="AB5" s="164" t="s">
        <v>32</v>
      </c>
      <c r="AC5" s="164" t="s">
        <v>32</v>
      </c>
      <c r="AD5" s="164" t="s">
        <v>32</v>
      </c>
      <c r="AE5" s="164" t="s">
        <v>32</v>
      </c>
      <c r="AF5" s="164" t="s">
        <v>32</v>
      </c>
      <c r="AG5" s="164" t="s">
        <v>113</v>
      </c>
      <c r="AH5" s="187" t="s">
        <v>211</v>
      </c>
      <c r="AI5" s="188"/>
    </row>
    <row r="6" s="154" customFormat="1" ht="15" customHeight="1" spans="1:35">
      <c r="A6" s="165"/>
      <c r="B6" s="166" t="s">
        <v>212</v>
      </c>
      <c r="C6" s="166" t="s">
        <v>213</v>
      </c>
      <c r="D6" s="167" t="s">
        <v>214</v>
      </c>
      <c r="E6" s="167" t="s">
        <v>215</v>
      </c>
      <c r="F6" s="167" t="s">
        <v>216</v>
      </c>
      <c r="G6" s="167" t="s">
        <v>217</v>
      </c>
      <c r="H6" s="167" t="s">
        <v>218</v>
      </c>
      <c r="I6" s="167" t="s">
        <v>219</v>
      </c>
      <c r="J6" s="167" t="s">
        <v>220</v>
      </c>
      <c r="K6" s="167" t="s">
        <v>221</v>
      </c>
      <c r="L6" s="167" t="s">
        <v>222</v>
      </c>
      <c r="M6" s="167" t="s">
        <v>223</v>
      </c>
      <c r="N6" s="167" t="s">
        <v>224</v>
      </c>
      <c r="O6" s="167" t="s">
        <v>225</v>
      </c>
      <c r="P6" s="167" t="s">
        <v>226</v>
      </c>
      <c r="Q6" s="167" t="s">
        <v>227</v>
      </c>
      <c r="R6" s="167" t="s">
        <v>228</v>
      </c>
      <c r="S6" s="167" t="s">
        <v>229</v>
      </c>
      <c r="T6" s="167" t="s">
        <v>230</v>
      </c>
      <c r="U6" s="167" t="s">
        <v>231</v>
      </c>
      <c r="V6" s="167" t="s">
        <v>232</v>
      </c>
      <c r="W6" s="167" t="s">
        <v>233</v>
      </c>
      <c r="X6" s="167" t="s">
        <v>234</v>
      </c>
      <c r="Y6" s="167" t="s">
        <v>235</v>
      </c>
      <c r="Z6" s="167" t="s">
        <v>236</v>
      </c>
      <c r="AA6" s="167" t="s">
        <v>237</v>
      </c>
      <c r="AB6" s="167" t="s">
        <v>238</v>
      </c>
      <c r="AC6" s="167" t="s">
        <v>239</v>
      </c>
      <c r="AD6" s="167" t="s">
        <v>240</v>
      </c>
      <c r="AE6" s="167" t="s">
        <v>241</v>
      </c>
      <c r="AF6" s="167"/>
      <c r="AG6" s="167" t="s">
        <v>242</v>
      </c>
      <c r="AH6" s="189"/>
      <c r="AI6" s="190"/>
    </row>
    <row r="7" ht="15" customHeight="1" spans="1:35">
      <c r="A7" s="168">
        <v>1</v>
      </c>
      <c r="B7" s="169"/>
      <c r="C7" s="169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8"/>
      <c r="O7" s="170"/>
      <c r="P7" s="179"/>
      <c r="Q7" s="179"/>
      <c r="R7" s="179"/>
      <c r="S7" s="179"/>
      <c r="T7" s="179"/>
      <c r="U7" s="179"/>
      <c r="V7" s="179"/>
      <c r="W7" s="179"/>
      <c r="X7" s="179"/>
      <c r="Y7" s="178"/>
      <c r="Z7" s="179"/>
      <c r="AA7" s="170"/>
      <c r="AB7" s="179"/>
      <c r="AC7" s="179"/>
      <c r="AD7" s="179"/>
      <c r="AE7" s="179"/>
      <c r="AF7" s="182" t="str">
        <f>IF(ISERROR((100*AD7/(SUM(AC7,AD7)))),"",(100*AD7/(SUM(AC7,AD7))))</f>
        <v/>
      </c>
      <c r="AG7" s="191"/>
      <c r="AH7" s="192" t="str">
        <f>IF(ISERROR(1000*AG7/(技术经济指标及操作参数!C9)),"",1000*AG7/(技术经济指标及操作参数!C9))</f>
        <v/>
      </c>
      <c r="AI7" s="193"/>
    </row>
    <row r="8" ht="15" customHeight="1" spans="1:35">
      <c r="A8" s="168">
        <v>2</v>
      </c>
      <c r="B8" s="169"/>
      <c r="C8" s="169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8"/>
      <c r="O8" s="170"/>
      <c r="P8" s="179"/>
      <c r="Q8" s="179"/>
      <c r="R8" s="179"/>
      <c r="S8" s="179"/>
      <c r="T8" s="179"/>
      <c r="U8" s="179"/>
      <c r="V8" s="179"/>
      <c r="W8" s="179"/>
      <c r="X8" s="179"/>
      <c r="Y8" s="178"/>
      <c r="Z8" s="179"/>
      <c r="AA8" s="170"/>
      <c r="AB8" s="179"/>
      <c r="AC8" s="179"/>
      <c r="AD8" s="179"/>
      <c r="AE8" s="179"/>
      <c r="AF8" s="182" t="str">
        <f t="shared" ref="AF8:AF16" si="0">IF(ISERROR((100*AD8/(SUM(AC8,AD8)))),"",(100*AD8/(SUM(AC8,AD8))))</f>
        <v/>
      </c>
      <c r="AG8" s="191"/>
      <c r="AH8" s="192" t="str">
        <f>IF(ISERROR(1000*AG8/(技术经济指标及操作参数!C10)),"",1000*AG8/(技术经济指标及操作参数!C10))</f>
        <v/>
      </c>
      <c r="AI8" s="193"/>
    </row>
    <row r="9" ht="15" customHeight="1" spans="1:35">
      <c r="A9" s="168">
        <v>3</v>
      </c>
      <c r="B9" s="169"/>
      <c r="C9" s="169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8"/>
      <c r="O9" s="170"/>
      <c r="P9" s="179"/>
      <c r="Q9" s="179"/>
      <c r="R9" s="179"/>
      <c r="S9" s="179"/>
      <c r="T9" s="179"/>
      <c r="U9" s="179"/>
      <c r="V9" s="179"/>
      <c r="W9" s="179"/>
      <c r="X9" s="179"/>
      <c r="Y9" s="178"/>
      <c r="Z9" s="179"/>
      <c r="AA9" s="170"/>
      <c r="AB9" s="179"/>
      <c r="AC9" s="179"/>
      <c r="AD9" s="179"/>
      <c r="AE9" s="179"/>
      <c r="AF9" s="182" t="str">
        <f t="shared" si="0"/>
        <v/>
      </c>
      <c r="AG9" s="191"/>
      <c r="AH9" s="192" t="str">
        <f>IF(ISERROR(1000*AG9/(技术经济指标及操作参数!C11)),"",1000*AG9/(技术经济指标及操作参数!C11))</f>
        <v/>
      </c>
      <c r="AI9" s="193"/>
    </row>
    <row r="10" ht="15" customHeight="1" spans="1:35">
      <c r="A10" s="168">
        <v>4</v>
      </c>
      <c r="B10" s="169"/>
      <c r="C10" s="169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8"/>
      <c r="O10" s="170"/>
      <c r="P10" s="179"/>
      <c r="Q10" s="179"/>
      <c r="R10" s="179"/>
      <c r="S10" s="179"/>
      <c r="T10" s="179"/>
      <c r="U10" s="179"/>
      <c r="V10" s="179"/>
      <c r="W10" s="179"/>
      <c r="X10" s="179"/>
      <c r="Y10" s="178"/>
      <c r="Z10" s="179"/>
      <c r="AA10" s="170"/>
      <c r="AB10" s="179"/>
      <c r="AC10" s="179"/>
      <c r="AD10" s="179"/>
      <c r="AE10" s="179"/>
      <c r="AF10" s="182" t="str">
        <f t="shared" si="0"/>
        <v/>
      </c>
      <c r="AG10" s="191"/>
      <c r="AH10" s="192" t="str">
        <f>IF(ISERROR(1000*AG10/(技术经济指标及操作参数!C12)),"",1000*AG10/(技术经济指标及操作参数!C12))</f>
        <v/>
      </c>
      <c r="AI10" s="193"/>
    </row>
    <row r="11" ht="15" customHeight="1" spans="1:35">
      <c r="A11" s="168">
        <v>5</v>
      </c>
      <c r="B11" s="169"/>
      <c r="C11" s="169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8"/>
      <c r="O11" s="170"/>
      <c r="P11" s="179"/>
      <c r="Q11" s="179"/>
      <c r="R11" s="179"/>
      <c r="S11" s="179"/>
      <c r="T11" s="179"/>
      <c r="U11" s="179"/>
      <c r="V11" s="179"/>
      <c r="W11" s="179"/>
      <c r="X11" s="179"/>
      <c r="Y11" s="178"/>
      <c r="Z11" s="179"/>
      <c r="AA11" s="170"/>
      <c r="AB11" s="179"/>
      <c r="AC11" s="179"/>
      <c r="AD11" s="179"/>
      <c r="AE11" s="179"/>
      <c r="AF11" s="182" t="str">
        <f t="shared" si="0"/>
        <v/>
      </c>
      <c r="AG11" s="191"/>
      <c r="AH11" s="192" t="str">
        <f>IF(ISERROR(1000*AG11/(技术经济指标及操作参数!C13)),"",1000*AG11/(技术经济指标及操作参数!C13))</f>
        <v/>
      </c>
      <c r="AI11" s="193"/>
    </row>
    <row r="12" ht="15" customHeight="1" spans="1:35">
      <c r="A12" s="168">
        <v>6</v>
      </c>
      <c r="B12" s="169"/>
      <c r="C12" s="169"/>
      <c r="D12" s="169"/>
      <c r="E12" s="170"/>
      <c r="F12" s="170"/>
      <c r="G12" s="170"/>
      <c r="H12" s="170"/>
      <c r="I12" s="170"/>
      <c r="J12" s="170"/>
      <c r="K12" s="170"/>
      <c r="L12" s="170"/>
      <c r="M12" s="170"/>
      <c r="N12" s="178"/>
      <c r="O12" s="170"/>
      <c r="P12" s="179"/>
      <c r="Q12" s="179"/>
      <c r="R12" s="179"/>
      <c r="S12" s="179"/>
      <c r="T12" s="179"/>
      <c r="U12" s="179"/>
      <c r="V12" s="179"/>
      <c r="W12" s="179"/>
      <c r="X12" s="179"/>
      <c r="Y12" s="178"/>
      <c r="Z12" s="179"/>
      <c r="AA12" s="170"/>
      <c r="AB12" s="179"/>
      <c r="AC12" s="179"/>
      <c r="AD12" s="179"/>
      <c r="AE12" s="179"/>
      <c r="AF12" s="182" t="str">
        <f t="shared" si="0"/>
        <v/>
      </c>
      <c r="AG12" s="191"/>
      <c r="AH12" s="192" t="str">
        <f>IF(ISERROR(1000*AG12/(技术经济指标及操作参数!C14)),"",1000*AG12/(技术经济指标及操作参数!C14))</f>
        <v/>
      </c>
      <c r="AI12" s="193"/>
    </row>
    <row r="13" ht="15" customHeight="1" spans="1:35">
      <c r="A13" s="168">
        <v>7</v>
      </c>
      <c r="B13" s="169"/>
      <c r="C13" s="169"/>
      <c r="D13" s="169"/>
      <c r="E13" s="170"/>
      <c r="F13" s="170"/>
      <c r="G13" s="170"/>
      <c r="H13" s="170"/>
      <c r="I13" s="170"/>
      <c r="J13" s="170"/>
      <c r="K13" s="170"/>
      <c r="L13" s="170"/>
      <c r="M13" s="170"/>
      <c r="N13" s="178"/>
      <c r="O13" s="170"/>
      <c r="P13" s="179"/>
      <c r="Q13" s="179"/>
      <c r="R13" s="179"/>
      <c r="S13" s="179"/>
      <c r="T13" s="179"/>
      <c r="U13" s="179"/>
      <c r="V13" s="179"/>
      <c r="W13" s="179"/>
      <c r="X13" s="179"/>
      <c r="Y13" s="178"/>
      <c r="Z13" s="179"/>
      <c r="AA13" s="170"/>
      <c r="AB13" s="179"/>
      <c r="AC13" s="179"/>
      <c r="AD13" s="179"/>
      <c r="AE13" s="179"/>
      <c r="AF13" s="182" t="str">
        <f t="shared" si="0"/>
        <v/>
      </c>
      <c r="AG13" s="191"/>
      <c r="AH13" s="192" t="str">
        <f>IF(ISERROR(1000*AG13/(技术经济指标及操作参数!C15)),"",1000*AG13/(技术经济指标及操作参数!C15))</f>
        <v/>
      </c>
      <c r="AI13" s="193"/>
    </row>
    <row r="14" ht="15" customHeight="1" spans="1:35">
      <c r="A14" s="168">
        <v>8</v>
      </c>
      <c r="B14" s="169"/>
      <c r="C14" s="169"/>
      <c r="D14" s="169"/>
      <c r="E14" s="170"/>
      <c r="F14" s="170"/>
      <c r="G14" s="170"/>
      <c r="H14" s="170"/>
      <c r="I14" s="170"/>
      <c r="J14" s="170"/>
      <c r="K14" s="170"/>
      <c r="L14" s="170"/>
      <c r="M14" s="170"/>
      <c r="N14" s="178"/>
      <c r="O14" s="170"/>
      <c r="P14" s="179"/>
      <c r="Q14" s="179"/>
      <c r="R14" s="179"/>
      <c r="S14" s="179"/>
      <c r="T14" s="179"/>
      <c r="U14" s="179"/>
      <c r="V14" s="179"/>
      <c r="W14" s="179"/>
      <c r="X14" s="179"/>
      <c r="Y14" s="178"/>
      <c r="Z14" s="179"/>
      <c r="AA14" s="170"/>
      <c r="AB14" s="179"/>
      <c r="AC14" s="179"/>
      <c r="AD14" s="179"/>
      <c r="AE14" s="179"/>
      <c r="AF14" s="182" t="str">
        <f t="shared" si="0"/>
        <v/>
      </c>
      <c r="AG14" s="191"/>
      <c r="AH14" s="192" t="str">
        <f>IF(ISERROR(1000*AG14/(技术经济指标及操作参数!C16)),"",1000*AG14/(技术经济指标及操作参数!C16))</f>
        <v/>
      </c>
      <c r="AI14" s="193"/>
    </row>
    <row r="15" ht="15" customHeight="1" spans="1:35">
      <c r="A15" s="168">
        <v>9</v>
      </c>
      <c r="B15" s="169"/>
      <c r="C15" s="169"/>
      <c r="D15" s="169"/>
      <c r="E15" s="170"/>
      <c r="F15" s="170"/>
      <c r="G15" s="170"/>
      <c r="H15" s="170"/>
      <c r="I15" s="170"/>
      <c r="J15" s="170"/>
      <c r="K15" s="170"/>
      <c r="L15" s="170"/>
      <c r="M15" s="170"/>
      <c r="N15" s="178"/>
      <c r="O15" s="170"/>
      <c r="P15" s="179"/>
      <c r="Q15" s="179"/>
      <c r="R15" s="179"/>
      <c r="S15" s="179"/>
      <c r="T15" s="179"/>
      <c r="U15" s="179"/>
      <c r="V15" s="179"/>
      <c r="W15" s="179"/>
      <c r="X15" s="179"/>
      <c r="Y15" s="178"/>
      <c r="Z15" s="179"/>
      <c r="AA15" s="170"/>
      <c r="AB15" s="179"/>
      <c r="AC15" s="179"/>
      <c r="AD15" s="179"/>
      <c r="AE15" s="179"/>
      <c r="AF15" s="182" t="str">
        <f t="shared" si="0"/>
        <v/>
      </c>
      <c r="AG15" s="191"/>
      <c r="AH15" s="192" t="str">
        <f>IF(ISERROR(1000*AG15/(技术经济指标及操作参数!C17)),"",1000*AG15/(技术经济指标及操作参数!C17))</f>
        <v/>
      </c>
      <c r="AI15" s="193"/>
    </row>
    <row r="16" ht="15" customHeight="1" spans="1:35">
      <c r="A16" s="168">
        <v>10</v>
      </c>
      <c r="B16" s="169"/>
      <c r="C16" s="169"/>
      <c r="D16" s="169"/>
      <c r="E16" s="170"/>
      <c r="F16" s="170"/>
      <c r="G16" s="170"/>
      <c r="H16" s="170"/>
      <c r="I16" s="170"/>
      <c r="J16" s="170"/>
      <c r="K16" s="170"/>
      <c r="L16" s="170"/>
      <c r="M16" s="170"/>
      <c r="N16" s="178"/>
      <c r="O16" s="170"/>
      <c r="P16" s="179"/>
      <c r="Q16" s="179"/>
      <c r="R16" s="179"/>
      <c r="S16" s="179"/>
      <c r="T16" s="179"/>
      <c r="U16" s="179"/>
      <c r="V16" s="179"/>
      <c r="W16" s="179"/>
      <c r="X16" s="179"/>
      <c r="Y16" s="178"/>
      <c r="Z16" s="179"/>
      <c r="AA16" s="170"/>
      <c r="AB16" s="179"/>
      <c r="AC16" s="179"/>
      <c r="AD16" s="179"/>
      <c r="AE16" s="179"/>
      <c r="AF16" s="182" t="str">
        <f t="shared" si="0"/>
        <v/>
      </c>
      <c r="AG16" s="191"/>
      <c r="AH16" s="192" t="str">
        <f>IF(ISERROR(1000*AG16/(技术经济指标及操作参数!C18)),"",1000*AG16/(技术经济指标及操作参数!C18))</f>
        <v/>
      </c>
      <c r="AI16" s="193"/>
    </row>
    <row r="17" ht="15" customHeight="1" spans="1:35">
      <c r="A17" s="171" t="s">
        <v>76</v>
      </c>
      <c r="B17" s="172" t="str">
        <f>IF(ISERROR(AVERAGE(B7:B16)),"",AVERAGE(B7:B16))</f>
        <v/>
      </c>
      <c r="C17" s="172" t="str">
        <f t="shared" ref="C17:AH17" si="1">IF(ISERROR(AVERAGE(C7:C16)),"",AVERAGE(C7:C16))</f>
        <v/>
      </c>
      <c r="D17" s="172" t="str">
        <f t="shared" si="1"/>
        <v/>
      </c>
      <c r="E17" s="173" t="str">
        <f t="shared" si="1"/>
        <v/>
      </c>
      <c r="F17" s="173" t="str">
        <f t="shared" si="1"/>
        <v/>
      </c>
      <c r="G17" s="173" t="str">
        <f t="shared" si="1"/>
        <v/>
      </c>
      <c r="H17" s="173" t="str">
        <f t="shared" si="1"/>
        <v/>
      </c>
      <c r="I17" s="173" t="str">
        <f t="shared" si="1"/>
        <v/>
      </c>
      <c r="J17" s="173" t="str">
        <f t="shared" si="1"/>
        <v/>
      </c>
      <c r="K17" s="173" t="str">
        <f t="shared" si="1"/>
        <v/>
      </c>
      <c r="L17" s="173" t="str">
        <f t="shared" si="1"/>
        <v/>
      </c>
      <c r="M17" s="173" t="str">
        <f t="shared" si="1"/>
        <v/>
      </c>
      <c r="N17" s="172" t="str">
        <f t="shared" si="1"/>
        <v/>
      </c>
      <c r="O17" s="173" t="str">
        <f t="shared" si="1"/>
        <v/>
      </c>
      <c r="P17" s="180" t="str">
        <f t="shared" si="1"/>
        <v/>
      </c>
      <c r="Q17" s="180" t="str">
        <f t="shared" si="1"/>
        <v/>
      </c>
      <c r="R17" s="180" t="str">
        <f t="shared" si="1"/>
        <v/>
      </c>
      <c r="S17" s="180" t="str">
        <f t="shared" si="1"/>
        <v/>
      </c>
      <c r="T17" s="180" t="str">
        <f t="shared" si="1"/>
        <v/>
      </c>
      <c r="U17" s="180" t="str">
        <f t="shared" si="1"/>
        <v/>
      </c>
      <c r="V17" s="180" t="str">
        <f t="shared" si="1"/>
        <v/>
      </c>
      <c r="W17" s="180" t="str">
        <f t="shared" si="1"/>
        <v/>
      </c>
      <c r="X17" s="180" t="str">
        <f t="shared" si="1"/>
        <v/>
      </c>
      <c r="Y17" s="172" t="str">
        <f t="shared" si="1"/>
        <v/>
      </c>
      <c r="Z17" s="180" t="str">
        <f t="shared" si="1"/>
        <v/>
      </c>
      <c r="AA17" s="173" t="str">
        <f t="shared" si="1"/>
        <v/>
      </c>
      <c r="AB17" s="180" t="str">
        <f t="shared" si="1"/>
        <v/>
      </c>
      <c r="AC17" s="180" t="str">
        <f t="shared" si="1"/>
        <v/>
      </c>
      <c r="AD17" s="180" t="str">
        <f t="shared" si="1"/>
        <v/>
      </c>
      <c r="AE17" s="180" t="str">
        <f t="shared" si="1"/>
        <v/>
      </c>
      <c r="AF17" s="180" t="str">
        <f t="shared" si="1"/>
        <v/>
      </c>
      <c r="AG17" s="194" t="str">
        <f t="shared" si="1"/>
        <v/>
      </c>
      <c r="AH17" s="195" t="str">
        <f t="shared" si="1"/>
        <v/>
      </c>
      <c r="AI17" s="193"/>
    </row>
    <row r="18" ht="15" customHeight="1" spans="1:35">
      <c r="A18" s="168">
        <v>11</v>
      </c>
      <c r="B18" s="169"/>
      <c r="C18" s="169"/>
      <c r="D18" s="169"/>
      <c r="E18" s="170"/>
      <c r="F18" s="170"/>
      <c r="G18" s="170"/>
      <c r="H18" s="170"/>
      <c r="I18" s="170"/>
      <c r="J18" s="170"/>
      <c r="K18" s="170"/>
      <c r="L18" s="170"/>
      <c r="M18" s="170"/>
      <c r="N18" s="178"/>
      <c r="O18" s="170"/>
      <c r="P18" s="179"/>
      <c r="Q18" s="179"/>
      <c r="R18" s="179"/>
      <c r="S18" s="179"/>
      <c r="T18" s="179"/>
      <c r="U18" s="179"/>
      <c r="V18" s="179"/>
      <c r="W18" s="179"/>
      <c r="X18" s="179"/>
      <c r="Y18" s="178"/>
      <c r="Z18" s="179"/>
      <c r="AA18" s="170"/>
      <c r="AB18" s="179"/>
      <c r="AC18" s="179"/>
      <c r="AD18" s="179"/>
      <c r="AE18" s="179"/>
      <c r="AF18" s="182" t="str">
        <f>IF(ISERROR((100*AD18/(SUM(AC18,AD18)))),"",(100*AD18/(SUM(AC18,AD18))))</f>
        <v/>
      </c>
      <c r="AG18" s="191"/>
      <c r="AH18" s="192" t="str">
        <f>IF(ISERROR(1000*AG18/(技术经济指标及操作参数!C20)),"",1000*AG18/(技术经济指标及操作参数!C20))</f>
        <v/>
      </c>
      <c r="AI18" s="193"/>
    </row>
    <row r="19" ht="15" customHeight="1" spans="1:35">
      <c r="A19" s="168">
        <v>12</v>
      </c>
      <c r="B19" s="169"/>
      <c r="C19" s="169"/>
      <c r="D19" s="169"/>
      <c r="E19" s="170"/>
      <c r="F19" s="170"/>
      <c r="G19" s="170"/>
      <c r="H19" s="170"/>
      <c r="I19" s="170"/>
      <c r="J19" s="170"/>
      <c r="K19" s="170"/>
      <c r="L19" s="170"/>
      <c r="M19" s="170"/>
      <c r="N19" s="178"/>
      <c r="O19" s="170"/>
      <c r="P19" s="179"/>
      <c r="Q19" s="179"/>
      <c r="R19" s="179"/>
      <c r="S19" s="179"/>
      <c r="T19" s="179"/>
      <c r="U19" s="179"/>
      <c r="V19" s="179"/>
      <c r="W19" s="179"/>
      <c r="X19" s="179"/>
      <c r="Y19" s="178"/>
      <c r="Z19" s="179"/>
      <c r="AA19" s="170"/>
      <c r="AB19" s="179"/>
      <c r="AC19" s="179"/>
      <c r="AD19" s="179"/>
      <c r="AE19" s="179"/>
      <c r="AF19" s="182" t="str">
        <f t="shared" ref="AF19:AF27" si="2">IF(ISERROR((100*AD19/(SUM(AC19,AD19)))),"",(100*AD19/(SUM(AC19,AD19))))</f>
        <v/>
      </c>
      <c r="AG19" s="191"/>
      <c r="AH19" s="192" t="str">
        <f>IF(ISERROR(1000*AG19/(技术经济指标及操作参数!C21)),"",1000*AG19/(技术经济指标及操作参数!C21))</f>
        <v/>
      </c>
      <c r="AI19" s="193"/>
    </row>
    <row r="20" ht="15" customHeight="1" spans="1:35">
      <c r="A20" s="168">
        <v>13</v>
      </c>
      <c r="B20" s="169"/>
      <c r="C20" s="169"/>
      <c r="D20" s="169"/>
      <c r="E20" s="170"/>
      <c r="F20" s="170"/>
      <c r="G20" s="170"/>
      <c r="H20" s="170"/>
      <c r="I20" s="170"/>
      <c r="J20" s="170"/>
      <c r="K20" s="170"/>
      <c r="L20" s="170"/>
      <c r="M20" s="170"/>
      <c r="N20" s="178"/>
      <c r="O20" s="170"/>
      <c r="P20" s="179"/>
      <c r="Q20" s="179"/>
      <c r="R20" s="179"/>
      <c r="S20" s="179"/>
      <c r="T20" s="179"/>
      <c r="U20" s="179"/>
      <c r="V20" s="179"/>
      <c r="W20" s="179"/>
      <c r="X20" s="179"/>
      <c r="Y20" s="178"/>
      <c r="Z20" s="179"/>
      <c r="AA20" s="170"/>
      <c r="AB20" s="179"/>
      <c r="AC20" s="179"/>
      <c r="AD20" s="179"/>
      <c r="AE20" s="179"/>
      <c r="AF20" s="182" t="str">
        <f t="shared" si="2"/>
        <v/>
      </c>
      <c r="AG20" s="191"/>
      <c r="AH20" s="192" t="str">
        <f>IF(ISERROR(1000*AG20/(技术经济指标及操作参数!C22)),"",1000*AG20/(技术经济指标及操作参数!C22))</f>
        <v/>
      </c>
      <c r="AI20" s="193"/>
    </row>
    <row r="21" ht="15" customHeight="1" spans="1:35">
      <c r="A21" s="168">
        <v>14</v>
      </c>
      <c r="B21" s="169"/>
      <c r="C21" s="169"/>
      <c r="D21" s="169"/>
      <c r="E21" s="170"/>
      <c r="F21" s="170"/>
      <c r="G21" s="170"/>
      <c r="H21" s="170"/>
      <c r="I21" s="170"/>
      <c r="J21" s="170"/>
      <c r="K21" s="170"/>
      <c r="L21" s="170"/>
      <c r="M21" s="170"/>
      <c r="N21" s="178"/>
      <c r="O21" s="170"/>
      <c r="P21" s="179"/>
      <c r="Q21" s="179"/>
      <c r="R21" s="179"/>
      <c r="S21" s="179"/>
      <c r="T21" s="179"/>
      <c r="U21" s="179"/>
      <c r="V21" s="179"/>
      <c r="W21" s="179"/>
      <c r="X21" s="179"/>
      <c r="Y21" s="178"/>
      <c r="Z21" s="179"/>
      <c r="AA21" s="170"/>
      <c r="AB21" s="179"/>
      <c r="AC21" s="179"/>
      <c r="AD21" s="179"/>
      <c r="AE21" s="179"/>
      <c r="AF21" s="182" t="str">
        <f t="shared" si="2"/>
        <v/>
      </c>
      <c r="AG21" s="191"/>
      <c r="AH21" s="192" t="str">
        <f>IF(ISERROR(1000*AG21/(技术经济指标及操作参数!C23)),"",1000*AG21/(技术经济指标及操作参数!C23))</f>
        <v/>
      </c>
      <c r="AI21" s="193"/>
    </row>
    <row r="22" ht="15" customHeight="1" spans="1:35">
      <c r="A22" s="168">
        <v>15</v>
      </c>
      <c r="B22" s="169"/>
      <c r="C22" s="169"/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8"/>
      <c r="O22" s="170"/>
      <c r="P22" s="179"/>
      <c r="Q22" s="179"/>
      <c r="R22" s="179"/>
      <c r="S22" s="179"/>
      <c r="T22" s="179"/>
      <c r="U22" s="179"/>
      <c r="V22" s="179"/>
      <c r="W22" s="179"/>
      <c r="X22" s="179"/>
      <c r="Y22" s="178"/>
      <c r="Z22" s="179"/>
      <c r="AA22" s="170"/>
      <c r="AB22" s="179"/>
      <c r="AC22" s="179"/>
      <c r="AD22" s="179"/>
      <c r="AE22" s="179"/>
      <c r="AF22" s="182" t="str">
        <f t="shared" si="2"/>
        <v/>
      </c>
      <c r="AG22" s="191"/>
      <c r="AH22" s="192" t="str">
        <f>IF(ISERROR(1000*AG22/(技术经济指标及操作参数!C24)),"",1000*AG22/(技术经济指标及操作参数!C24))</f>
        <v/>
      </c>
      <c r="AI22" s="193"/>
    </row>
    <row r="23" ht="15" customHeight="1" spans="1:35">
      <c r="A23" s="168">
        <v>16</v>
      </c>
      <c r="B23" s="169"/>
      <c r="C23" s="169"/>
      <c r="D23" s="169"/>
      <c r="E23" s="170"/>
      <c r="F23" s="170"/>
      <c r="G23" s="170"/>
      <c r="H23" s="170"/>
      <c r="I23" s="170"/>
      <c r="J23" s="170"/>
      <c r="K23" s="170"/>
      <c r="L23" s="170"/>
      <c r="M23" s="170"/>
      <c r="N23" s="178"/>
      <c r="O23" s="170"/>
      <c r="P23" s="179"/>
      <c r="Q23" s="179"/>
      <c r="R23" s="179"/>
      <c r="S23" s="179"/>
      <c r="T23" s="179"/>
      <c r="U23" s="179"/>
      <c r="V23" s="179"/>
      <c r="W23" s="179"/>
      <c r="X23" s="179"/>
      <c r="Y23" s="178"/>
      <c r="Z23" s="179"/>
      <c r="AA23" s="170"/>
      <c r="AB23" s="179"/>
      <c r="AC23" s="179"/>
      <c r="AD23" s="179"/>
      <c r="AE23" s="179"/>
      <c r="AF23" s="182" t="str">
        <f t="shared" si="2"/>
        <v/>
      </c>
      <c r="AG23" s="191"/>
      <c r="AH23" s="192" t="str">
        <f>IF(ISERROR(1000*AG23/(技术经济指标及操作参数!C25)),"",1000*AG23/(技术经济指标及操作参数!C25))</f>
        <v/>
      </c>
      <c r="AI23" s="193"/>
    </row>
    <row r="24" ht="15" customHeight="1" spans="1:35">
      <c r="A24" s="168">
        <v>17</v>
      </c>
      <c r="B24" s="169"/>
      <c r="C24" s="169"/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8"/>
      <c r="O24" s="170"/>
      <c r="P24" s="179"/>
      <c r="Q24" s="179"/>
      <c r="R24" s="179"/>
      <c r="S24" s="179"/>
      <c r="T24" s="179"/>
      <c r="U24" s="179"/>
      <c r="V24" s="179"/>
      <c r="W24" s="179"/>
      <c r="X24" s="179"/>
      <c r="Y24" s="178"/>
      <c r="Z24" s="179"/>
      <c r="AA24" s="170"/>
      <c r="AB24" s="179"/>
      <c r="AC24" s="179"/>
      <c r="AD24" s="179"/>
      <c r="AE24" s="179"/>
      <c r="AF24" s="182" t="str">
        <f t="shared" si="2"/>
        <v/>
      </c>
      <c r="AG24" s="191"/>
      <c r="AH24" s="192" t="str">
        <f>IF(ISERROR(1000*AG24/(技术经济指标及操作参数!C26)),"",1000*AG24/(技术经济指标及操作参数!C26))</f>
        <v/>
      </c>
      <c r="AI24" s="193"/>
    </row>
    <row r="25" ht="15" customHeight="1" spans="1:35">
      <c r="A25" s="168">
        <v>18</v>
      </c>
      <c r="B25" s="169"/>
      <c r="C25" s="169"/>
      <c r="D25" s="169"/>
      <c r="E25" s="170"/>
      <c r="F25" s="170"/>
      <c r="G25" s="170"/>
      <c r="H25" s="170"/>
      <c r="I25" s="170"/>
      <c r="J25" s="170"/>
      <c r="K25" s="170"/>
      <c r="L25" s="170"/>
      <c r="M25" s="170"/>
      <c r="N25" s="178"/>
      <c r="O25" s="170"/>
      <c r="P25" s="179"/>
      <c r="Q25" s="179"/>
      <c r="R25" s="179"/>
      <c r="S25" s="179"/>
      <c r="T25" s="179"/>
      <c r="U25" s="179"/>
      <c r="V25" s="179"/>
      <c r="W25" s="179"/>
      <c r="X25" s="179"/>
      <c r="Y25" s="178"/>
      <c r="Z25" s="179"/>
      <c r="AA25" s="170"/>
      <c r="AB25" s="179"/>
      <c r="AC25" s="179"/>
      <c r="AD25" s="179"/>
      <c r="AE25" s="179"/>
      <c r="AF25" s="182" t="str">
        <f t="shared" si="2"/>
        <v/>
      </c>
      <c r="AG25" s="191"/>
      <c r="AH25" s="192" t="str">
        <f>IF(ISERROR(1000*AG25/(技术经济指标及操作参数!C27)),"",1000*AG25/(技术经济指标及操作参数!C27))</f>
        <v/>
      </c>
      <c r="AI25" s="193"/>
    </row>
    <row r="26" ht="15" customHeight="1" spans="1:35">
      <c r="A26" s="168">
        <v>19</v>
      </c>
      <c r="B26" s="169"/>
      <c r="C26" s="169"/>
      <c r="D26" s="169"/>
      <c r="E26" s="170"/>
      <c r="F26" s="170"/>
      <c r="G26" s="170"/>
      <c r="H26" s="170"/>
      <c r="I26" s="170"/>
      <c r="J26" s="170"/>
      <c r="K26" s="170"/>
      <c r="L26" s="170"/>
      <c r="M26" s="170"/>
      <c r="N26" s="178"/>
      <c r="O26" s="170"/>
      <c r="P26" s="179"/>
      <c r="Q26" s="179"/>
      <c r="R26" s="179"/>
      <c r="S26" s="179"/>
      <c r="T26" s="179"/>
      <c r="U26" s="179"/>
      <c r="V26" s="179"/>
      <c r="W26" s="179"/>
      <c r="X26" s="179"/>
      <c r="Y26" s="178"/>
      <c r="Z26" s="179"/>
      <c r="AA26" s="170"/>
      <c r="AB26" s="179"/>
      <c r="AC26" s="179"/>
      <c r="AD26" s="179"/>
      <c r="AE26" s="179"/>
      <c r="AF26" s="182" t="str">
        <f t="shared" si="2"/>
        <v/>
      </c>
      <c r="AG26" s="191"/>
      <c r="AH26" s="192" t="str">
        <f>IF(ISERROR(1000*AG26/(技术经济指标及操作参数!C28)),"",1000*AG26/(技术经济指标及操作参数!C28))</f>
        <v/>
      </c>
      <c r="AI26" s="193"/>
    </row>
    <row r="27" ht="15" customHeight="1" spans="1:35">
      <c r="A27" s="168">
        <v>20</v>
      </c>
      <c r="B27" s="169"/>
      <c r="C27" s="169"/>
      <c r="D27" s="169"/>
      <c r="E27" s="170"/>
      <c r="F27" s="170"/>
      <c r="G27" s="170"/>
      <c r="H27" s="170"/>
      <c r="I27" s="170"/>
      <c r="J27" s="170"/>
      <c r="K27" s="170"/>
      <c r="L27" s="170"/>
      <c r="M27" s="170"/>
      <c r="N27" s="178"/>
      <c r="O27" s="170"/>
      <c r="P27" s="179"/>
      <c r="Q27" s="179"/>
      <c r="R27" s="179"/>
      <c r="S27" s="179"/>
      <c r="T27" s="179"/>
      <c r="U27" s="179"/>
      <c r="V27" s="179"/>
      <c r="W27" s="179"/>
      <c r="X27" s="179"/>
      <c r="Y27" s="178"/>
      <c r="Z27" s="179"/>
      <c r="AA27" s="170"/>
      <c r="AB27" s="179"/>
      <c r="AC27" s="179"/>
      <c r="AD27" s="179"/>
      <c r="AE27" s="179"/>
      <c r="AF27" s="182" t="str">
        <f t="shared" si="2"/>
        <v/>
      </c>
      <c r="AG27" s="191"/>
      <c r="AH27" s="192" t="str">
        <f>IF(ISERROR(1000*AG27/(技术经济指标及操作参数!C29)),"",1000*AG27/(技术经济指标及操作参数!C29))</f>
        <v/>
      </c>
      <c r="AI27" s="193"/>
    </row>
    <row r="28" ht="15" customHeight="1" spans="1:35">
      <c r="A28" s="171" t="s">
        <v>77</v>
      </c>
      <c r="B28" s="172" t="str">
        <f>IF(ISERROR(AVERAGE(B18:B27)),"",AVERAGE(B18:B27))</f>
        <v/>
      </c>
      <c r="C28" s="172" t="str">
        <f t="shared" ref="C28:AH28" si="3">IF(ISERROR(AVERAGE(C18:C27)),"",AVERAGE(C18:C27))</f>
        <v/>
      </c>
      <c r="D28" s="172" t="str">
        <f t="shared" si="3"/>
        <v/>
      </c>
      <c r="E28" s="173" t="str">
        <f t="shared" si="3"/>
        <v/>
      </c>
      <c r="F28" s="173" t="str">
        <f t="shared" si="3"/>
        <v/>
      </c>
      <c r="G28" s="173" t="str">
        <f t="shared" si="3"/>
        <v/>
      </c>
      <c r="H28" s="173" t="str">
        <f t="shared" si="3"/>
        <v/>
      </c>
      <c r="I28" s="173" t="str">
        <f t="shared" si="3"/>
        <v/>
      </c>
      <c r="J28" s="173" t="str">
        <f t="shared" si="3"/>
        <v/>
      </c>
      <c r="K28" s="173" t="str">
        <f t="shared" si="3"/>
        <v/>
      </c>
      <c r="L28" s="173" t="str">
        <f t="shared" si="3"/>
        <v/>
      </c>
      <c r="M28" s="173" t="str">
        <f t="shared" si="3"/>
        <v/>
      </c>
      <c r="N28" s="172" t="str">
        <f t="shared" si="3"/>
        <v/>
      </c>
      <c r="O28" s="173" t="str">
        <f t="shared" si="3"/>
        <v/>
      </c>
      <c r="P28" s="180" t="str">
        <f t="shared" si="3"/>
        <v/>
      </c>
      <c r="Q28" s="180" t="str">
        <f t="shared" si="3"/>
        <v/>
      </c>
      <c r="R28" s="180" t="str">
        <f t="shared" si="3"/>
        <v/>
      </c>
      <c r="S28" s="180" t="str">
        <f t="shared" si="3"/>
        <v/>
      </c>
      <c r="T28" s="180" t="str">
        <f t="shared" si="3"/>
        <v/>
      </c>
      <c r="U28" s="180" t="str">
        <f t="shared" si="3"/>
        <v/>
      </c>
      <c r="V28" s="180" t="str">
        <f t="shared" si="3"/>
        <v/>
      </c>
      <c r="W28" s="180" t="str">
        <f t="shared" si="3"/>
        <v/>
      </c>
      <c r="X28" s="180" t="str">
        <f t="shared" si="3"/>
        <v/>
      </c>
      <c r="Y28" s="172" t="str">
        <f t="shared" si="3"/>
        <v/>
      </c>
      <c r="Z28" s="180" t="str">
        <f t="shared" si="3"/>
        <v/>
      </c>
      <c r="AA28" s="173" t="str">
        <f t="shared" si="3"/>
        <v/>
      </c>
      <c r="AB28" s="180" t="str">
        <f t="shared" si="3"/>
        <v/>
      </c>
      <c r="AC28" s="180" t="str">
        <f t="shared" si="3"/>
        <v/>
      </c>
      <c r="AD28" s="180" t="str">
        <f t="shared" si="3"/>
        <v/>
      </c>
      <c r="AE28" s="180" t="str">
        <f t="shared" si="3"/>
        <v/>
      </c>
      <c r="AF28" s="180" t="str">
        <f t="shared" si="3"/>
        <v/>
      </c>
      <c r="AG28" s="194" t="str">
        <f t="shared" si="3"/>
        <v/>
      </c>
      <c r="AH28" s="195" t="str">
        <f t="shared" si="3"/>
        <v/>
      </c>
      <c r="AI28" s="196"/>
    </row>
    <row r="29" ht="15" customHeight="1" spans="1:35">
      <c r="A29" s="168">
        <v>21</v>
      </c>
      <c r="B29" s="169"/>
      <c r="C29" s="169"/>
      <c r="D29" s="169"/>
      <c r="E29" s="170"/>
      <c r="F29" s="170"/>
      <c r="G29" s="170"/>
      <c r="H29" s="170"/>
      <c r="I29" s="170"/>
      <c r="J29" s="170"/>
      <c r="K29" s="170"/>
      <c r="L29" s="170"/>
      <c r="M29" s="170"/>
      <c r="N29" s="178"/>
      <c r="O29" s="170"/>
      <c r="P29" s="179"/>
      <c r="Q29" s="179"/>
      <c r="R29" s="179"/>
      <c r="S29" s="179"/>
      <c r="T29" s="179"/>
      <c r="U29" s="179"/>
      <c r="V29" s="179"/>
      <c r="W29" s="179"/>
      <c r="X29" s="179"/>
      <c r="Y29" s="178"/>
      <c r="Z29" s="179"/>
      <c r="AA29" s="170"/>
      <c r="AB29" s="179"/>
      <c r="AC29" s="179"/>
      <c r="AD29" s="179"/>
      <c r="AE29" s="179"/>
      <c r="AF29" s="182" t="str">
        <f>IF(ISERROR((100*AD29/(SUM(AC29,AD29)))),"",(100*AD29/(SUM(AC29,AD29))))</f>
        <v/>
      </c>
      <c r="AG29" s="191"/>
      <c r="AH29" s="192" t="str">
        <f>IF(ISERROR(1000*AG29/(技术经济指标及操作参数!C31)),"",1000*AG29/(技术经济指标及操作参数!C31))</f>
        <v/>
      </c>
      <c r="AI29" s="193"/>
    </row>
    <row r="30" ht="15" customHeight="1" spans="1:35">
      <c r="A30" s="168">
        <v>22</v>
      </c>
      <c r="B30" s="169"/>
      <c r="C30" s="169"/>
      <c r="D30" s="169"/>
      <c r="E30" s="170"/>
      <c r="F30" s="170"/>
      <c r="G30" s="170"/>
      <c r="H30" s="170"/>
      <c r="I30" s="170"/>
      <c r="J30" s="170"/>
      <c r="K30" s="170"/>
      <c r="L30" s="170"/>
      <c r="M30" s="170"/>
      <c r="N30" s="178"/>
      <c r="O30" s="170"/>
      <c r="P30" s="179"/>
      <c r="Q30" s="179"/>
      <c r="R30" s="179"/>
      <c r="S30" s="179"/>
      <c r="T30" s="179"/>
      <c r="U30" s="179"/>
      <c r="V30" s="179"/>
      <c r="W30" s="179"/>
      <c r="X30" s="179"/>
      <c r="Y30" s="178"/>
      <c r="Z30" s="179"/>
      <c r="AA30" s="170"/>
      <c r="AB30" s="179"/>
      <c r="AC30" s="179"/>
      <c r="AD30" s="179"/>
      <c r="AE30" s="179"/>
      <c r="AF30" s="182" t="str">
        <f t="shared" ref="AF30:AF39" si="4">IF(ISERROR((100*AD30/(SUM(AC30,AD30)))),"",(100*AD30/(SUM(AC30,AD30))))</f>
        <v/>
      </c>
      <c r="AG30" s="191"/>
      <c r="AH30" s="192" t="str">
        <f>IF(ISERROR(1000*AG30/(技术经济指标及操作参数!C32)),"",1000*AG30/(技术经济指标及操作参数!C32))</f>
        <v/>
      </c>
      <c r="AI30" s="193"/>
    </row>
    <row r="31" ht="15" customHeight="1" spans="1:35">
      <c r="A31" s="168">
        <v>23</v>
      </c>
      <c r="B31" s="169"/>
      <c r="C31" s="169"/>
      <c r="D31" s="169"/>
      <c r="E31" s="170"/>
      <c r="F31" s="170"/>
      <c r="G31" s="170"/>
      <c r="H31" s="170"/>
      <c r="I31" s="170"/>
      <c r="J31" s="170"/>
      <c r="K31" s="170"/>
      <c r="L31" s="170"/>
      <c r="M31" s="170"/>
      <c r="N31" s="178"/>
      <c r="O31" s="170"/>
      <c r="P31" s="179"/>
      <c r="Q31" s="179"/>
      <c r="R31" s="179"/>
      <c r="S31" s="179"/>
      <c r="T31" s="179"/>
      <c r="U31" s="179"/>
      <c r="V31" s="179"/>
      <c r="W31" s="179"/>
      <c r="X31" s="179"/>
      <c r="Y31" s="178"/>
      <c r="Z31" s="179"/>
      <c r="AA31" s="170"/>
      <c r="AB31" s="179"/>
      <c r="AC31" s="179"/>
      <c r="AD31" s="179"/>
      <c r="AE31" s="179"/>
      <c r="AF31" s="182" t="str">
        <f t="shared" si="4"/>
        <v/>
      </c>
      <c r="AG31" s="191"/>
      <c r="AH31" s="192" t="str">
        <f>IF(ISERROR(1000*AG31/(技术经济指标及操作参数!C33)),"",1000*AG31/(技术经济指标及操作参数!C33))</f>
        <v/>
      </c>
      <c r="AI31" s="193"/>
    </row>
    <row r="32" ht="15" customHeight="1" spans="1:35">
      <c r="A32" s="168">
        <v>24</v>
      </c>
      <c r="B32" s="169"/>
      <c r="C32" s="169"/>
      <c r="D32" s="169"/>
      <c r="E32" s="170"/>
      <c r="F32" s="170"/>
      <c r="G32" s="170"/>
      <c r="H32" s="170"/>
      <c r="I32" s="170"/>
      <c r="J32" s="170"/>
      <c r="K32" s="170"/>
      <c r="L32" s="170"/>
      <c r="M32" s="170"/>
      <c r="N32" s="178"/>
      <c r="O32" s="170"/>
      <c r="P32" s="179"/>
      <c r="Q32" s="179"/>
      <c r="R32" s="179"/>
      <c r="S32" s="179"/>
      <c r="T32" s="179"/>
      <c r="U32" s="179"/>
      <c r="V32" s="179"/>
      <c r="W32" s="179"/>
      <c r="X32" s="179"/>
      <c r="Y32" s="178"/>
      <c r="Z32" s="179"/>
      <c r="AA32" s="170"/>
      <c r="AB32" s="179"/>
      <c r="AC32" s="179"/>
      <c r="AD32" s="179"/>
      <c r="AE32" s="179"/>
      <c r="AF32" s="182" t="str">
        <f t="shared" si="4"/>
        <v/>
      </c>
      <c r="AG32" s="191"/>
      <c r="AH32" s="192" t="str">
        <f>IF(ISERROR(1000*AG32/(技术经济指标及操作参数!C34)),"",1000*AG32/(技术经济指标及操作参数!C34))</f>
        <v/>
      </c>
      <c r="AI32" s="193"/>
    </row>
    <row r="33" ht="15" customHeight="1" spans="1:35">
      <c r="A33" s="168">
        <v>25</v>
      </c>
      <c r="B33" s="169"/>
      <c r="C33" s="169"/>
      <c r="D33" s="169"/>
      <c r="E33" s="170"/>
      <c r="F33" s="170"/>
      <c r="G33" s="170"/>
      <c r="H33" s="170"/>
      <c r="I33" s="170"/>
      <c r="J33" s="170"/>
      <c r="K33" s="170"/>
      <c r="L33" s="170"/>
      <c r="M33" s="170"/>
      <c r="N33" s="178"/>
      <c r="O33" s="170"/>
      <c r="P33" s="179"/>
      <c r="Q33" s="179"/>
      <c r="R33" s="179"/>
      <c r="S33" s="179"/>
      <c r="T33" s="179"/>
      <c r="U33" s="179"/>
      <c r="V33" s="179"/>
      <c r="W33" s="179"/>
      <c r="X33" s="179"/>
      <c r="Y33" s="178"/>
      <c r="Z33" s="179"/>
      <c r="AA33" s="170"/>
      <c r="AB33" s="179"/>
      <c r="AC33" s="179"/>
      <c r="AD33" s="179"/>
      <c r="AE33" s="179"/>
      <c r="AF33" s="182" t="str">
        <f t="shared" si="4"/>
        <v/>
      </c>
      <c r="AG33" s="191"/>
      <c r="AH33" s="192" t="str">
        <f>IF(ISERROR(1000*AG33/(技术经济指标及操作参数!C35)),"",1000*AG33/(技术经济指标及操作参数!C35))</f>
        <v/>
      </c>
      <c r="AI33" s="193"/>
    </row>
    <row r="34" ht="15" customHeight="1" spans="1:35">
      <c r="A34" s="168">
        <v>26</v>
      </c>
      <c r="B34" s="169"/>
      <c r="C34" s="169"/>
      <c r="D34" s="169"/>
      <c r="E34" s="170"/>
      <c r="F34" s="170"/>
      <c r="G34" s="170"/>
      <c r="H34" s="170"/>
      <c r="I34" s="170"/>
      <c r="J34" s="170"/>
      <c r="K34" s="170"/>
      <c r="L34" s="170"/>
      <c r="M34" s="170"/>
      <c r="N34" s="178"/>
      <c r="O34" s="170"/>
      <c r="P34" s="179"/>
      <c r="Q34" s="179"/>
      <c r="R34" s="179"/>
      <c r="S34" s="179"/>
      <c r="T34" s="179"/>
      <c r="U34" s="179"/>
      <c r="V34" s="179"/>
      <c r="W34" s="179"/>
      <c r="X34" s="179"/>
      <c r="Y34" s="178"/>
      <c r="Z34" s="179"/>
      <c r="AA34" s="170"/>
      <c r="AB34" s="179"/>
      <c r="AC34" s="179"/>
      <c r="AD34" s="179"/>
      <c r="AE34" s="179"/>
      <c r="AF34" s="182" t="str">
        <f t="shared" si="4"/>
        <v/>
      </c>
      <c r="AG34" s="191"/>
      <c r="AH34" s="192" t="str">
        <f>IF(ISERROR(1000*AG34/(技术经济指标及操作参数!C36)),"",1000*AG34/(技术经济指标及操作参数!C36))</f>
        <v/>
      </c>
      <c r="AI34" s="193"/>
    </row>
    <row r="35" ht="15" customHeight="1" spans="1:35">
      <c r="A35" s="168">
        <v>27</v>
      </c>
      <c r="B35" s="169"/>
      <c r="C35" s="169"/>
      <c r="D35" s="169"/>
      <c r="E35" s="170"/>
      <c r="F35" s="170"/>
      <c r="G35" s="170"/>
      <c r="H35" s="170"/>
      <c r="I35" s="170"/>
      <c r="J35" s="170"/>
      <c r="K35" s="170"/>
      <c r="L35" s="170"/>
      <c r="M35" s="170"/>
      <c r="N35" s="178"/>
      <c r="O35" s="170"/>
      <c r="P35" s="179"/>
      <c r="Q35" s="179"/>
      <c r="R35" s="179"/>
      <c r="S35" s="179"/>
      <c r="T35" s="179"/>
      <c r="U35" s="179"/>
      <c r="V35" s="179"/>
      <c r="W35" s="179"/>
      <c r="X35" s="179"/>
      <c r="Y35" s="178"/>
      <c r="Z35" s="179"/>
      <c r="AA35" s="170"/>
      <c r="AB35" s="179"/>
      <c r="AC35" s="179"/>
      <c r="AD35" s="179"/>
      <c r="AE35" s="179"/>
      <c r="AF35" s="182" t="str">
        <f t="shared" si="4"/>
        <v/>
      </c>
      <c r="AG35" s="191"/>
      <c r="AH35" s="192" t="str">
        <f>IF(ISERROR(1000*AG35/(技术经济指标及操作参数!C37)),"",1000*AG35/(技术经济指标及操作参数!C37))</f>
        <v/>
      </c>
      <c r="AI35" s="193"/>
    </row>
    <row r="36" ht="15" customHeight="1" spans="1:35">
      <c r="A36" s="168">
        <v>28</v>
      </c>
      <c r="B36" s="169"/>
      <c r="C36" s="169"/>
      <c r="D36" s="169"/>
      <c r="E36" s="170"/>
      <c r="F36" s="170"/>
      <c r="G36" s="170"/>
      <c r="H36" s="170"/>
      <c r="I36" s="170"/>
      <c r="J36" s="170"/>
      <c r="K36" s="170"/>
      <c r="L36" s="170"/>
      <c r="M36" s="170"/>
      <c r="N36" s="178"/>
      <c r="O36" s="170"/>
      <c r="P36" s="179"/>
      <c r="Q36" s="179"/>
      <c r="R36" s="179"/>
      <c r="S36" s="179"/>
      <c r="T36" s="179"/>
      <c r="U36" s="179"/>
      <c r="V36" s="179"/>
      <c r="W36" s="179"/>
      <c r="X36" s="179"/>
      <c r="Y36" s="178"/>
      <c r="Z36" s="179"/>
      <c r="AA36" s="170"/>
      <c r="AB36" s="179"/>
      <c r="AC36" s="179"/>
      <c r="AD36" s="179"/>
      <c r="AE36" s="179"/>
      <c r="AF36" s="182" t="str">
        <f t="shared" si="4"/>
        <v/>
      </c>
      <c r="AG36" s="191"/>
      <c r="AH36" s="192" t="str">
        <f>IF(ISERROR(1000*AG36/(技术经济指标及操作参数!C38)),"",1000*AG36/(技术经济指标及操作参数!C38))</f>
        <v/>
      </c>
      <c r="AI36" s="193"/>
    </row>
    <row r="37" ht="15" customHeight="1" spans="1:35">
      <c r="A37" s="168">
        <v>29</v>
      </c>
      <c r="B37" s="169"/>
      <c r="C37" s="169"/>
      <c r="D37" s="169"/>
      <c r="E37" s="170"/>
      <c r="F37" s="170"/>
      <c r="G37" s="170"/>
      <c r="H37" s="170"/>
      <c r="I37" s="170"/>
      <c r="J37" s="170"/>
      <c r="K37" s="170"/>
      <c r="L37" s="170"/>
      <c r="M37" s="170"/>
      <c r="N37" s="178"/>
      <c r="O37" s="170"/>
      <c r="P37" s="179"/>
      <c r="Q37" s="179"/>
      <c r="R37" s="179"/>
      <c r="S37" s="179"/>
      <c r="T37" s="179"/>
      <c r="U37" s="179"/>
      <c r="V37" s="179"/>
      <c r="W37" s="179"/>
      <c r="X37" s="179"/>
      <c r="Y37" s="178"/>
      <c r="Z37" s="179"/>
      <c r="AA37" s="170"/>
      <c r="AB37" s="179"/>
      <c r="AC37" s="179"/>
      <c r="AD37" s="179"/>
      <c r="AE37" s="179"/>
      <c r="AF37" s="182" t="str">
        <f t="shared" si="4"/>
        <v/>
      </c>
      <c r="AG37" s="191"/>
      <c r="AH37" s="192" t="str">
        <f>IF(ISERROR(1000*AG37/(技术经济指标及操作参数!C39)),"",1000*AG37/(技术经济指标及操作参数!C39))</f>
        <v/>
      </c>
      <c r="AI37" s="193"/>
    </row>
    <row r="38" ht="15" customHeight="1" spans="1:35">
      <c r="A38" s="168">
        <v>30</v>
      </c>
      <c r="B38" s="169"/>
      <c r="C38" s="169"/>
      <c r="D38" s="169"/>
      <c r="E38" s="170"/>
      <c r="F38" s="170"/>
      <c r="G38" s="170"/>
      <c r="H38" s="170"/>
      <c r="I38" s="170"/>
      <c r="J38" s="170"/>
      <c r="K38" s="170"/>
      <c r="L38" s="170"/>
      <c r="M38" s="170"/>
      <c r="N38" s="178"/>
      <c r="O38" s="170"/>
      <c r="P38" s="179"/>
      <c r="Q38" s="179"/>
      <c r="R38" s="179"/>
      <c r="S38" s="179"/>
      <c r="T38" s="179"/>
      <c r="U38" s="179"/>
      <c r="V38" s="179"/>
      <c r="W38" s="179"/>
      <c r="X38" s="179"/>
      <c r="Y38" s="178"/>
      <c r="Z38" s="179"/>
      <c r="AA38" s="170"/>
      <c r="AB38" s="179"/>
      <c r="AC38" s="179"/>
      <c r="AD38" s="179"/>
      <c r="AE38" s="179"/>
      <c r="AF38" s="182" t="str">
        <f t="shared" si="4"/>
        <v/>
      </c>
      <c r="AG38" s="191"/>
      <c r="AH38" s="192" t="str">
        <f>IF(ISERROR(1000*AG38/(技术经济指标及操作参数!C40)),"",1000*AG38/(技术经济指标及操作参数!C40))</f>
        <v/>
      </c>
      <c r="AI38" s="193"/>
    </row>
    <row r="39" ht="15" customHeight="1" spans="1:35">
      <c r="A39" s="168">
        <v>31</v>
      </c>
      <c r="B39" s="169"/>
      <c r="C39" s="169"/>
      <c r="D39" s="169"/>
      <c r="E39" s="170"/>
      <c r="F39" s="170"/>
      <c r="G39" s="170"/>
      <c r="H39" s="170"/>
      <c r="I39" s="170"/>
      <c r="J39" s="170"/>
      <c r="K39" s="170"/>
      <c r="L39" s="170"/>
      <c r="M39" s="170"/>
      <c r="N39" s="178"/>
      <c r="O39" s="170"/>
      <c r="P39" s="179"/>
      <c r="Q39" s="179"/>
      <c r="R39" s="179"/>
      <c r="S39" s="179"/>
      <c r="T39" s="179"/>
      <c r="U39" s="179"/>
      <c r="V39" s="179"/>
      <c r="W39" s="179"/>
      <c r="X39" s="179"/>
      <c r="Y39" s="178"/>
      <c r="Z39" s="179"/>
      <c r="AA39" s="170"/>
      <c r="AB39" s="179"/>
      <c r="AC39" s="179"/>
      <c r="AD39" s="179"/>
      <c r="AE39" s="179"/>
      <c r="AF39" s="182" t="str">
        <f t="shared" si="4"/>
        <v/>
      </c>
      <c r="AG39" s="191"/>
      <c r="AH39" s="192" t="str">
        <f>IF(ISERROR(1000*AG39/(技术经济指标及操作参数!C41)),"",1000*AG39/(技术经济指标及操作参数!C41))</f>
        <v/>
      </c>
      <c r="AI39" s="193"/>
    </row>
    <row r="40" ht="15" customHeight="1" spans="1:35">
      <c r="A40" s="171" t="s">
        <v>78</v>
      </c>
      <c r="B40" s="172" t="str">
        <f>IF(ISERROR(AVERAGE(B29:B39)),"",AVERAGE(B29:B39))</f>
        <v/>
      </c>
      <c r="C40" s="172" t="str">
        <f t="shared" ref="C40:AH40" si="5">IF(ISERROR(AVERAGE(C29:C39)),"",AVERAGE(C29:C39))</f>
        <v/>
      </c>
      <c r="D40" s="172" t="str">
        <f t="shared" si="5"/>
        <v/>
      </c>
      <c r="E40" s="173" t="str">
        <f t="shared" si="5"/>
        <v/>
      </c>
      <c r="F40" s="173" t="str">
        <f t="shared" si="5"/>
        <v/>
      </c>
      <c r="G40" s="173" t="str">
        <f t="shared" si="5"/>
        <v/>
      </c>
      <c r="H40" s="173" t="str">
        <f t="shared" si="5"/>
        <v/>
      </c>
      <c r="I40" s="173" t="str">
        <f t="shared" si="5"/>
        <v/>
      </c>
      <c r="J40" s="173" t="str">
        <f t="shared" si="5"/>
        <v/>
      </c>
      <c r="K40" s="173" t="str">
        <f t="shared" si="5"/>
        <v/>
      </c>
      <c r="L40" s="173" t="str">
        <f t="shared" si="5"/>
        <v/>
      </c>
      <c r="M40" s="173" t="str">
        <f t="shared" si="5"/>
        <v/>
      </c>
      <c r="N40" s="172" t="str">
        <f t="shared" si="5"/>
        <v/>
      </c>
      <c r="O40" s="173" t="str">
        <f t="shared" si="5"/>
        <v/>
      </c>
      <c r="P40" s="180" t="str">
        <f t="shared" si="5"/>
        <v/>
      </c>
      <c r="Q40" s="180" t="str">
        <f t="shared" si="5"/>
        <v/>
      </c>
      <c r="R40" s="180" t="str">
        <f t="shared" si="5"/>
        <v/>
      </c>
      <c r="S40" s="180" t="str">
        <f t="shared" si="5"/>
        <v/>
      </c>
      <c r="T40" s="180" t="str">
        <f t="shared" si="5"/>
        <v/>
      </c>
      <c r="U40" s="180" t="str">
        <f t="shared" si="5"/>
        <v/>
      </c>
      <c r="V40" s="180" t="str">
        <f t="shared" si="5"/>
        <v/>
      </c>
      <c r="W40" s="180" t="str">
        <f t="shared" si="5"/>
        <v/>
      </c>
      <c r="X40" s="180" t="str">
        <f t="shared" si="5"/>
        <v/>
      </c>
      <c r="Y40" s="172" t="str">
        <f t="shared" si="5"/>
        <v/>
      </c>
      <c r="Z40" s="180" t="str">
        <f t="shared" si="5"/>
        <v/>
      </c>
      <c r="AA40" s="173" t="str">
        <f t="shared" si="5"/>
        <v/>
      </c>
      <c r="AB40" s="180" t="str">
        <f t="shared" si="5"/>
        <v/>
      </c>
      <c r="AC40" s="180" t="str">
        <f t="shared" si="5"/>
        <v/>
      </c>
      <c r="AD40" s="180" t="str">
        <f t="shared" si="5"/>
        <v/>
      </c>
      <c r="AE40" s="180" t="str">
        <f t="shared" si="5"/>
        <v/>
      </c>
      <c r="AF40" s="180" t="str">
        <f t="shared" si="5"/>
        <v/>
      </c>
      <c r="AG40" s="194" t="str">
        <f t="shared" si="5"/>
        <v/>
      </c>
      <c r="AH40" s="195" t="str">
        <f t="shared" si="5"/>
        <v/>
      </c>
      <c r="AI40" s="196"/>
    </row>
    <row r="41" ht="16.5" spans="1:35">
      <c r="A41" s="174" t="s">
        <v>79</v>
      </c>
      <c r="B41" s="175" t="str">
        <f>IF(ISERROR(AVERAGE(B7:B16,B18:B27,B29:B39)),"",AVERAGE(B7:B16,B18:B27,B29:B39))</f>
        <v/>
      </c>
      <c r="C41" s="175" t="str">
        <f t="shared" ref="C41:AH41" si="6">IF(ISERROR(AVERAGE(C7:C16,C18:C27,C29:C39)),"",AVERAGE(C7:C16,C18:C27,C29:C39))</f>
        <v/>
      </c>
      <c r="D41" s="175" t="str">
        <f t="shared" si="6"/>
        <v/>
      </c>
      <c r="E41" s="176" t="str">
        <f t="shared" si="6"/>
        <v/>
      </c>
      <c r="F41" s="176" t="str">
        <f t="shared" si="6"/>
        <v/>
      </c>
      <c r="G41" s="176" t="str">
        <f t="shared" si="6"/>
        <v/>
      </c>
      <c r="H41" s="176" t="str">
        <f t="shared" si="6"/>
        <v/>
      </c>
      <c r="I41" s="176" t="str">
        <f t="shared" si="6"/>
        <v/>
      </c>
      <c r="J41" s="176" t="str">
        <f t="shared" si="6"/>
        <v/>
      </c>
      <c r="K41" s="176" t="str">
        <f t="shared" si="6"/>
        <v/>
      </c>
      <c r="L41" s="176" t="str">
        <f t="shared" si="6"/>
        <v/>
      </c>
      <c r="M41" s="176" t="str">
        <f t="shared" si="6"/>
        <v/>
      </c>
      <c r="N41" s="175" t="str">
        <f t="shared" si="6"/>
        <v/>
      </c>
      <c r="O41" s="176" t="str">
        <f t="shared" si="6"/>
        <v/>
      </c>
      <c r="P41" s="181" t="str">
        <f t="shared" si="6"/>
        <v/>
      </c>
      <c r="Q41" s="181" t="str">
        <f t="shared" si="6"/>
        <v/>
      </c>
      <c r="R41" s="181" t="str">
        <f t="shared" si="6"/>
        <v/>
      </c>
      <c r="S41" s="181" t="str">
        <f t="shared" si="6"/>
        <v/>
      </c>
      <c r="T41" s="181" t="str">
        <f t="shared" si="6"/>
        <v/>
      </c>
      <c r="U41" s="181" t="str">
        <f t="shared" si="6"/>
        <v/>
      </c>
      <c r="V41" s="181" t="str">
        <f t="shared" si="6"/>
        <v/>
      </c>
      <c r="W41" s="181" t="str">
        <f t="shared" si="6"/>
        <v/>
      </c>
      <c r="X41" s="181" t="str">
        <f t="shared" si="6"/>
        <v/>
      </c>
      <c r="Y41" s="175" t="str">
        <f t="shared" si="6"/>
        <v/>
      </c>
      <c r="Z41" s="181" t="str">
        <f t="shared" si="6"/>
        <v/>
      </c>
      <c r="AA41" s="176" t="str">
        <f t="shared" si="6"/>
        <v/>
      </c>
      <c r="AB41" s="181" t="str">
        <f t="shared" si="6"/>
        <v/>
      </c>
      <c r="AC41" s="181" t="str">
        <f t="shared" si="6"/>
        <v/>
      </c>
      <c r="AD41" s="181" t="str">
        <f t="shared" si="6"/>
        <v/>
      </c>
      <c r="AE41" s="181" t="str">
        <f t="shared" si="6"/>
        <v/>
      </c>
      <c r="AF41" s="181" t="str">
        <f t="shared" si="6"/>
        <v/>
      </c>
      <c r="AG41" s="197" t="str">
        <f t="shared" si="6"/>
        <v/>
      </c>
      <c r="AH41" s="198" t="str">
        <f t="shared" si="6"/>
        <v/>
      </c>
      <c r="AI41" s="196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79" t="s">
        <v>243</v>
      </c>
      <c r="B1" s="79"/>
      <c r="C1" s="79" t="s">
        <v>244</v>
      </c>
      <c r="D1" s="79" t="s">
        <v>245</v>
      </c>
      <c r="E1" s="79"/>
      <c r="F1" s="79"/>
      <c r="G1" s="79">
        <v>4117</v>
      </c>
      <c r="M1" s="79"/>
      <c r="N1" s="106"/>
      <c r="O1" s="107"/>
      <c r="P1" s="107"/>
      <c r="Q1" s="112"/>
      <c r="R1" s="113"/>
      <c r="S1" s="114"/>
    </row>
    <row r="2" ht="30" customHeight="1" spans="1:38">
      <c r="A2" s="80" t="s">
        <v>246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5" customHeight="1" spans="1:40">
      <c r="A3" s="82" t="s">
        <v>1</v>
      </c>
      <c r="B3" s="83" t="s">
        <v>247</v>
      </c>
      <c r="C3" s="84" t="s">
        <v>248</v>
      </c>
      <c r="D3" s="85"/>
      <c r="E3" s="83" t="s">
        <v>249</v>
      </c>
      <c r="F3" s="83"/>
      <c r="G3" s="83"/>
      <c r="H3" s="83" t="s">
        <v>250</v>
      </c>
      <c r="I3" s="83" t="s">
        <v>251</v>
      </c>
      <c r="J3" s="83" t="s">
        <v>252</v>
      </c>
      <c r="K3" s="83" t="s">
        <v>253</v>
      </c>
      <c r="L3" s="83" t="s">
        <v>254</v>
      </c>
      <c r="M3" s="108" t="s">
        <v>255</v>
      </c>
      <c r="N3" s="83" t="s">
        <v>256</v>
      </c>
      <c r="O3" s="83" t="s">
        <v>257</v>
      </c>
      <c r="P3" s="83"/>
      <c r="Q3" s="83"/>
      <c r="R3" s="83" t="s">
        <v>258</v>
      </c>
      <c r="S3" s="108" t="s">
        <v>259</v>
      </c>
      <c r="T3" s="115" t="s">
        <v>260</v>
      </c>
      <c r="U3" s="116" t="s">
        <v>261</v>
      </c>
      <c r="V3" s="116" t="s">
        <v>262</v>
      </c>
      <c r="W3" s="117" t="s">
        <v>263</v>
      </c>
      <c r="X3" s="115" t="s">
        <v>264</v>
      </c>
      <c r="Y3" s="115" t="s">
        <v>265</v>
      </c>
      <c r="Z3" s="115" t="s">
        <v>266</v>
      </c>
      <c r="AA3" s="115" t="s">
        <v>267</v>
      </c>
      <c r="AB3" s="115" t="s">
        <v>268</v>
      </c>
      <c r="AC3" s="115" t="s">
        <v>269</v>
      </c>
      <c r="AD3" s="115" t="s">
        <v>270</v>
      </c>
      <c r="AE3" s="115" t="s">
        <v>271</v>
      </c>
      <c r="AF3" s="141" t="s">
        <v>272</v>
      </c>
      <c r="AG3" s="141" t="s">
        <v>273</v>
      </c>
      <c r="AH3" s="116" t="s">
        <v>274</v>
      </c>
      <c r="AI3" s="116" t="s">
        <v>275</v>
      </c>
      <c r="AJ3" s="116" t="s">
        <v>276</v>
      </c>
      <c r="AK3" s="141" t="s">
        <v>277</v>
      </c>
      <c r="AL3" s="143" t="s">
        <v>278</v>
      </c>
      <c r="AM3" s="46"/>
      <c r="AN3" s="46"/>
    </row>
    <row r="4" ht="15" customHeight="1" spans="1:40">
      <c r="A4" s="86"/>
      <c r="B4" s="87"/>
      <c r="C4" s="87" t="s">
        <v>279</v>
      </c>
      <c r="D4" s="87" t="s">
        <v>280</v>
      </c>
      <c r="E4" s="87" t="s">
        <v>281</v>
      </c>
      <c r="F4" s="87" t="s">
        <v>282</v>
      </c>
      <c r="G4" s="87" t="s">
        <v>283</v>
      </c>
      <c r="H4" s="87"/>
      <c r="I4" s="87"/>
      <c r="J4" s="87"/>
      <c r="K4" s="87"/>
      <c r="L4" s="87"/>
      <c r="M4" s="109"/>
      <c r="N4" s="87"/>
      <c r="O4" s="87" t="s">
        <v>83</v>
      </c>
      <c r="P4" s="87" t="s">
        <v>83</v>
      </c>
      <c r="Q4" s="87" t="s">
        <v>284</v>
      </c>
      <c r="R4" s="87"/>
      <c r="S4" s="109"/>
      <c r="T4" s="118"/>
      <c r="U4" s="119"/>
      <c r="V4" s="119"/>
      <c r="W4" s="120"/>
      <c r="X4" s="118"/>
      <c r="Y4" s="118"/>
      <c r="Z4" s="118"/>
      <c r="AA4" s="118"/>
      <c r="AB4" s="118"/>
      <c r="AC4" s="118"/>
      <c r="AD4" s="118"/>
      <c r="AE4" s="118"/>
      <c r="AF4" s="119"/>
      <c r="AG4" s="119"/>
      <c r="AH4" s="119"/>
      <c r="AI4" s="119"/>
      <c r="AJ4" s="119"/>
      <c r="AK4" s="119"/>
      <c r="AL4" s="144"/>
      <c r="AM4" s="46"/>
      <c r="AN4" s="46"/>
    </row>
    <row r="5" ht="15" customHeight="1" spans="1:40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109"/>
      <c r="N5" s="87"/>
      <c r="O5" s="87"/>
      <c r="P5" s="87"/>
      <c r="Q5" s="87"/>
      <c r="R5" s="87"/>
      <c r="S5" s="109"/>
      <c r="T5" s="118"/>
      <c r="U5" s="119"/>
      <c r="V5" s="119"/>
      <c r="W5" s="120"/>
      <c r="X5" s="118"/>
      <c r="Y5" s="118"/>
      <c r="Z5" s="118"/>
      <c r="AA5" s="118"/>
      <c r="AB5" s="118"/>
      <c r="AC5" s="118"/>
      <c r="AD5" s="118"/>
      <c r="AE5" s="118"/>
      <c r="AF5" s="119"/>
      <c r="AG5" s="119"/>
      <c r="AH5" s="119"/>
      <c r="AI5" s="119"/>
      <c r="AJ5" s="119"/>
      <c r="AK5" s="119"/>
      <c r="AL5" s="144"/>
      <c r="AM5" s="46"/>
      <c r="AN5" s="46"/>
    </row>
    <row r="6" ht="15" customHeight="1" spans="1:40">
      <c r="A6" s="86"/>
      <c r="B6" s="88" t="s">
        <v>208</v>
      </c>
      <c r="C6" s="88" t="s">
        <v>113</v>
      </c>
      <c r="D6" s="88" t="s">
        <v>113</v>
      </c>
      <c r="E6" s="88" t="s">
        <v>32</v>
      </c>
      <c r="F6" s="88" t="s">
        <v>113</v>
      </c>
      <c r="G6" s="88" t="s">
        <v>113</v>
      </c>
      <c r="H6" s="88" t="s">
        <v>285</v>
      </c>
      <c r="I6" s="88" t="s">
        <v>211</v>
      </c>
      <c r="J6" s="88" t="s">
        <v>211</v>
      </c>
      <c r="K6" s="88" t="s">
        <v>211</v>
      </c>
      <c r="L6" s="88" t="s">
        <v>211</v>
      </c>
      <c r="M6" s="88" t="s">
        <v>211</v>
      </c>
      <c r="N6" s="88" t="s">
        <v>211</v>
      </c>
      <c r="O6" s="88" t="s">
        <v>113</v>
      </c>
      <c r="P6" s="88" t="s">
        <v>285</v>
      </c>
      <c r="Q6" s="88" t="s">
        <v>285</v>
      </c>
      <c r="R6" s="88" t="s">
        <v>286</v>
      </c>
      <c r="S6" s="121" t="s">
        <v>113</v>
      </c>
      <c r="T6" s="122" t="s">
        <v>286</v>
      </c>
      <c r="U6" s="123" t="s">
        <v>150</v>
      </c>
      <c r="V6" s="123" t="s">
        <v>32</v>
      </c>
      <c r="W6" s="123" t="s">
        <v>32</v>
      </c>
      <c r="X6" s="122" t="s">
        <v>287</v>
      </c>
      <c r="Y6" s="122" t="s">
        <v>288</v>
      </c>
      <c r="Z6" s="122" t="s">
        <v>32</v>
      </c>
      <c r="AA6" s="122" t="s">
        <v>209</v>
      </c>
      <c r="AB6" s="122" t="s">
        <v>289</v>
      </c>
      <c r="AC6" s="122" t="s">
        <v>290</v>
      </c>
      <c r="AD6" s="122" t="s">
        <v>290</v>
      </c>
      <c r="AE6" s="122" t="s">
        <v>290</v>
      </c>
      <c r="AF6" s="123" t="s">
        <v>209</v>
      </c>
      <c r="AG6" s="123" t="s">
        <v>209</v>
      </c>
      <c r="AH6" s="123" t="s">
        <v>291</v>
      </c>
      <c r="AI6" s="123" t="s">
        <v>291</v>
      </c>
      <c r="AJ6" s="123" t="s">
        <v>292</v>
      </c>
      <c r="AK6" s="123" t="s">
        <v>293</v>
      </c>
      <c r="AL6" s="145" t="s">
        <v>32</v>
      </c>
      <c r="AM6" s="46"/>
      <c r="AN6" s="46"/>
    </row>
    <row r="7" ht="15" customHeight="1" spans="1:40">
      <c r="A7" s="86"/>
      <c r="B7" s="89" t="s">
        <v>294</v>
      </c>
      <c r="C7" s="89" t="s">
        <v>295</v>
      </c>
      <c r="D7" s="90"/>
      <c r="E7" s="89"/>
      <c r="F7" s="89"/>
      <c r="G7" s="90"/>
      <c r="H7" s="89" t="s">
        <v>296</v>
      </c>
      <c r="I7" s="89" t="s">
        <v>297</v>
      </c>
      <c r="J7" s="89" t="s">
        <v>298</v>
      </c>
      <c r="K7" s="89" t="s">
        <v>299</v>
      </c>
      <c r="L7" s="89" t="s">
        <v>300</v>
      </c>
      <c r="M7" s="89" t="s">
        <v>301</v>
      </c>
      <c r="N7" s="89" t="s">
        <v>302</v>
      </c>
      <c r="O7" s="89" t="s">
        <v>303</v>
      </c>
      <c r="P7" s="89"/>
      <c r="Q7" s="89" t="s">
        <v>304</v>
      </c>
      <c r="R7" s="124"/>
      <c r="S7" s="89" t="s">
        <v>305</v>
      </c>
      <c r="T7" s="89"/>
      <c r="U7" s="125"/>
      <c r="V7" s="89" t="s">
        <v>306</v>
      </c>
      <c r="W7" s="125" t="s">
        <v>307</v>
      </c>
      <c r="X7" s="126" t="s">
        <v>308</v>
      </c>
      <c r="Y7" s="125" t="s">
        <v>309</v>
      </c>
      <c r="Z7" s="142" t="s">
        <v>310</v>
      </c>
      <c r="AA7" s="126" t="s">
        <v>311</v>
      </c>
      <c r="AB7" s="125" t="s">
        <v>312</v>
      </c>
      <c r="AC7" s="126" t="s">
        <v>313</v>
      </c>
      <c r="AD7" s="126" t="s">
        <v>314</v>
      </c>
      <c r="AE7" s="126" t="s">
        <v>315</v>
      </c>
      <c r="AF7" s="126" t="s">
        <v>316</v>
      </c>
      <c r="AG7" s="132" t="s">
        <v>317</v>
      </c>
      <c r="AH7" s="125" t="s">
        <v>318</v>
      </c>
      <c r="AI7" s="125" t="s">
        <v>319</v>
      </c>
      <c r="AJ7" s="146" t="s">
        <v>320</v>
      </c>
      <c r="AK7" s="126" t="s">
        <v>321</v>
      </c>
      <c r="AL7" s="147" t="s">
        <v>322</v>
      </c>
      <c r="AM7" s="148"/>
      <c r="AN7" s="148"/>
    </row>
    <row r="8" ht="21.75" customHeight="1" spans="1:40">
      <c r="A8" s="86"/>
      <c r="B8" s="88" t="s">
        <v>323</v>
      </c>
      <c r="C8" s="88" t="s">
        <v>279</v>
      </c>
      <c r="D8" s="88" t="s">
        <v>324</v>
      </c>
      <c r="E8" s="88" t="s">
        <v>325</v>
      </c>
      <c r="F8" s="88" t="s">
        <v>282</v>
      </c>
      <c r="G8" s="88" t="s">
        <v>283</v>
      </c>
      <c r="H8" s="88" t="s">
        <v>250</v>
      </c>
      <c r="I8" s="88" t="s">
        <v>326</v>
      </c>
      <c r="J8" s="88" t="s">
        <v>327</v>
      </c>
      <c r="K8" s="88" t="s">
        <v>328</v>
      </c>
      <c r="L8" s="88" t="s">
        <v>254</v>
      </c>
      <c r="M8" s="88" t="s">
        <v>255</v>
      </c>
      <c r="N8" s="88" t="s">
        <v>256</v>
      </c>
      <c r="O8" s="88" t="s">
        <v>83</v>
      </c>
      <c r="P8" s="88"/>
      <c r="Q8" s="88" t="s">
        <v>284</v>
      </c>
      <c r="R8" s="88" t="s">
        <v>258</v>
      </c>
      <c r="S8" s="88" t="s">
        <v>259</v>
      </c>
      <c r="T8" s="88" t="s">
        <v>260</v>
      </c>
      <c r="U8" s="88" t="s">
        <v>261</v>
      </c>
      <c r="V8" s="88" t="s">
        <v>262</v>
      </c>
      <c r="W8" s="88" t="s">
        <v>329</v>
      </c>
      <c r="X8" s="88" t="s">
        <v>264</v>
      </c>
      <c r="Y8" s="88" t="s">
        <v>265</v>
      </c>
      <c r="Z8" s="88" t="s">
        <v>266</v>
      </c>
      <c r="AA8" s="88" t="s">
        <v>267</v>
      </c>
      <c r="AB8" s="88" t="s">
        <v>268</v>
      </c>
      <c r="AC8" s="88" t="s">
        <v>269</v>
      </c>
      <c r="AD8" s="88" t="s">
        <v>270</v>
      </c>
      <c r="AE8" s="88" t="s">
        <v>271</v>
      </c>
      <c r="AF8" s="88" t="s">
        <v>272</v>
      </c>
      <c r="AG8" s="88" t="s">
        <v>330</v>
      </c>
      <c r="AH8" s="88" t="s">
        <v>331</v>
      </c>
      <c r="AI8" s="88" t="s">
        <v>332</v>
      </c>
      <c r="AJ8" s="149" t="s">
        <v>333</v>
      </c>
      <c r="AK8" s="88" t="s">
        <v>334</v>
      </c>
      <c r="AL8" s="150" t="s">
        <v>335</v>
      </c>
      <c r="AM8" s="46"/>
      <c r="AN8" s="46"/>
    </row>
    <row r="9" ht="15" customHeight="1" spans="1:38">
      <c r="A9" s="91">
        <v>1</v>
      </c>
      <c r="B9" s="92"/>
      <c r="C9" s="93"/>
      <c r="D9" s="93" t="str">
        <f>IF(C9="","",C9)</f>
        <v/>
      </c>
      <c r="E9" s="94"/>
      <c r="F9" s="95"/>
      <c r="G9" s="93" t="str">
        <f>IF(F9="","",F9)</f>
        <v/>
      </c>
      <c r="H9" s="96"/>
      <c r="I9" s="110"/>
      <c r="J9" s="96"/>
      <c r="K9" s="96"/>
      <c r="L9" s="96"/>
      <c r="M9" s="97"/>
      <c r="N9" s="96"/>
      <c r="O9" s="96"/>
      <c r="P9" s="96" t="str">
        <f t="shared" ref="P9:P18" si="0">IF(O9="","",O9/$G$1)</f>
        <v/>
      </c>
      <c r="Q9" s="96"/>
      <c r="R9" s="96" t="str">
        <f>IFERROR(原燃料消耗!AH6/原燃料消耗!AG6,"")</f>
        <v/>
      </c>
      <c r="S9" s="127"/>
      <c r="T9" s="128" t="str">
        <f>IFERROR(原燃料消耗!AH6/C9,"")</f>
        <v/>
      </c>
      <c r="U9" s="129" t="str">
        <f>IF(ISERROR(C9/B9),"",C9/B9)</f>
        <v/>
      </c>
      <c r="V9" s="130"/>
      <c r="W9" s="128"/>
      <c r="X9" s="131"/>
      <c r="Y9" s="131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51"/>
    </row>
    <row r="10" ht="15" customHeight="1" spans="1:38">
      <c r="A10" s="91">
        <v>2</v>
      </c>
      <c r="B10" s="92"/>
      <c r="C10" s="93"/>
      <c r="D10" s="93" t="str">
        <f t="shared" ref="D10:D18" si="1">IF(C10="","",SUM(D9,C10))</f>
        <v/>
      </c>
      <c r="E10" s="94"/>
      <c r="F10" s="95"/>
      <c r="G10" s="93" t="str">
        <f t="shared" ref="G10:G18" si="2">IF(F10="","",SUM(G9,F10))</f>
        <v/>
      </c>
      <c r="H10" s="96"/>
      <c r="I10" s="110"/>
      <c r="J10" s="96"/>
      <c r="K10" s="96"/>
      <c r="L10" s="96"/>
      <c r="M10" s="97"/>
      <c r="N10" s="96"/>
      <c r="O10" s="96"/>
      <c r="P10" s="96" t="str">
        <f t="shared" si="0"/>
        <v/>
      </c>
      <c r="Q10" s="96"/>
      <c r="R10" s="96" t="str">
        <f>IFERROR(原燃料消耗!AH7/原燃料消耗!AG7,"")</f>
        <v/>
      </c>
      <c r="S10" s="127"/>
      <c r="T10" s="128" t="str">
        <f>IFERROR(原燃料消耗!AH7/C10,"")</f>
        <v/>
      </c>
      <c r="U10" s="129" t="str">
        <f t="shared" ref="U10:U43" si="3">IF(ISERROR(C10/B10),"",C10/B10)</f>
        <v/>
      </c>
      <c r="V10" s="130"/>
      <c r="W10" s="128"/>
      <c r="X10" s="131"/>
      <c r="Y10" s="131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51"/>
    </row>
    <row r="11" ht="15" customHeight="1" spans="1:38">
      <c r="A11" s="91">
        <v>3</v>
      </c>
      <c r="B11" s="92"/>
      <c r="C11" s="93"/>
      <c r="D11" s="93" t="str">
        <f t="shared" si="1"/>
        <v/>
      </c>
      <c r="E11" s="94"/>
      <c r="F11" s="95" t="s">
        <v>336</v>
      </c>
      <c r="G11" s="93" t="str">
        <f t="shared" si="2"/>
        <v/>
      </c>
      <c r="H11" s="96"/>
      <c r="I11" s="110"/>
      <c r="J11" s="96"/>
      <c r="K11" s="96"/>
      <c r="L11" s="96"/>
      <c r="M11" s="97"/>
      <c r="N11" s="96"/>
      <c r="O11" s="96"/>
      <c r="P11" s="96" t="str">
        <f t="shared" si="0"/>
        <v/>
      </c>
      <c r="Q11" s="96"/>
      <c r="R11" s="96" t="str">
        <f>IFERROR(原燃料消耗!AH8/原燃料消耗!AG8,"")</f>
        <v/>
      </c>
      <c r="S11" s="127"/>
      <c r="T11" s="128" t="str">
        <f>IFERROR(原燃料消耗!AH8/C11,"")</f>
        <v/>
      </c>
      <c r="U11" s="129" t="str">
        <f t="shared" si="3"/>
        <v/>
      </c>
      <c r="V11" s="130"/>
      <c r="W11" s="128"/>
      <c r="X11" s="131"/>
      <c r="Y11" s="131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51"/>
    </row>
    <row r="12" ht="15" customHeight="1" spans="1:38">
      <c r="A12" s="91">
        <v>4</v>
      </c>
      <c r="B12" s="92"/>
      <c r="C12" s="93"/>
      <c r="D12" s="93" t="str">
        <f t="shared" si="1"/>
        <v/>
      </c>
      <c r="E12" s="94"/>
      <c r="F12" s="95" t="s">
        <v>336</v>
      </c>
      <c r="G12" s="93" t="str">
        <f t="shared" si="2"/>
        <v/>
      </c>
      <c r="H12" s="96"/>
      <c r="I12" s="110"/>
      <c r="J12" s="96"/>
      <c r="K12" s="96"/>
      <c r="L12" s="96"/>
      <c r="M12" s="97"/>
      <c r="N12" s="96"/>
      <c r="O12" s="96"/>
      <c r="P12" s="96" t="str">
        <f t="shared" si="0"/>
        <v/>
      </c>
      <c r="Q12" s="96"/>
      <c r="R12" s="96" t="str">
        <f>IFERROR(原燃料消耗!AH9/原燃料消耗!AG9,"")</f>
        <v/>
      </c>
      <c r="S12" s="127"/>
      <c r="T12" s="128" t="str">
        <f>IFERROR(原燃料消耗!AH9/C12,"")</f>
        <v/>
      </c>
      <c r="U12" s="129" t="str">
        <f t="shared" si="3"/>
        <v/>
      </c>
      <c r="V12" s="130"/>
      <c r="W12" s="128"/>
      <c r="X12" s="131"/>
      <c r="Y12" s="131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51"/>
    </row>
    <row r="13" ht="15" customHeight="1" spans="1:38">
      <c r="A13" s="91">
        <v>5</v>
      </c>
      <c r="B13" s="92"/>
      <c r="C13" s="93"/>
      <c r="D13" s="93" t="str">
        <f t="shared" si="1"/>
        <v/>
      </c>
      <c r="E13" s="94"/>
      <c r="F13" s="95" t="s">
        <v>336</v>
      </c>
      <c r="G13" s="93" t="str">
        <f t="shared" si="2"/>
        <v/>
      </c>
      <c r="H13" s="96"/>
      <c r="I13" s="110"/>
      <c r="J13" s="96"/>
      <c r="K13" s="96"/>
      <c r="L13" s="96"/>
      <c r="M13" s="97"/>
      <c r="N13" s="96"/>
      <c r="O13" s="96"/>
      <c r="P13" s="96" t="str">
        <f t="shared" si="0"/>
        <v/>
      </c>
      <c r="Q13" s="96"/>
      <c r="R13" s="96" t="str">
        <f>IFERROR(原燃料消耗!AH10/原燃料消耗!AG10,"")</f>
        <v/>
      </c>
      <c r="S13" s="127"/>
      <c r="T13" s="128" t="str">
        <f>IFERROR(原燃料消耗!AH10/C13,"")</f>
        <v/>
      </c>
      <c r="U13" s="129" t="str">
        <f t="shared" si="3"/>
        <v/>
      </c>
      <c r="V13" s="130"/>
      <c r="W13" s="128"/>
      <c r="X13" s="131"/>
      <c r="Y13" s="131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51"/>
    </row>
    <row r="14" ht="15" customHeight="1" spans="1:38">
      <c r="A14" s="91">
        <v>6</v>
      </c>
      <c r="B14" s="92"/>
      <c r="C14" s="93"/>
      <c r="D14" s="93" t="str">
        <f t="shared" si="1"/>
        <v/>
      </c>
      <c r="E14" s="94"/>
      <c r="F14" s="95" t="s">
        <v>336</v>
      </c>
      <c r="G14" s="93" t="str">
        <f t="shared" si="2"/>
        <v/>
      </c>
      <c r="H14" s="96"/>
      <c r="I14" s="110"/>
      <c r="J14" s="96"/>
      <c r="K14" s="96"/>
      <c r="L14" s="96"/>
      <c r="M14" s="97"/>
      <c r="N14" s="96"/>
      <c r="O14" s="96"/>
      <c r="P14" s="96" t="str">
        <f t="shared" si="0"/>
        <v/>
      </c>
      <c r="Q14" s="96"/>
      <c r="R14" s="96" t="str">
        <f>IFERROR(原燃料消耗!AH11/原燃料消耗!AG11,"")</f>
        <v/>
      </c>
      <c r="S14" s="127"/>
      <c r="T14" s="128" t="str">
        <f>IFERROR(原燃料消耗!AH11/C14,"")</f>
        <v/>
      </c>
      <c r="U14" s="129" t="str">
        <f t="shared" si="3"/>
        <v/>
      </c>
      <c r="V14" s="130"/>
      <c r="W14" s="128"/>
      <c r="X14" s="131"/>
      <c r="Y14" s="131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51"/>
    </row>
    <row r="15" ht="15" customHeight="1" spans="1:38">
      <c r="A15" s="91">
        <v>7</v>
      </c>
      <c r="B15" s="92"/>
      <c r="C15" s="95"/>
      <c r="D15" s="93" t="str">
        <f t="shared" si="1"/>
        <v/>
      </c>
      <c r="E15" s="92"/>
      <c r="F15" s="95" t="s">
        <v>336</v>
      </c>
      <c r="G15" s="93" t="str">
        <f t="shared" si="2"/>
        <v/>
      </c>
      <c r="H15" s="97"/>
      <c r="I15" s="97"/>
      <c r="J15" s="97"/>
      <c r="K15" s="97"/>
      <c r="L15" s="97"/>
      <c r="M15" s="97"/>
      <c r="N15" s="97"/>
      <c r="O15" s="97"/>
      <c r="P15" s="96" t="str">
        <f t="shared" si="0"/>
        <v/>
      </c>
      <c r="Q15" s="97"/>
      <c r="R15" s="96" t="str">
        <f>IFERROR(原燃料消耗!AH12/原燃料消耗!AG12,"")</f>
        <v/>
      </c>
      <c r="S15" s="127"/>
      <c r="T15" s="132" t="str">
        <f>IFERROR(原燃料消耗!AH12/C15,"")</f>
        <v/>
      </c>
      <c r="U15" s="129" t="str">
        <f t="shared" si="3"/>
        <v/>
      </c>
      <c r="V15" s="133"/>
      <c r="W15" s="92"/>
      <c r="X15" s="95"/>
      <c r="Y15" s="9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51"/>
    </row>
    <row r="16" ht="15" customHeight="1" spans="1:38">
      <c r="A16" s="91">
        <v>8</v>
      </c>
      <c r="B16" s="92"/>
      <c r="C16" s="95"/>
      <c r="D16" s="93" t="str">
        <f t="shared" si="1"/>
        <v/>
      </c>
      <c r="E16" s="92"/>
      <c r="F16" s="95" t="s">
        <v>336</v>
      </c>
      <c r="G16" s="93" t="str">
        <f t="shared" si="2"/>
        <v/>
      </c>
      <c r="H16" s="97"/>
      <c r="I16" s="97"/>
      <c r="J16" s="96"/>
      <c r="K16" s="96"/>
      <c r="L16" s="96"/>
      <c r="M16" s="97"/>
      <c r="N16" s="96"/>
      <c r="O16" s="96"/>
      <c r="P16" s="96" t="str">
        <f t="shared" si="0"/>
        <v/>
      </c>
      <c r="Q16" s="96"/>
      <c r="R16" s="96" t="str">
        <f>IFERROR(原燃料消耗!AH13/原燃料消耗!AG13,"")</f>
        <v/>
      </c>
      <c r="S16" s="127"/>
      <c r="T16" s="128" t="str">
        <f>IFERROR(原燃料消耗!AH13/C16,"")</f>
        <v/>
      </c>
      <c r="U16" s="129" t="str">
        <f t="shared" si="3"/>
        <v/>
      </c>
      <c r="V16" s="130"/>
      <c r="W16" s="128"/>
      <c r="X16" s="131"/>
      <c r="Y16" s="131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51"/>
    </row>
    <row r="17" ht="15" customHeight="1" spans="1:38">
      <c r="A17" s="91">
        <v>9</v>
      </c>
      <c r="B17" s="92"/>
      <c r="C17" s="93"/>
      <c r="D17" s="93" t="str">
        <f t="shared" si="1"/>
        <v/>
      </c>
      <c r="E17" s="94"/>
      <c r="F17" s="95" t="s">
        <v>336</v>
      </c>
      <c r="G17" s="93" t="str">
        <f t="shared" si="2"/>
        <v/>
      </c>
      <c r="H17" s="96"/>
      <c r="I17" s="110"/>
      <c r="J17" s="96"/>
      <c r="K17" s="96"/>
      <c r="L17" s="96"/>
      <c r="M17" s="97"/>
      <c r="N17" s="96"/>
      <c r="O17" s="96"/>
      <c r="P17" s="96" t="str">
        <f t="shared" si="0"/>
        <v/>
      </c>
      <c r="Q17" s="96"/>
      <c r="R17" s="96" t="str">
        <f>IFERROR(原燃料消耗!AH14/原燃料消耗!AG14,"")</f>
        <v/>
      </c>
      <c r="S17" s="127"/>
      <c r="T17" s="128" t="str">
        <f>IFERROR(原燃料消耗!AH14/C17,"")</f>
        <v/>
      </c>
      <c r="U17" s="129" t="str">
        <f t="shared" si="3"/>
        <v/>
      </c>
      <c r="V17" s="130"/>
      <c r="W17" s="128"/>
      <c r="X17" s="131"/>
      <c r="Y17" s="131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51"/>
    </row>
    <row r="18" ht="15" customHeight="1" spans="1:38">
      <c r="A18" s="91">
        <v>10</v>
      </c>
      <c r="B18" s="92"/>
      <c r="C18" s="93"/>
      <c r="D18" s="93" t="str">
        <f t="shared" si="1"/>
        <v/>
      </c>
      <c r="E18" s="94"/>
      <c r="F18" s="95" t="s">
        <v>336</v>
      </c>
      <c r="G18" s="93" t="str">
        <f t="shared" si="2"/>
        <v/>
      </c>
      <c r="H18" s="96"/>
      <c r="I18" s="110"/>
      <c r="J18" s="96"/>
      <c r="K18" s="96"/>
      <c r="L18" s="96"/>
      <c r="M18" s="97"/>
      <c r="N18" s="96"/>
      <c r="O18" s="96"/>
      <c r="P18" s="96" t="str">
        <f t="shared" si="0"/>
        <v/>
      </c>
      <c r="Q18" s="96"/>
      <c r="R18" s="96" t="str">
        <f>IFERROR(原燃料消耗!AH15/原燃料消耗!AG15,"")</f>
        <v/>
      </c>
      <c r="S18" s="127"/>
      <c r="T18" s="128" t="str">
        <f>IFERROR(原燃料消耗!AH15/C18,"")</f>
        <v/>
      </c>
      <c r="U18" s="129" t="str">
        <f t="shared" si="3"/>
        <v/>
      </c>
      <c r="V18" s="130"/>
      <c r="W18" s="128"/>
      <c r="X18" s="131"/>
      <c r="Y18" s="131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51"/>
    </row>
    <row r="19" ht="15" customHeight="1" spans="1:38">
      <c r="A19" s="91" t="s">
        <v>76</v>
      </c>
      <c r="B19" s="98" t="str">
        <f t="shared" ref="B19:F19" si="4">IF(SUM(B9:B18)=0,"",SUM(B9:B18))</f>
        <v/>
      </c>
      <c r="C19" s="99" t="str">
        <f t="shared" si="4"/>
        <v/>
      </c>
      <c r="D19" s="99" t="str">
        <f>IF(C19="","",C19)</f>
        <v/>
      </c>
      <c r="E19" s="98" t="str">
        <f>IF(ISERROR(AVERAGE(E9:E18)),"",AVERAGE(E9:E18))</f>
        <v/>
      </c>
      <c r="F19" s="99" t="str">
        <f t="shared" si="4"/>
        <v/>
      </c>
      <c r="G19" s="99" t="str">
        <f>IF(F19=0,"",F19)</f>
        <v/>
      </c>
      <c r="H19" s="100" t="str">
        <f>IF(ISERROR(AVERAGE(H9:H18)),"",AVERAGE(H9:H18))</f>
        <v/>
      </c>
      <c r="I19" s="100" t="str">
        <f>IF(ISERROR(AVERAGE(I9:I18)),"",AVERAGE(I9:I18))</f>
        <v/>
      </c>
      <c r="J19" s="100" t="str">
        <f>IF(ISERROR(AVERAGE(J9:J18)),"",AVERAGE(J9:J18))</f>
        <v/>
      </c>
      <c r="K19" s="100" t="str">
        <f t="shared" ref="K19:P19" si="5">IF(ISERROR(AVERAGE(K9:K18)),"",AVERAGE(K9:K18))</f>
        <v/>
      </c>
      <c r="L19" s="100" t="str">
        <f t="shared" si="5"/>
        <v/>
      </c>
      <c r="M19" s="100" t="str">
        <f t="shared" si="5"/>
        <v/>
      </c>
      <c r="N19" s="100" t="str">
        <f t="shared" si="5"/>
        <v/>
      </c>
      <c r="O19" s="100"/>
      <c r="P19" s="100" t="str">
        <f t="shared" si="5"/>
        <v/>
      </c>
      <c r="Q19" s="100" t="str">
        <f t="shared" ref="Q19:AL19" si="6">IF(ISERROR(AVERAGE(Q9:Q18)),"",AVERAGE(Q9:Q18))</f>
        <v/>
      </c>
      <c r="R19" s="134" t="str">
        <f>IFERROR(原燃料消耗!AH16/原燃料消耗!AG16,"")</f>
        <v/>
      </c>
      <c r="S19" s="135" t="str">
        <f t="shared" si="6"/>
        <v/>
      </c>
      <c r="T19" s="98" t="str">
        <f>IFERROR(原燃料消耗!AH16/C19,"")</f>
        <v/>
      </c>
      <c r="U19" s="136" t="str">
        <f t="shared" si="3"/>
        <v/>
      </c>
      <c r="V19" s="137" t="str">
        <f t="shared" si="6"/>
        <v/>
      </c>
      <c r="W19" s="98" t="str">
        <f t="shared" si="6"/>
        <v/>
      </c>
      <c r="X19" s="99" t="str">
        <f t="shared" si="6"/>
        <v/>
      </c>
      <c r="Y19" s="99" t="str">
        <f t="shared" si="6"/>
        <v/>
      </c>
      <c r="Z19" s="100" t="str">
        <f t="shared" si="6"/>
        <v/>
      </c>
      <c r="AA19" s="100" t="str">
        <f t="shared" si="6"/>
        <v/>
      </c>
      <c r="AB19" s="100" t="str">
        <f t="shared" si="6"/>
        <v/>
      </c>
      <c r="AC19" s="100" t="str">
        <f t="shared" si="6"/>
        <v/>
      </c>
      <c r="AD19" s="100" t="str">
        <f t="shared" si="6"/>
        <v/>
      </c>
      <c r="AE19" s="100" t="str">
        <f t="shared" si="6"/>
        <v/>
      </c>
      <c r="AF19" s="100" t="str">
        <f t="shared" si="6"/>
        <v/>
      </c>
      <c r="AG19" s="100" t="str">
        <f t="shared" si="6"/>
        <v/>
      </c>
      <c r="AH19" s="100" t="str">
        <f t="shared" si="6"/>
        <v/>
      </c>
      <c r="AI19" s="100" t="str">
        <f t="shared" si="6"/>
        <v/>
      </c>
      <c r="AJ19" s="100" t="str">
        <f t="shared" si="6"/>
        <v/>
      </c>
      <c r="AK19" s="100" t="str">
        <f t="shared" si="6"/>
        <v/>
      </c>
      <c r="AL19" s="152" t="str">
        <f t="shared" si="6"/>
        <v/>
      </c>
    </row>
    <row r="20" ht="15" customHeight="1" spans="1:38">
      <c r="A20" s="91">
        <v>11</v>
      </c>
      <c r="B20" s="92"/>
      <c r="C20" s="93"/>
      <c r="D20" s="93" t="str">
        <f>IF(C20="","",C20)</f>
        <v/>
      </c>
      <c r="E20" s="94"/>
      <c r="F20" s="95" t="s">
        <v>336</v>
      </c>
      <c r="G20" s="93" t="str">
        <f>IF(F20="","",F20)</f>
        <v/>
      </c>
      <c r="H20" s="96" t="str">
        <f>IF(G20=0,"",G20)</f>
        <v/>
      </c>
      <c r="I20" s="110"/>
      <c r="J20" s="96"/>
      <c r="K20" s="96"/>
      <c r="L20" s="96"/>
      <c r="M20" s="97"/>
      <c r="N20" s="96"/>
      <c r="O20" s="96"/>
      <c r="P20" s="96" t="str">
        <f t="shared" ref="P20:P29" si="7">IF(O20="","",O20/$G$1)</f>
        <v/>
      </c>
      <c r="Q20" s="96"/>
      <c r="R20" s="96" t="str">
        <f>IFERROR(原燃料消耗!AH17/原燃料消耗!AG17,"")</f>
        <v/>
      </c>
      <c r="S20" s="127"/>
      <c r="T20" s="128" t="str">
        <f>IFERROR(原燃料消耗!AH17/C20,"")</f>
        <v/>
      </c>
      <c r="U20" s="129" t="str">
        <f t="shared" si="3"/>
        <v/>
      </c>
      <c r="V20" s="130"/>
      <c r="W20" s="128"/>
      <c r="X20" s="131"/>
      <c r="Y20" s="131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51"/>
    </row>
    <row r="21" ht="15" customHeight="1" spans="1:38">
      <c r="A21" s="91">
        <v>12</v>
      </c>
      <c r="B21" s="92"/>
      <c r="C21" s="93"/>
      <c r="D21" s="93" t="str">
        <f t="shared" ref="D21:D29" si="8">IF(C21="","",SUM(D20,C21))</f>
        <v/>
      </c>
      <c r="E21" s="94"/>
      <c r="F21" s="95" t="s">
        <v>336</v>
      </c>
      <c r="G21" s="93" t="str">
        <f t="shared" ref="G21:G29" si="9">IF(F21="","",SUM(G20,F21))</f>
        <v/>
      </c>
      <c r="H21" s="96" t="str">
        <f>IF(SUM(H20,G21)=0,"",SUM(H20,G21))</f>
        <v/>
      </c>
      <c r="I21" s="110"/>
      <c r="J21" s="96"/>
      <c r="K21" s="96"/>
      <c r="L21" s="96"/>
      <c r="M21" s="97"/>
      <c r="N21" s="96"/>
      <c r="O21" s="96"/>
      <c r="P21" s="96" t="str">
        <f t="shared" si="7"/>
        <v/>
      </c>
      <c r="Q21" s="96"/>
      <c r="R21" s="96" t="str">
        <f>IFERROR(原燃料消耗!AH18/原燃料消耗!AG18,"")</f>
        <v/>
      </c>
      <c r="S21" s="127"/>
      <c r="T21" s="128" t="str">
        <f>IFERROR(原燃料消耗!AH18/C21,"")</f>
        <v/>
      </c>
      <c r="U21" s="129" t="str">
        <f t="shared" si="3"/>
        <v/>
      </c>
      <c r="V21" s="130"/>
      <c r="W21" s="128"/>
      <c r="X21" s="131"/>
      <c r="Y21" s="131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51"/>
    </row>
    <row r="22" ht="15" customHeight="1" spans="1:38">
      <c r="A22" s="91">
        <v>13</v>
      </c>
      <c r="B22" s="92"/>
      <c r="C22" s="93"/>
      <c r="D22" s="93" t="str">
        <f t="shared" si="8"/>
        <v/>
      </c>
      <c r="E22" s="94"/>
      <c r="F22" s="95" t="s">
        <v>336</v>
      </c>
      <c r="G22" s="93" t="str">
        <f t="shared" si="9"/>
        <v/>
      </c>
      <c r="H22" s="96" t="str">
        <f t="shared" ref="H22:H29" si="10">IF(SUM(H21,G22)=0,"",SUM(H21,G22))</f>
        <v/>
      </c>
      <c r="I22" s="110"/>
      <c r="J22" s="96"/>
      <c r="K22" s="96"/>
      <c r="L22" s="96"/>
      <c r="M22" s="96"/>
      <c r="N22" s="96"/>
      <c r="O22" s="96"/>
      <c r="P22" s="96" t="str">
        <f t="shared" si="7"/>
        <v/>
      </c>
      <c r="Q22" s="96"/>
      <c r="R22" s="96" t="str">
        <f>IFERROR(原燃料消耗!AH19/原燃料消耗!AG19,"")</f>
        <v/>
      </c>
      <c r="S22" s="127"/>
      <c r="T22" s="128" t="str">
        <f>IFERROR(原燃料消耗!AH19/C22,"")</f>
        <v/>
      </c>
      <c r="U22" s="129" t="str">
        <f t="shared" si="3"/>
        <v/>
      </c>
      <c r="V22" s="130"/>
      <c r="W22" s="128"/>
      <c r="X22" s="131"/>
      <c r="Y22" s="131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97"/>
      <c r="AK22" s="129"/>
      <c r="AL22" s="151"/>
    </row>
    <row r="23" ht="15" customHeight="1" spans="1:38">
      <c r="A23" s="91">
        <v>14</v>
      </c>
      <c r="B23" s="92"/>
      <c r="C23" s="93"/>
      <c r="D23" s="93" t="str">
        <f t="shared" si="8"/>
        <v/>
      </c>
      <c r="E23" s="94"/>
      <c r="F23" s="95" t="s">
        <v>336</v>
      </c>
      <c r="G23" s="93" t="str">
        <f t="shared" si="9"/>
        <v/>
      </c>
      <c r="H23" s="96" t="str">
        <f t="shared" si="10"/>
        <v/>
      </c>
      <c r="I23" s="110"/>
      <c r="J23" s="96"/>
      <c r="K23" s="96"/>
      <c r="L23" s="96"/>
      <c r="M23" s="96"/>
      <c r="N23" s="96"/>
      <c r="O23" s="96"/>
      <c r="P23" s="96" t="str">
        <f t="shared" si="7"/>
        <v/>
      </c>
      <c r="Q23" s="96"/>
      <c r="R23" s="96" t="str">
        <f>IFERROR(原燃料消耗!AH20/原燃料消耗!AG20,"")</f>
        <v/>
      </c>
      <c r="S23" s="127"/>
      <c r="T23" s="128" t="str">
        <f>IFERROR(原燃料消耗!AH20/C23,"")</f>
        <v/>
      </c>
      <c r="U23" s="129" t="str">
        <f t="shared" si="3"/>
        <v/>
      </c>
      <c r="V23" s="130"/>
      <c r="W23" s="128"/>
      <c r="X23" s="131"/>
      <c r="Y23" s="131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51"/>
    </row>
    <row r="24" ht="15" customHeight="1" spans="1:38">
      <c r="A24" s="91">
        <v>15</v>
      </c>
      <c r="B24" s="92"/>
      <c r="C24" s="93"/>
      <c r="D24" s="93" t="str">
        <f t="shared" si="8"/>
        <v/>
      </c>
      <c r="E24" s="94"/>
      <c r="F24" s="95" t="s">
        <v>336</v>
      </c>
      <c r="G24" s="93" t="str">
        <f t="shared" si="9"/>
        <v/>
      </c>
      <c r="H24" s="96" t="str">
        <f t="shared" si="10"/>
        <v/>
      </c>
      <c r="I24" s="110"/>
      <c r="J24" s="96"/>
      <c r="K24" s="96"/>
      <c r="L24" s="96"/>
      <c r="M24" s="96"/>
      <c r="N24" s="96"/>
      <c r="O24" s="96"/>
      <c r="P24" s="96" t="str">
        <f t="shared" si="7"/>
        <v/>
      </c>
      <c r="Q24" s="96"/>
      <c r="R24" s="96" t="str">
        <f>IFERROR(原燃料消耗!AH21/原燃料消耗!AG21,"")</f>
        <v/>
      </c>
      <c r="S24" s="127"/>
      <c r="T24" s="128" t="str">
        <f>IFERROR(原燃料消耗!AH21/C24,"")</f>
        <v/>
      </c>
      <c r="U24" s="129" t="str">
        <f t="shared" si="3"/>
        <v/>
      </c>
      <c r="V24" s="130"/>
      <c r="W24" s="128"/>
      <c r="X24" s="131"/>
      <c r="Y24" s="131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51"/>
    </row>
    <row r="25" ht="15" customHeight="1" spans="1:38">
      <c r="A25" s="91">
        <v>16</v>
      </c>
      <c r="B25" s="92"/>
      <c r="C25" s="93"/>
      <c r="D25" s="93" t="str">
        <f t="shared" si="8"/>
        <v/>
      </c>
      <c r="E25" s="94"/>
      <c r="F25" s="95" t="s">
        <v>336</v>
      </c>
      <c r="G25" s="93" t="str">
        <f t="shared" si="9"/>
        <v/>
      </c>
      <c r="H25" s="96" t="str">
        <f t="shared" si="10"/>
        <v/>
      </c>
      <c r="I25" s="110"/>
      <c r="J25" s="96"/>
      <c r="K25" s="96"/>
      <c r="L25" s="96"/>
      <c r="M25" s="96"/>
      <c r="N25" s="96"/>
      <c r="O25" s="96"/>
      <c r="P25" s="96" t="str">
        <f t="shared" si="7"/>
        <v/>
      </c>
      <c r="Q25" s="96"/>
      <c r="R25" s="96" t="str">
        <f>IFERROR(原燃料消耗!AH22/原燃料消耗!AG22,"")</f>
        <v/>
      </c>
      <c r="S25" s="127"/>
      <c r="T25" s="128" t="str">
        <f>IFERROR(原燃料消耗!AH22/C25,"")</f>
        <v/>
      </c>
      <c r="U25" s="129" t="str">
        <f t="shared" si="3"/>
        <v/>
      </c>
      <c r="V25" s="130"/>
      <c r="W25" s="128"/>
      <c r="X25" s="131"/>
      <c r="Y25" s="131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51"/>
    </row>
    <row r="26" ht="15" customHeight="1" spans="1:38">
      <c r="A26" s="91">
        <v>17</v>
      </c>
      <c r="B26" s="92"/>
      <c r="C26" s="93"/>
      <c r="D26" s="93" t="str">
        <f t="shared" si="8"/>
        <v/>
      </c>
      <c r="E26" s="94"/>
      <c r="F26" s="95" t="s">
        <v>336</v>
      </c>
      <c r="G26" s="93" t="str">
        <f t="shared" si="9"/>
        <v/>
      </c>
      <c r="H26" s="96" t="str">
        <f t="shared" si="10"/>
        <v/>
      </c>
      <c r="I26" s="110"/>
      <c r="J26" s="96"/>
      <c r="K26" s="96"/>
      <c r="L26" s="96"/>
      <c r="M26" s="96"/>
      <c r="N26" s="96"/>
      <c r="O26" s="96"/>
      <c r="P26" s="96" t="str">
        <f t="shared" si="7"/>
        <v/>
      </c>
      <c r="Q26" s="96"/>
      <c r="R26" s="96" t="str">
        <f>IFERROR(原燃料消耗!AH23/原燃料消耗!AG23,"")</f>
        <v/>
      </c>
      <c r="S26" s="127"/>
      <c r="T26" s="128" t="str">
        <f>IFERROR(原燃料消耗!AH23/C26,"")</f>
        <v/>
      </c>
      <c r="U26" s="129" t="str">
        <f t="shared" si="3"/>
        <v/>
      </c>
      <c r="V26" s="130"/>
      <c r="W26" s="128"/>
      <c r="X26" s="131"/>
      <c r="Y26" s="131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51"/>
    </row>
    <row r="27" ht="15" customHeight="1" spans="1:38">
      <c r="A27" s="91">
        <v>18</v>
      </c>
      <c r="B27" s="92"/>
      <c r="C27" s="93"/>
      <c r="D27" s="93" t="str">
        <f t="shared" si="8"/>
        <v/>
      </c>
      <c r="E27" s="94"/>
      <c r="F27" s="95" t="s">
        <v>336</v>
      </c>
      <c r="G27" s="93" t="str">
        <f t="shared" si="9"/>
        <v/>
      </c>
      <c r="H27" s="96" t="str">
        <f t="shared" si="10"/>
        <v/>
      </c>
      <c r="I27" s="110"/>
      <c r="J27" s="96"/>
      <c r="K27" s="96"/>
      <c r="L27" s="96"/>
      <c r="M27" s="96"/>
      <c r="N27" s="96"/>
      <c r="O27" s="96"/>
      <c r="P27" s="96" t="str">
        <f t="shared" si="7"/>
        <v/>
      </c>
      <c r="Q27" s="96"/>
      <c r="R27" s="96" t="str">
        <f>IFERROR(原燃料消耗!AH24/原燃料消耗!AG24,"")</f>
        <v/>
      </c>
      <c r="S27" s="127"/>
      <c r="T27" s="128" t="str">
        <f>IFERROR(原燃料消耗!AH24/C27,"")</f>
        <v/>
      </c>
      <c r="U27" s="129" t="str">
        <f t="shared" si="3"/>
        <v/>
      </c>
      <c r="V27" s="130"/>
      <c r="W27" s="128"/>
      <c r="X27" s="131"/>
      <c r="Y27" s="131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51"/>
    </row>
    <row r="28" ht="15" customHeight="1" spans="1:38">
      <c r="A28" s="91">
        <v>19</v>
      </c>
      <c r="B28" s="92"/>
      <c r="C28" s="93"/>
      <c r="D28" s="93" t="str">
        <f t="shared" si="8"/>
        <v/>
      </c>
      <c r="E28" s="94"/>
      <c r="F28" s="95" t="s">
        <v>336</v>
      </c>
      <c r="G28" s="93" t="str">
        <f t="shared" si="9"/>
        <v/>
      </c>
      <c r="H28" s="96" t="str">
        <f t="shared" si="10"/>
        <v/>
      </c>
      <c r="I28" s="110"/>
      <c r="J28" s="96"/>
      <c r="K28" s="96"/>
      <c r="L28" s="96"/>
      <c r="M28" s="96"/>
      <c r="N28" s="96"/>
      <c r="O28" s="96"/>
      <c r="P28" s="96" t="str">
        <f t="shared" si="7"/>
        <v/>
      </c>
      <c r="Q28" s="96"/>
      <c r="R28" s="96" t="str">
        <f>IFERROR(原燃料消耗!AH25/原燃料消耗!AG25,"")</f>
        <v/>
      </c>
      <c r="S28" s="127"/>
      <c r="T28" s="128" t="str">
        <f>IFERROR(原燃料消耗!AH25/C28,"")</f>
        <v/>
      </c>
      <c r="U28" s="129" t="str">
        <f t="shared" si="3"/>
        <v/>
      </c>
      <c r="V28" s="130"/>
      <c r="W28" s="128"/>
      <c r="X28" s="131"/>
      <c r="Y28" s="131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51"/>
    </row>
    <row r="29" ht="15" customHeight="1" spans="1:38">
      <c r="A29" s="91">
        <v>20</v>
      </c>
      <c r="B29" s="92"/>
      <c r="C29" s="93"/>
      <c r="D29" s="93" t="str">
        <f t="shared" si="8"/>
        <v/>
      </c>
      <c r="E29" s="94"/>
      <c r="F29" s="95" t="s">
        <v>336</v>
      </c>
      <c r="G29" s="93" t="str">
        <f t="shared" si="9"/>
        <v/>
      </c>
      <c r="H29" s="96" t="str">
        <f t="shared" si="10"/>
        <v/>
      </c>
      <c r="I29" s="110"/>
      <c r="J29" s="96"/>
      <c r="K29" s="96"/>
      <c r="L29" s="96"/>
      <c r="M29" s="96"/>
      <c r="N29" s="96"/>
      <c r="O29" s="96"/>
      <c r="P29" s="96" t="str">
        <f t="shared" si="7"/>
        <v/>
      </c>
      <c r="Q29" s="96"/>
      <c r="R29" s="96" t="str">
        <f>IFERROR(原燃料消耗!AH26/原燃料消耗!AG26,"")</f>
        <v/>
      </c>
      <c r="S29" s="127"/>
      <c r="T29" s="128" t="str">
        <f>IFERROR(原燃料消耗!AH26/C29,"")</f>
        <v/>
      </c>
      <c r="U29" s="129" t="str">
        <f t="shared" si="3"/>
        <v/>
      </c>
      <c r="V29" s="130"/>
      <c r="W29" s="128"/>
      <c r="X29" s="131"/>
      <c r="Y29" s="131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51"/>
    </row>
    <row r="30" ht="15" customHeight="1" spans="1:38">
      <c r="A30" s="91" t="s">
        <v>77</v>
      </c>
      <c r="B30" s="98" t="str">
        <f t="shared" ref="B30:F30" si="11">IF(SUM(B20:B29)=0,"",SUM(B20:B29))</f>
        <v/>
      </c>
      <c r="C30" s="99" t="str">
        <f t="shared" si="11"/>
        <v/>
      </c>
      <c r="D30" s="99" t="str">
        <f>IF(C30="","",C30)</f>
        <v/>
      </c>
      <c r="E30" s="98" t="str">
        <f>IF(ISERROR(AVERAGE(E20:E29)),"",AVERAGE(E20:E29))</f>
        <v/>
      </c>
      <c r="F30" s="99" t="str">
        <f t="shared" si="11"/>
        <v/>
      </c>
      <c r="G30" s="99" t="str">
        <f>IF(F30="","",F30)</f>
        <v/>
      </c>
      <c r="H30" s="100" t="str">
        <f>IF(ISERROR(AVERAGE(H20:H29)),"",AVERAGE(H20:H29))</f>
        <v/>
      </c>
      <c r="I30" s="100" t="str">
        <f>IF(ISERROR(AVERAGE(I20:I29)),"",AVERAGE(I20:I29))</f>
        <v/>
      </c>
      <c r="J30" s="100" t="str">
        <f>IF(ISERROR(AVERAGE(J20:J29)),"",AVERAGE(J20:J29))</f>
        <v/>
      </c>
      <c r="K30" s="100" t="str">
        <f t="shared" ref="K30:P30" si="12">IF(ISERROR(AVERAGE(K20:K29)),"",AVERAGE(K20:K29))</f>
        <v/>
      </c>
      <c r="L30" s="100" t="str">
        <f t="shared" si="12"/>
        <v/>
      </c>
      <c r="M30" s="100" t="str">
        <f t="shared" si="12"/>
        <v/>
      </c>
      <c r="N30" s="100" t="str">
        <f t="shared" si="12"/>
        <v/>
      </c>
      <c r="O30" s="100"/>
      <c r="P30" s="100" t="str">
        <f t="shared" si="12"/>
        <v/>
      </c>
      <c r="Q30" s="100" t="str">
        <f t="shared" ref="Q30:AL30" si="13">IF(ISERROR(AVERAGE(Q20:Q29)),"",AVERAGE(Q20:Q29))</f>
        <v/>
      </c>
      <c r="R30" s="134" t="str">
        <f>IFERROR(原燃料消耗!AH27/原燃料消耗!AG27,"")</f>
        <v/>
      </c>
      <c r="S30" s="135" t="str">
        <f t="shared" si="13"/>
        <v/>
      </c>
      <c r="T30" s="98" t="str">
        <f>IFERROR(原燃料消耗!AH27/C30,"")</f>
        <v/>
      </c>
      <c r="U30" s="136" t="str">
        <f t="shared" si="3"/>
        <v/>
      </c>
      <c r="V30" s="137" t="str">
        <f t="shared" si="13"/>
        <v/>
      </c>
      <c r="W30" s="98" t="str">
        <f t="shared" si="13"/>
        <v/>
      </c>
      <c r="X30" s="99" t="str">
        <f t="shared" si="13"/>
        <v/>
      </c>
      <c r="Y30" s="99" t="str">
        <f t="shared" si="13"/>
        <v/>
      </c>
      <c r="Z30" s="100" t="str">
        <f t="shared" si="13"/>
        <v/>
      </c>
      <c r="AA30" s="100" t="str">
        <f t="shared" si="13"/>
        <v/>
      </c>
      <c r="AB30" s="100" t="str">
        <f t="shared" si="13"/>
        <v/>
      </c>
      <c r="AC30" s="100" t="str">
        <f t="shared" si="13"/>
        <v/>
      </c>
      <c r="AD30" s="100" t="str">
        <f t="shared" si="13"/>
        <v/>
      </c>
      <c r="AE30" s="100" t="str">
        <f t="shared" si="13"/>
        <v/>
      </c>
      <c r="AF30" s="100" t="str">
        <f t="shared" si="13"/>
        <v/>
      </c>
      <c r="AG30" s="100" t="str">
        <f t="shared" si="13"/>
        <v/>
      </c>
      <c r="AH30" s="100" t="str">
        <f t="shared" si="13"/>
        <v/>
      </c>
      <c r="AI30" s="100" t="str">
        <f t="shared" si="13"/>
        <v/>
      </c>
      <c r="AJ30" s="100" t="str">
        <f t="shared" si="13"/>
        <v/>
      </c>
      <c r="AK30" s="100" t="str">
        <f t="shared" si="13"/>
        <v/>
      </c>
      <c r="AL30" s="152" t="str">
        <f t="shared" si="13"/>
        <v/>
      </c>
    </row>
    <row r="31" ht="15" customHeight="1" spans="1:38">
      <c r="A31" s="91">
        <v>21</v>
      </c>
      <c r="B31" s="92"/>
      <c r="C31" s="93"/>
      <c r="D31" s="93" t="str">
        <f>IF(C31="","",C31)</f>
        <v/>
      </c>
      <c r="E31" s="94"/>
      <c r="F31" s="95" t="s">
        <v>336</v>
      </c>
      <c r="G31" s="93" t="str">
        <f>IF(F31="","",F31)</f>
        <v/>
      </c>
      <c r="H31" s="96"/>
      <c r="I31" s="110"/>
      <c r="J31" s="96"/>
      <c r="K31" s="96"/>
      <c r="L31" s="96"/>
      <c r="M31" s="96"/>
      <c r="N31" s="96"/>
      <c r="O31" s="96"/>
      <c r="P31" s="96" t="str">
        <f t="shared" ref="P31:P41" si="14">IF(O31="","",O31/$G$1)</f>
        <v/>
      </c>
      <c r="Q31" s="96"/>
      <c r="R31" s="96" t="str">
        <f>IFERROR(原燃料消耗!AH28/原燃料消耗!AG28,"")</f>
        <v/>
      </c>
      <c r="S31" s="127"/>
      <c r="T31" s="128" t="str">
        <f>IFERROR(原燃料消耗!AH28/C31,"")</f>
        <v/>
      </c>
      <c r="U31" s="129" t="str">
        <f t="shared" si="3"/>
        <v/>
      </c>
      <c r="V31" s="130"/>
      <c r="W31" s="128"/>
      <c r="X31" s="131"/>
      <c r="Y31" s="131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51"/>
    </row>
    <row r="32" ht="15" customHeight="1" spans="1:38">
      <c r="A32" s="91">
        <v>22</v>
      </c>
      <c r="B32" s="92"/>
      <c r="C32" s="93"/>
      <c r="D32" s="93" t="str">
        <f t="shared" ref="D32:D41" si="15">IF(C32="","",SUM(D31,C32))</f>
        <v/>
      </c>
      <c r="E32" s="94"/>
      <c r="F32" s="95" t="s">
        <v>336</v>
      </c>
      <c r="G32" s="93" t="str">
        <f t="shared" ref="G32:G41" si="16">IF(F32="","",SUM(G31,F32))</f>
        <v/>
      </c>
      <c r="H32" s="96"/>
      <c r="I32" s="110"/>
      <c r="J32" s="96"/>
      <c r="K32" s="96"/>
      <c r="L32" s="96"/>
      <c r="M32" s="97"/>
      <c r="N32" s="96"/>
      <c r="O32" s="96"/>
      <c r="P32" s="96" t="str">
        <f t="shared" si="14"/>
        <v/>
      </c>
      <c r="Q32" s="96"/>
      <c r="R32" s="96" t="str">
        <f>IFERROR(原燃料消耗!AH29/原燃料消耗!AG29,"")</f>
        <v/>
      </c>
      <c r="S32" s="127"/>
      <c r="T32" s="128" t="str">
        <f>IFERROR(原燃料消耗!AH29/C32,"")</f>
        <v/>
      </c>
      <c r="U32" s="129" t="str">
        <f t="shared" si="3"/>
        <v/>
      </c>
      <c r="V32" s="130"/>
      <c r="W32" s="128"/>
      <c r="X32" s="131"/>
      <c r="Y32" s="131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51"/>
    </row>
    <row r="33" ht="15" customHeight="1" spans="1:38">
      <c r="A33" s="91">
        <v>23</v>
      </c>
      <c r="B33" s="92"/>
      <c r="C33" s="93"/>
      <c r="D33" s="93" t="str">
        <f t="shared" si="15"/>
        <v/>
      </c>
      <c r="E33" s="94"/>
      <c r="F33" s="95" t="s">
        <v>336</v>
      </c>
      <c r="G33" s="93" t="str">
        <f t="shared" si="16"/>
        <v/>
      </c>
      <c r="H33" s="96"/>
      <c r="I33" s="110"/>
      <c r="J33" s="96"/>
      <c r="K33" s="96"/>
      <c r="L33" s="96"/>
      <c r="M33" s="97"/>
      <c r="N33" s="96"/>
      <c r="O33" s="96"/>
      <c r="P33" s="96" t="str">
        <f t="shared" si="14"/>
        <v/>
      </c>
      <c r="Q33" s="96"/>
      <c r="R33" s="96" t="str">
        <f>IFERROR(原燃料消耗!AH30/原燃料消耗!AG30,"")</f>
        <v/>
      </c>
      <c r="S33" s="127"/>
      <c r="T33" s="128" t="str">
        <f>IFERROR(原燃料消耗!AH30/C33,"")</f>
        <v/>
      </c>
      <c r="U33" s="129" t="str">
        <f t="shared" si="3"/>
        <v/>
      </c>
      <c r="V33" s="130"/>
      <c r="W33" s="128"/>
      <c r="X33" s="131"/>
      <c r="Y33" s="131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51"/>
    </row>
    <row r="34" ht="15" customHeight="1" spans="1:38">
      <c r="A34" s="91">
        <v>24</v>
      </c>
      <c r="B34" s="92"/>
      <c r="C34" s="93"/>
      <c r="D34" s="93" t="str">
        <f t="shared" si="15"/>
        <v/>
      </c>
      <c r="E34" s="94"/>
      <c r="F34" s="95" t="s">
        <v>336</v>
      </c>
      <c r="G34" s="93" t="str">
        <f t="shared" si="16"/>
        <v/>
      </c>
      <c r="H34" s="96"/>
      <c r="I34" s="110"/>
      <c r="J34" s="96"/>
      <c r="K34" s="96"/>
      <c r="L34" s="96"/>
      <c r="M34" s="97"/>
      <c r="N34" s="96"/>
      <c r="O34" s="96"/>
      <c r="P34" s="96" t="str">
        <f t="shared" si="14"/>
        <v/>
      </c>
      <c r="Q34" s="96"/>
      <c r="R34" s="96" t="str">
        <f>IFERROR(原燃料消耗!AH31/原燃料消耗!AG31,"")</f>
        <v/>
      </c>
      <c r="S34" s="127"/>
      <c r="T34" s="128" t="str">
        <f>IFERROR(原燃料消耗!AH31/C34,"")</f>
        <v/>
      </c>
      <c r="U34" s="129" t="str">
        <f t="shared" si="3"/>
        <v/>
      </c>
      <c r="V34" s="130"/>
      <c r="W34" s="128"/>
      <c r="X34" s="131"/>
      <c r="Y34" s="131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51"/>
    </row>
    <row r="35" ht="15" customHeight="1" spans="1:38">
      <c r="A35" s="91">
        <v>25</v>
      </c>
      <c r="B35" s="92"/>
      <c r="C35" s="93"/>
      <c r="D35" s="93" t="str">
        <f t="shared" si="15"/>
        <v/>
      </c>
      <c r="E35" s="94"/>
      <c r="F35" s="95" t="s">
        <v>336</v>
      </c>
      <c r="G35" s="93" t="str">
        <f t="shared" si="16"/>
        <v/>
      </c>
      <c r="H35" s="96"/>
      <c r="I35" s="110"/>
      <c r="J35" s="96"/>
      <c r="K35" s="96"/>
      <c r="L35" s="96"/>
      <c r="M35" s="97"/>
      <c r="N35" s="96"/>
      <c r="O35" s="96"/>
      <c r="P35" s="96" t="str">
        <f t="shared" si="14"/>
        <v/>
      </c>
      <c r="Q35" s="96"/>
      <c r="R35" s="96" t="str">
        <f>IFERROR(原燃料消耗!AH32/原燃料消耗!AG32,"")</f>
        <v/>
      </c>
      <c r="S35" s="127"/>
      <c r="T35" s="128" t="str">
        <f>IFERROR(原燃料消耗!AH32/C35,"")</f>
        <v/>
      </c>
      <c r="U35" s="129" t="str">
        <f t="shared" si="3"/>
        <v/>
      </c>
      <c r="V35" s="130"/>
      <c r="W35" s="128"/>
      <c r="X35" s="131"/>
      <c r="Y35" s="131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51"/>
    </row>
    <row r="36" ht="15" customHeight="1" spans="1:38">
      <c r="A36" s="91">
        <v>26</v>
      </c>
      <c r="B36" s="92"/>
      <c r="C36" s="93"/>
      <c r="D36" s="93" t="str">
        <f t="shared" si="15"/>
        <v/>
      </c>
      <c r="E36" s="94"/>
      <c r="F36" s="95" t="s">
        <v>336</v>
      </c>
      <c r="G36" s="93" t="str">
        <f t="shared" si="16"/>
        <v/>
      </c>
      <c r="H36" s="96"/>
      <c r="I36" s="110"/>
      <c r="J36" s="96"/>
      <c r="K36" s="96"/>
      <c r="L36" s="96"/>
      <c r="M36" s="97"/>
      <c r="N36" s="96"/>
      <c r="O36" s="96"/>
      <c r="P36" s="96" t="str">
        <f t="shared" si="14"/>
        <v/>
      </c>
      <c r="Q36" s="96"/>
      <c r="R36" s="96" t="str">
        <f>IFERROR(原燃料消耗!AH33/原燃料消耗!AG33,"")</f>
        <v/>
      </c>
      <c r="S36" s="127"/>
      <c r="T36" s="128" t="str">
        <f>IFERROR(原燃料消耗!AH33/C36,"")</f>
        <v/>
      </c>
      <c r="U36" s="129" t="str">
        <f t="shared" si="3"/>
        <v/>
      </c>
      <c r="V36" s="130"/>
      <c r="W36" s="128"/>
      <c r="X36" s="131"/>
      <c r="Y36" s="131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51"/>
    </row>
    <row r="37" ht="15" customHeight="1" spans="1:38">
      <c r="A37" s="91">
        <v>27</v>
      </c>
      <c r="B37" s="92"/>
      <c r="C37" s="93"/>
      <c r="D37" s="93" t="str">
        <f t="shared" si="15"/>
        <v/>
      </c>
      <c r="E37" s="94"/>
      <c r="F37" s="95" t="s">
        <v>336</v>
      </c>
      <c r="G37" s="93" t="str">
        <f t="shared" si="16"/>
        <v/>
      </c>
      <c r="H37" s="96"/>
      <c r="I37" s="110"/>
      <c r="J37" s="96"/>
      <c r="K37" s="96"/>
      <c r="L37" s="96"/>
      <c r="M37" s="97"/>
      <c r="N37" s="96"/>
      <c r="O37" s="96"/>
      <c r="P37" s="96" t="str">
        <f t="shared" si="14"/>
        <v/>
      </c>
      <c r="Q37" s="96"/>
      <c r="R37" s="96" t="str">
        <f>IFERROR(原燃料消耗!AH34/原燃料消耗!AG34,"")</f>
        <v/>
      </c>
      <c r="S37" s="127"/>
      <c r="T37" s="128" t="str">
        <f>IFERROR(原燃料消耗!AH34/C37,"")</f>
        <v/>
      </c>
      <c r="U37" s="129" t="str">
        <f t="shared" si="3"/>
        <v/>
      </c>
      <c r="V37" s="130"/>
      <c r="W37" s="128"/>
      <c r="X37" s="131"/>
      <c r="Y37" s="131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51"/>
    </row>
    <row r="38" ht="15" customHeight="1" spans="1:38">
      <c r="A38" s="91">
        <v>28</v>
      </c>
      <c r="B38" s="92"/>
      <c r="C38" s="93"/>
      <c r="D38" s="93" t="str">
        <f t="shared" si="15"/>
        <v/>
      </c>
      <c r="E38" s="94"/>
      <c r="F38" s="95" t="s">
        <v>336</v>
      </c>
      <c r="G38" s="93" t="str">
        <f t="shared" si="16"/>
        <v/>
      </c>
      <c r="H38" s="96"/>
      <c r="I38" s="110"/>
      <c r="J38" s="96"/>
      <c r="K38" s="96"/>
      <c r="L38" s="96"/>
      <c r="M38" s="97"/>
      <c r="N38" s="96"/>
      <c r="O38" s="96"/>
      <c r="P38" s="96" t="str">
        <f t="shared" si="14"/>
        <v/>
      </c>
      <c r="Q38" s="96"/>
      <c r="R38" s="96" t="str">
        <f>IFERROR(原燃料消耗!AH35/原燃料消耗!AG35,"")</f>
        <v/>
      </c>
      <c r="S38" s="127"/>
      <c r="T38" s="128" t="str">
        <f>IFERROR(原燃料消耗!AH35/C38,"")</f>
        <v/>
      </c>
      <c r="U38" s="129" t="str">
        <f t="shared" si="3"/>
        <v/>
      </c>
      <c r="V38" s="130"/>
      <c r="W38" s="128"/>
      <c r="X38" s="131"/>
      <c r="Y38" s="131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51"/>
    </row>
    <row r="39" ht="15" customHeight="1" spans="1:38">
      <c r="A39" s="91">
        <v>29</v>
      </c>
      <c r="B39" s="92"/>
      <c r="C39" s="93"/>
      <c r="D39" s="93" t="str">
        <f t="shared" si="15"/>
        <v/>
      </c>
      <c r="E39" s="94"/>
      <c r="F39" s="95" t="s">
        <v>336</v>
      </c>
      <c r="G39" s="93" t="str">
        <f t="shared" si="16"/>
        <v/>
      </c>
      <c r="H39" s="96"/>
      <c r="I39" s="110"/>
      <c r="J39" s="96"/>
      <c r="K39" s="96"/>
      <c r="L39" s="96"/>
      <c r="M39" s="97"/>
      <c r="N39" s="96"/>
      <c r="O39" s="96"/>
      <c r="P39" s="96" t="str">
        <f t="shared" si="14"/>
        <v/>
      </c>
      <c r="Q39" s="96"/>
      <c r="R39" s="96" t="str">
        <f>IFERROR(原燃料消耗!AH36/原燃料消耗!AG36,"")</f>
        <v/>
      </c>
      <c r="S39" s="127"/>
      <c r="T39" s="128" t="str">
        <f>IFERROR(原燃料消耗!AH36/C39,"")</f>
        <v/>
      </c>
      <c r="U39" s="129" t="str">
        <f t="shared" si="3"/>
        <v/>
      </c>
      <c r="V39" s="130"/>
      <c r="W39" s="128"/>
      <c r="X39" s="131"/>
      <c r="Y39" s="131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51"/>
    </row>
    <row r="40" ht="15" customHeight="1" spans="1:38">
      <c r="A40" s="91">
        <v>30</v>
      </c>
      <c r="B40" s="92"/>
      <c r="C40" s="93"/>
      <c r="D40" s="93" t="str">
        <f t="shared" si="15"/>
        <v/>
      </c>
      <c r="E40" s="94"/>
      <c r="F40" s="95" t="s">
        <v>336</v>
      </c>
      <c r="G40" s="93" t="str">
        <f t="shared" si="16"/>
        <v/>
      </c>
      <c r="H40" s="96"/>
      <c r="I40" s="110"/>
      <c r="J40" s="96"/>
      <c r="K40" s="96"/>
      <c r="L40" s="96"/>
      <c r="M40" s="97"/>
      <c r="N40" s="96"/>
      <c r="O40" s="96"/>
      <c r="P40" s="96" t="str">
        <f t="shared" si="14"/>
        <v/>
      </c>
      <c r="Q40" s="96"/>
      <c r="R40" s="96" t="str">
        <f>IFERROR(原燃料消耗!AH37/原燃料消耗!AG37,"")</f>
        <v/>
      </c>
      <c r="S40" s="127"/>
      <c r="T40" s="128" t="str">
        <f>IFERROR(原燃料消耗!AH37/C40,"")</f>
        <v/>
      </c>
      <c r="U40" s="129" t="str">
        <f t="shared" si="3"/>
        <v/>
      </c>
      <c r="V40" s="130"/>
      <c r="W40" s="128"/>
      <c r="X40" s="131"/>
      <c r="Y40" s="131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51"/>
    </row>
    <row r="41" ht="15" customHeight="1" spans="1:38">
      <c r="A41" s="91">
        <v>31</v>
      </c>
      <c r="B41" s="92"/>
      <c r="C41" s="93"/>
      <c r="D41" s="93" t="str">
        <f t="shared" si="15"/>
        <v/>
      </c>
      <c r="E41" s="94"/>
      <c r="F41" s="95" t="s">
        <v>336</v>
      </c>
      <c r="G41" s="93" t="str">
        <f t="shared" si="16"/>
        <v/>
      </c>
      <c r="H41" s="96"/>
      <c r="I41" s="110"/>
      <c r="J41" s="96"/>
      <c r="K41" s="96"/>
      <c r="L41" s="96"/>
      <c r="M41" s="97"/>
      <c r="N41" s="96"/>
      <c r="O41" s="96"/>
      <c r="P41" s="96" t="str">
        <f t="shared" si="14"/>
        <v/>
      </c>
      <c r="Q41" s="96"/>
      <c r="R41" s="96" t="str">
        <f>IFERROR(原燃料消耗!AH38/原燃料消耗!AG38,"")</f>
        <v/>
      </c>
      <c r="S41" s="127"/>
      <c r="T41" s="128" t="str">
        <f>IFERROR(原燃料消耗!AH38/C41,"")</f>
        <v/>
      </c>
      <c r="U41" s="129" t="str">
        <f t="shared" si="3"/>
        <v/>
      </c>
      <c r="V41" s="130"/>
      <c r="W41" s="128"/>
      <c r="X41" s="131"/>
      <c r="Y41" s="131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51"/>
    </row>
    <row r="42" ht="15" customHeight="1" spans="1:38">
      <c r="A42" s="91" t="s">
        <v>78</v>
      </c>
      <c r="B42" s="98" t="str">
        <f t="shared" ref="B42:F42" si="17">IF(SUM(B31:B41)=0,"",SUM(B31:B41))</f>
        <v/>
      </c>
      <c r="C42" s="99" t="str">
        <f t="shared" si="17"/>
        <v/>
      </c>
      <c r="D42" s="99" t="str">
        <f>IF(C42="","",C42)</f>
        <v/>
      </c>
      <c r="E42" s="98" t="str">
        <f>IF(ISERROR(AVERAGE(E31:E41)),"",AVERAGE(E31:E41))</f>
        <v/>
      </c>
      <c r="F42" s="99" t="str">
        <f t="shared" si="17"/>
        <v/>
      </c>
      <c r="G42" s="99" t="str">
        <f>IF(F42="","",F42)</f>
        <v/>
      </c>
      <c r="H42" s="100" t="str">
        <f>IF(ISERROR(AVERAGE(H31:H41)),"",AVERAGE(H31:H41))</f>
        <v/>
      </c>
      <c r="I42" s="100" t="str">
        <f>IF(ISERROR(AVERAGE(I31:I41)),"",AVERAGE(I31:I41))</f>
        <v/>
      </c>
      <c r="J42" s="100" t="str">
        <f>IF(ISERROR(AVERAGE(J31:J41)),"",AVERAGE(J31:J41))</f>
        <v/>
      </c>
      <c r="K42" s="100" t="str">
        <f t="shared" ref="K42:P42" si="18">IF(ISERROR(AVERAGE(K31:K41)),"",AVERAGE(K31:K41))</f>
        <v/>
      </c>
      <c r="L42" s="100" t="str">
        <f t="shared" si="18"/>
        <v/>
      </c>
      <c r="M42" s="100" t="str">
        <f t="shared" si="18"/>
        <v/>
      </c>
      <c r="N42" s="100" t="str">
        <f t="shared" si="18"/>
        <v/>
      </c>
      <c r="O42" s="100"/>
      <c r="P42" s="100" t="str">
        <f t="shared" si="18"/>
        <v/>
      </c>
      <c r="Q42" s="100" t="str">
        <f t="shared" ref="Q42:AL42" si="19">IF(ISERROR(AVERAGE(Q31:Q41)),"",AVERAGE(Q31:Q41))</f>
        <v/>
      </c>
      <c r="R42" s="134" t="str">
        <f>IFERROR(原燃料消耗!AH39/原燃料消耗!AG39,"")</f>
        <v/>
      </c>
      <c r="S42" s="135" t="str">
        <f t="shared" si="19"/>
        <v/>
      </c>
      <c r="T42" s="98" t="str">
        <f>IFERROR(原燃料消耗!AH39/C42,"")</f>
        <v/>
      </c>
      <c r="U42" s="136" t="str">
        <f t="shared" si="3"/>
        <v/>
      </c>
      <c r="V42" s="137" t="str">
        <f t="shared" si="19"/>
        <v/>
      </c>
      <c r="W42" s="98" t="str">
        <f t="shared" si="19"/>
        <v/>
      </c>
      <c r="X42" s="99" t="str">
        <f t="shared" si="19"/>
        <v/>
      </c>
      <c r="Y42" s="99" t="str">
        <f t="shared" si="19"/>
        <v/>
      </c>
      <c r="Z42" s="100" t="str">
        <f t="shared" si="19"/>
        <v/>
      </c>
      <c r="AA42" s="100" t="str">
        <f t="shared" si="19"/>
        <v/>
      </c>
      <c r="AB42" s="100" t="str">
        <f t="shared" si="19"/>
        <v/>
      </c>
      <c r="AC42" s="100" t="str">
        <f t="shared" si="19"/>
        <v/>
      </c>
      <c r="AD42" s="100" t="str">
        <f t="shared" si="19"/>
        <v/>
      </c>
      <c r="AE42" s="100" t="str">
        <f t="shared" si="19"/>
        <v/>
      </c>
      <c r="AF42" s="100" t="str">
        <f t="shared" si="19"/>
        <v/>
      </c>
      <c r="AG42" s="100" t="str">
        <f t="shared" si="19"/>
        <v/>
      </c>
      <c r="AH42" s="100" t="str">
        <f t="shared" si="19"/>
        <v/>
      </c>
      <c r="AI42" s="100" t="str">
        <f t="shared" si="19"/>
        <v/>
      </c>
      <c r="AJ42" s="100" t="str">
        <f t="shared" si="19"/>
        <v/>
      </c>
      <c r="AK42" s="100" t="str">
        <f t="shared" si="19"/>
        <v/>
      </c>
      <c r="AL42" s="152" t="str">
        <f t="shared" si="19"/>
        <v/>
      </c>
    </row>
    <row r="43" ht="15" customHeight="1" spans="1:38">
      <c r="A43" s="101" t="s">
        <v>337</v>
      </c>
      <c r="B43" s="102" t="str">
        <f>IF(SUM(B9:B18,B20:B29,B31:B41)=0,"",SUM(B9:B18,B20:B29,B31:B41))</f>
        <v/>
      </c>
      <c r="C43" s="103" t="str">
        <f>IF(SUM(C9:C18,C20:C29,C31:C41)=0,"",SUM(C9:C18,C20:C29,C31:C41))</f>
        <v/>
      </c>
      <c r="D43" s="103" t="str">
        <f>IF(SUM(D19,D30,D42)=0,"",SUM(D19,D30,D42))</f>
        <v/>
      </c>
      <c r="E43" s="104" t="str">
        <f>IF(ISERROR(AVERAGE(E19,E30,E42)),"",AVERAGE(E19,E30,E42))</f>
        <v/>
      </c>
      <c r="F43" s="105" t="str">
        <f>IF(SUM(F19,F30,F42)=0,"",SUM(F19,F30,F42))</f>
        <v/>
      </c>
      <c r="G43" s="105" t="str">
        <f>IF(SUM(G19,G30,G42)=0,"",SUM(G19,G30,G42))</f>
        <v/>
      </c>
      <c r="H43" s="104" t="str">
        <f>IF(ISERROR(AVERAGE(H19,H30,H42)),"",AVERAGE(H19,H30,H42))</f>
        <v/>
      </c>
      <c r="I43" s="104" t="str">
        <f>IF(ISERROR(AVERAGE(I19,I30,I42)),"",AVERAGE(I19,I30,I42))</f>
        <v/>
      </c>
      <c r="J43" s="104" t="str">
        <f>IF(ISERROR(AVERAGE(J19,J30,J42)),"",AVERAGE(J19,J30,J42))</f>
        <v/>
      </c>
      <c r="K43" s="104" t="str">
        <f t="shared" ref="K43:P43" si="20">IF(ISERROR(AVERAGE(K19,K30,K42)),"",AVERAGE(K19,K30,K42))</f>
        <v/>
      </c>
      <c r="L43" s="104" t="str">
        <f t="shared" si="20"/>
        <v/>
      </c>
      <c r="M43" s="104" t="str">
        <f t="shared" si="20"/>
        <v/>
      </c>
      <c r="N43" s="104" t="str">
        <f t="shared" si="20"/>
        <v/>
      </c>
      <c r="O43" s="104"/>
      <c r="P43" s="111" t="str">
        <f t="shared" si="20"/>
        <v/>
      </c>
      <c r="Q43" s="104" t="str">
        <f t="shared" ref="Q43:AL43" si="21">IF(ISERROR(AVERAGE(Q19,Q30,Q42)),"",AVERAGE(Q19,Q30,Q42))</f>
        <v/>
      </c>
      <c r="R43" s="138" t="str">
        <f>IFERROR(原燃料消耗!AH40/原燃料消耗!AG40,"")</f>
        <v/>
      </c>
      <c r="S43" s="104" t="str">
        <f t="shared" si="21"/>
        <v/>
      </c>
      <c r="T43" s="104" t="str">
        <f>IFERROR(原燃料消耗!AH40/C43,"")</f>
        <v/>
      </c>
      <c r="U43" s="139" t="str">
        <f t="shared" si="3"/>
        <v/>
      </c>
      <c r="V43" s="140" t="str">
        <f t="shared" si="21"/>
        <v/>
      </c>
      <c r="W43" s="104" t="str">
        <f t="shared" si="21"/>
        <v/>
      </c>
      <c r="X43" s="105" t="str">
        <f t="shared" si="21"/>
        <v/>
      </c>
      <c r="Y43" s="105" t="str">
        <f t="shared" si="21"/>
        <v/>
      </c>
      <c r="Z43" s="104" t="str">
        <f t="shared" si="21"/>
        <v/>
      </c>
      <c r="AA43" s="104" t="str">
        <f t="shared" si="21"/>
        <v/>
      </c>
      <c r="AB43" s="104" t="str">
        <f t="shared" si="21"/>
        <v/>
      </c>
      <c r="AC43" s="104" t="str">
        <f t="shared" si="21"/>
        <v/>
      </c>
      <c r="AD43" s="104" t="str">
        <f t="shared" si="21"/>
        <v/>
      </c>
      <c r="AE43" s="104" t="str">
        <f t="shared" si="21"/>
        <v/>
      </c>
      <c r="AF43" s="104" t="str">
        <f t="shared" si="21"/>
        <v/>
      </c>
      <c r="AG43" s="104" t="str">
        <f t="shared" si="21"/>
        <v/>
      </c>
      <c r="AH43" s="104" t="str">
        <f t="shared" si="21"/>
        <v/>
      </c>
      <c r="AI43" s="104" t="str">
        <f t="shared" si="21"/>
        <v/>
      </c>
      <c r="AJ43" s="104" t="str">
        <f t="shared" si="21"/>
        <v/>
      </c>
      <c r="AK43" s="104" t="str">
        <f t="shared" si="21"/>
        <v/>
      </c>
      <c r="AL43" s="153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338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340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341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342</v>
      </c>
      <c r="C3" s="52"/>
      <c r="D3" s="52"/>
      <c r="E3" s="52"/>
      <c r="F3" s="51" t="s">
        <v>343</v>
      </c>
      <c r="G3" s="52"/>
      <c r="H3" s="52"/>
      <c r="I3" s="52"/>
      <c r="J3" s="51" t="s">
        <v>344</v>
      </c>
      <c r="K3" s="52"/>
      <c r="L3" s="52"/>
      <c r="M3" s="52"/>
      <c r="N3" s="51" t="s">
        <v>345</v>
      </c>
      <c r="O3" s="52"/>
      <c r="P3" s="52"/>
      <c r="Q3" s="51" t="s">
        <v>346</v>
      </c>
      <c r="R3" s="52"/>
      <c r="S3" s="52"/>
      <c r="T3" s="51" t="s">
        <v>347</v>
      </c>
      <c r="U3" s="52"/>
      <c r="V3" s="52"/>
      <c r="W3" s="51" t="s">
        <v>348</v>
      </c>
      <c r="X3" s="52"/>
      <c r="Y3" s="52"/>
      <c r="Z3" s="51" t="s">
        <v>349</v>
      </c>
      <c r="AA3" s="52"/>
      <c r="AB3" s="52"/>
      <c r="AC3" s="66" t="s">
        <v>350</v>
      </c>
      <c r="AD3" s="67"/>
      <c r="AE3" s="67"/>
      <c r="AF3" s="51" t="s">
        <v>351</v>
      </c>
      <c r="AG3" s="52"/>
      <c r="AH3" s="52"/>
      <c r="AI3" s="51" t="s">
        <v>352</v>
      </c>
      <c r="AJ3" s="52"/>
      <c r="AK3" s="52"/>
      <c r="AL3" s="51" t="s">
        <v>353</v>
      </c>
      <c r="AM3" s="52"/>
      <c r="AN3" s="52"/>
      <c r="AO3" s="51" t="s">
        <v>354</v>
      </c>
      <c r="AP3" s="52"/>
      <c r="AQ3" s="52"/>
      <c r="AR3" s="51" t="s">
        <v>355</v>
      </c>
      <c r="AS3" s="52"/>
      <c r="AT3" s="52"/>
      <c r="AU3" s="51" t="s">
        <v>356</v>
      </c>
      <c r="AV3" s="52"/>
      <c r="AW3" s="52"/>
      <c r="AX3" s="69" t="s">
        <v>357</v>
      </c>
      <c r="AY3" s="70"/>
      <c r="AZ3" s="71"/>
    </row>
    <row r="4" ht="15" customHeight="1" spans="1:52">
      <c r="A4" s="50"/>
      <c r="B4" s="51" t="s">
        <v>358</v>
      </c>
      <c r="C4" s="51" t="s">
        <v>359</v>
      </c>
      <c r="D4" s="51" t="s">
        <v>360</v>
      </c>
      <c r="E4" s="51" t="s">
        <v>361</v>
      </c>
      <c r="F4" s="51" t="s">
        <v>358</v>
      </c>
      <c r="G4" s="51" t="s">
        <v>359</v>
      </c>
      <c r="H4" s="51" t="s">
        <v>360</v>
      </c>
      <c r="I4" s="51" t="s">
        <v>361</v>
      </c>
      <c r="J4" s="51" t="s">
        <v>358</v>
      </c>
      <c r="K4" s="51" t="s">
        <v>359</v>
      </c>
      <c r="L4" s="51" t="s">
        <v>360</v>
      </c>
      <c r="M4" s="51" t="s">
        <v>361</v>
      </c>
      <c r="N4" s="51" t="s">
        <v>362</v>
      </c>
      <c r="O4" s="51" t="s">
        <v>363</v>
      </c>
      <c r="P4" s="51" t="s">
        <v>207</v>
      </c>
      <c r="Q4" s="51" t="s">
        <v>362</v>
      </c>
      <c r="R4" s="51" t="s">
        <v>363</v>
      </c>
      <c r="S4" s="51" t="s">
        <v>207</v>
      </c>
      <c r="T4" s="51" t="s">
        <v>362</v>
      </c>
      <c r="U4" s="51" t="s">
        <v>363</v>
      </c>
      <c r="V4" s="51" t="s">
        <v>207</v>
      </c>
      <c r="W4" s="51" t="s">
        <v>362</v>
      </c>
      <c r="X4" s="51" t="s">
        <v>363</v>
      </c>
      <c r="Y4" s="51" t="s">
        <v>207</v>
      </c>
      <c r="Z4" s="51" t="s">
        <v>362</v>
      </c>
      <c r="AA4" s="51" t="s">
        <v>363</v>
      </c>
      <c r="AB4" s="51" t="s">
        <v>207</v>
      </c>
      <c r="AC4" s="51" t="s">
        <v>362</v>
      </c>
      <c r="AD4" s="51" t="s">
        <v>363</v>
      </c>
      <c r="AE4" s="51" t="s">
        <v>207</v>
      </c>
      <c r="AF4" s="51" t="s">
        <v>362</v>
      </c>
      <c r="AG4" s="51" t="s">
        <v>363</v>
      </c>
      <c r="AH4" s="51" t="s">
        <v>207</v>
      </c>
      <c r="AI4" s="51" t="s">
        <v>362</v>
      </c>
      <c r="AJ4" s="51" t="s">
        <v>363</v>
      </c>
      <c r="AK4" s="51" t="s">
        <v>207</v>
      </c>
      <c r="AL4" s="51" t="s">
        <v>362</v>
      </c>
      <c r="AM4" s="51" t="s">
        <v>363</v>
      </c>
      <c r="AN4" s="51" t="s">
        <v>207</v>
      </c>
      <c r="AO4" s="51" t="s">
        <v>362</v>
      </c>
      <c r="AP4" s="51" t="s">
        <v>363</v>
      </c>
      <c r="AQ4" s="51" t="s">
        <v>207</v>
      </c>
      <c r="AR4" s="51" t="s">
        <v>362</v>
      </c>
      <c r="AS4" s="51" t="s">
        <v>363</v>
      </c>
      <c r="AT4" s="51" t="s">
        <v>207</v>
      </c>
      <c r="AU4" s="51" t="s">
        <v>362</v>
      </c>
      <c r="AV4" s="51" t="s">
        <v>363</v>
      </c>
      <c r="AW4" s="51" t="s">
        <v>207</v>
      </c>
      <c r="AX4" s="69" t="s">
        <v>362</v>
      </c>
      <c r="AY4" s="69" t="s">
        <v>363</v>
      </c>
      <c r="AZ4" s="72" t="s">
        <v>207</v>
      </c>
    </row>
    <row r="5" ht="15" customHeight="1" spans="1:52">
      <c r="A5" s="53"/>
      <c r="B5" s="54" t="s">
        <v>288</v>
      </c>
      <c r="C5" s="54" t="s">
        <v>209</v>
      </c>
      <c r="D5" s="54" t="s">
        <v>209</v>
      </c>
      <c r="E5" s="54" t="s">
        <v>209</v>
      </c>
      <c r="F5" s="54" t="s">
        <v>288</v>
      </c>
      <c r="G5" s="54" t="s">
        <v>209</v>
      </c>
      <c r="H5" s="54" t="s">
        <v>209</v>
      </c>
      <c r="I5" s="54" t="s">
        <v>209</v>
      </c>
      <c r="J5" s="54" t="s">
        <v>288</v>
      </c>
      <c r="K5" s="54" t="s">
        <v>209</v>
      </c>
      <c r="L5" s="54" t="s">
        <v>209</v>
      </c>
      <c r="M5" s="54" t="s">
        <v>209</v>
      </c>
      <c r="N5" s="54" t="s">
        <v>209</v>
      </c>
      <c r="O5" s="54" t="s">
        <v>209</v>
      </c>
      <c r="P5" s="54" t="s">
        <v>209</v>
      </c>
      <c r="Q5" s="54" t="s">
        <v>209</v>
      </c>
      <c r="R5" s="54" t="s">
        <v>209</v>
      </c>
      <c r="S5" s="54" t="s">
        <v>209</v>
      </c>
      <c r="T5" s="54" t="s">
        <v>209</v>
      </c>
      <c r="U5" s="54" t="s">
        <v>209</v>
      </c>
      <c r="V5" s="54" t="s">
        <v>209</v>
      </c>
      <c r="W5" s="54" t="s">
        <v>209</v>
      </c>
      <c r="X5" s="54" t="s">
        <v>209</v>
      </c>
      <c r="Y5" s="54" t="s">
        <v>209</v>
      </c>
      <c r="Z5" s="54" t="s">
        <v>209</v>
      </c>
      <c r="AA5" s="54" t="s">
        <v>209</v>
      </c>
      <c r="AB5" s="54" t="s">
        <v>209</v>
      </c>
      <c r="AC5" s="54" t="s">
        <v>209</v>
      </c>
      <c r="AD5" s="54" t="s">
        <v>209</v>
      </c>
      <c r="AE5" s="54" t="s">
        <v>209</v>
      </c>
      <c r="AF5" s="54" t="s">
        <v>209</v>
      </c>
      <c r="AG5" s="54" t="s">
        <v>209</v>
      </c>
      <c r="AH5" s="54" t="s">
        <v>209</v>
      </c>
      <c r="AI5" s="54" t="s">
        <v>209</v>
      </c>
      <c r="AJ5" s="54" t="s">
        <v>209</v>
      </c>
      <c r="AK5" s="54" t="s">
        <v>209</v>
      </c>
      <c r="AL5" s="54" t="s">
        <v>209</v>
      </c>
      <c r="AM5" s="54" t="s">
        <v>209</v>
      </c>
      <c r="AN5" s="54" t="s">
        <v>209</v>
      </c>
      <c r="AO5" s="54" t="s">
        <v>209</v>
      </c>
      <c r="AP5" s="54" t="s">
        <v>209</v>
      </c>
      <c r="AQ5" s="54" t="s">
        <v>209</v>
      </c>
      <c r="AR5" s="54" t="s">
        <v>209</v>
      </c>
      <c r="AS5" s="54" t="s">
        <v>209</v>
      </c>
      <c r="AT5" s="54" t="s">
        <v>209</v>
      </c>
      <c r="AU5" s="54" t="s">
        <v>209</v>
      </c>
      <c r="AV5" s="54" t="s">
        <v>209</v>
      </c>
      <c r="AW5" s="54" t="s">
        <v>209</v>
      </c>
      <c r="AX5" s="54" t="s">
        <v>209</v>
      </c>
      <c r="AY5" s="54" t="s">
        <v>209</v>
      </c>
      <c r="AZ5" s="73" t="s">
        <v>209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G10" sqref="G10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207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4.2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2020-07-10T02:03:44Z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