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templates\8高炉\炉内报表\cn_zh\"/>
    </mc:Choice>
  </mc:AlternateContent>
  <xr:revisionPtr revIDLastSave="0" documentId="13_ncr:1_{6220A0D3-2CDE-4F24-9EF7-E4D4E17DB953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原燃料质量" sheetId="2" r:id="rId1"/>
    <sheet name="原燃料消耗" sheetId="4" r:id="rId2"/>
    <sheet name="布料、风口及炉况情况" sheetId="15" r:id="rId3"/>
    <sheet name="出渣铁及煤气成分" sheetId="5" r:id="rId4"/>
    <sheet name="技术经济指标及操作参数" sheetId="7" r:id="rId5"/>
    <sheet name="_dictionary" sheetId="13" r:id="rId6"/>
    <sheet name="_metadata" sheetId="14" r:id="rId7"/>
    <sheet name="冷却水冷却壁" sheetId="8" r:id="rId8"/>
    <sheet name="炉底温度" sheetId="9" r:id="rId9"/>
    <sheet name="休风统计" sheetId="10" r:id="rId10"/>
    <sheet name="大计事" sheetId="11" r:id="rId11"/>
    <sheet name="Sheet1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15" l="1"/>
  <c r="H41" i="15"/>
  <c r="D41" i="15"/>
  <c r="W40" i="15"/>
  <c r="V40" i="15"/>
  <c r="U40" i="15"/>
  <c r="I40" i="15"/>
  <c r="H40" i="15"/>
  <c r="D40" i="15"/>
  <c r="C40" i="15"/>
  <c r="C28" i="15"/>
  <c r="C41" i="15" s="1"/>
  <c r="W17" i="15"/>
  <c r="V17" i="15"/>
  <c r="U17" i="15"/>
  <c r="AH26" i="9" l="1"/>
  <c r="AG43" i="7"/>
  <c r="AH43" i="7"/>
  <c r="C43" i="7"/>
  <c r="D43" i="7"/>
  <c r="C42" i="7"/>
  <c r="D42" i="7"/>
  <c r="C30" i="7"/>
  <c r="D30" i="7"/>
  <c r="C19" i="7"/>
  <c r="D19" i="7"/>
  <c r="B42" i="7"/>
  <c r="B30" i="7"/>
  <c r="B19" i="7"/>
  <c r="B43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E30" i="7"/>
  <c r="AF30" i="7"/>
  <c r="AG30" i="7"/>
  <c r="AH30" i="7"/>
  <c r="AI30" i="7"/>
  <c r="AJ30" i="7"/>
  <c r="AK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A19" i="7"/>
  <c r="AA43" i="7" s="1"/>
  <c r="AB19" i="7"/>
  <c r="AB43" i="7" s="1"/>
  <c r="AC19" i="7"/>
  <c r="AC43" i="7" s="1"/>
  <c r="AD19" i="7"/>
  <c r="AD43" i="7" s="1"/>
  <c r="AE19" i="7"/>
  <c r="AE43" i="7" s="1"/>
  <c r="AF19" i="7"/>
  <c r="AF43" i="7" s="1"/>
  <c r="AG19" i="7"/>
  <c r="AH19" i="7"/>
  <c r="AI19" i="7"/>
  <c r="AI43" i="7" s="1"/>
  <c r="AJ19" i="7"/>
  <c r="AJ43" i="7" s="1"/>
  <c r="AK19" i="7"/>
  <c r="AK43" i="7" s="1"/>
  <c r="E19" i="7"/>
  <c r="F19" i="7"/>
  <c r="F43" i="7" s="1"/>
  <c r="G19" i="7"/>
  <c r="G43" i="7" s="1"/>
  <c r="H19" i="7"/>
  <c r="H43" i="7" s="1"/>
  <c r="I19" i="7"/>
  <c r="I43" i="7" s="1"/>
  <c r="J19" i="7"/>
  <c r="J43" i="7" s="1"/>
  <c r="K19" i="7"/>
  <c r="K43" i="7" s="1"/>
  <c r="L19" i="7"/>
  <c r="L43" i="7" s="1"/>
  <c r="M19" i="7"/>
  <c r="M43" i="7" s="1"/>
  <c r="N19" i="7"/>
  <c r="N43" i="7" s="1"/>
  <c r="O19" i="7"/>
  <c r="O43" i="7" s="1"/>
  <c r="Q19" i="7"/>
  <c r="Q43" i="7" s="1"/>
  <c r="R19" i="7"/>
  <c r="R43" i="7" s="1"/>
  <c r="S19" i="7"/>
  <c r="S43" i="7" s="1"/>
  <c r="T19" i="7"/>
  <c r="T43" i="7" s="1"/>
  <c r="U19" i="7"/>
  <c r="U43" i="7" s="1"/>
  <c r="V19" i="7"/>
  <c r="V43" i="7" s="1"/>
  <c r="W19" i="7"/>
  <c r="W43" i="7" s="1"/>
  <c r="X19" i="7"/>
  <c r="X43" i="7" s="1"/>
  <c r="Y19" i="7"/>
  <c r="Y43" i="7" s="1"/>
  <c r="Z19" i="7"/>
  <c r="Z43" i="7" s="1"/>
  <c r="E43" i="7" l="1"/>
  <c r="P7" i="12"/>
  <c r="K40" i="10"/>
  <c r="J40" i="10"/>
  <c r="I40" i="10"/>
  <c r="H40" i="10"/>
  <c r="G40" i="10"/>
  <c r="F40" i="10"/>
  <c r="E40" i="10"/>
  <c r="D40" i="10"/>
  <c r="C40" i="10"/>
  <c r="B40" i="10"/>
  <c r="B39" i="10"/>
  <c r="C27" i="10"/>
  <c r="B27" i="10"/>
  <c r="C16" i="10"/>
  <c r="B16" i="10"/>
  <c r="BO26" i="9"/>
  <c r="BN26" i="9"/>
  <c r="BM26" i="9"/>
  <c r="BL26" i="9"/>
  <c r="BK26" i="9"/>
  <c r="BJ26" i="9"/>
  <c r="BI26" i="9"/>
  <c r="BH26" i="9"/>
  <c r="BG26" i="9"/>
  <c r="BF26" i="9"/>
  <c r="BE26" i="9"/>
  <c r="BD26" i="9"/>
  <c r="BC26" i="9"/>
  <c r="BB26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AZ40" i="8"/>
  <c r="AY40" i="8"/>
  <c r="AX40" i="8"/>
  <c r="AW40" i="8"/>
  <c r="AV40" i="8"/>
  <c r="AU40" i="8"/>
  <c r="AT40" i="8"/>
  <c r="AS40" i="8"/>
  <c r="AR40" i="8"/>
  <c r="AQ40" i="8"/>
  <c r="AP40" i="8"/>
  <c r="AO40" i="8"/>
  <c r="AN40" i="8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L40" i="8"/>
  <c r="K40" i="8"/>
  <c r="J40" i="8"/>
  <c r="H40" i="8"/>
  <c r="G40" i="8"/>
  <c r="F40" i="8"/>
  <c r="D40" i="8"/>
  <c r="C40" i="8"/>
  <c r="B40" i="8"/>
  <c r="AZ39" i="8"/>
  <c r="AY39" i="8"/>
  <c r="AX39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L39" i="8"/>
  <c r="K39" i="8"/>
  <c r="J39" i="8"/>
  <c r="H39" i="8"/>
  <c r="G39" i="8"/>
  <c r="F39" i="8"/>
  <c r="D39" i="8"/>
  <c r="C39" i="8"/>
  <c r="B39" i="8"/>
  <c r="M38" i="8"/>
  <c r="I38" i="8"/>
  <c r="E38" i="8"/>
  <c r="M37" i="8"/>
  <c r="I37" i="8"/>
  <c r="E37" i="8"/>
  <c r="M36" i="8"/>
  <c r="I36" i="8"/>
  <c r="E36" i="8"/>
  <c r="M35" i="8"/>
  <c r="I35" i="8"/>
  <c r="E35" i="8"/>
  <c r="M34" i="8"/>
  <c r="I34" i="8"/>
  <c r="M33" i="8"/>
  <c r="I33" i="8"/>
  <c r="E33" i="8"/>
  <c r="M32" i="8"/>
  <c r="I32" i="8"/>
  <c r="E32" i="8"/>
  <c r="M31" i="8"/>
  <c r="M39" i="8" s="1"/>
  <c r="I31" i="8"/>
  <c r="E31" i="8"/>
  <c r="M7" i="8"/>
  <c r="I7" i="8"/>
  <c r="E7" i="8"/>
  <c r="M6" i="8"/>
  <c r="I6" i="8"/>
  <c r="E6" i="8"/>
  <c r="E40" i="8" s="1"/>
  <c r="P14" i="7"/>
  <c r="P13" i="7"/>
  <c r="P12" i="7"/>
  <c r="P11" i="7"/>
  <c r="P10" i="7"/>
  <c r="P9" i="7"/>
  <c r="AE40" i="5"/>
  <c r="AD40" i="5"/>
  <c r="AC40" i="5"/>
  <c r="J40" i="5"/>
  <c r="I40" i="5"/>
  <c r="H40" i="5"/>
  <c r="G40" i="5"/>
  <c r="F40" i="5"/>
  <c r="E40" i="5"/>
  <c r="AF39" i="5"/>
  <c r="AE39" i="5"/>
  <c r="AD39" i="5"/>
  <c r="AC39" i="5"/>
  <c r="J39" i="5"/>
  <c r="I39" i="5"/>
  <c r="H39" i="5"/>
  <c r="G39" i="5"/>
  <c r="F39" i="5"/>
  <c r="E39" i="5"/>
  <c r="AF6" i="5"/>
  <c r="AF40" i="5" s="1"/>
  <c r="AR40" i="2"/>
  <c r="AQ40" i="2"/>
  <c r="AP40" i="2"/>
  <c r="AO40" i="2"/>
  <c r="AN40" i="2"/>
  <c r="AD40" i="2"/>
  <c r="AC40" i="2"/>
  <c r="AB40" i="2"/>
  <c r="AA40" i="2"/>
  <c r="Z40" i="2"/>
  <c r="P40" i="2"/>
  <c r="N40" i="2"/>
  <c r="M40" i="2"/>
  <c r="L40" i="2"/>
  <c r="J40" i="2"/>
  <c r="H40" i="2"/>
  <c r="G40" i="2"/>
  <c r="E40" i="2"/>
  <c r="D40" i="2"/>
  <c r="C40" i="2"/>
  <c r="AR39" i="2"/>
  <c r="AQ39" i="2"/>
  <c r="AP39" i="2"/>
  <c r="AO39" i="2"/>
  <c r="AN39" i="2"/>
  <c r="AD39" i="2"/>
  <c r="AC39" i="2"/>
  <c r="AB39" i="2"/>
  <c r="AA39" i="2"/>
  <c r="Z39" i="2"/>
  <c r="P39" i="2"/>
  <c r="N39" i="2"/>
  <c r="M39" i="2"/>
  <c r="L39" i="2"/>
  <c r="J39" i="2"/>
  <c r="H39" i="2"/>
  <c r="G39" i="2"/>
  <c r="E39" i="2"/>
  <c r="D39" i="2"/>
  <c r="C39" i="2"/>
  <c r="AR27" i="2"/>
  <c r="AQ27" i="2"/>
  <c r="AP27" i="2"/>
  <c r="AO27" i="2"/>
  <c r="AN27" i="2"/>
  <c r="AD27" i="2"/>
  <c r="AC27" i="2"/>
  <c r="AB27" i="2"/>
  <c r="AA27" i="2"/>
  <c r="Z27" i="2"/>
  <c r="AR16" i="2"/>
  <c r="AQ16" i="2"/>
  <c r="AP16" i="2"/>
  <c r="AO16" i="2"/>
  <c r="AN16" i="2"/>
  <c r="AD16" i="2"/>
  <c r="AC16" i="2"/>
  <c r="AB16" i="2"/>
  <c r="AA16" i="2"/>
  <c r="Z16" i="2"/>
  <c r="I39" i="8" l="1"/>
  <c r="I40" i="8"/>
  <c r="P19" i="7"/>
  <c r="P43" i="7" s="1"/>
  <c r="M40" i="8"/>
  <c r="E3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ZYSD 12</author>
  </authors>
  <commentList>
    <comment ref="R6" authorId="0" shapeId="0" xr:uid="{F4E89ACA-C4DC-4B24-8227-42660F89BFF0}">
      <text>
        <r>
          <rPr>
            <b/>
            <sz val="9"/>
            <rFont val="Tahoma"/>
            <family val="2"/>
          </rPr>
          <t>ZYSD 12:</t>
        </r>
        <r>
          <rPr>
            <sz val="9"/>
            <rFont val="Tahoma"/>
            <family val="2"/>
          </rPr>
          <t xml:space="preserve">
ZYSD 12:
上料装料chargeRawdata，最后一条上料装料中的COO，position和roundset</t>
        </r>
      </text>
    </comment>
  </commentList>
</comments>
</file>

<file path=xl/sharedStrings.xml><?xml version="1.0" encoding="utf-8"?>
<sst xmlns="http://schemas.openxmlformats.org/spreadsheetml/2006/main" count="648" uniqueCount="321">
  <si>
    <t>日
期</t>
  </si>
  <si>
    <t>烧结矿</t>
  </si>
  <si>
    <t>球团</t>
  </si>
  <si>
    <t>块矿</t>
  </si>
  <si>
    <t>焦碳</t>
  </si>
  <si>
    <t>喷吹煤</t>
  </si>
  <si>
    <t>名称</t>
  </si>
  <si>
    <t>TFe</t>
  </si>
  <si>
    <t>FeO</t>
  </si>
  <si>
    <t>CaO</t>
  </si>
  <si>
    <t>SiO2</t>
  </si>
  <si>
    <t>Al2O3</t>
  </si>
  <si>
    <t>MgO</t>
  </si>
  <si>
    <t>R2</t>
  </si>
  <si>
    <t>S</t>
  </si>
  <si>
    <t>Zn</t>
  </si>
  <si>
    <t>DI</t>
  </si>
  <si>
    <t>5-10</t>
  </si>
  <si>
    <t>25-40</t>
  </si>
  <si>
    <t>抗磨</t>
  </si>
  <si>
    <r>
      <rPr>
        <b/>
        <sz val="12"/>
        <rFont val="宋体"/>
        <family val="3"/>
        <charset val="134"/>
        <scheme val="minor"/>
      </rPr>
      <t>SiO</t>
    </r>
    <r>
      <rPr>
        <b/>
        <vertAlign val="subscript"/>
        <sz val="12"/>
        <rFont val="宋体"/>
        <family val="3"/>
        <charset val="134"/>
        <scheme val="minor"/>
      </rPr>
      <t>2</t>
    </r>
  </si>
  <si>
    <t>C</t>
  </si>
  <si>
    <t>Ad</t>
  </si>
  <si>
    <t>Vdaf</t>
  </si>
  <si>
    <t>M40</t>
  </si>
  <si>
    <t>M10</t>
  </si>
  <si>
    <t>CSR</t>
  </si>
  <si>
    <t>CRI</t>
  </si>
  <si>
    <t>Std</t>
  </si>
  <si>
    <t>FCD</t>
  </si>
  <si>
    <t>%</t>
  </si>
  <si>
    <t>四烧直供烧结矿</t>
  </si>
  <si>
    <t>鄂州球团</t>
  </si>
  <si>
    <t>/analysisValues/rangeByCode?from=1592150400000&amp;to=1592236800000&amp;brandCode=S4_SINTER</t>
  </si>
  <si>
    <t>/analysisValues/rangeByType?from=1592150400000&amp;to=1592236800000&amp;materialType=PELLETS</t>
  </si>
  <si>
    <t>/analysisValues/rangeByType?from=1592150400000&amp;to=1592236800000&amp;materialType=LUMPORE</t>
  </si>
  <si>
    <t>/analysisValues/rangeByType?from=1592150400000&amp;to=1592236800000&amp;materialType=COKE</t>
  </si>
  <si>
    <t>/analysisValues/rangeByType?from=1592150400000&amp;to=1592236800000&amp;materialType=PCI</t>
  </si>
  <si>
    <t>上旬</t>
  </si>
  <si>
    <t>中旬</t>
  </si>
  <si>
    <t>下旬</t>
  </si>
  <si>
    <t>全月</t>
  </si>
  <si>
    <t>烧结</t>
  </si>
  <si>
    <t>熔剂</t>
  </si>
  <si>
    <t>焦炭</t>
  </si>
  <si>
    <t>喷煤</t>
  </si>
  <si>
    <t>总烧
结量</t>
  </si>
  <si>
    <t>球团
总量</t>
  </si>
  <si>
    <t>块矿
总量</t>
  </si>
  <si>
    <t>烧结
比例</t>
  </si>
  <si>
    <t>球团
比例</t>
  </si>
  <si>
    <t>块矿
比例</t>
  </si>
  <si>
    <t>南非块矿比例</t>
  </si>
  <si>
    <t>焦炭
总量</t>
  </si>
  <si>
    <t>喷煤
总量</t>
  </si>
  <si>
    <t>四烧</t>
  </si>
  <si>
    <t>一烧</t>
  </si>
  <si>
    <t>小烧</t>
  </si>
  <si>
    <t>程球</t>
  </si>
  <si>
    <t>鄂球</t>
  </si>
  <si>
    <t>纽曼混
合块</t>
  </si>
  <si>
    <t>海南块矿</t>
  </si>
  <si>
    <t>FMG块矿精块矿</t>
  </si>
  <si>
    <t>阿块</t>
  </si>
  <si>
    <t>南非库博块矿</t>
  </si>
  <si>
    <t>南非KUMBA高品质块</t>
  </si>
  <si>
    <t>石灰石</t>
  </si>
  <si>
    <t>硅石</t>
  </si>
  <si>
    <t>冶金焦</t>
  </si>
  <si>
    <t>回用焦</t>
  </si>
  <si>
    <t>焦丁</t>
  </si>
  <si>
    <t>t</t>
  </si>
  <si>
    <t>烧结总量*100/(烧结+球团+块矿)</t>
  </si>
  <si>
    <t>同烧结</t>
  </si>
  <si>
    <t>这一列先隐藏吧</t>
  </si>
  <si>
    <t>/report/material/materialExpend/stc?dateTime=1593322630335</t>
  </si>
  <si>
    <t xml:space="preserve">  </t>
  </si>
  <si>
    <t>SINTER</t>
  </si>
  <si>
    <t>PELLETS</t>
  </si>
  <si>
    <t>LUMPORE</t>
  </si>
  <si>
    <t>COKE</t>
  </si>
  <si>
    <t>FLUX</t>
  </si>
  <si>
    <t>溶剂</t>
  </si>
  <si>
    <t>大类按上面的固定死，第二列的列名根据所属分类动态扩展，后面总量也是这些分类下的求和</t>
  </si>
  <si>
    <t>平均
矿批</t>
  </si>
  <si>
    <t>平均
焦批</t>
  </si>
  <si>
    <t>变料
次数</t>
  </si>
  <si>
    <t>滑料
次数</t>
  </si>
  <si>
    <t>崩料
次数</t>
  </si>
  <si>
    <t>管道
次数</t>
  </si>
  <si>
    <t>悬料
次数</t>
  </si>
  <si>
    <t>坐料
次数</t>
  </si>
  <si>
    <t>更换风口数</t>
  </si>
  <si>
    <t>堵风
口数</t>
  </si>
  <si>
    <t>进风
面积</t>
  </si>
  <si>
    <t>更换风
管数</t>
  </si>
  <si>
    <t>布料矩阵</t>
  </si>
  <si>
    <t>料线</t>
  </si>
  <si>
    <t>质量
问题</t>
  </si>
  <si>
    <t>矿石</t>
  </si>
  <si>
    <t>主尺</t>
  </si>
  <si>
    <t>t/批</t>
  </si>
  <si>
    <t>次</t>
  </si>
  <si>
    <t>个</t>
  </si>
  <si>
    <t>m2</t>
  </si>
  <si>
    <t>m</t>
  </si>
  <si>
    <t>tuyereBlockCount</t>
  </si>
  <si>
    <t>tuyereBurnoutCount</t>
  </si>
  <si>
    <t>tuyereAbrasionCount</t>
  </si>
  <si>
    <t>tuyereOutboardCount</t>
  </si>
  <si>
    <t>tuyereAdjustCount</t>
  </si>
  <si>
    <t>blastArea</t>
  </si>
  <si>
    <t>blastChangeCount</t>
  </si>
  <si>
    <t>出铁
次数</t>
  </si>
  <si>
    <t>出铁间
批次</t>
  </si>
  <si>
    <t>铁水
温度</t>
  </si>
  <si>
    <t>铁水成分</t>
  </si>
  <si>
    <t>出铁
时长</t>
  </si>
  <si>
    <t>出铁
比率</t>
  </si>
  <si>
    <t>炉渣成分</t>
  </si>
  <si>
    <t>出渣
时长</t>
  </si>
  <si>
    <t>见渣率</t>
  </si>
  <si>
    <t>出渣
比率</t>
  </si>
  <si>
    <t>INBA作
业率</t>
  </si>
  <si>
    <t>煤气成分</t>
  </si>
  <si>
    <t>灰量</t>
  </si>
  <si>
    <t>灰比</t>
  </si>
  <si>
    <t>[Si]</t>
  </si>
  <si>
    <t>[S]</t>
  </si>
  <si>
    <t>Mn</t>
  </si>
  <si>
    <t>Ti</t>
  </si>
  <si>
    <t>P</t>
  </si>
  <si>
    <r>
      <rPr>
        <b/>
        <sz val="12"/>
        <color theme="1"/>
        <rFont val="宋体"/>
        <family val="3"/>
        <charset val="134"/>
        <scheme val="major"/>
      </rPr>
      <t>Al</t>
    </r>
    <r>
      <rPr>
        <b/>
        <vertAlign val="subscript"/>
        <sz val="12"/>
        <color theme="1"/>
        <rFont val="宋体"/>
        <family val="3"/>
        <charset val="134"/>
        <scheme val="major"/>
      </rPr>
      <t>2</t>
    </r>
    <r>
      <rPr>
        <b/>
        <sz val="12"/>
        <color theme="1"/>
        <rFont val="宋体"/>
        <family val="3"/>
        <charset val="134"/>
        <scheme val="major"/>
      </rPr>
      <t>0</t>
    </r>
    <r>
      <rPr>
        <b/>
        <vertAlign val="subscript"/>
        <sz val="12"/>
        <color theme="1"/>
        <rFont val="宋体"/>
        <family val="3"/>
        <charset val="134"/>
        <scheme val="major"/>
      </rPr>
      <t>3</t>
    </r>
  </si>
  <si>
    <t>R4</t>
  </si>
  <si>
    <t>MnO</t>
  </si>
  <si>
    <r>
      <rPr>
        <b/>
        <sz val="12"/>
        <color theme="1"/>
        <rFont val="宋体"/>
        <family val="3"/>
        <charset val="134"/>
        <scheme val="major"/>
      </rPr>
      <t>TiO</t>
    </r>
    <r>
      <rPr>
        <b/>
        <vertAlign val="subscript"/>
        <sz val="12"/>
        <color theme="1"/>
        <rFont val="宋体"/>
        <family val="3"/>
        <charset val="134"/>
        <scheme val="major"/>
      </rPr>
      <t>2</t>
    </r>
  </si>
  <si>
    <t>CO</t>
  </si>
  <si>
    <t>CO2</t>
  </si>
  <si>
    <t>H2</t>
  </si>
  <si>
    <t>ηco</t>
  </si>
  <si>
    <t>最高</t>
  </si>
  <si>
    <t>最低</t>
  </si>
  <si>
    <t>平均</t>
  </si>
  <si>
    <t>批</t>
  </si>
  <si>
    <t>℃</t>
  </si>
  <si>
    <t>min</t>
  </si>
  <si>
    <t>kg/t</t>
  </si>
  <si>
    <t>BF8_L2C_HMTemp_1d_avg</t>
  </si>
  <si>
    <t>/analysisValues/rangeByCode?from=1592150400000&amp;to=1592236800000&amp;brandCode=HM</t>
  </si>
  <si>
    <t>/analysisValues/rangeByCode?from=1592150400000&amp;to=1592236800000&amp;brandCode=SLAG</t>
  </si>
  <si>
    <t>BF8_L2C_TP_COFlow1_1d_avg</t>
  </si>
  <si>
    <t>BF8_L2C_TP_CO2Flow1_1d_avg</t>
  </si>
  <si>
    <t>BF8_L2C_TP_H2Flow1_1d_avg</t>
  </si>
  <si>
    <t>100*CO2/(CO+CO2)</t>
  </si>
  <si>
    <t>最大值最小值都是在返回结果集中找到最大或最小以及求均值</t>
  </si>
  <si>
    <t>当月天数</t>
  </si>
  <si>
    <t>高炉有效容积m3</t>
  </si>
  <si>
    <t>批
数</t>
  </si>
  <si>
    <t>产   量</t>
  </si>
  <si>
    <t>质   量</t>
  </si>
  <si>
    <t>利用系数</t>
  </si>
  <si>
    <t>回用
焦比</t>
  </si>
  <si>
    <t>焦丁
焦比</t>
  </si>
  <si>
    <t>大焦
焦比</t>
  </si>
  <si>
    <t>全焦比</t>
  </si>
  <si>
    <t>煤比</t>
  </si>
  <si>
    <t>燃料比</t>
  </si>
  <si>
    <t>冶炼强度</t>
  </si>
  <si>
    <t>焦炭
负荷</t>
  </si>
  <si>
    <t>理论</t>
  </si>
  <si>
    <t>一级
品率</t>
  </si>
  <si>
    <t>一级品铁量</t>
  </si>
  <si>
    <t>综合</t>
  </si>
  <si>
    <t>t/m3d</t>
  </si>
  <si>
    <t>t/t</t>
  </si>
  <si>
    <t>m3/min</t>
  </si>
  <si>
    <t>m3/h</t>
  </si>
  <si>
    <t>g/m3</t>
  </si>
  <si>
    <t>MPa</t>
  </si>
  <si>
    <t>m/s</t>
  </si>
  <si>
    <t>kg·m/s</t>
  </si>
  <si>
    <t>F/C</t>
  </si>
  <si>
    <t>BF8_L2M_BX_ChargeCount_1d_cur</t>
  </si>
  <si>
    <t>BF8_L2M_BX_QualifiedHMRate_1d_cur</t>
  </si>
  <si>
    <t>BF8_L2M_BX_QualifiedHMMass_1d_cur</t>
  </si>
  <si>
    <t>合计</t>
  </si>
  <si>
    <t xml:space="preserve">八 高 炉 2020 年 6 月 冷 却 水 冷 却 壁 </t>
  </si>
  <si>
    <t>冷却水流量与温度</t>
  </si>
  <si>
    <t>冷却壁温度</t>
  </si>
  <si>
    <t>风口</t>
  </si>
  <si>
    <t>冷却壁</t>
  </si>
  <si>
    <t>炉底</t>
  </si>
  <si>
    <t>二段</t>
  </si>
  <si>
    <t>三段</t>
  </si>
  <si>
    <t>四段</t>
  </si>
  <si>
    <t>五段</t>
  </si>
  <si>
    <t>六段</t>
  </si>
  <si>
    <t>七段</t>
  </si>
  <si>
    <t>八段</t>
  </si>
  <si>
    <t>九段</t>
  </si>
  <si>
    <t>十段</t>
  </si>
  <si>
    <t>十一段</t>
  </si>
  <si>
    <t>十二段</t>
  </si>
  <si>
    <t>十四段</t>
  </si>
  <si>
    <t>钢砖</t>
  </si>
  <si>
    <t>流量</t>
  </si>
  <si>
    <t>进水</t>
  </si>
  <si>
    <t>出水</t>
  </si>
  <si>
    <t>Δt</t>
  </si>
  <si>
    <t>高</t>
  </si>
  <si>
    <t>低</t>
  </si>
  <si>
    <t xml:space="preserve"> </t>
  </si>
  <si>
    <t xml:space="preserve">八 高 炉 2020 年 6 月 炉 底 温 度 </t>
  </si>
  <si>
    <t>炉底温度（℃）</t>
  </si>
  <si>
    <t xml:space="preserve">八 高 炉 2020 年 6月 休 风 统 计 </t>
  </si>
  <si>
    <t>高压
时间</t>
  </si>
  <si>
    <t>休风时间分类</t>
  </si>
  <si>
    <t>休风
原因</t>
  </si>
  <si>
    <t>低压
时间</t>
  </si>
  <si>
    <t>低压
原因</t>
  </si>
  <si>
    <t>减风
时间</t>
  </si>
  <si>
    <t>减风原因</t>
  </si>
  <si>
    <t>冷却
设备</t>
  </si>
  <si>
    <t>设备
检修</t>
  </si>
  <si>
    <t>事故</t>
  </si>
  <si>
    <t>待料</t>
  </si>
  <si>
    <t>八 高 炉 2020 年 6 月 大 记 事</t>
  </si>
  <si>
    <t>日期</t>
  </si>
  <si>
    <t>夜班</t>
  </si>
  <si>
    <t>白班</t>
  </si>
  <si>
    <t>BF8_L2M_GasUtilization_1d_avg</t>
    <phoneticPr fontId="40" type="noConversion"/>
  </si>
  <si>
    <t>BF8_L2C_BD_OxygenFlow_1d_avg</t>
    <phoneticPr fontId="40" type="noConversion"/>
  </si>
  <si>
    <t>富氧率</t>
    <phoneticPr fontId="40" type="noConversion"/>
  </si>
  <si>
    <t>BF8_L2C_BD_OxygenFlowRate_1d_avg</t>
    <phoneticPr fontId="40" type="noConversion"/>
  </si>
  <si>
    <t>BF8_L2M_BX_HMMass_1d_cur</t>
    <phoneticPr fontId="40" type="noConversion"/>
  </si>
  <si>
    <t>一级品铁量</t>
    <phoneticPr fontId="40" type="noConversion"/>
  </si>
  <si>
    <t>BF8_L2M_BX_Productivity_1d_cur</t>
    <phoneticPr fontId="40" type="noConversion"/>
  </si>
  <si>
    <t>BF8_L2M_BX_CokeNutRatio_1d_cur</t>
    <phoneticPr fontId="40" type="noConversion"/>
  </si>
  <si>
    <t>BF8_L2M_BX_SmallCokeRatio_1d_cur</t>
    <phoneticPr fontId="40" type="noConversion"/>
  </si>
  <si>
    <t>BF8_L2M_BX_BigCokeRatio_1d_cur</t>
    <phoneticPr fontId="40" type="noConversion"/>
  </si>
  <si>
    <t>BF8_L2M_BX_CokeRate_1d_cur</t>
    <phoneticPr fontId="40" type="noConversion"/>
  </si>
  <si>
    <t>BF8_L2M_BX_CoalRate_1d_cur</t>
    <phoneticPr fontId="40" type="noConversion"/>
  </si>
  <si>
    <t>BF8_L2M_BX_FuelRate_1d_cur</t>
    <phoneticPr fontId="40" type="noConversion"/>
  </si>
  <si>
    <t>BF8_L2M_BX_SmeltIntensity_1d_cur</t>
    <phoneticPr fontId="40" type="noConversion"/>
  </si>
  <si>
    <t>BF8_L2M_BX_AllSmeltIntensity_1d_cur</t>
    <phoneticPr fontId="40" type="noConversion"/>
  </si>
  <si>
    <t>BF8_L2M_BX_CokeLoad_1d_cur</t>
    <phoneticPr fontId="40" type="noConversion"/>
  </si>
  <si>
    <t>BF8_L2M_BX_HMMassDValue_1d_cur</t>
    <phoneticPr fontId="40" type="noConversion"/>
  </si>
  <si>
    <t>铁量差(实-理)</t>
    <phoneticPr fontId="40" type="noConversion"/>
  </si>
  <si>
    <t>矿耗</t>
    <phoneticPr fontId="40" type="noConversion"/>
  </si>
  <si>
    <t>BF8_L2M_BX_OreRatio_1d_cur</t>
    <phoneticPr fontId="40" type="noConversion"/>
  </si>
  <si>
    <t>渣比</t>
    <phoneticPr fontId="40" type="noConversion"/>
  </si>
  <si>
    <t>BF8_L2M_BX_Aggl_1d_cur</t>
    <phoneticPr fontId="40" type="noConversion"/>
  </si>
  <si>
    <t>熟料率</t>
    <phoneticPr fontId="40" type="noConversion"/>
  </si>
  <si>
    <t>综合
品位</t>
    <phoneticPr fontId="40" type="noConversion"/>
  </si>
  <si>
    <t>风量</t>
    <phoneticPr fontId="40" type="noConversion"/>
  </si>
  <si>
    <t>BF8_L2C_BD_ColdBlastFlow_1d_avg</t>
    <phoneticPr fontId="40" type="noConversion"/>
  </si>
  <si>
    <t>氧量</t>
    <phoneticPr fontId="40" type="noConversion"/>
  </si>
  <si>
    <t>BF8_L2C_BD_HotBlastTemp2_1d_avg</t>
    <phoneticPr fontId="40" type="noConversion"/>
  </si>
  <si>
    <t>顶温</t>
    <phoneticPr fontId="40" type="noConversion"/>
  </si>
  <si>
    <t>T理</t>
    <phoneticPr fontId="40" type="noConversion"/>
  </si>
  <si>
    <t>标准
风速</t>
    <phoneticPr fontId="40" type="noConversion"/>
  </si>
  <si>
    <r>
      <rPr>
        <b/>
        <sz val="12"/>
        <color theme="1"/>
        <rFont val="Calibri"/>
        <family val="3"/>
        <charset val="161"/>
      </rPr>
      <t>η</t>
    </r>
    <r>
      <rPr>
        <b/>
        <sz val="12"/>
        <color theme="1"/>
        <rFont val="宋体"/>
        <family val="3"/>
        <charset val="134"/>
        <scheme val="minor"/>
      </rPr>
      <t>co</t>
    </r>
    <phoneticPr fontId="40" type="noConversion"/>
  </si>
  <si>
    <t>BF8_L2C_BD_K_1d_avg</t>
    <phoneticPr fontId="40" type="noConversion"/>
  </si>
  <si>
    <t>BF8_L2C_BD_Ek_1d_avg</t>
    <phoneticPr fontId="40" type="noConversion"/>
  </si>
  <si>
    <t>BF8_L2C_BD_BlastVelocityAct_1d_avg</t>
    <phoneticPr fontId="40" type="noConversion"/>
  </si>
  <si>
    <t>BF8_L2C_BD_BlastVelocityStad_1d_avg</t>
    <phoneticPr fontId="40" type="noConversion"/>
  </si>
  <si>
    <t>BF8_L2M_TheoryFlameTemp_1d_avg</t>
    <phoneticPr fontId="40" type="noConversion"/>
  </si>
  <si>
    <t>F8_L2M_AvgTopTemp_1d_avg</t>
    <phoneticPr fontId="40" type="noConversion"/>
  </si>
  <si>
    <t>BF8_L2M_PressDiff_1d_avg</t>
    <phoneticPr fontId="40" type="noConversion"/>
  </si>
  <si>
    <t>BF8_L2C_BD_TopPress_1d_avg</t>
    <phoneticPr fontId="40" type="noConversion"/>
  </si>
  <si>
    <t>BF8_L2C_BD_HotBlastPress_1d_avg</t>
    <phoneticPr fontId="40" type="noConversion"/>
  </si>
  <si>
    <t>BF8_L2C_BD_BH_1d_avg</t>
    <phoneticPr fontId="40" type="noConversion"/>
  </si>
  <si>
    <t>批数</t>
    <phoneticPr fontId="40" type="noConversion"/>
  </si>
  <si>
    <t>理论</t>
    <phoneticPr fontId="40" type="noConversion"/>
  </si>
  <si>
    <t>利用系数</t>
    <phoneticPr fontId="40" type="noConversion"/>
  </si>
  <si>
    <t>全焦比</t>
    <phoneticPr fontId="40" type="noConversion"/>
  </si>
  <si>
    <t>煤比</t>
    <phoneticPr fontId="40" type="noConversion"/>
  </si>
  <si>
    <t>燃料比</t>
    <phoneticPr fontId="40" type="noConversion"/>
  </si>
  <si>
    <t>焦炭</t>
    <phoneticPr fontId="40" type="noConversion"/>
  </si>
  <si>
    <t>综合</t>
    <phoneticPr fontId="40" type="noConversion"/>
  </si>
  <si>
    <t>焦炭
负荷</t>
    <phoneticPr fontId="40" type="noConversion"/>
  </si>
  <si>
    <t>理论
累计</t>
    <phoneticPr fontId="40" type="noConversion"/>
  </si>
  <si>
    <t>一级品累计量</t>
    <phoneticPr fontId="40" type="noConversion"/>
  </si>
  <si>
    <t>风温</t>
    <phoneticPr fontId="40" type="noConversion"/>
  </si>
  <si>
    <t>湿风</t>
    <phoneticPr fontId="40" type="noConversion"/>
  </si>
  <si>
    <t>风压</t>
    <phoneticPr fontId="40" type="noConversion"/>
  </si>
  <si>
    <t>顶压</t>
    <phoneticPr fontId="40" type="noConversion"/>
  </si>
  <si>
    <t>压差</t>
    <phoneticPr fontId="40" type="noConversion"/>
  </si>
  <si>
    <r>
      <t>T</t>
    </r>
    <r>
      <rPr>
        <sz val="12"/>
        <color theme="1"/>
        <rFont val="宋体"/>
        <family val="1"/>
        <charset val="134"/>
      </rPr>
      <t>理</t>
    </r>
    <phoneticPr fontId="40" type="noConversion"/>
  </si>
  <si>
    <t>实际
风速</t>
    <phoneticPr fontId="40" type="noConversion"/>
  </si>
  <si>
    <t>鼓风
动能</t>
    <phoneticPr fontId="40" type="noConversion"/>
  </si>
  <si>
    <t>K值</t>
    <phoneticPr fontId="40" type="noConversion"/>
  </si>
  <si>
    <r>
      <t>K</t>
    </r>
    <r>
      <rPr>
        <sz val="11"/>
        <color rgb="FF3095FB"/>
        <rFont val="宋体"/>
        <family val="2"/>
        <charset val="134"/>
      </rPr>
      <t>值</t>
    </r>
    <phoneticPr fontId="40" type="noConversion"/>
  </si>
  <si>
    <r>
      <rPr>
        <sz val="11"/>
        <color theme="1"/>
        <rFont val="Calibri"/>
        <family val="3"/>
        <charset val="161"/>
      </rPr>
      <t>η</t>
    </r>
    <r>
      <rPr>
        <sz val="11"/>
        <color theme="1"/>
        <rFont val="Calibri"/>
        <family val="3"/>
      </rPr>
      <t>co</t>
    </r>
    <phoneticPr fontId="40" type="noConversion"/>
  </si>
  <si>
    <t>version</t>
  </si>
  <si>
    <t>理论累计</t>
    <phoneticPr fontId="40" type="noConversion"/>
  </si>
  <si>
    <t>一级品率</t>
    <phoneticPr fontId="40" type="noConversion"/>
  </si>
  <si>
    <t>鼓风动能</t>
    <phoneticPr fontId="40" type="noConversion"/>
  </si>
  <si>
    <t>回用焦比</t>
    <phoneticPr fontId="40" type="noConversion"/>
  </si>
  <si>
    <t>焦丁焦比</t>
    <phoneticPr fontId="40" type="noConversion"/>
  </si>
  <si>
    <t>大焦焦比</t>
    <phoneticPr fontId="40" type="noConversion"/>
  </si>
  <si>
    <t>实际风速</t>
    <phoneticPr fontId="40" type="noConversion"/>
  </si>
  <si>
    <t>标准风速</t>
    <phoneticPr fontId="40" type="noConversion"/>
  </si>
  <si>
    <t>综合品位</t>
    <phoneticPr fontId="40" type="noConversion"/>
  </si>
  <si>
    <t>BF8_L2M_BX_IRON_TFe_1d_cur</t>
    <phoneticPr fontId="40" type="noConversion"/>
  </si>
  <si>
    <t>八 高 炉 %当前月份% 技 术 经 济 指 标 及 操 作 参 数</t>
    <phoneticPr fontId="40" type="noConversion"/>
  </si>
  <si>
    <t>八 高 炉 %当前月份% 原 燃 料 质 量</t>
    <phoneticPr fontId="40" type="noConversion"/>
  </si>
  <si>
    <t xml:space="preserve">八 高 炉 %当前月份% 原 燃 料 消 耗 </t>
    <phoneticPr fontId="40" type="noConversion"/>
  </si>
  <si>
    <t xml:space="preserve">八 高 炉 %当前月份% 布 料、风 口 及 炉 况 情 况 </t>
    <phoneticPr fontId="40" type="noConversion"/>
  </si>
  <si>
    <t>八 高 炉 %当前月份% 出 渣 铁 及 煤 气 成 分</t>
    <phoneticPr fontId="40" type="noConversion"/>
  </si>
  <si>
    <t>烧损</t>
    <phoneticPr fontId="40" type="noConversion"/>
  </si>
  <si>
    <t>磨损</t>
    <phoneticPr fontId="40" type="noConversion"/>
  </si>
  <si>
    <t>外漏</t>
    <phoneticPr fontId="40" type="noConversion"/>
  </si>
  <si>
    <t>调整</t>
    <phoneticPr fontId="40" type="noConversion"/>
  </si>
  <si>
    <t>qualityCount</t>
    <phoneticPr fontId="40" type="noConversion"/>
  </si>
  <si>
    <t>Ol</t>
  </si>
  <si>
    <t>Os</t>
  </si>
  <si>
    <r>
      <rPr>
        <b/>
        <sz val="10"/>
        <color theme="1"/>
        <rFont val="宋体"/>
        <family val="3"/>
        <charset val="134"/>
      </rPr>
      <t>料线</t>
    </r>
    <r>
      <rPr>
        <b/>
        <sz val="10"/>
        <color theme="1"/>
        <rFont val="Times New Roman"/>
        <family val="1"/>
      </rPr>
      <t>-</t>
    </r>
    <r>
      <rPr>
        <b/>
        <sz val="10"/>
        <color theme="1"/>
        <rFont val="宋体"/>
        <family val="3"/>
        <charset val="134"/>
      </rPr>
      <t>烧结矿</t>
    </r>
  </si>
  <si>
    <r>
      <rPr>
        <b/>
        <sz val="10"/>
        <color theme="1"/>
        <rFont val="宋体"/>
        <family val="3"/>
        <charset val="134"/>
      </rPr>
      <t>料线</t>
    </r>
    <r>
      <rPr>
        <b/>
        <sz val="10"/>
        <color theme="1"/>
        <rFont val="Times New Roman"/>
        <family val="1"/>
      </rPr>
      <t>-</t>
    </r>
    <r>
      <rPr>
        <b/>
        <sz val="10"/>
        <color theme="1"/>
        <rFont val="宋体"/>
        <family val="3"/>
        <charset val="134"/>
      </rPr>
      <t>焦炭</t>
    </r>
  </si>
  <si>
    <r>
      <rPr>
        <b/>
        <sz val="10"/>
        <color theme="1"/>
        <rFont val="宋体"/>
        <family val="3"/>
        <charset val="134"/>
      </rPr>
      <t>料线</t>
    </r>
    <r>
      <rPr>
        <b/>
        <sz val="10"/>
        <color theme="1"/>
        <rFont val="Times New Roman"/>
        <family val="1"/>
      </rPr>
      <t>-</t>
    </r>
    <r>
      <rPr>
        <b/>
        <sz val="10"/>
        <color theme="1"/>
        <rFont val="宋体"/>
        <family val="3"/>
        <charset val="134"/>
      </rPr>
      <t>小烧</t>
    </r>
  </si>
  <si>
    <t>料线-主尺</t>
    <phoneticPr fontId="4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</si>
</sst>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_ "/>
    <numFmt numFmtId="177" formatCode="0.0_);[Red]\(0.0\)"/>
    <numFmt numFmtId="178" formatCode="0_ "/>
    <numFmt numFmtId="179" formatCode="0.00_ "/>
    <numFmt numFmtId="180" formatCode="0.000_);[Red]\(0.000\)"/>
    <numFmt numFmtId="181" formatCode="0.00_);[Red]\(0.00\)"/>
    <numFmt numFmtId="182" formatCode="0_);[Red]\(0\)"/>
    <numFmt numFmtId="183" formatCode="0.0000_);[Red]\(0.0000\)"/>
  </numFmts>
  <fonts count="55">
    <font>
      <sz val="11"/>
      <color theme="1"/>
      <name val="宋体"/>
      <charset val="134"/>
      <scheme val="minor"/>
    </font>
    <font>
      <b/>
      <sz val="22"/>
      <name val="黑体"/>
      <family val="3"/>
      <charset val="134"/>
    </font>
    <font>
      <b/>
      <sz val="12"/>
      <color theme="1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12"/>
      <name val="仿宋_GB2312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4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  <font>
      <b/>
      <sz val="22"/>
      <color theme="1"/>
      <name val="黑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imes New Roman"/>
      <family val="1"/>
    </font>
    <font>
      <sz val="12.8"/>
      <color rgb="FFCC7832"/>
      <name val="JetBrains Mono"/>
      <family val="1"/>
    </font>
    <font>
      <b/>
      <sz val="10"/>
      <color theme="1"/>
      <name val="Times New Roman"/>
      <family val="1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4"/>
      <name val="宋体"/>
      <family val="3"/>
      <charset val="134"/>
    </font>
    <font>
      <b/>
      <sz val="12"/>
      <name val="宋体"/>
      <family val="3"/>
      <charset val="134"/>
      <scheme val="major"/>
    </font>
    <font>
      <sz val="12"/>
      <name val="宋体"/>
      <family val="3"/>
      <charset val="134"/>
      <scheme val="major"/>
    </font>
    <font>
      <sz val="10.5"/>
      <color rgb="FF3095FB"/>
      <name val="Tahoma"/>
      <family val="2"/>
    </font>
    <font>
      <sz val="11"/>
      <color rgb="FF3095FB"/>
      <name val="Tahoma"/>
      <family val="2"/>
    </font>
    <font>
      <sz val="12"/>
      <color theme="1"/>
      <name val="Times New Roman"/>
      <family val="1"/>
    </font>
    <font>
      <sz val="10.5"/>
      <color rgb="FF8FCBFF"/>
      <name val="Tahoma"/>
      <family val="2"/>
    </font>
    <font>
      <sz val="14"/>
      <name val="宋体"/>
      <family val="3"/>
      <charset val="134"/>
      <scheme val="major"/>
    </font>
    <font>
      <b/>
      <sz val="12"/>
      <color theme="1"/>
      <name val="宋体"/>
      <family val="3"/>
      <charset val="134"/>
      <scheme val="major"/>
    </font>
    <font>
      <sz val="12"/>
      <color theme="1"/>
      <name val="宋体"/>
      <family val="3"/>
      <charset val="134"/>
      <scheme val="major"/>
    </font>
    <font>
      <sz val="11"/>
      <color theme="1"/>
      <name val="Times New Roman"/>
      <family val="1"/>
    </font>
    <font>
      <b/>
      <sz val="14"/>
      <name val="宋体"/>
      <family val="3"/>
      <charset val="134"/>
      <scheme val="major"/>
    </font>
    <font>
      <sz val="1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Times New Roman"/>
      <family val="1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vertAlign val="subscript"/>
      <sz val="12"/>
      <color theme="1"/>
      <name val="宋体"/>
      <family val="3"/>
      <charset val="134"/>
      <scheme val="major"/>
    </font>
    <font>
      <b/>
      <vertAlign val="subscript"/>
      <sz val="12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2"/>
      <color theme="1"/>
      <name val="Calibri"/>
      <family val="3"/>
      <charset val="161"/>
    </font>
    <font>
      <b/>
      <sz val="12"/>
      <color theme="1"/>
      <name val="宋体"/>
      <family val="3"/>
      <charset val="161"/>
      <scheme val="minor"/>
    </font>
    <font>
      <sz val="11"/>
      <color rgb="FF3095FB"/>
      <name val="宋体"/>
      <family val="2"/>
      <charset val="134"/>
    </font>
    <font>
      <sz val="12"/>
      <color theme="1"/>
      <name val="宋体"/>
      <family val="1"/>
      <charset val="134"/>
    </font>
    <font>
      <sz val="10.5"/>
      <color rgb="FF8FCBFF"/>
      <name val="宋体"/>
      <family val="2"/>
      <charset val="134"/>
    </font>
    <font>
      <sz val="11"/>
      <color theme="1"/>
      <name val="Calibri"/>
      <family val="3"/>
      <charset val="161"/>
    </font>
    <font>
      <sz val="11"/>
      <color theme="1"/>
      <name val="Calibri"/>
      <family val="3"/>
    </font>
    <font>
      <sz val="12.8"/>
      <name val="JetBrains Mono"/>
      <family val="1"/>
    </font>
    <font>
      <sz val="11"/>
      <name val="Times New Roman"/>
      <family val="1"/>
    </font>
    <font>
      <sz val="10"/>
      <name val="Microsoft YaHei UI"/>
      <family val="2"/>
      <charset val="134"/>
    </font>
    <font>
      <b/>
      <sz val="10"/>
      <color theme="1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39" fillId="0" borderId="0"/>
    <xf numFmtId="0" fontId="36" fillId="0" borderId="0">
      <alignment vertical="center"/>
    </xf>
  </cellStyleXfs>
  <cellXfs count="33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3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4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5" fillId="2" borderId="3" xfId="0" applyNumberFormat="1" applyFont="1" applyFill="1" applyBorder="1" applyAlignment="1" applyProtection="1">
      <alignment horizontal="center" vertical="center"/>
      <protection hidden="1"/>
    </xf>
    <xf numFmtId="178" fontId="6" fillId="0" borderId="4" xfId="0" applyNumberFormat="1" applyFont="1" applyFill="1" applyBorder="1" applyAlignment="1" applyProtection="1">
      <alignment vertical="center"/>
      <protection locked="0" hidden="1"/>
    </xf>
    <xf numFmtId="178" fontId="6" fillId="0" borderId="4" xfId="0" applyNumberFormat="1" applyFont="1" applyFill="1" applyBorder="1" applyAlignment="1" applyProtection="1">
      <alignment vertical="center"/>
      <protection locked="0"/>
    </xf>
    <xf numFmtId="178" fontId="6" fillId="0" borderId="4" xfId="0" applyNumberFormat="1" applyFont="1" applyFill="1" applyBorder="1" applyAlignment="1" applyProtection="1">
      <alignment vertical="center"/>
    </xf>
    <xf numFmtId="178" fontId="6" fillId="3" borderId="4" xfId="0" applyNumberFormat="1" applyFont="1" applyFill="1" applyBorder="1" applyAlignment="1" applyProtection="1">
      <alignment vertical="center"/>
      <protection hidden="1"/>
    </xf>
    <xf numFmtId="0" fontId="5" fillId="3" borderId="6" xfId="0" applyNumberFormat="1" applyFont="1" applyFill="1" applyBorder="1" applyAlignment="1" applyProtection="1">
      <alignment horizontal="center" vertical="center"/>
      <protection hidden="1"/>
    </xf>
    <xf numFmtId="178" fontId="6" fillId="3" borderId="7" xfId="0" applyNumberFormat="1" applyFont="1" applyFill="1" applyBorder="1" applyAlignment="1" applyProtection="1">
      <alignment vertical="center"/>
      <protection hidden="1"/>
    </xf>
    <xf numFmtId="0" fontId="4" fillId="3" borderId="9" xfId="0" applyNumberFormat="1" applyFont="1" applyFill="1" applyBorder="1" applyAlignment="1" applyProtection="1">
      <alignment horizontal="center" vertical="center" wrapText="1"/>
      <protection hidden="1"/>
    </xf>
    <xf numFmtId="178" fontId="6" fillId="0" borderId="9" xfId="0" applyNumberFormat="1" applyFont="1" applyFill="1" applyBorder="1" applyAlignment="1" applyProtection="1">
      <alignment vertical="center"/>
      <protection locked="0" hidden="1"/>
    </xf>
    <xf numFmtId="178" fontId="6" fillId="0" borderId="9" xfId="0" applyNumberFormat="1" applyFont="1" applyFill="1" applyBorder="1" applyAlignment="1" applyProtection="1">
      <alignment vertical="center"/>
      <protection locked="0"/>
    </xf>
    <xf numFmtId="178" fontId="6" fillId="3" borderId="9" xfId="0" applyNumberFormat="1" applyFont="1" applyFill="1" applyBorder="1" applyAlignment="1" applyProtection="1">
      <alignment vertical="center"/>
      <protection hidden="1"/>
    </xf>
    <xf numFmtId="178" fontId="6" fillId="3" borderId="10" xfId="0" applyNumberFormat="1" applyFont="1" applyFill="1" applyBorder="1" applyAlignment="1" applyProtection="1">
      <alignment vertical="center"/>
      <protection hidden="1"/>
    </xf>
    <xf numFmtId="0" fontId="5" fillId="0" borderId="3" xfId="0" applyNumberFormat="1" applyFont="1" applyFill="1" applyBorder="1" applyAlignment="1" applyProtection="1">
      <alignment horizontal="center" vertical="center"/>
      <protection hidden="1"/>
    </xf>
    <xf numFmtId="178" fontId="6" fillId="0" borderId="4" xfId="0" applyNumberFormat="1" applyFont="1" applyFill="1" applyBorder="1" applyAlignment="1" applyProtection="1">
      <alignment horizontal="center" vertical="center"/>
      <protection locked="0" hidden="1"/>
    </xf>
    <xf numFmtId="178" fontId="6" fillId="0" borderId="4" xfId="0" applyNumberFormat="1" applyFont="1" applyFill="1" applyBorder="1" applyAlignment="1" applyProtection="1">
      <alignment horizontal="center" vertical="center"/>
      <protection locked="0"/>
    </xf>
    <xf numFmtId="178" fontId="6" fillId="0" borderId="4" xfId="0" applyNumberFormat="1" applyFont="1" applyFill="1" applyBorder="1" applyAlignment="1" applyProtection="1">
      <alignment horizontal="center" vertical="center"/>
    </xf>
    <xf numFmtId="0" fontId="5" fillId="3" borderId="3" xfId="0" applyNumberFormat="1" applyFont="1" applyFill="1" applyBorder="1" applyAlignment="1" applyProtection="1">
      <alignment horizontal="center" vertical="center"/>
      <protection hidden="1"/>
    </xf>
    <xf numFmtId="178" fontId="6" fillId="3" borderId="4" xfId="0" applyNumberFormat="1" applyFont="1" applyFill="1" applyBorder="1" applyAlignment="1" applyProtection="1">
      <alignment horizontal="center" vertical="center"/>
      <protection hidden="1"/>
    </xf>
    <xf numFmtId="178" fontId="6" fillId="3" borderId="7" xfId="0" applyNumberFormat="1" applyFont="1" applyFill="1" applyBorder="1" applyAlignment="1" applyProtection="1">
      <alignment horizontal="center" vertical="center"/>
      <protection hidden="1"/>
    </xf>
    <xf numFmtId="178" fontId="6" fillId="0" borderId="4" xfId="0" applyNumberFormat="1" applyFont="1" applyFill="1" applyBorder="1" applyAlignment="1" applyProtection="1">
      <alignment horizontal="center" vertical="center"/>
      <protection hidden="1"/>
    </xf>
    <xf numFmtId="0" fontId="6" fillId="0" borderId="4" xfId="0" applyFont="1" applyFill="1" applyBorder="1" applyAlignment="1" applyProtection="1">
      <alignment horizontal="center" vertical="center"/>
      <protection locked="0"/>
    </xf>
    <xf numFmtId="0" fontId="6" fillId="0" borderId="4" xfId="0" applyFont="1" applyFill="1" applyBorder="1" applyAlignment="1" applyProtection="1">
      <alignment horizontal="center" vertical="center"/>
    </xf>
    <xf numFmtId="178" fontId="6" fillId="0" borderId="9" xfId="0" applyNumberFormat="1" applyFont="1" applyFill="1" applyBorder="1" applyAlignment="1" applyProtection="1">
      <alignment horizontal="center" vertical="center"/>
      <protection hidden="1"/>
    </xf>
    <xf numFmtId="178" fontId="6" fillId="3" borderId="9" xfId="0" applyNumberFormat="1" applyFont="1" applyFill="1" applyBorder="1" applyAlignment="1" applyProtection="1">
      <alignment horizontal="center" vertical="center"/>
      <protection hidden="1"/>
    </xf>
    <xf numFmtId="178" fontId="6" fillId="3" borderId="1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10" fillId="3" borderId="4" xfId="0" applyNumberFormat="1" applyFont="1" applyFill="1" applyBorder="1" applyAlignment="1" applyProtection="1">
      <alignment horizontal="center" vertical="center" wrapText="1"/>
      <protection hidden="1"/>
    </xf>
    <xf numFmtId="177" fontId="6" fillId="0" borderId="4" xfId="0" applyNumberFormat="1" applyFont="1" applyFill="1" applyBorder="1" applyAlignment="1" applyProtection="1">
      <alignment horizontal="center" vertical="center"/>
      <protection locked="0"/>
    </xf>
    <xf numFmtId="177" fontId="6" fillId="0" borderId="4" xfId="0" applyNumberFormat="1" applyFont="1" applyFill="1" applyBorder="1" applyAlignment="1" applyProtection="1">
      <alignment horizontal="center" vertical="center"/>
      <protection hidden="1"/>
    </xf>
    <xf numFmtId="177" fontId="6" fillId="0" borderId="4" xfId="0" applyNumberFormat="1" applyFont="1" applyFill="1" applyBorder="1" applyAlignment="1" applyProtection="1">
      <alignment horizontal="center" vertical="center"/>
    </xf>
    <xf numFmtId="176" fontId="6" fillId="3" borderId="4" xfId="0" applyNumberFormat="1" applyFont="1" applyFill="1" applyBorder="1" applyAlignment="1" applyProtection="1">
      <alignment horizontal="center" vertical="center"/>
      <protection hidden="1"/>
    </xf>
    <xf numFmtId="178" fontId="6" fillId="3" borderId="4" xfId="0" applyNumberFormat="1" applyFont="1" applyFill="1" applyBorder="1" applyAlignment="1" applyProtection="1">
      <alignment horizontal="center" vertical="center"/>
      <protection locked="0"/>
    </xf>
    <xf numFmtId="177" fontId="6" fillId="3" borderId="4" xfId="0" applyNumberFormat="1" applyFont="1" applyFill="1" applyBorder="1" applyAlignment="1" applyProtection="1">
      <alignment horizontal="center" vertical="center"/>
      <protection locked="0"/>
    </xf>
    <xf numFmtId="0" fontId="5" fillId="2" borderId="6" xfId="0" applyNumberFormat="1" applyFont="1" applyFill="1" applyBorder="1" applyAlignment="1" applyProtection="1">
      <alignment horizontal="center" vertical="center"/>
      <protection hidden="1"/>
    </xf>
    <xf numFmtId="176" fontId="6" fillId="3" borderId="7" xfId="0" applyNumberFormat="1" applyFont="1" applyFill="1" applyBorder="1" applyAlignment="1" applyProtection="1">
      <alignment horizontal="center" vertical="center"/>
      <protection hidden="1"/>
    </xf>
    <xf numFmtId="182" fontId="3" fillId="3" borderId="4" xfId="0" applyNumberFormat="1" applyFont="1" applyFill="1" applyBorder="1" applyAlignment="1">
      <alignment horizontal="center" vertical="center" wrapText="1"/>
    </xf>
    <xf numFmtId="182" fontId="3" fillId="3" borderId="9" xfId="0" applyNumberFormat="1" applyFont="1" applyFill="1" applyBorder="1" applyAlignment="1">
      <alignment horizontal="center" vertical="center" wrapText="1"/>
    </xf>
    <xf numFmtId="0" fontId="10" fillId="3" borderId="9" xfId="0" applyNumberFormat="1" applyFont="1" applyFill="1" applyBorder="1" applyAlignment="1" applyProtection="1">
      <alignment horizontal="center" vertical="center" wrapText="1"/>
      <protection hidden="1"/>
    </xf>
    <xf numFmtId="178" fontId="6" fillId="0" borderId="9" xfId="0" applyNumberFormat="1" applyFont="1" applyFill="1" applyBorder="1" applyAlignment="1" applyProtection="1">
      <alignment horizontal="center" vertical="center"/>
      <protection locked="0"/>
    </xf>
    <xf numFmtId="178" fontId="6" fillId="0" borderId="9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Border="1" applyAlignment="1" applyProtection="1">
      <alignment vertical="center"/>
      <protection locked="0"/>
    </xf>
    <xf numFmtId="0" fontId="11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/>
    </xf>
    <xf numFmtId="182" fontId="15" fillId="0" borderId="4" xfId="0" applyNumberFormat="1" applyFont="1" applyFill="1" applyBorder="1" applyAlignment="1" applyProtection="1">
      <alignment horizontal="center" vertical="center"/>
      <protection locked="0" hidden="1"/>
    </xf>
    <xf numFmtId="177" fontId="15" fillId="0" borderId="4" xfId="0" applyNumberFormat="1" applyFont="1" applyFill="1" applyBorder="1" applyAlignment="1" applyProtection="1">
      <alignment horizontal="center" vertical="center"/>
      <protection hidden="1"/>
    </xf>
    <xf numFmtId="181" fontId="15" fillId="0" borderId="4" xfId="0" applyNumberFormat="1" applyFont="1" applyFill="1" applyBorder="1" applyAlignment="1" applyProtection="1">
      <alignment horizontal="center" vertical="center"/>
      <protection hidden="1"/>
    </xf>
    <xf numFmtId="177" fontId="15" fillId="0" borderId="4" xfId="0" applyNumberFormat="1" applyFont="1" applyFill="1" applyBorder="1" applyAlignment="1" applyProtection="1">
      <alignment horizontal="center" vertical="center"/>
      <protection locked="0" hidden="1"/>
    </xf>
    <xf numFmtId="180" fontId="15" fillId="0" borderId="4" xfId="0" applyNumberFormat="1" applyFont="1" applyFill="1" applyBorder="1" applyAlignment="1" applyProtection="1">
      <alignment horizontal="center" vertical="center"/>
      <protection hidden="1"/>
    </xf>
    <xf numFmtId="0" fontId="16" fillId="0" borderId="0" xfId="0" applyFont="1">
      <alignment vertical="center"/>
    </xf>
    <xf numFmtId="182" fontId="17" fillId="2" borderId="4" xfId="0" applyNumberFormat="1" applyFont="1" applyFill="1" applyBorder="1" applyAlignment="1" applyProtection="1">
      <alignment horizontal="center" vertical="center"/>
      <protection hidden="1"/>
    </xf>
    <xf numFmtId="0" fontId="14" fillId="2" borderId="6" xfId="0" applyFont="1" applyFill="1" applyBorder="1" applyAlignment="1">
      <alignment horizontal="center" vertical="center"/>
    </xf>
    <xf numFmtId="182" fontId="17" fillId="2" borderId="7" xfId="0" applyNumberFormat="1" applyFont="1" applyFill="1" applyBorder="1" applyAlignment="1" applyProtection="1">
      <alignment horizontal="center" vertical="center"/>
      <protection hidden="1"/>
    </xf>
    <xf numFmtId="0" fontId="18" fillId="0" borderId="0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182" fontId="20" fillId="0" borderId="0" xfId="0" applyNumberFormat="1" applyFont="1" applyFill="1" applyBorder="1" applyAlignment="1" applyProtection="1">
      <alignment horizontal="center" vertical="center"/>
      <protection locked="0"/>
    </xf>
    <xf numFmtId="176" fontId="15" fillId="0" borderId="4" xfId="0" applyNumberFormat="1" applyFont="1" applyFill="1" applyBorder="1" applyAlignment="1" applyProtection="1">
      <alignment horizontal="center" vertical="center" wrapText="1"/>
      <protection hidden="1"/>
    </xf>
    <xf numFmtId="176" fontId="15" fillId="0" borderId="4" xfId="0" applyNumberFormat="1" applyFont="1" applyFill="1" applyBorder="1" applyAlignment="1" applyProtection="1">
      <alignment horizontal="center" vertical="center"/>
      <protection locked="0" hidden="1"/>
    </xf>
    <xf numFmtId="176" fontId="17" fillId="2" borderId="7" xfId="0" applyNumberFormat="1" applyFont="1" applyFill="1" applyBorder="1" applyAlignment="1" applyProtection="1">
      <alignment horizontal="center" vertical="center" wrapText="1"/>
      <protection hidden="1"/>
    </xf>
    <xf numFmtId="181" fontId="18" fillId="0" borderId="0" xfId="0" applyNumberFormat="1" applyFont="1" applyFill="1" applyBorder="1" applyAlignment="1" applyProtection="1">
      <alignment horizontal="center" vertical="center"/>
      <protection locked="0"/>
    </xf>
    <xf numFmtId="176" fontId="19" fillId="0" borderId="0" xfId="0" applyNumberFormat="1" applyFont="1" applyFill="1" applyAlignment="1" applyProtection="1">
      <alignment horizontal="center" vertical="center"/>
      <protection locked="0"/>
    </xf>
    <xf numFmtId="0" fontId="2" fillId="2" borderId="4" xfId="0" applyFont="1" applyFill="1" applyBorder="1" applyAlignment="1">
      <alignment horizontal="center" vertical="center"/>
    </xf>
    <xf numFmtId="176" fontId="13" fillId="2" borderId="4" xfId="0" applyNumberFormat="1" applyFont="1" applyFill="1" applyBorder="1" applyAlignment="1">
      <alignment horizontal="center" vertical="center" wrapText="1"/>
    </xf>
    <xf numFmtId="180" fontId="22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0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3" fillId="0" borderId="0" xfId="0" applyFont="1">
      <alignment vertical="center"/>
    </xf>
    <xf numFmtId="0" fontId="24" fillId="0" borderId="0" xfId="0" applyFont="1" applyFill="1" applyAlignment="1"/>
    <xf numFmtId="182" fontId="25" fillId="0" borderId="4" xfId="0" applyNumberFormat="1" applyFont="1" applyFill="1" applyBorder="1" applyAlignment="1" applyProtection="1">
      <alignment horizontal="center" vertical="center"/>
      <protection hidden="1"/>
    </xf>
    <xf numFmtId="0" fontId="0" fillId="2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6" fillId="0" borderId="0" xfId="0" applyFont="1" applyFill="1" applyAlignment="1"/>
    <xf numFmtId="0" fontId="21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2" borderId="18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2" borderId="3" xfId="0" applyNumberFormat="1" applyFont="1" applyFill="1" applyBorder="1" applyAlignment="1" applyProtection="1">
      <alignment horizontal="center" vertical="center"/>
      <protection locked="0" hidden="1"/>
    </xf>
    <xf numFmtId="0" fontId="29" fillId="0" borderId="4" xfId="0" applyNumberFormat="1" applyFont="1" applyFill="1" applyBorder="1" applyAlignment="1" applyProtection="1">
      <alignment horizontal="center" vertical="center"/>
      <protection locked="0" hidden="1"/>
    </xf>
    <xf numFmtId="180" fontId="30" fillId="0" borderId="4" xfId="0" applyNumberFormat="1" applyFont="1" applyFill="1" applyBorder="1" applyAlignment="1" applyProtection="1">
      <alignment horizontal="center" vertical="center"/>
      <protection locked="0"/>
    </xf>
    <xf numFmtId="0" fontId="30" fillId="0" borderId="19" xfId="0" applyNumberFormat="1" applyFont="1" applyFill="1" applyBorder="1" applyAlignment="1" applyProtection="1">
      <alignment vertical="center"/>
      <protection locked="0"/>
    </xf>
    <xf numFmtId="0" fontId="30" fillId="0" borderId="20" xfId="0" applyNumberFormat="1" applyFont="1" applyFill="1" applyBorder="1" applyAlignment="1" applyProtection="1">
      <alignment vertical="center"/>
      <protection locked="0"/>
    </xf>
    <xf numFmtId="0" fontId="30" fillId="0" borderId="4" xfId="0" applyNumberFormat="1" applyFont="1" applyFill="1" applyBorder="1" applyAlignment="1" applyProtection="1">
      <alignment horizontal="center" vertical="center"/>
      <protection locked="0"/>
    </xf>
    <xf numFmtId="0" fontId="28" fillId="2" borderId="3" xfId="0" applyNumberFormat="1" applyFont="1" applyFill="1" applyBorder="1" applyAlignment="1" applyProtection="1">
      <alignment horizontal="center" vertical="center"/>
      <protection hidden="1"/>
    </xf>
    <xf numFmtId="0" fontId="29" fillId="2" borderId="4" xfId="0" applyNumberFormat="1" applyFont="1" applyFill="1" applyBorder="1" applyAlignment="1" applyProtection="1">
      <alignment horizontal="center" vertical="center"/>
      <protection hidden="1"/>
    </xf>
    <xf numFmtId="180" fontId="25" fillId="2" borderId="4" xfId="0" applyNumberFormat="1" applyFont="1" applyFill="1" applyBorder="1" applyAlignment="1" applyProtection="1">
      <alignment horizontal="center" vertical="center"/>
      <protection hidden="1"/>
    </xf>
    <xf numFmtId="177" fontId="25" fillId="2" borderId="4" xfId="0" applyNumberFormat="1" applyFont="1" applyFill="1" applyBorder="1" applyAlignment="1" applyProtection="1">
      <alignment horizontal="center" vertical="center"/>
      <protection hidden="1"/>
    </xf>
    <xf numFmtId="0" fontId="28" fillId="2" borderId="6" xfId="0" applyNumberFormat="1" applyFont="1" applyFill="1" applyBorder="1" applyAlignment="1" applyProtection="1">
      <alignment horizontal="center" vertical="center"/>
      <protection hidden="1"/>
    </xf>
    <xf numFmtId="0" fontId="29" fillId="2" borderId="7" xfId="0" applyNumberFormat="1" applyFont="1" applyFill="1" applyBorder="1" applyAlignment="1" applyProtection="1">
      <alignment horizontal="center" vertical="center"/>
      <protection hidden="1"/>
    </xf>
    <xf numFmtId="180" fontId="25" fillId="2" borderId="7" xfId="0" applyNumberFormat="1" applyFont="1" applyFill="1" applyBorder="1" applyAlignment="1" applyProtection="1">
      <alignment horizontal="center" vertical="center"/>
      <protection hidden="1"/>
    </xf>
    <xf numFmtId="0" fontId="27" fillId="2" borderId="4" xfId="0" applyFont="1" applyFill="1" applyBorder="1" applyAlignment="1" applyProtection="1">
      <alignment horizontal="center" vertical="center" wrapText="1"/>
      <protection locked="0" hidden="1"/>
    </xf>
    <xf numFmtId="0" fontId="30" fillId="0" borderId="21" xfId="0" applyNumberFormat="1" applyFont="1" applyFill="1" applyBorder="1" applyAlignment="1" applyProtection="1">
      <alignment vertical="center"/>
      <protection locked="0"/>
    </xf>
    <xf numFmtId="0" fontId="30" fillId="0" borderId="4" xfId="0" applyNumberFormat="1" applyFont="1" applyFill="1" applyBorder="1" applyAlignment="1" applyProtection="1">
      <alignment vertical="center"/>
      <protection locked="0"/>
    </xf>
    <xf numFmtId="177" fontId="30" fillId="0" borderId="4" xfId="0" applyNumberFormat="1" applyFont="1" applyFill="1" applyBorder="1" applyAlignment="1" applyProtection="1">
      <alignment horizontal="center" vertical="center"/>
      <protection locked="0"/>
    </xf>
    <xf numFmtId="177" fontId="25" fillId="0" borderId="4" xfId="0" applyNumberFormat="1" applyFont="1" applyFill="1" applyBorder="1" applyAlignment="1" applyProtection="1">
      <alignment horizontal="center" vertical="center"/>
    </xf>
    <xf numFmtId="0" fontId="23" fillId="0" borderId="0" xfId="0" applyFont="1" applyFill="1" applyAlignment="1"/>
    <xf numFmtId="177" fontId="25" fillId="2" borderId="4" xfId="0" applyNumberFormat="1" applyFont="1" applyFill="1" applyBorder="1" applyAlignment="1" applyProtection="1">
      <alignment horizontal="center" vertical="center"/>
    </xf>
    <xf numFmtId="177" fontId="25" fillId="2" borderId="7" xfId="0" applyNumberFormat="1" applyFont="1" applyFill="1" applyBorder="1" applyAlignment="1" applyProtection="1">
      <alignment horizontal="center" vertical="center"/>
      <protection hidden="1"/>
    </xf>
    <xf numFmtId="0" fontId="1" fillId="0" borderId="0" xfId="0" applyFont="1" applyFill="1" applyAlignment="1" applyProtection="1">
      <alignment vertical="center"/>
      <protection locked="0"/>
    </xf>
    <xf numFmtId="0" fontId="31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2" borderId="9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177" fontId="25" fillId="0" borderId="9" xfId="0" applyNumberFormat="1" applyFont="1" applyFill="1" applyBorder="1" applyAlignment="1" applyProtection="1">
      <alignment horizontal="center" vertical="center"/>
    </xf>
    <xf numFmtId="177" fontId="25" fillId="0" borderId="0" xfId="0" applyNumberFormat="1" applyFont="1" applyFill="1" applyBorder="1" applyAlignment="1" applyProtection="1">
      <alignment horizontal="center" vertical="center"/>
    </xf>
    <xf numFmtId="177" fontId="25" fillId="2" borderId="9" xfId="0" applyNumberFormat="1" applyFont="1" applyFill="1" applyBorder="1" applyAlignment="1" applyProtection="1">
      <alignment horizontal="center" vertical="center"/>
    </xf>
    <xf numFmtId="177" fontId="25" fillId="2" borderId="9" xfId="0" applyNumberFormat="1" applyFont="1" applyFill="1" applyBorder="1" applyAlignment="1" applyProtection="1">
      <alignment horizontal="center" vertical="center"/>
      <protection hidden="1"/>
    </xf>
    <xf numFmtId="177" fontId="25" fillId="0" borderId="0" xfId="0" applyNumberFormat="1" applyFont="1" applyFill="1" applyBorder="1" applyAlignment="1" applyProtection="1">
      <alignment horizontal="center" vertical="center"/>
      <protection hidden="1"/>
    </xf>
    <xf numFmtId="177" fontId="25" fillId="2" borderId="1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Border="1">
      <alignment vertical="center"/>
    </xf>
    <xf numFmtId="0" fontId="0" fillId="0" borderId="0" xfId="0" applyFill="1">
      <alignment vertical="center"/>
    </xf>
    <xf numFmtId="0" fontId="21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2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33" fillId="3" borderId="3" xfId="0" applyNumberFormat="1" applyFont="1" applyFill="1" applyBorder="1" applyAlignment="1" applyProtection="1">
      <alignment horizontal="center" vertical="center"/>
      <protection locked="0" hidden="1"/>
    </xf>
    <xf numFmtId="177" fontId="10" fillId="0" borderId="4" xfId="0" applyNumberFormat="1" applyFont="1" applyFill="1" applyBorder="1" applyAlignment="1" applyProtection="1">
      <alignment horizontal="center" vertical="center"/>
      <protection locked="0" hidden="1"/>
    </xf>
    <xf numFmtId="0" fontId="33" fillId="2" borderId="3" xfId="0" applyNumberFormat="1" applyFont="1" applyFill="1" applyBorder="1" applyAlignment="1" applyProtection="1">
      <alignment horizontal="center" vertical="center"/>
      <protection hidden="1"/>
    </xf>
    <xf numFmtId="177" fontId="10" fillId="2" borderId="4" xfId="0" applyNumberFormat="1" applyFont="1" applyFill="1" applyBorder="1" applyAlignment="1" applyProtection="1">
      <alignment horizontal="center" vertical="center"/>
      <protection hidden="1"/>
    </xf>
    <xf numFmtId="177" fontId="10" fillId="0" borderId="4" xfId="0" applyNumberFormat="1" applyFont="1" applyFill="1" applyBorder="1" applyAlignment="1" applyProtection="1">
      <alignment horizontal="center" vertical="center"/>
      <protection locked="0"/>
    </xf>
    <xf numFmtId="0" fontId="33" fillId="2" borderId="6" xfId="0" applyNumberFormat="1" applyFont="1" applyFill="1" applyBorder="1" applyAlignment="1" applyProtection="1">
      <alignment horizontal="center" vertical="center"/>
      <protection locked="0" hidden="1"/>
    </xf>
    <xf numFmtId="177" fontId="10" fillId="2" borderId="7" xfId="0" applyNumberFormat="1" applyFont="1" applyFill="1" applyBorder="1" applyAlignment="1" applyProtection="1">
      <alignment horizontal="center" vertical="center"/>
      <protection locked="0" hidden="1"/>
    </xf>
    <xf numFmtId="177" fontId="10" fillId="2" borderId="7" xfId="0" applyNumberFormat="1" applyFont="1" applyFill="1" applyBorder="1" applyAlignment="1" applyProtection="1">
      <alignment horizontal="center" vertical="center"/>
      <protection locked="0"/>
    </xf>
    <xf numFmtId="177" fontId="34" fillId="0" borderId="4" xfId="0" applyNumberFormat="1" applyFont="1" applyFill="1" applyBorder="1" applyAlignment="1" applyProtection="1">
      <alignment horizontal="center" vertical="center"/>
      <protection locked="0" hidden="1"/>
    </xf>
    <xf numFmtId="0" fontId="21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21" fillId="2" borderId="31" xfId="0" applyNumberFormat="1" applyFont="1" applyFill="1" applyBorder="1" applyAlignment="1" applyProtection="1">
      <alignment horizontal="center" vertical="center" wrapText="1"/>
      <protection locked="0" hidden="1"/>
    </xf>
    <xf numFmtId="0" fontId="21" fillId="2" borderId="4" xfId="0" applyNumberFormat="1" applyFont="1" applyFill="1" applyBorder="1" applyAlignment="1" applyProtection="1">
      <alignment vertical="center" wrapText="1"/>
      <protection locked="0"/>
    </xf>
    <xf numFmtId="177" fontId="21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177" fontId="21" fillId="2" borderId="31" xfId="0" applyNumberFormat="1" applyFont="1" applyFill="1" applyBorder="1" applyAlignment="1" applyProtection="1">
      <alignment horizontal="center" vertical="center" wrapText="1"/>
      <protection locked="0" hidden="1"/>
    </xf>
    <xf numFmtId="177" fontId="21" fillId="2" borderId="22" xfId="0" applyNumberFormat="1" applyFont="1" applyFill="1" applyBorder="1" applyAlignment="1" applyProtection="1">
      <alignment horizontal="center" vertical="center" wrapText="1"/>
      <protection locked="0" hidden="1"/>
    </xf>
    <xf numFmtId="177" fontId="10" fillId="0" borderId="4" xfId="0" applyNumberFormat="1" applyFont="1" applyFill="1" applyBorder="1" applyAlignment="1" applyProtection="1">
      <alignment horizontal="center" vertical="center"/>
      <protection hidden="1"/>
    </xf>
    <xf numFmtId="177" fontId="10" fillId="2" borderId="7" xfId="0" applyNumberFormat="1" applyFont="1" applyFill="1" applyBorder="1" applyAlignment="1" applyProtection="1">
      <alignment horizontal="center" vertical="center"/>
      <protection hidden="1"/>
    </xf>
    <xf numFmtId="0" fontId="22" fillId="2" borderId="9" xfId="0" applyNumberFormat="1" applyFont="1" applyFill="1" applyBorder="1" applyAlignment="1" applyProtection="1">
      <alignment horizontal="center" vertical="center" wrapText="1"/>
      <protection locked="0" hidden="1"/>
    </xf>
    <xf numFmtId="177" fontId="10" fillId="0" borderId="9" xfId="0" applyNumberFormat="1" applyFont="1" applyFill="1" applyBorder="1" applyAlignment="1" applyProtection="1">
      <alignment horizontal="center" vertical="center"/>
      <protection hidden="1"/>
    </xf>
    <xf numFmtId="177" fontId="10" fillId="0" borderId="19" xfId="0" applyNumberFormat="1" applyFont="1" applyFill="1" applyBorder="1" applyAlignment="1" applyProtection="1">
      <alignment vertical="center"/>
      <protection hidden="1"/>
    </xf>
    <xf numFmtId="177" fontId="10" fillId="0" borderId="20" xfId="0" applyNumberFormat="1" applyFont="1" applyFill="1" applyBorder="1" applyAlignment="1" applyProtection="1">
      <alignment vertical="center"/>
      <protection hidden="1"/>
    </xf>
    <xf numFmtId="177" fontId="10" fillId="0" borderId="21" xfId="0" applyNumberFormat="1" applyFont="1" applyFill="1" applyBorder="1" applyAlignment="1" applyProtection="1">
      <alignment vertical="center"/>
      <protection hidden="1"/>
    </xf>
    <xf numFmtId="177" fontId="10" fillId="2" borderId="9" xfId="0" applyNumberFormat="1" applyFont="1" applyFill="1" applyBorder="1" applyAlignment="1" applyProtection="1">
      <alignment horizontal="center" vertical="center"/>
      <protection hidden="1"/>
    </xf>
    <xf numFmtId="177" fontId="10" fillId="2" borderId="10" xfId="0" applyNumberFormat="1" applyFont="1" applyFill="1" applyBorder="1" applyAlignment="1" applyProtection="1">
      <alignment horizontal="center" vertical="center"/>
      <protection hidden="1"/>
    </xf>
    <xf numFmtId="0" fontId="1" fillId="0" borderId="0" xfId="0" applyNumberFormat="1" applyFont="1" applyFill="1" applyBorder="1" applyAlignment="1" applyProtection="1">
      <alignment vertical="center"/>
      <protection locked="0"/>
    </xf>
    <xf numFmtId="0" fontId="21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177" fontId="35" fillId="0" borderId="0" xfId="0" applyNumberFormat="1" applyFont="1" applyFill="1" applyBorder="1" applyAlignment="1" applyProtection="1">
      <alignment horizontal="center" vertical="center"/>
      <protection hidden="1"/>
    </xf>
    <xf numFmtId="0" fontId="3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4" xfId="0" applyNumberFormat="1" applyFont="1" applyFill="1" applyBorder="1" applyAlignment="1" applyProtection="1">
      <alignment horizontal="center" vertical="center"/>
      <protection hidden="1"/>
    </xf>
    <xf numFmtId="0" fontId="10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3" xfId="0" applyNumberFormat="1" applyFont="1" applyFill="1" applyBorder="1" applyAlignment="1" applyProtection="1">
      <alignment horizontal="center" vertical="center"/>
      <protection hidden="1"/>
    </xf>
    <xf numFmtId="0" fontId="10" fillId="0" borderId="4" xfId="0" applyNumberFormat="1" applyFont="1" applyFill="1" applyBorder="1" applyAlignment="1" applyProtection="1">
      <alignment horizontal="center" vertical="center"/>
      <protection hidden="1"/>
    </xf>
    <xf numFmtId="179" fontId="10" fillId="0" borderId="4" xfId="0" applyNumberFormat="1" applyFont="1" applyFill="1" applyBorder="1" applyAlignment="1" applyProtection="1">
      <alignment horizontal="center" vertical="center"/>
      <protection locked="0" hidden="1"/>
    </xf>
    <xf numFmtId="0" fontId="3" fillId="0" borderId="4" xfId="0" applyNumberFormat="1" applyFont="1" applyFill="1" applyBorder="1" applyAlignment="1" applyProtection="1">
      <alignment horizontal="center" vertical="center"/>
      <protection hidden="1"/>
    </xf>
    <xf numFmtId="179" fontId="10" fillId="0" borderId="4" xfId="0" applyNumberFormat="1" applyFont="1" applyFill="1" applyBorder="1" applyAlignment="1" applyProtection="1">
      <alignment horizontal="center" vertical="center"/>
      <protection hidden="1"/>
    </xf>
    <xf numFmtId="0" fontId="10" fillId="0" borderId="4" xfId="0" applyFont="1" applyFill="1" applyBorder="1" applyAlignment="1" applyProtection="1">
      <alignment horizontal="center" vertical="center"/>
      <protection locked="0"/>
    </xf>
    <xf numFmtId="179" fontId="10" fillId="2" borderId="4" xfId="0" applyNumberFormat="1" applyFont="1" applyFill="1" applyBorder="1" applyAlignment="1" applyProtection="1">
      <alignment horizontal="center" vertical="center"/>
      <protection hidden="1"/>
    </xf>
    <xf numFmtId="0" fontId="10" fillId="0" borderId="4" xfId="0" applyFont="1" applyFill="1" applyBorder="1" applyAlignment="1" applyProtection="1">
      <alignment horizontal="center" vertical="center"/>
      <protection hidden="1"/>
    </xf>
    <xf numFmtId="0" fontId="3" fillId="2" borderId="6" xfId="0" applyNumberFormat="1" applyFont="1" applyFill="1" applyBorder="1" applyAlignment="1" applyProtection="1">
      <alignment horizontal="center" vertical="center"/>
      <protection hidden="1"/>
    </xf>
    <xf numFmtId="0" fontId="3" fillId="2" borderId="7" xfId="0" applyNumberFormat="1" applyFont="1" applyFill="1" applyBorder="1" applyAlignment="1" applyProtection="1">
      <alignment horizontal="center" vertical="center"/>
      <protection hidden="1"/>
    </xf>
    <xf numFmtId="179" fontId="10" fillId="2" borderId="7" xfId="0" applyNumberFormat="1" applyFont="1" applyFill="1" applyBorder="1" applyAlignment="1" applyProtection="1">
      <alignment horizontal="center" vertical="center"/>
      <protection hidden="1"/>
    </xf>
    <xf numFmtId="179" fontId="10" fillId="0" borderId="4" xfId="0" applyNumberFormat="1" applyFont="1" applyFill="1" applyBorder="1" applyAlignment="1" applyProtection="1">
      <alignment vertical="center"/>
      <protection locked="0" hidden="1"/>
    </xf>
    <xf numFmtId="179" fontId="10" fillId="0" borderId="9" xfId="0" applyNumberFormat="1" applyFont="1" applyFill="1" applyBorder="1" applyAlignment="1" applyProtection="1">
      <alignment vertical="center"/>
      <protection locked="0" hidden="1"/>
    </xf>
    <xf numFmtId="179" fontId="10" fillId="2" borderId="9" xfId="0" applyNumberFormat="1" applyFont="1" applyFill="1" applyBorder="1" applyAlignment="1" applyProtection="1">
      <alignment horizontal="center" vertical="center"/>
      <protection hidden="1"/>
    </xf>
    <xf numFmtId="179" fontId="10" fillId="2" borderId="10" xfId="0" applyNumberFormat="1" applyFont="1" applyFill="1" applyBorder="1" applyAlignment="1" applyProtection="1">
      <alignment horizontal="center" vertical="center"/>
      <protection hidden="1"/>
    </xf>
    <xf numFmtId="0" fontId="36" fillId="0" borderId="4" xfId="0" applyFont="1" applyBorder="1" applyAlignment="1">
      <alignment horizontal="center" vertical="center"/>
    </xf>
    <xf numFmtId="0" fontId="36" fillId="0" borderId="0" xfId="0" applyFont="1">
      <alignment vertical="center"/>
    </xf>
    <xf numFmtId="0" fontId="36" fillId="0" borderId="0" xfId="0" applyFont="1" applyAlignment="1"/>
    <xf numFmtId="0" fontId="0" fillId="0" borderId="0" xfId="0" applyAlignment="1"/>
    <xf numFmtId="0" fontId="46" fillId="2" borderId="4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4" fillId="0" borderId="32" xfId="0" applyFont="1" applyFill="1" applyBorder="1" applyAlignment="1">
      <alignment wrapText="1"/>
    </xf>
    <xf numFmtId="0" fontId="13" fillId="2" borderId="9" xfId="0" applyFont="1" applyFill="1" applyBorder="1" applyAlignment="1">
      <alignment horizontal="center" vertical="center" wrapText="1"/>
    </xf>
    <xf numFmtId="182" fontId="17" fillId="2" borderId="9" xfId="0" applyNumberFormat="1" applyFont="1" applyFill="1" applyBorder="1" applyAlignment="1" applyProtection="1">
      <alignment horizontal="center" vertical="center"/>
      <protection hidden="1"/>
    </xf>
    <xf numFmtId="176" fontId="17" fillId="2" borderId="10" xfId="0" applyNumberFormat="1" applyFont="1" applyFill="1" applyBorder="1" applyAlignment="1" applyProtection="1">
      <alignment horizontal="center" vertical="center" wrapText="1"/>
      <protection hidden="1"/>
    </xf>
    <xf numFmtId="0" fontId="36" fillId="0" borderId="0" xfId="2">
      <alignment vertical="center"/>
    </xf>
    <xf numFmtId="0" fontId="9" fillId="2" borderId="4" xfId="2" applyFont="1" applyFill="1" applyBorder="1" applyAlignment="1">
      <alignment horizontal="center" vertical="center" wrapText="1"/>
    </xf>
    <xf numFmtId="0" fontId="10" fillId="2" borderId="4" xfId="2" applyFont="1" applyFill="1" applyBorder="1" applyAlignment="1" applyProtection="1">
      <alignment horizontal="center" vertical="center" wrapText="1"/>
      <protection locked="0" hidden="1"/>
    </xf>
    <xf numFmtId="183" fontId="10" fillId="2" borderId="4" xfId="2" applyNumberFormat="1" applyFont="1" applyFill="1" applyBorder="1" applyAlignment="1" applyProtection="1">
      <alignment horizontal="center" vertical="center" wrapText="1"/>
      <protection locked="0" hidden="1"/>
    </xf>
    <xf numFmtId="0" fontId="3" fillId="4" borderId="3" xfId="2" applyFont="1" applyFill="1" applyBorder="1" applyAlignment="1" applyProtection="1">
      <alignment horizontal="center" vertical="center" wrapText="1"/>
      <protection hidden="1"/>
    </xf>
    <xf numFmtId="0" fontId="9" fillId="4" borderId="4" xfId="2" applyFont="1" applyFill="1" applyBorder="1" applyAlignment="1">
      <alignment horizontal="center" vertical="center" wrapText="1"/>
    </xf>
    <xf numFmtId="0" fontId="10" fillId="4" borderId="4" xfId="2" applyFont="1" applyFill="1" applyBorder="1" applyAlignment="1" applyProtection="1">
      <alignment horizontal="center" vertical="center" wrapText="1"/>
      <protection locked="0" hidden="1"/>
    </xf>
    <xf numFmtId="0" fontId="49" fillId="4" borderId="0" xfId="2" applyFont="1" applyFill="1">
      <alignment vertical="center"/>
    </xf>
    <xf numFmtId="182" fontId="50" fillId="4" borderId="4" xfId="2" applyNumberFormat="1" applyFont="1" applyFill="1" applyBorder="1" applyAlignment="1" applyProtection="1">
      <alignment horizontal="center" vertical="center"/>
      <protection locked="0"/>
    </xf>
    <xf numFmtId="177" fontId="34" fillId="4" borderId="4" xfId="2" applyNumberFormat="1" applyFont="1" applyFill="1" applyBorder="1">
      <alignment vertical="center"/>
    </xf>
    <xf numFmtId="183" fontId="34" fillId="4" borderId="4" xfId="2" applyNumberFormat="1" applyFont="1" applyFill="1" applyBorder="1" applyAlignment="1">
      <alignment horizontal="center" vertical="center"/>
    </xf>
    <xf numFmtId="177" fontId="34" fillId="4" borderId="4" xfId="2" applyNumberFormat="1" applyFont="1" applyFill="1" applyBorder="1" applyAlignment="1">
      <alignment horizontal="center" vertical="center"/>
    </xf>
    <xf numFmtId="0" fontId="51" fillId="4" borderId="17" xfId="2" applyFont="1" applyFill="1" applyBorder="1" applyAlignment="1">
      <alignment horizontal="center" vertical="center" wrapText="1"/>
    </xf>
    <xf numFmtId="0" fontId="17" fillId="4" borderId="17" xfId="2" applyFont="1" applyFill="1" applyBorder="1" applyAlignment="1">
      <alignment horizontal="center" vertical="center" wrapText="1"/>
    </xf>
    <xf numFmtId="0" fontId="17" fillId="4" borderId="25" xfId="2" applyFont="1" applyFill="1" applyBorder="1" applyAlignment="1">
      <alignment horizontal="center" vertical="center" wrapText="1"/>
    </xf>
    <xf numFmtId="0" fontId="17" fillId="4" borderId="33" xfId="2" applyFont="1" applyFill="1" applyBorder="1" applyAlignment="1">
      <alignment horizontal="center" vertical="center" wrapText="1"/>
    </xf>
    <xf numFmtId="0" fontId="2" fillId="4" borderId="9" xfId="2" applyFont="1" applyFill="1" applyBorder="1" applyAlignment="1">
      <alignment horizontal="center" vertical="center" wrapText="1"/>
    </xf>
    <xf numFmtId="0" fontId="36" fillId="4" borderId="0" xfId="2" applyFill="1">
      <alignment vertical="center"/>
    </xf>
    <xf numFmtId="0" fontId="17" fillId="2" borderId="3" xfId="2" applyFont="1" applyFill="1" applyBorder="1" applyAlignment="1">
      <alignment horizontal="center" vertical="center"/>
    </xf>
    <xf numFmtId="0" fontId="15" fillId="0" borderId="4" xfId="2" applyFont="1" applyBorder="1" applyAlignment="1">
      <alignment horizontal="center" vertical="center"/>
    </xf>
    <xf numFmtId="182" fontId="15" fillId="0" borderId="4" xfId="2" applyNumberFormat="1" applyFont="1" applyBorder="1" applyAlignment="1">
      <alignment horizontal="center" vertical="center"/>
    </xf>
    <xf numFmtId="182" fontId="30" fillId="0" borderId="4" xfId="2" applyNumberFormat="1" applyFont="1" applyBorder="1" applyAlignment="1" applyProtection="1">
      <alignment horizontal="center" vertical="center"/>
      <protection locked="0"/>
    </xf>
    <xf numFmtId="177" fontId="25" fillId="0" borderId="4" xfId="2" applyNumberFormat="1" applyFont="1" applyBorder="1" applyAlignment="1">
      <alignment horizontal="center" vertical="center"/>
    </xf>
    <xf numFmtId="183" fontId="25" fillId="0" borderId="4" xfId="2" applyNumberFormat="1" applyFont="1" applyBorder="1" applyAlignment="1">
      <alignment horizontal="center" vertical="center"/>
    </xf>
    <xf numFmtId="176" fontId="15" fillId="0" borderId="4" xfId="2" applyNumberFormat="1" applyFont="1" applyBorder="1" applyAlignment="1">
      <alignment horizontal="center" vertical="center"/>
    </xf>
    <xf numFmtId="176" fontId="15" fillId="0" borderId="9" xfId="2" applyNumberFormat="1" applyFont="1" applyBorder="1" applyAlignment="1">
      <alignment horizontal="center" vertical="center"/>
    </xf>
    <xf numFmtId="0" fontId="14" fillId="2" borderId="3" xfId="2" applyFont="1" applyFill="1" applyBorder="1" applyAlignment="1">
      <alignment horizontal="center" vertical="center"/>
    </xf>
    <xf numFmtId="0" fontId="32" fillId="2" borderId="4" xfId="2" applyFont="1" applyFill="1" applyBorder="1" applyAlignment="1">
      <alignment horizontal="center" vertical="center"/>
    </xf>
    <xf numFmtId="177" fontId="32" fillId="2" borderId="4" xfId="2" applyNumberFormat="1" applyFont="1" applyFill="1" applyBorder="1" applyAlignment="1">
      <alignment horizontal="center" vertical="center"/>
    </xf>
    <xf numFmtId="182" fontId="9" fillId="2" borderId="4" xfId="2" applyNumberFormat="1" applyFont="1" applyFill="1" applyBorder="1" applyAlignment="1" applyProtection="1">
      <alignment horizontal="center" vertical="center"/>
      <protection hidden="1"/>
    </xf>
    <xf numFmtId="177" fontId="9" fillId="2" borderId="4" xfId="2" applyNumberFormat="1" applyFont="1" applyFill="1" applyBorder="1" applyAlignment="1">
      <alignment horizontal="center" vertical="center"/>
    </xf>
    <xf numFmtId="183" fontId="9" fillId="2" borderId="4" xfId="2" applyNumberFormat="1" applyFont="1" applyFill="1" applyBorder="1" applyAlignment="1">
      <alignment horizontal="center" vertical="center"/>
    </xf>
    <xf numFmtId="177" fontId="32" fillId="2" borderId="9" xfId="2" applyNumberFormat="1" applyFont="1" applyFill="1" applyBorder="1" applyAlignment="1">
      <alignment horizontal="center" vertical="center"/>
    </xf>
    <xf numFmtId="0" fontId="30" fillId="0" borderId="4" xfId="2" applyFont="1" applyBorder="1" applyAlignment="1" applyProtection="1">
      <alignment horizontal="center" vertical="center"/>
      <protection locked="0"/>
    </xf>
    <xf numFmtId="177" fontId="9" fillId="2" borderId="4" xfId="2" applyNumberFormat="1" applyFont="1" applyFill="1" applyBorder="1" applyAlignment="1" applyProtection="1">
      <alignment horizontal="center" vertical="center"/>
      <protection hidden="1"/>
    </xf>
    <xf numFmtId="183" fontId="9" fillId="2" borderId="4" xfId="2" applyNumberFormat="1" applyFont="1" applyFill="1" applyBorder="1" applyAlignment="1" applyProtection="1">
      <alignment horizontal="center" vertical="center"/>
      <protection hidden="1"/>
    </xf>
    <xf numFmtId="0" fontId="14" fillId="2" borderId="4" xfId="2" applyFont="1" applyFill="1" applyBorder="1" applyAlignment="1">
      <alignment horizontal="center" vertical="center"/>
    </xf>
    <xf numFmtId="177" fontId="14" fillId="2" borderId="4" xfId="2" applyNumberFormat="1" applyFont="1" applyFill="1" applyBorder="1" applyAlignment="1">
      <alignment horizontal="center" vertical="center"/>
    </xf>
    <xf numFmtId="177" fontId="14" fillId="2" borderId="9" xfId="2" applyNumberFormat="1" applyFont="1" applyFill="1" applyBorder="1" applyAlignment="1">
      <alignment horizontal="center" vertical="center"/>
    </xf>
    <xf numFmtId="0" fontId="14" fillId="2" borderId="6" xfId="2" applyFont="1" applyFill="1" applyBorder="1" applyAlignment="1">
      <alignment horizontal="center" vertical="center"/>
    </xf>
    <xf numFmtId="0" fontId="14" fillId="2" borderId="7" xfId="2" applyFont="1" applyFill="1" applyBorder="1" applyAlignment="1">
      <alignment horizontal="center" vertical="center"/>
    </xf>
    <xf numFmtId="177" fontId="14" fillId="2" borderId="7" xfId="2" applyNumberFormat="1" applyFont="1" applyFill="1" applyBorder="1" applyAlignment="1">
      <alignment horizontal="center" vertical="center"/>
    </xf>
    <xf numFmtId="182" fontId="9" fillId="2" borderId="7" xfId="2" applyNumberFormat="1" applyFont="1" applyFill="1" applyBorder="1" applyAlignment="1" applyProtection="1">
      <alignment horizontal="center" vertical="center"/>
      <protection hidden="1"/>
    </xf>
    <xf numFmtId="177" fontId="9" fillId="2" borderId="7" xfId="2" applyNumberFormat="1" applyFont="1" applyFill="1" applyBorder="1" applyAlignment="1" applyProtection="1">
      <alignment horizontal="center" vertical="center"/>
      <protection hidden="1"/>
    </xf>
    <xf numFmtId="183" fontId="9" fillId="2" borderId="7" xfId="2" applyNumberFormat="1" applyFont="1" applyFill="1" applyBorder="1" applyAlignment="1" applyProtection="1">
      <alignment horizontal="center" vertical="center"/>
      <protection hidden="1"/>
    </xf>
    <xf numFmtId="177" fontId="14" fillId="2" borderId="10" xfId="2" applyNumberFormat="1" applyFont="1" applyFill="1" applyBorder="1" applyAlignment="1">
      <alignment horizontal="center" vertical="center"/>
    </xf>
    <xf numFmtId="183" fontId="36" fillId="0" borderId="0" xfId="2" applyNumberFormat="1">
      <alignment vertical="center"/>
    </xf>
    <xf numFmtId="0" fontId="3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9" xfId="0" applyNumberFormat="1" applyFont="1" applyFill="1" applyBorder="1" applyAlignment="1" applyProtection="1">
      <alignment horizontal="center" vertical="center" wrapText="1"/>
      <protection hidden="1"/>
    </xf>
    <xf numFmtId="0" fontId="2" fillId="2" borderId="4" xfId="0" applyFont="1" applyFill="1" applyBorder="1" applyAlignment="1">
      <alignment horizontal="center" vertical="center"/>
    </xf>
    <xf numFmtId="0" fontId="3" fillId="2" borderId="4" xfId="0" applyNumberFormat="1" applyFont="1" applyFill="1" applyBorder="1" applyAlignment="1" applyProtection="1">
      <alignment horizontal="center" vertical="center"/>
      <protection hidden="1"/>
    </xf>
    <xf numFmtId="0" fontId="3" fillId="2" borderId="31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17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18" xfId="0" applyNumberFormat="1" applyFont="1" applyFill="1" applyBorder="1" applyAlignment="1" applyProtection="1">
      <alignment horizontal="center" vertical="center" wrapText="1"/>
      <protection hidden="1"/>
    </xf>
    <xf numFmtId="58" fontId="3" fillId="2" borderId="4" xfId="0" quotePrefix="1" applyNumberFormat="1" applyFont="1" applyFill="1" applyBorder="1" applyAlignment="1" applyProtection="1">
      <alignment horizontal="center" vertical="center"/>
      <protection hidden="1"/>
    </xf>
    <xf numFmtId="58" fontId="3" fillId="2" borderId="4" xfId="0" applyNumberFormat="1" applyFont="1" applyFill="1" applyBorder="1" applyAlignment="1" applyProtection="1">
      <alignment horizontal="center" vertical="center"/>
      <protection hidden="1"/>
    </xf>
    <xf numFmtId="0" fontId="3" fillId="0" borderId="19" xfId="0" applyNumberFormat="1" applyFont="1" applyFill="1" applyBorder="1" applyAlignment="1" applyProtection="1">
      <alignment horizontal="center" vertical="center"/>
      <protection hidden="1"/>
    </xf>
    <xf numFmtId="0" fontId="3" fillId="0" borderId="20" xfId="0" applyNumberFormat="1" applyFont="1" applyFill="1" applyBorder="1" applyAlignment="1" applyProtection="1">
      <alignment horizontal="center" vertical="center"/>
      <protection hidden="1"/>
    </xf>
    <xf numFmtId="0" fontId="3" fillId="0" borderId="21" xfId="0" applyNumberFormat="1" applyFont="1" applyFill="1" applyBorder="1" applyAlignment="1" applyProtection="1">
      <alignment horizontal="center" vertical="center"/>
      <protection hidden="1"/>
    </xf>
    <xf numFmtId="179" fontId="10" fillId="0" borderId="19" xfId="0" applyNumberFormat="1" applyFont="1" applyFill="1" applyBorder="1" applyAlignment="1" applyProtection="1">
      <alignment horizontal="center" vertical="center"/>
      <protection locked="0" hidden="1"/>
    </xf>
    <xf numFmtId="179" fontId="10" fillId="0" borderId="20" xfId="0" applyNumberFormat="1" applyFont="1" applyFill="1" applyBorder="1" applyAlignment="1" applyProtection="1">
      <alignment horizontal="center" vertical="center"/>
      <protection locked="0" hidden="1"/>
    </xf>
    <xf numFmtId="179" fontId="10" fillId="0" borderId="21" xfId="0" applyNumberFormat="1" applyFont="1" applyFill="1" applyBorder="1" applyAlignment="1" applyProtection="1">
      <alignment horizontal="center" vertical="center"/>
      <protection locked="0" hidden="1"/>
    </xf>
    <xf numFmtId="179" fontId="10" fillId="0" borderId="32" xfId="0" applyNumberFormat="1" applyFont="1" applyFill="1" applyBorder="1" applyAlignment="1" applyProtection="1">
      <alignment horizontal="center" vertical="center"/>
      <protection locked="0" hidden="1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3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11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12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13" xfId="0" applyNumberFormat="1" applyFont="1" applyFill="1" applyBorder="1" applyAlignment="1" applyProtection="1">
      <alignment horizontal="center" vertical="center" wrapText="1"/>
      <protection hidden="1"/>
    </xf>
    <xf numFmtId="177" fontId="10" fillId="0" borderId="22" xfId="0" applyNumberFormat="1" applyFont="1" applyFill="1" applyBorder="1" applyAlignment="1" applyProtection="1">
      <alignment horizontal="center" vertical="center"/>
      <protection locked="0" hidden="1"/>
    </xf>
    <xf numFmtId="177" fontId="10" fillId="0" borderId="23" xfId="0" applyNumberFormat="1" applyFont="1" applyFill="1" applyBorder="1" applyAlignment="1" applyProtection="1">
      <alignment horizontal="center" vertical="center"/>
      <protection locked="0" hidden="1"/>
    </xf>
    <xf numFmtId="177" fontId="10" fillId="0" borderId="24" xfId="0" applyNumberFormat="1" applyFont="1" applyFill="1" applyBorder="1" applyAlignment="1" applyProtection="1">
      <alignment horizontal="center" vertical="center"/>
      <protection locked="0" hidden="1"/>
    </xf>
    <xf numFmtId="177" fontId="10" fillId="0" borderId="25" xfId="0" applyNumberFormat="1" applyFont="1" applyFill="1" applyBorder="1" applyAlignment="1" applyProtection="1">
      <alignment horizontal="center" vertical="center"/>
      <protection locked="0" hidden="1"/>
    </xf>
    <xf numFmtId="177" fontId="10" fillId="0" borderId="0" xfId="0" applyNumberFormat="1" applyFont="1" applyFill="1" applyAlignment="1" applyProtection="1">
      <alignment horizontal="center" vertical="center"/>
      <protection locked="0" hidden="1"/>
    </xf>
    <xf numFmtId="177" fontId="10" fillId="0" borderId="26" xfId="0" applyNumberFormat="1" applyFont="1" applyFill="1" applyBorder="1" applyAlignment="1" applyProtection="1">
      <alignment horizontal="center" vertical="center"/>
      <protection locked="0" hidden="1"/>
    </xf>
    <xf numFmtId="177" fontId="10" fillId="0" borderId="27" xfId="0" applyNumberFormat="1" applyFont="1" applyFill="1" applyBorder="1" applyAlignment="1" applyProtection="1">
      <alignment horizontal="center" vertical="center"/>
      <protection locked="0" hidden="1"/>
    </xf>
    <xf numFmtId="177" fontId="10" fillId="0" borderId="28" xfId="0" applyNumberFormat="1" applyFont="1" applyFill="1" applyBorder="1" applyAlignment="1" applyProtection="1">
      <alignment horizontal="center" vertical="center"/>
      <protection locked="0" hidden="1"/>
    </xf>
    <xf numFmtId="177" fontId="10" fillId="0" borderId="29" xfId="0" applyNumberFormat="1" applyFont="1" applyFill="1" applyBorder="1" applyAlignment="1" applyProtection="1">
      <alignment horizontal="center" vertical="center"/>
      <protection locked="0" hidden="1"/>
    </xf>
    <xf numFmtId="177" fontId="10" fillId="0" borderId="19" xfId="0" applyNumberFormat="1" applyFont="1" applyFill="1" applyBorder="1" applyAlignment="1" applyProtection="1">
      <alignment horizontal="center" vertical="center"/>
      <protection locked="0" hidden="1"/>
    </xf>
    <xf numFmtId="177" fontId="10" fillId="0" borderId="20" xfId="0" applyNumberFormat="1" applyFont="1" applyFill="1" applyBorder="1" applyAlignment="1" applyProtection="1">
      <alignment horizontal="center" vertical="center"/>
      <protection locked="0" hidden="1"/>
    </xf>
    <xf numFmtId="177" fontId="10" fillId="0" borderId="21" xfId="0" applyNumberFormat="1" applyFont="1" applyFill="1" applyBorder="1" applyAlignment="1" applyProtection="1">
      <alignment horizontal="center" vertical="center"/>
      <protection locked="0" hidden="1"/>
    </xf>
    <xf numFmtId="0" fontId="21" fillId="2" borderId="2" xfId="0" applyNumberFormat="1" applyFont="1" applyFill="1" applyBorder="1" applyAlignment="1" applyProtection="1">
      <alignment horizontal="center" vertical="center" wrapText="1"/>
      <protection locked="0" hidden="1"/>
    </xf>
    <xf numFmtId="0" fontId="21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1" fillId="0" borderId="0" xfId="0" applyNumberFormat="1" applyFont="1" applyFill="1" applyAlignment="1" applyProtection="1">
      <alignment horizontal="center" vertical="center"/>
      <protection locked="0"/>
    </xf>
    <xf numFmtId="0" fontId="21" fillId="2" borderId="30" xfId="0" applyNumberFormat="1" applyFont="1" applyFill="1" applyBorder="1" applyAlignment="1" applyProtection="1">
      <alignment horizontal="center" vertical="center" wrapText="1"/>
      <protection locked="0" hidden="1"/>
    </xf>
    <xf numFmtId="0" fontId="21" fillId="2" borderId="15" xfId="0" applyNumberFormat="1" applyFont="1" applyFill="1" applyBorder="1" applyAlignment="1" applyProtection="1">
      <alignment horizontal="center" vertical="center" wrapText="1"/>
      <protection locked="0" hidden="1"/>
    </xf>
    <xf numFmtId="0" fontId="21" fillId="2" borderId="16" xfId="0" applyNumberFormat="1" applyFont="1" applyFill="1" applyBorder="1" applyAlignment="1" applyProtection="1">
      <alignment horizontal="center" vertical="center" wrapText="1"/>
      <protection locked="0" hidden="1"/>
    </xf>
    <xf numFmtId="0" fontId="21" fillId="2" borderId="18" xfId="0" applyNumberFormat="1" applyFont="1" applyFill="1" applyBorder="1" applyAlignment="1" applyProtection="1">
      <alignment horizontal="center" vertical="center" wrapText="1"/>
      <protection locked="0" hidden="1"/>
    </xf>
    <xf numFmtId="0" fontId="21" fillId="2" borderId="8" xfId="0" applyNumberFormat="1" applyFont="1" applyFill="1" applyBorder="1" applyAlignment="1" applyProtection="1">
      <alignment horizontal="center" vertical="center" wrapText="1"/>
      <protection locked="0" hidden="1"/>
    </xf>
    <xf numFmtId="0" fontId="21" fillId="2" borderId="9" xfId="0" applyNumberFormat="1" applyFont="1" applyFill="1" applyBorder="1" applyAlignment="1" applyProtection="1">
      <alignment horizontal="center" vertical="center" wrapText="1"/>
      <protection locked="0" hidden="1"/>
    </xf>
    <xf numFmtId="0" fontId="2" fillId="2" borderId="4" xfId="2" applyFont="1" applyFill="1" applyBorder="1" applyAlignment="1">
      <alignment horizontal="center" vertical="center" wrapText="1"/>
    </xf>
    <xf numFmtId="0" fontId="2" fillId="2" borderId="9" xfId="2" applyFont="1" applyFill="1" applyBorder="1" applyAlignment="1">
      <alignment horizontal="center" vertical="center" wrapText="1"/>
    </xf>
    <xf numFmtId="0" fontId="3" fillId="2" borderId="4" xfId="2" applyFont="1" applyFill="1" applyBorder="1" applyAlignment="1" applyProtection="1">
      <alignment horizontal="center" vertical="center" wrapText="1"/>
      <protection locked="0" hidden="1"/>
    </xf>
    <xf numFmtId="0" fontId="3" fillId="2" borderId="2" xfId="2" applyFont="1" applyFill="1" applyBorder="1" applyAlignment="1" applyProtection="1">
      <alignment horizontal="center" vertical="center" wrapText="1"/>
      <protection locked="0" hidden="1"/>
    </xf>
    <xf numFmtId="183" fontId="3" fillId="2" borderId="2" xfId="2" applyNumberFormat="1" applyFont="1" applyFill="1" applyBorder="1" applyAlignment="1" applyProtection="1">
      <alignment horizontal="center" vertical="center" wrapText="1"/>
      <protection locked="0" hidden="1"/>
    </xf>
    <xf numFmtId="183" fontId="3" fillId="2" borderId="4" xfId="2" applyNumberFormat="1" applyFont="1" applyFill="1" applyBorder="1" applyAlignment="1" applyProtection="1">
      <alignment horizontal="center" vertical="center" wrapText="1"/>
      <protection locked="0" hidden="1"/>
    </xf>
    <xf numFmtId="0" fontId="2" fillId="2" borderId="2" xfId="2" applyFont="1" applyFill="1" applyBorder="1" applyAlignment="1">
      <alignment horizontal="center" vertical="center" wrapText="1"/>
    </xf>
    <xf numFmtId="0" fontId="2" fillId="2" borderId="8" xfId="2" applyFont="1" applyFill="1" applyBorder="1" applyAlignment="1">
      <alignment horizontal="center" vertical="center" wrapText="1"/>
    </xf>
    <xf numFmtId="0" fontId="12" fillId="0" borderId="5" xfId="2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3" fillId="2" borderId="1" xfId="2" applyFont="1" applyFill="1" applyBorder="1" applyAlignment="1" applyProtection="1">
      <alignment horizontal="center" vertical="center" wrapText="1"/>
      <protection hidden="1"/>
    </xf>
    <xf numFmtId="0" fontId="3" fillId="2" borderId="3" xfId="2" applyFont="1" applyFill="1" applyBorder="1" applyAlignment="1" applyProtection="1">
      <alignment horizontal="center" vertical="center" wrapText="1"/>
      <protection hidden="1"/>
    </xf>
    <xf numFmtId="0" fontId="30" fillId="0" borderId="19" xfId="0" applyNumberFormat="1" applyFont="1" applyFill="1" applyBorder="1" applyAlignment="1" applyProtection="1">
      <alignment horizontal="center" vertical="center"/>
      <protection locked="0"/>
    </xf>
    <xf numFmtId="0" fontId="30" fillId="0" borderId="20" xfId="0" applyNumberFormat="1" applyFont="1" applyFill="1" applyBorder="1" applyAlignment="1" applyProtection="1">
      <alignment horizontal="center" vertical="center"/>
      <protection locked="0"/>
    </xf>
    <xf numFmtId="0" fontId="30" fillId="0" borderId="21" xfId="0" applyNumberFormat="1" applyFont="1" applyFill="1" applyBorder="1" applyAlignment="1" applyProtection="1">
      <alignment horizontal="center" vertical="center"/>
      <protection locked="0"/>
    </xf>
    <xf numFmtId="0" fontId="28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180" fontId="19" fillId="0" borderId="19" xfId="0" applyNumberFormat="1" applyFont="1" applyFill="1" applyBorder="1" applyAlignment="1" applyProtection="1">
      <alignment horizontal="center" vertical="center"/>
      <protection locked="0"/>
    </xf>
    <xf numFmtId="180" fontId="30" fillId="0" borderId="20" xfId="0" applyNumberFormat="1" applyFont="1" applyFill="1" applyBorder="1" applyAlignment="1" applyProtection="1">
      <alignment horizontal="center" vertical="center"/>
      <protection locked="0"/>
    </xf>
    <xf numFmtId="180" fontId="30" fillId="0" borderId="21" xfId="0" applyNumberFormat="1" applyFont="1" applyFill="1" applyBorder="1" applyAlignment="1" applyProtection="1">
      <alignment horizontal="center" vertical="center"/>
      <protection locked="0"/>
    </xf>
    <xf numFmtId="0" fontId="21" fillId="2" borderId="17" xfId="0" applyNumberFormat="1" applyFont="1" applyFill="1" applyBorder="1" applyAlignment="1" applyProtection="1">
      <alignment horizontal="center" vertical="center" wrapText="1"/>
      <protection locked="0" hidden="1"/>
    </xf>
    <xf numFmtId="0" fontId="21" fillId="2" borderId="4" xfId="0" applyFont="1" applyFill="1" applyBorder="1" applyAlignment="1" applyProtection="1">
      <alignment horizontal="center" vertical="center" wrapText="1"/>
      <protection locked="0" hidden="1"/>
    </xf>
    <xf numFmtId="0" fontId="21" fillId="2" borderId="2" xfId="0" applyFont="1" applyFill="1" applyBorder="1" applyAlignment="1" applyProtection="1">
      <alignment horizontal="center" vertical="center" wrapText="1"/>
      <protection locked="0" hidden="1"/>
    </xf>
    <xf numFmtId="0" fontId="1" fillId="0" borderId="0" xfId="0" applyFont="1" applyFill="1" applyAlignment="1" applyProtection="1">
      <alignment horizontal="center" vertical="center"/>
      <protection locked="0"/>
    </xf>
    <xf numFmtId="0" fontId="21" fillId="2" borderId="16" xfId="0" applyFont="1" applyFill="1" applyBorder="1" applyAlignment="1" applyProtection="1">
      <alignment horizontal="center" vertical="center" wrapText="1"/>
      <protection locked="0" hidden="1"/>
    </xf>
    <xf numFmtId="0" fontId="21" fillId="2" borderId="17" xfId="0" applyFont="1" applyFill="1" applyBorder="1" applyAlignment="1" applyProtection="1">
      <alignment horizontal="center" vertical="center" wrapText="1"/>
      <protection locked="0" hidden="1"/>
    </xf>
    <xf numFmtId="0" fontId="21" fillId="2" borderId="18" xfId="0" applyFont="1" applyFill="1" applyBorder="1" applyAlignment="1" applyProtection="1">
      <alignment horizontal="center" vertical="center" wrapText="1"/>
      <protection locked="0" hidden="1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43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80" fontId="21" fillId="2" borderId="2" xfId="0" applyNumberFormat="1" applyFont="1" applyFill="1" applyBorder="1" applyAlignment="1" applyProtection="1">
      <alignment horizontal="center" vertical="center" wrapText="1"/>
      <protection locked="0" hidden="1"/>
    </xf>
    <xf numFmtId="180" fontId="21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176" fontId="11" fillId="2" borderId="2" xfId="0" applyNumberFormat="1" applyFont="1" applyFill="1" applyBorder="1" applyAlignment="1">
      <alignment horizontal="center" vertical="center" wrapText="1"/>
    </xf>
    <xf numFmtId="176" fontId="11" fillId="2" borderId="4" xfId="0" applyNumberFormat="1" applyFont="1" applyFill="1" applyBorder="1" applyAlignment="1">
      <alignment horizontal="center" vertical="center" wrapText="1"/>
    </xf>
    <xf numFmtId="0" fontId="41" fillId="2" borderId="2" xfId="0" applyFont="1" applyFill="1" applyBorder="1" applyAlignment="1">
      <alignment horizontal="center" vertical="center"/>
    </xf>
    <xf numFmtId="0" fontId="41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11" fillId="2" borderId="14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3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9" fillId="3" borderId="4" xfId="0" applyFont="1" applyFill="1" applyBorder="1" applyAlignment="1" applyProtection="1">
      <alignment horizontal="center" vertical="center"/>
      <protection hidden="1"/>
    </xf>
    <xf numFmtId="182" fontId="3" fillId="3" borderId="4" xfId="0" applyNumberFormat="1" applyFont="1" applyFill="1" applyBorder="1" applyAlignment="1">
      <alignment horizontal="center" vertical="center" wrapText="1"/>
    </xf>
    <xf numFmtId="182" fontId="9" fillId="3" borderId="4" xfId="0" applyNumberFormat="1" applyFont="1" applyFill="1" applyBorder="1" applyAlignment="1">
      <alignment horizontal="center" vertical="center"/>
    </xf>
    <xf numFmtId="182" fontId="9" fillId="3" borderId="9" xfId="0" applyNumberFormat="1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 applyProtection="1">
      <alignment horizontal="center" vertical="center" wrapText="1"/>
      <protection hidden="1"/>
    </xf>
    <xf numFmtId="0" fontId="9" fillId="3" borderId="2" xfId="0" applyFont="1" applyFill="1" applyBorder="1" applyAlignment="1" applyProtection="1">
      <alignment horizontal="center" vertical="center" wrapText="1"/>
      <protection hidden="1"/>
    </xf>
    <xf numFmtId="0" fontId="9" fillId="3" borderId="2" xfId="0" applyFont="1" applyFill="1" applyBorder="1" applyAlignment="1" applyProtection="1">
      <alignment horizontal="center" vertical="center"/>
      <protection hidden="1"/>
    </xf>
    <xf numFmtId="0" fontId="3" fillId="3" borderId="8" xfId="0" applyNumberFormat="1" applyFont="1" applyFill="1" applyBorder="1" applyAlignment="1" applyProtection="1">
      <alignment horizontal="center" vertical="center" wrapText="1"/>
      <protection hidden="1"/>
    </xf>
    <xf numFmtId="0" fontId="3" fillId="3" borderId="4" xfId="0" applyFont="1" applyFill="1" applyBorder="1" applyAlignment="1" applyProtection="1">
      <alignment horizontal="center" vertical="center"/>
      <protection hidden="1"/>
    </xf>
    <xf numFmtId="0" fontId="10" fillId="3" borderId="4" xfId="0" applyFont="1" applyFill="1" applyBorder="1" applyAlignment="1" applyProtection="1">
      <alignment horizontal="center" vertical="center"/>
      <protection hidden="1"/>
    </xf>
    <xf numFmtId="0" fontId="3" fillId="3" borderId="9" xfId="0" applyNumberFormat="1" applyFont="1" applyFill="1" applyBorder="1" applyAlignment="1" applyProtection="1">
      <alignment horizontal="center" vertical="center" wrapText="1"/>
      <protection hidden="1"/>
    </xf>
    <xf numFmtId="0" fontId="8" fillId="3" borderId="2" xfId="0" applyFont="1" applyFill="1" applyBorder="1" applyAlignment="1" applyProtection="1">
      <alignment horizontal="center" vertical="center"/>
      <protection hidden="1"/>
    </xf>
    <xf numFmtId="0" fontId="8" fillId="3" borderId="8" xfId="0" applyFont="1" applyFill="1" applyBorder="1" applyAlignment="1" applyProtection="1">
      <alignment horizontal="center" vertical="center"/>
      <protection hidden="1"/>
    </xf>
    <xf numFmtId="0" fontId="3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3" fillId="3" borderId="3" xfId="0" applyNumberFormat="1" applyFont="1" applyFill="1" applyBorder="1" applyAlignment="1" applyProtection="1">
      <alignment horizontal="center" vertical="center" wrapText="1"/>
      <protection hidden="1"/>
    </xf>
    <xf numFmtId="0" fontId="3" fillId="3" borderId="2" xfId="0" applyFont="1" applyFill="1" applyBorder="1" applyAlignment="1" applyProtection="1">
      <alignment horizontal="center" vertical="center"/>
      <protection hidden="1"/>
    </xf>
    <xf numFmtId="0" fontId="3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39" fillId="0" borderId="4" xfId="1" applyFill="1" applyBorder="1" applyAlignment="1">
      <alignment horizontal="center" vertical="center"/>
    </xf>
    <xf numFmtId="0" fontId="39" fillId="0" borderId="9" xfId="1" applyFill="1" applyBorder="1" applyAlignment="1">
      <alignment horizontal="center" vertical="center"/>
    </xf>
    <xf numFmtId="0" fontId="39" fillId="0" borderId="7" xfId="1" applyFill="1" applyBorder="1" applyAlignment="1">
      <alignment horizontal="center" vertical="center"/>
    </xf>
    <xf numFmtId="0" fontId="39" fillId="0" borderId="10" xfId="1" applyFill="1" applyBorder="1" applyAlignment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</cellXfs>
  <cellStyles count="3">
    <cellStyle name="常规" xfId="0" builtinId="0"/>
    <cellStyle name="常规 2" xfId="1" xr:uid="{00000000-0005-0000-0000-000031000000}"/>
    <cellStyle name="常规 3" xfId="2" xr:uid="{58FDF3F4-FD10-4344-8374-197D9A58C5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0"/>
  <sheetViews>
    <sheetView tabSelected="1" zoomScale="85" zoomScaleNormal="85" workbookViewId="0">
      <selection activeCell="N21" sqref="N21"/>
    </sheetView>
  </sheetViews>
  <sheetFormatPr defaultColWidth="9" defaultRowHeight="14.4"/>
  <cols>
    <col min="1" max="1" width="10.6640625" customWidth="1"/>
    <col min="2" max="2" width="15.6640625" customWidth="1"/>
    <col min="3" max="16" width="10.6640625" customWidth="1"/>
    <col min="17" max="17" width="15.6640625" customWidth="1"/>
    <col min="18" max="25" width="10.6640625" customWidth="1"/>
    <col min="26" max="26" width="15.6640625" customWidth="1"/>
    <col min="27" max="30" width="10.6640625" customWidth="1"/>
    <col min="31" max="31" width="15.6640625" customWidth="1"/>
    <col min="32" max="44" width="10.6640625" customWidth="1"/>
  </cols>
  <sheetData>
    <row r="1" spans="1:44" ht="30" customHeight="1">
      <c r="A1" s="235" t="s">
        <v>306</v>
      </c>
      <c r="B1" s="235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6"/>
      <c r="AH1" s="236"/>
      <c r="AI1" s="236"/>
      <c r="AJ1" s="236"/>
      <c r="AK1" s="236"/>
      <c r="AL1" s="236"/>
      <c r="AM1" s="236"/>
      <c r="AN1" s="236"/>
      <c r="AO1" s="236"/>
      <c r="AP1" s="236"/>
      <c r="AQ1" s="236"/>
      <c r="AR1" s="236"/>
    </row>
    <row r="2" spans="1:44" ht="15" customHeight="1">
      <c r="A2" s="239" t="s">
        <v>0</v>
      </c>
      <c r="B2" s="237" t="s">
        <v>1</v>
      </c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 t="s">
        <v>2</v>
      </c>
      <c r="R2" s="237"/>
      <c r="S2" s="237"/>
      <c r="T2" s="237"/>
      <c r="U2" s="237"/>
      <c r="V2" s="237"/>
      <c r="W2" s="237"/>
      <c r="X2" s="237"/>
      <c r="Y2" s="237"/>
      <c r="Z2" s="237" t="s">
        <v>3</v>
      </c>
      <c r="AA2" s="237"/>
      <c r="AB2" s="237"/>
      <c r="AC2" s="237"/>
      <c r="AD2" s="237"/>
      <c r="AE2" s="237" t="s">
        <v>4</v>
      </c>
      <c r="AF2" s="237"/>
      <c r="AG2" s="237"/>
      <c r="AH2" s="237"/>
      <c r="AI2" s="237"/>
      <c r="AJ2" s="237"/>
      <c r="AK2" s="237"/>
      <c r="AL2" s="237"/>
      <c r="AM2" s="237"/>
      <c r="AN2" s="237" t="s">
        <v>5</v>
      </c>
      <c r="AO2" s="237"/>
      <c r="AP2" s="237"/>
      <c r="AQ2" s="237"/>
      <c r="AR2" s="238"/>
    </row>
    <row r="3" spans="1:44" ht="15" customHeight="1">
      <c r="A3" s="240"/>
      <c r="B3" s="223" t="s">
        <v>6</v>
      </c>
      <c r="C3" s="219" t="s">
        <v>7</v>
      </c>
      <c r="D3" s="222" t="s">
        <v>8</v>
      </c>
      <c r="E3" s="222" t="s">
        <v>9</v>
      </c>
      <c r="F3" s="222" t="s">
        <v>10</v>
      </c>
      <c r="G3" s="222" t="s">
        <v>11</v>
      </c>
      <c r="H3" s="222" t="s">
        <v>12</v>
      </c>
      <c r="I3" s="222" t="s">
        <v>13</v>
      </c>
      <c r="J3" s="219" t="s">
        <v>14</v>
      </c>
      <c r="K3" s="219" t="s">
        <v>15</v>
      </c>
      <c r="L3" s="222" t="s">
        <v>16</v>
      </c>
      <c r="M3" s="222">
        <v>-5</v>
      </c>
      <c r="N3" s="226" t="s">
        <v>17</v>
      </c>
      <c r="O3" s="227" t="s">
        <v>18</v>
      </c>
      <c r="P3" s="219" t="s">
        <v>19</v>
      </c>
      <c r="Q3" s="223" t="s">
        <v>6</v>
      </c>
      <c r="R3" s="219" t="s">
        <v>7</v>
      </c>
      <c r="S3" s="222" t="s">
        <v>8</v>
      </c>
      <c r="T3" s="222" t="s">
        <v>9</v>
      </c>
      <c r="U3" s="222" t="s">
        <v>20</v>
      </c>
      <c r="V3" s="222" t="s">
        <v>11</v>
      </c>
      <c r="W3" s="222" t="s">
        <v>12</v>
      </c>
      <c r="X3" s="222" t="s">
        <v>11</v>
      </c>
      <c r="Y3" s="222" t="s">
        <v>14</v>
      </c>
      <c r="Z3" s="219" t="s">
        <v>6</v>
      </c>
      <c r="AA3" s="219" t="s">
        <v>7</v>
      </c>
      <c r="AB3" s="219" t="s">
        <v>9</v>
      </c>
      <c r="AC3" s="219" t="s">
        <v>20</v>
      </c>
      <c r="AD3" s="219" t="s">
        <v>14</v>
      </c>
      <c r="AE3" s="219" t="s">
        <v>6</v>
      </c>
      <c r="AF3" s="219" t="s">
        <v>21</v>
      </c>
      <c r="AG3" s="219" t="s">
        <v>22</v>
      </c>
      <c r="AH3" s="219" t="s">
        <v>23</v>
      </c>
      <c r="AI3" s="219" t="s">
        <v>14</v>
      </c>
      <c r="AJ3" s="221" t="s">
        <v>24</v>
      </c>
      <c r="AK3" s="221" t="s">
        <v>25</v>
      </c>
      <c r="AL3" s="221" t="s">
        <v>26</v>
      </c>
      <c r="AM3" s="221" t="s">
        <v>27</v>
      </c>
      <c r="AN3" s="219" t="s">
        <v>23</v>
      </c>
      <c r="AO3" s="219" t="s">
        <v>22</v>
      </c>
      <c r="AP3" s="219" t="s">
        <v>28</v>
      </c>
      <c r="AQ3" s="219" t="s">
        <v>29</v>
      </c>
      <c r="AR3" s="220" t="s">
        <v>14</v>
      </c>
    </row>
    <row r="4" spans="1:44" ht="15" customHeight="1">
      <c r="A4" s="240"/>
      <c r="B4" s="224"/>
      <c r="C4" s="219"/>
      <c r="D4" s="222"/>
      <c r="E4" s="222"/>
      <c r="F4" s="222"/>
      <c r="G4" s="222"/>
      <c r="H4" s="222"/>
      <c r="I4" s="222"/>
      <c r="J4" s="219"/>
      <c r="K4" s="219"/>
      <c r="L4" s="222"/>
      <c r="M4" s="222"/>
      <c r="N4" s="222"/>
      <c r="O4" s="227"/>
      <c r="P4" s="219"/>
      <c r="Q4" s="224"/>
      <c r="R4" s="219"/>
      <c r="S4" s="222"/>
      <c r="T4" s="222"/>
      <c r="U4" s="222"/>
      <c r="V4" s="222"/>
      <c r="W4" s="222"/>
      <c r="X4" s="222"/>
      <c r="Y4" s="222"/>
      <c r="Z4" s="219"/>
      <c r="AA4" s="219"/>
      <c r="AB4" s="219"/>
      <c r="AC4" s="219"/>
      <c r="AD4" s="219"/>
      <c r="AE4" s="219"/>
      <c r="AF4" s="219"/>
      <c r="AG4" s="219"/>
      <c r="AH4" s="219"/>
      <c r="AI4" s="219"/>
      <c r="AJ4" s="221"/>
      <c r="AK4" s="221"/>
      <c r="AL4" s="221"/>
      <c r="AM4" s="221"/>
      <c r="AN4" s="219"/>
      <c r="AO4" s="219"/>
      <c r="AP4" s="219"/>
      <c r="AQ4" s="219"/>
      <c r="AR4" s="220"/>
    </row>
    <row r="5" spans="1:44" ht="15" customHeight="1">
      <c r="A5" s="241"/>
      <c r="B5" s="225"/>
      <c r="C5" s="146" t="s">
        <v>30</v>
      </c>
      <c r="D5" s="146" t="s">
        <v>30</v>
      </c>
      <c r="E5" s="146" t="s">
        <v>30</v>
      </c>
      <c r="F5" s="146" t="s">
        <v>30</v>
      </c>
      <c r="G5" s="146" t="s">
        <v>30</v>
      </c>
      <c r="H5" s="146" t="s">
        <v>30</v>
      </c>
      <c r="I5" s="145"/>
      <c r="J5" s="146" t="s">
        <v>30</v>
      </c>
      <c r="K5" s="146" t="s">
        <v>30</v>
      </c>
      <c r="L5" s="145"/>
      <c r="M5" s="146" t="s">
        <v>30</v>
      </c>
      <c r="N5" s="146" t="s">
        <v>30</v>
      </c>
      <c r="O5" s="146" t="s">
        <v>30</v>
      </c>
      <c r="P5" s="144"/>
      <c r="Q5" s="225"/>
      <c r="R5" s="146" t="s">
        <v>30</v>
      </c>
      <c r="S5" s="146" t="s">
        <v>30</v>
      </c>
      <c r="T5" s="146" t="s">
        <v>30</v>
      </c>
      <c r="U5" s="146" t="s">
        <v>30</v>
      </c>
      <c r="V5" s="146" t="s">
        <v>30</v>
      </c>
      <c r="W5" s="146" t="s">
        <v>30</v>
      </c>
      <c r="X5" s="146" t="s">
        <v>30</v>
      </c>
      <c r="Y5" s="146" t="s">
        <v>30</v>
      </c>
      <c r="Z5" s="144"/>
      <c r="AA5" s="146" t="s">
        <v>30</v>
      </c>
      <c r="AB5" s="146" t="s">
        <v>30</v>
      </c>
      <c r="AC5" s="146" t="s">
        <v>30</v>
      </c>
      <c r="AD5" s="146" t="s">
        <v>30</v>
      </c>
      <c r="AE5" s="144"/>
      <c r="AF5" s="146" t="s">
        <v>30</v>
      </c>
      <c r="AG5" s="146" t="s">
        <v>30</v>
      </c>
      <c r="AH5" s="146" t="s">
        <v>30</v>
      </c>
      <c r="AI5" s="146" t="s">
        <v>30</v>
      </c>
      <c r="AJ5" s="146"/>
      <c r="AK5" s="68"/>
      <c r="AL5" s="68"/>
      <c r="AM5" s="68"/>
      <c r="AN5" s="146" t="s">
        <v>30</v>
      </c>
      <c r="AO5" s="146" t="s">
        <v>30</v>
      </c>
      <c r="AP5" s="146" t="s">
        <v>30</v>
      </c>
      <c r="AQ5" s="146" t="s">
        <v>30</v>
      </c>
      <c r="AR5" s="146" t="s">
        <v>30</v>
      </c>
    </row>
    <row r="6" spans="1:44" ht="15" customHeight="1">
      <c r="A6" s="147">
        <v>1</v>
      </c>
      <c r="B6" s="148" t="s">
        <v>31</v>
      </c>
      <c r="C6" s="149">
        <v>57.35</v>
      </c>
      <c r="D6" s="149">
        <v>7.11</v>
      </c>
      <c r="E6" s="149">
        <v>9.85</v>
      </c>
      <c r="F6" s="149"/>
      <c r="G6" s="149">
        <v>1.7</v>
      </c>
      <c r="H6" s="149">
        <v>5.12</v>
      </c>
      <c r="I6" s="149"/>
      <c r="J6" s="149">
        <v>1.2E-2</v>
      </c>
      <c r="K6" s="149"/>
      <c r="L6" s="149">
        <v>79.33</v>
      </c>
      <c r="M6" s="149">
        <v>8.49</v>
      </c>
      <c r="N6" s="149">
        <v>4.87</v>
      </c>
      <c r="O6" s="149"/>
      <c r="P6" s="149">
        <v>5.07</v>
      </c>
      <c r="Q6" s="149" t="s">
        <v>32</v>
      </c>
      <c r="R6" s="149"/>
      <c r="S6" s="149"/>
      <c r="T6" s="149"/>
      <c r="U6" s="149"/>
      <c r="V6" s="149"/>
      <c r="W6" s="149"/>
      <c r="X6" s="149"/>
      <c r="Y6" s="149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9"/>
    </row>
    <row r="7" spans="1:44" ht="15" customHeight="1">
      <c r="A7" s="147">
        <v>2</v>
      </c>
      <c r="B7" s="150"/>
      <c r="C7" s="149">
        <v>57.2</v>
      </c>
      <c r="D7" s="149">
        <v>8.66</v>
      </c>
      <c r="E7" s="149">
        <v>10.19</v>
      </c>
      <c r="F7" s="149"/>
      <c r="G7" s="149">
        <v>1.71</v>
      </c>
      <c r="H7" s="149">
        <v>5.31</v>
      </c>
      <c r="I7" s="149"/>
      <c r="J7" s="149">
        <v>0.01</v>
      </c>
      <c r="K7" s="149"/>
      <c r="L7" s="149">
        <v>79.31</v>
      </c>
      <c r="M7" s="149">
        <v>19.97</v>
      </c>
      <c r="N7" s="149">
        <v>5.45</v>
      </c>
      <c r="O7" s="149"/>
      <c r="P7" s="149">
        <v>5.27</v>
      </c>
      <c r="Q7" s="149"/>
      <c r="R7" s="149"/>
      <c r="S7" s="149"/>
      <c r="T7" s="149"/>
      <c r="U7" s="149"/>
      <c r="V7" s="149"/>
      <c r="W7" s="149"/>
      <c r="X7" s="149"/>
      <c r="Y7" s="149"/>
      <c r="Z7" s="158"/>
      <c r="AA7" s="154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9"/>
    </row>
    <row r="8" spans="1:44" ht="15" customHeight="1">
      <c r="A8" s="147">
        <v>3</v>
      </c>
      <c r="B8" s="150"/>
      <c r="C8" s="149">
        <v>57.12</v>
      </c>
      <c r="D8" s="149">
        <v>9.9849999999999994</v>
      </c>
      <c r="E8" s="149">
        <v>9.7050000000000001</v>
      </c>
      <c r="F8" s="149"/>
      <c r="G8" s="149">
        <v>1.855</v>
      </c>
      <c r="H8" s="149">
        <v>5.28</v>
      </c>
      <c r="I8" s="149"/>
      <c r="J8" s="149">
        <v>8.9999999999999993E-3</v>
      </c>
      <c r="K8" s="149"/>
      <c r="L8" s="149">
        <v>79.52</v>
      </c>
      <c r="M8" s="149">
        <v>19.66</v>
      </c>
      <c r="N8" s="149">
        <v>5.45</v>
      </c>
      <c r="O8" s="149"/>
      <c r="P8" s="149">
        <v>5.2</v>
      </c>
      <c r="Q8" s="149"/>
      <c r="R8" s="149"/>
      <c r="S8" s="149"/>
      <c r="T8" s="149"/>
      <c r="U8" s="149"/>
      <c r="V8" s="149"/>
      <c r="W8" s="149"/>
      <c r="X8" s="149"/>
      <c r="Y8" s="149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9"/>
    </row>
    <row r="9" spans="1:44" ht="15" customHeight="1">
      <c r="A9" s="147">
        <v>4</v>
      </c>
      <c r="B9" s="150"/>
      <c r="C9" s="149">
        <v>57.36</v>
      </c>
      <c r="D9" s="149">
        <v>9.64</v>
      </c>
      <c r="E9" s="149">
        <v>10.039999999999999</v>
      </c>
      <c r="F9" s="149"/>
      <c r="G9" s="149">
        <v>1.75</v>
      </c>
      <c r="H9" s="149">
        <v>5.28</v>
      </c>
      <c r="I9" s="149"/>
      <c r="J9" s="149">
        <v>0.01</v>
      </c>
      <c r="K9" s="149"/>
      <c r="L9" s="149">
        <v>79.25</v>
      </c>
      <c r="M9" s="149">
        <v>19.88</v>
      </c>
      <c r="N9" s="149">
        <v>5.19</v>
      </c>
      <c r="O9" s="149"/>
      <c r="P9" s="149">
        <v>5.19</v>
      </c>
      <c r="Q9" s="149"/>
      <c r="R9" s="149"/>
      <c r="S9" s="149"/>
      <c r="T9" s="149"/>
      <c r="U9" s="149"/>
      <c r="V9" s="149"/>
      <c r="W9" s="149"/>
      <c r="X9" s="149"/>
      <c r="Y9" s="149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9"/>
    </row>
    <row r="10" spans="1:44" ht="15" customHeight="1">
      <c r="A10" s="147">
        <v>5</v>
      </c>
      <c r="B10" s="150"/>
      <c r="C10" s="149">
        <v>56.76</v>
      </c>
      <c r="D10" s="149">
        <v>8.65</v>
      </c>
      <c r="E10" s="149">
        <v>10.39</v>
      </c>
      <c r="F10" s="149"/>
      <c r="G10" s="149">
        <v>1.81</v>
      </c>
      <c r="H10" s="149">
        <v>5.43</v>
      </c>
      <c r="I10" s="149"/>
      <c r="J10" s="149">
        <v>1.7999999999999999E-2</v>
      </c>
      <c r="K10" s="149"/>
      <c r="L10" s="149">
        <v>79.33</v>
      </c>
      <c r="M10" s="149">
        <v>20.83</v>
      </c>
      <c r="N10" s="149">
        <v>4.87</v>
      </c>
      <c r="O10" s="149"/>
      <c r="P10" s="149">
        <v>5.07</v>
      </c>
      <c r="Q10" s="149"/>
      <c r="R10" s="149"/>
      <c r="S10" s="149"/>
      <c r="T10" s="149"/>
      <c r="U10" s="149"/>
      <c r="V10" s="149"/>
      <c r="W10" s="149"/>
      <c r="X10" s="149"/>
      <c r="Y10" s="149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9"/>
    </row>
    <row r="11" spans="1:44" ht="15" customHeight="1">
      <c r="A11" s="147">
        <v>6</v>
      </c>
      <c r="B11" s="150"/>
      <c r="C11" s="149">
        <v>56.63</v>
      </c>
      <c r="D11" s="149">
        <v>8.69</v>
      </c>
      <c r="E11" s="149">
        <v>10.67</v>
      </c>
      <c r="F11" s="149"/>
      <c r="G11" s="149">
        <v>1.76</v>
      </c>
      <c r="H11" s="149">
        <v>5.36</v>
      </c>
      <c r="I11" s="149"/>
      <c r="J11" s="149">
        <v>0.02</v>
      </c>
      <c r="K11" s="149"/>
      <c r="L11" s="149">
        <v>79.27</v>
      </c>
      <c r="M11" s="149">
        <v>20.059999999999999</v>
      </c>
      <c r="N11" s="149">
        <v>5.34</v>
      </c>
      <c r="O11" s="149"/>
      <c r="P11" s="149">
        <v>5.48</v>
      </c>
      <c r="Q11" s="149"/>
      <c r="R11" s="149"/>
      <c r="S11" s="149"/>
      <c r="T11" s="149"/>
      <c r="U11" s="149"/>
      <c r="V11" s="149"/>
      <c r="W11" s="149"/>
      <c r="X11" s="149"/>
      <c r="Y11" s="149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9"/>
    </row>
    <row r="12" spans="1:44" ht="15" customHeight="1">
      <c r="A12" s="147">
        <v>7</v>
      </c>
      <c r="B12" s="150"/>
      <c r="C12" s="149">
        <v>57.255000000000003</v>
      </c>
      <c r="D12" s="149">
        <v>8.59</v>
      </c>
      <c r="E12" s="149">
        <v>10.025</v>
      </c>
      <c r="F12" s="149"/>
      <c r="G12" s="149">
        <v>1.778</v>
      </c>
      <c r="H12" s="151">
        <v>5.3550000000000004</v>
      </c>
      <c r="I12" s="151"/>
      <c r="J12" s="149">
        <v>1.0999999999999999E-2</v>
      </c>
      <c r="K12" s="149"/>
      <c r="L12" s="149">
        <v>79.302999999999997</v>
      </c>
      <c r="M12" s="149">
        <v>19.48</v>
      </c>
      <c r="N12" s="149">
        <v>5.5380000000000003</v>
      </c>
      <c r="O12" s="149"/>
      <c r="P12" s="149">
        <v>5.2380000000000004</v>
      </c>
      <c r="Q12" s="149"/>
      <c r="R12" s="149"/>
      <c r="S12" s="149"/>
      <c r="T12" s="149"/>
      <c r="U12" s="149"/>
      <c r="V12" s="149"/>
      <c r="W12" s="149"/>
      <c r="X12" s="149"/>
      <c r="Y12" s="149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9"/>
    </row>
    <row r="13" spans="1:44" ht="15" customHeight="1">
      <c r="A13" s="147">
        <v>8</v>
      </c>
      <c r="B13" s="150"/>
      <c r="C13" s="149"/>
      <c r="D13" s="149"/>
      <c r="E13" s="152"/>
      <c r="F13" s="152"/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9"/>
    </row>
    <row r="14" spans="1:44" ht="15" customHeight="1">
      <c r="A14" s="147">
        <v>9</v>
      </c>
      <c r="B14" s="228" t="s">
        <v>33</v>
      </c>
      <c r="C14" s="229"/>
      <c r="D14" s="229"/>
      <c r="E14" s="229"/>
      <c r="F14" s="229"/>
      <c r="G14" s="229"/>
      <c r="H14" s="229"/>
      <c r="I14" s="229"/>
      <c r="J14" s="229"/>
      <c r="K14" s="229"/>
      <c r="L14" s="229"/>
      <c r="M14" s="229"/>
      <c r="N14" s="229"/>
      <c r="O14" s="229"/>
      <c r="P14" s="230"/>
      <c r="Q14" s="231" t="s">
        <v>34</v>
      </c>
      <c r="R14" s="232"/>
      <c r="S14" s="232"/>
      <c r="T14" s="232"/>
      <c r="U14" s="232"/>
      <c r="V14" s="232"/>
      <c r="W14" s="232"/>
      <c r="X14" s="232"/>
      <c r="Y14" s="233"/>
      <c r="Z14" s="231" t="s">
        <v>35</v>
      </c>
      <c r="AA14" s="232"/>
      <c r="AB14" s="232"/>
      <c r="AC14" s="232"/>
      <c r="AD14" s="233"/>
      <c r="AE14" s="158"/>
      <c r="AF14" s="231" t="s">
        <v>36</v>
      </c>
      <c r="AG14" s="232"/>
      <c r="AH14" s="232"/>
      <c r="AI14" s="232"/>
      <c r="AJ14" s="232"/>
      <c r="AK14" s="232"/>
      <c r="AL14" s="232"/>
      <c r="AM14" s="233"/>
      <c r="AN14" s="231" t="s">
        <v>37</v>
      </c>
      <c r="AO14" s="232"/>
      <c r="AP14" s="232"/>
      <c r="AQ14" s="232"/>
      <c r="AR14" s="234"/>
    </row>
    <row r="15" spans="1:44" ht="15" customHeight="1">
      <c r="A15" s="147">
        <v>10</v>
      </c>
      <c r="B15" s="150"/>
      <c r="C15" s="149"/>
      <c r="D15" s="149"/>
      <c r="E15" s="149"/>
      <c r="F15" s="149"/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9"/>
    </row>
    <row r="16" spans="1:44" ht="15" customHeight="1">
      <c r="A16" s="147" t="s">
        <v>38</v>
      </c>
      <c r="B16" s="145"/>
      <c r="C16" s="153"/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  <c r="Z16" s="153" t="str">
        <f>IF(ISERROR(AVERAGE(Z6:Z15)),"",AVERAGE(Z6:Z15))</f>
        <v/>
      </c>
      <c r="AA16" s="153" t="str">
        <f>IF(ISERROR(AVERAGE(AA6:AA15)),"",AVERAGE(AA6:AA15))</f>
        <v/>
      </c>
      <c r="AB16" s="153" t="str">
        <f>IF(ISERROR(AVERAGE(AB6:AB15)),"",AVERAGE(AB6:AB15))</f>
        <v/>
      </c>
      <c r="AC16" s="153" t="str">
        <f>IF(ISERROR(AVERAGE(AC6:AC15)),"",AVERAGE(AC6:AC15))</f>
        <v/>
      </c>
      <c r="AD16" s="153" t="str">
        <f>IF(ISERROR(AVERAGE(AD6:AD15)),"",AVERAGE(AD6:AD15))</f>
        <v/>
      </c>
      <c r="AE16" s="153"/>
      <c r="AF16" s="153"/>
      <c r="AG16" s="153"/>
      <c r="AH16" s="153"/>
      <c r="AI16" s="153"/>
      <c r="AJ16" s="153"/>
      <c r="AK16" s="153"/>
      <c r="AL16" s="153"/>
      <c r="AM16" s="153"/>
      <c r="AN16" s="153" t="str">
        <f>IF(ISERROR(AVERAGE(AN6:AN15)),"",AVERAGE(AN6:AN15))</f>
        <v/>
      </c>
      <c r="AO16" s="153" t="str">
        <f>IF(ISERROR(AVERAGE(AO6:AO15)),"",AVERAGE(AO6:AO15))</f>
        <v/>
      </c>
      <c r="AP16" s="153" t="str">
        <f>IF(ISERROR(AVERAGE(AP6:AP15)),"",AVERAGE(AP6:AP15))</f>
        <v/>
      </c>
      <c r="AQ16" s="153" t="str">
        <f>IF(ISERROR(AVERAGE(AQ6:AQ15)),"",AVERAGE(AQ6:AQ15))</f>
        <v/>
      </c>
      <c r="AR16" s="160" t="str">
        <f>IF(ISERROR(AVERAGE(AR6:AR15)),"",AVERAGE(AR6:AR15))</f>
        <v/>
      </c>
    </row>
    <row r="17" spans="1:44" ht="15" customHeight="1">
      <c r="A17" s="147">
        <v>11</v>
      </c>
      <c r="B17" s="150"/>
      <c r="C17" s="149"/>
      <c r="D17" s="149"/>
      <c r="E17" s="149"/>
      <c r="F17" s="149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9"/>
    </row>
    <row r="18" spans="1:44" ht="15" customHeight="1">
      <c r="A18" s="147">
        <v>12</v>
      </c>
      <c r="B18" s="150"/>
      <c r="C18" s="149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9"/>
    </row>
    <row r="19" spans="1:44" ht="15" customHeight="1">
      <c r="A19" s="147">
        <v>13</v>
      </c>
      <c r="B19" s="150"/>
      <c r="C19" s="149"/>
      <c r="D19" s="149"/>
      <c r="E19" s="149"/>
      <c r="F19" s="149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58"/>
      <c r="AA19" s="154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9"/>
    </row>
    <row r="20" spans="1:44" ht="15" customHeight="1">
      <c r="A20" s="147">
        <v>14</v>
      </c>
      <c r="B20" s="150"/>
      <c r="C20" s="149"/>
      <c r="D20" s="149"/>
      <c r="E20" s="149"/>
      <c r="F20" s="149"/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9"/>
    </row>
    <row r="21" spans="1:44" ht="15" customHeight="1">
      <c r="A21" s="147">
        <v>15</v>
      </c>
      <c r="B21" s="150"/>
      <c r="C21" s="149"/>
      <c r="D21" s="149"/>
      <c r="E21" s="149"/>
      <c r="F21" s="149"/>
      <c r="G21" s="149"/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9"/>
    </row>
    <row r="22" spans="1:44" ht="15" customHeight="1">
      <c r="A22" s="147">
        <v>16</v>
      </c>
      <c r="B22" s="150"/>
      <c r="C22" s="149"/>
      <c r="D22" s="149"/>
      <c r="E22" s="149"/>
      <c r="F22" s="149"/>
      <c r="G22" s="149"/>
      <c r="H22" s="149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9"/>
    </row>
    <row r="23" spans="1:44" ht="15" customHeight="1">
      <c r="A23" s="147">
        <v>17</v>
      </c>
      <c r="B23" s="150"/>
      <c r="C23" s="149"/>
      <c r="D23" s="149"/>
      <c r="E23" s="149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58"/>
      <c r="AA23" s="154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9"/>
    </row>
    <row r="24" spans="1:44" ht="15" customHeight="1">
      <c r="A24" s="147">
        <v>18</v>
      </c>
      <c r="B24" s="150"/>
      <c r="C24" s="149"/>
      <c r="D24" s="149"/>
      <c r="E24" s="149"/>
      <c r="F24" s="149"/>
      <c r="G24" s="149"/>
      <c r="H24" s="149"/>
      <c r="I24" s="149"/>
      <c r="J24" s="149"/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58"/>
      <c r="AA24" s="154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9"/>
    </row>
    <row r="25" spans="1:44" ht="15" customHeight="1">
      <c r="A25" s="147">
        <v>19</v>
      </c>
      <c r="B25" s="150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9"/>
    </row>
    <row r="26" spans="1:44" ht="15" customHeight="1">
      <c r="A26" s="147">
        <v>20</v>
      </c>
      <c r="B26" s="150"/>
      <c r="C26" s="149"/>
      <c r="D26" s="149"/>
      <c r="E26" s="149"/>
      <c r="F26" s="149"/>
      <c r="G26" s="149"/>
      <c r="H26" s="149"/>
      <c r="I26" s="149"/>
      <c r="J26" s="149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9"/>
    </row>
    <row r="27" spans="1:44" ht="15" customHeight="1">
      <c r="A27" s="147" t="s">
        <v>39</v>
      </c>
      <c r="B27" s="145"/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53"/>
      <c r="Z27" s="153" t="str">
        <f>IF(ISERROR(AVERAGE(Z17:Z26)),"",AVERAGE(Z17:Z26))</f>
        <v/>
      </c>
      <c r="AA27" s="153" t="str">
        <f>IF(ISERROR(AVERAGE(AA17:AA26)),"",AVERAGE(AA17:AA26))</f>
        <v/>
      </c>
      <c r="AB27" s="153" t="str">
        <f>IF(ISERROR(AVERAGE(AB17:AB26)),"",AVERAGE(AB17:AB26))</f>
        <v/>
      </c>
      <c r="AC27" s="153" t="str">
        <f>IF(ISERROR(AVERAGE(AC17:AC26)),"",AVERAGE(AC17:AC26))</f>
        <v/>
      </c>
      <c r="AD27" s="153" t="str">
        <f>IF(ISERROR(AVERAGE(AD17:AD26)),"",AVERAGE(AD17:AD26))</f>
        <v/>
      </c>
      <c r="AE27" s="153"/>
      <c r="AF27" s="153"/>
      <c r="AG27" s="153"/>
      <c r="AH27" s="153"/>
      <c r="AI27" s="153"/>
      <c r="AJ27" s="153"/>
      <c r="AK27" s="153"/>
      <c r="AL27" s="153"/>
      <c r="AM27" s="153"/>
      <c r="AN27" s="153" t="str">
        <f>IF(ISERROR(AVERAGE(AN17:AN26)),"",AVERAGE(AN17:AN26))</f>
        <v/>
      </c>
      <c r="AO27" s="153" t="str">
        <f>IF(ISERROR(AVERAGE(AO17:AO26)),"",AVERAGE(AO17:AO26))</f>
        <v/>
      </c>
      <c r="AP27" s="153" t="str">
        <f>IF(ISERROR(AVERAGE(AP17:AP26)),"",AVERAGE(AP17:AP26))</f>
        <v/>
      </c>
      <c r="AQ27" s="153" t="str">
        <f>IF(ISERROR(AVERAGE(AQ17:AQ26)),"",AVERAGE(AQ17:AQ26))</f>
        <v/>
      </c>
      <c r="AR27" s="160" t="str">
        <f>IF(ISERROR(AVERAGE(AR17:AR26)),"",AVERAGE(AR17:AR26))</f>
        <v/>
      </c>
    </row>
    <row r="28" spans="1:44" ht="15" customHeight="1">
      <c r="A28" s="147">
        <v>21</v>
      </c>
      <c r="B28" s="150"/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9"/>
    </row>
    <row r="29" spans="1:44" ht="15" customHeight="1">
      <c r="A29" s="147">
        <v>22</v>
      </c>
      <c r="B29" s="150"/>
      <c r="C29" s="149"/>
      <c r="D29" s="149"/>
      <c r="E29" s="149"/>
      <c r="F29" s="149"/>
      <c r="G29" s="149"/>
      <c r="H29" s="151"/>
      <c r="I29" s="151"/>
      <c r="J29" s="149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9"/>
    </row>
    <row r="30" spans="1:44" ht="15" customHeight="1">
      <c r="A30" s="147">
        <v>23</v>
      </c>
      <c r="B30" s="150"/>
      <c r="C30" s="149"/>
      <c r="D30" s="149"/>
      <c r="E30" s="149"/>
      <c r="F30" s="149"/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9"/>
    </row>
    <row r="31" spans="1:44" ht="15" customHeight="1">
      <c r="A31" s="147">
        <v>24</v>
      </c>
      <c r="B31" s="150"/>
      <c r="C31" s="149"/>
      <c r="D31" s="151"/>
      <c r="E31" s="149"/>
      <c r="F31" s="149"/>
      <c r="G31" s="149"/>
      <c r="H31" s="149"/>
      <c r="I31" s="149"/>
      <c r="J31" s="149"/>
      <c r="K31" s="149"/>
      <c r="L31" s="149"/>
      <c r="M31" s="149"/>
      <c r="N31" s="149"/>
      <c r="O31" s="149"/>
      <c r="P31" s="149"/>
      <c r="Q31" s="149"/>
      <c r="R31" s="149"/>
      <c r="S31" s="149"/>
      <c r="T31" s="149"/>
      <c r="U31" s="149"/>
      <c r="V31" s="149"/>
      <c r="W31" s="149"/>
      <c r="X31" s="149"/>
      <c r="Y31" s="149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9"/>
    </row>
    <row r="32" spans="1:44" ht="15" customHeight="1">
      <c r="A32" s="147">
        <v>25</v>
      </c>
      <c r="B32" s="150"/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58"/>
      <c r="AA32" s="154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9"/>
    </row>
    <row r="33" spans="1:44" ht="15" customHeight="1">
      <c r="A33" s="147">
        <v>26</v>
      </c>
      <c r="B33" s="150"/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9"/>
    </row>
    <row r="34" spans="1:44" ht="15" customHeight="1">
      <c r="A34" s="147">
        <v>27</v>
      </c>
      <c r="B34" s="150"/>
      <c r="C34" s="149"/>
      <c r="D34" s="149"/>
      <c r="E34" s="149"/>
      <c r="F34" s="149"/>
      <c r="G34" s="149"/>
      <c r="H34" s="151"/>
      <c r="I34" s="151"/>
      <c r="J34" s="149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9"/>
    </row>
    <row r="35" spans="1:44" ht="15" customHeight="1">
      <c r="A35" s="147">
        <v>28</v>
      </c>
      <c r="B35" s="150"/>
      <c r="C35" s="149"/>
      <c r="D35" s="149"/>
      <c r="E35" s="149"/>
      <c r="F35" s="149"/>
      <c r="G35" s="154"/>
      <c r="H35" s="149"/>
      <c r="I35" s="149"/>
      <c r="J35" s="149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9"/>
    </row>
    <row r="36" spans="1:44" ht="15" customHeight="1">
      <c r="A36" s="147">
        <v>29</v>
      </c>
      <c r="B36" s="150"/>
      <c r="C36" s="149"/>
      <c r="D36" s="149"/>
      <c r="E36" s="149"/>
      <c r="F36" s="149"/>
      <c r="G36" s="154"/>
      <c r="H36" s="149"/>
      <c r="I36" s="149"/>
      <c r="J36" s="149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9"/>
    </row>
    <row r="37" spans="1:44" ht="15" customHeight="1">
      <c r="A37" s="147">
        <v>30</v>
      </c>
      <c r="B37" s="150"/>
      <c r="C37" s="151"/>
      <c r="D37" s="151"/>
      <c r="E37" s="151"/>
      <c r="F37" s="151"/>
      <c r="G37" s="151"/>
      <c r="H37" s="151"/>
      <c r="I37" s="151"/>
      <c r="J37" s="151"/>
      <c r="K37" s="151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9"/>
    </row>
    <row r="38" spans="1:44" ht="15" customHeight="1">
      <c r="A38" s="147">
        <v>31</v>
      </c>
      <c r="B38" s="150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9"/>
    </row>
    <row r="39" spans="1:44" ht="15" customHeight="1">
      <c r="A39" s="147" t="s">
        <v>40</v>
      </c>
      <c r="B39" s="145"/>
      <c r="C39" s="153" t="str">
        <f t="shared" ref="C39:H39" si="0">IF(ISERROR(AVERAGE(C28:C38)),"",AVERAGE(C28:C38))</f>
        <v/>
      </c>
      <c r="D39" s="153" t="str">
        <f t="shared" si="0"/>
        <v/>
      </c>
      <c r="E39" s="153" t="str">
        <f t="shared" si="0"/>
        <v/>
      </c>
      <c r="F39" s="153"/>
      <c r="G39" s="153" t="str">
        <f t="shared" si="0"/>
        <v/>
      </c>
      <c r="H39" s="153" t="str">
        <f t="shared" si="0"/>
        <v/>
      </c>
      <c r="I39" s="153"/>
      <c r="J39" s="153" t="str">
        <f t="shared" ref="J39:N39" si="1">IF(ISERROR(AVERAGE(J28:J38)),"",AVERAGE(J28:J38))</f>
        <v/>
      </c>
      <c r="K39" s="153"/>
      <c r="L39" s="153" t="str">
        <f t="shared" si="1"/>
        <v/>
      </c>
      <c r="M39" s="153" t="str">
        <f t="shared" si="1"/>
        <v/>
      </c>
      <c r="N39" s="153" t="str">
        <f t="shared" si="1"/>
        <v/>
      </c>
      <c r="O39" s="153"/>
      <c r="P39" s="153" t="str">
        <f>IF(ISERROR(AVERAGE(P28:P38)),"",AVERAGE(P28:P38))</f>
        <v/>
      </c>
      <c r="Q39" s="153"/>
      <c r="R39" s="153"/>
      <c r="S39" s="153"/>
      <c r="T39" s="153"/>
      <c r="U39" s="153"/>
      <c r="V39" s="153"/>
      <c r="W39" s="153"/>
      <c r="X39" s="153"/>
      <c r="Y39" s="153"/>
      <c r="Z39" s="153" t="str">
        <f>IF(ISERROR(AVERAGE(Z28:Z38)),"",AVERAGE(Z28:Z38))</f>
        <v/>
      </c>
      <c r="AA39" s="153" t="str">
        <f>IF(ISERROR(AVERAGE(AA28:AA38)),"",AVERAGE(AA28:AA38))</f>
        <v/>
      </c>
      <c r="AB39" s="153" t="str">
        <f>IF(ISERROR(AVERAGE(AB28:AB38)),"",AVERAGE(AB28:AB38))</f>
        <v/>
      </c>
      <c r="AC39" s="153" t="str">
        <f>IF(ISERROR(AVERAGE(AC28:AC38)),"",AVERAGE(AC28:AC38))</f>
        <v/>
      </c>
      <c r="AD39" s="153" t="str">
        <f>IF(ISERROR(AVERAGE(AD28:AD38)),"",AVERAGE(AD28:AD38))</f>
        <v/>
      </c>
      <c r="AE39" s="153"/>
      <c r="AF39" s="153"/>
      <c r="AG39" s="153"/>
      <c r="AH39" s="153"/>
      <c r="AI39" s="153"/>
      <c r="AJ39" s="153"/>
      <c r="AK39" s="153"/>
      <c r="AL39" s="153"/>
      <c r="AM39" s="153"/>
      <c r="AN39" s="153" t="str">
        <f>IF(ISERROR(AVERAGE(AN28:AN38)),"",AVERAGE(AN28:AN38))</f>
        <v/>
      </c>
      <c r="AO39" s="153" t="str">
        <f>IF(ISERROR(AVERAGE(AO28:AO38)),"",AVERAGE(AO28:AO38))</f>
        <v/>
      </c>
      <c r="AP39" s="153" t="str">
        <f>IF(ISERROR(AVERAGE(AP28:AP38)),"",AVERAGE(AP28:AP38))</f>
        <v/>
      </c>
      <c r="AQ39" s="153" t="str">
        <f>IF(ISERROR(AVERAGE(AQ28:AQ38)),"",AVERAGE(AQ28:AQ38))</f>
        <v/>
      </c>
      <c r="AR39" s="160" t="str">
        <f>IF(ISERROR(AVERAGE(AR28:AR38)),"",AVERAGE(AR28:AR38))</f>
        <v/>
      </c>
    </row>
    <row r="40" spans="1:44" ht="15" customHeight="1">
      <c r="A40" s="155" t="s">
        <v>41</v>
      </c>
      <c r="B40" s="156"/>
      <c r="C40" s="157">
        <f t="shared" ref="C40:H40" si="2">IF(ISERROR(AVERAGE(C17:C26,C6:C15,C28:C38)),"",AVERAGE(C17:C26,C6:C15,C28:C38))</f>
        <v>57.096428571428575</v>
      </c>
      <c r="D40" s="157">
        <f t="shared" si="2"/>
        <v>8.7607142857142843</v>
      </c>
      <c r="E40" s="157">
        <f t="shared" si="2"/>
        <v>10.124285714285715</v>
      </c>
      <c r="F40" s="157"/>
      <c r="G40" s="157">
        <f t="shared" si="2"/>
        <v>1.7661428571428572</v>
      </c>
      <c r="H40" s="157">
        <f t="shared" si="2"/>
        <v>5.3050000000000006</v>
      </c>
      <c r="I40" s="157"/>
      <c r="J40" s="157">
        <f t="shared" ref="J40:N40" si="3">IF(ISERROR(AVERAGE(J17:J26,J6:J15,J28:J38)),"",AVERAGE(J17:J26,J6:J15,J28:J38))</f>
        <v>1.2857142857142857E-2</v>
      </c>
      <c r="K40" s="157"/>
      <c r="L40" s="157">
        <f t="shared" si="3"/>
        <v>79.330428571428556</v>
      </c>
      <c r="M40" s="157">
        <f t="shared" si="3"/>
        <v>18.338571428571431</v>
      </c>
      <c r="N40" s="157">
        <f t="shared" si="3"/>
        <v>5.2439999999999998</v>
      </c>
      <c r="O40" s="157"/>
      <c r="P40" s="157">
        <f>IF(ISERROR(AVERAGE(P17:P26,P6:P15,P28:P38)),"",AVERAGE(P17:P26,P6:P15,P28:P38))</f>
        <v>5.2168571428571431</v>
      </c>
      <c r="Q40" s="157"/>
      <c r="R40" s="157"/>
      <c r="S40" s="157"/>
      <c r="T40" s="157"/>
      <c r="U40" s="157"/>
      <c r="V40" s="157"/>
      <c r="W40" s="157"/>
      <c r="X40" s="157"/>
      <c r="Y40" s="157"/>
      <c r="Z40" s="157" t="str">
        <f>IF(ISERROR(AVERAGE(Z17:Z26,Z6:Z15,Z28:Z38)),"",AVERAGE(Z17:Z26,Z6:Z15,Z28:Z38))</f>
        <v/>
      </c>
      <c r="AA40" s="157" t="str">
        <f>IF(ISERROR(AVERAGE(AA17:AA26,AA6:AA15,AA28:AA38)),"",AVERAGE(AA17:AA26,AA6:AA15,AA28:AA38))</f>
        <v/>
      </c>
      <c r="AB40" s="157" t="str">
        <f>IF(ISERROR(AVERAGE(AB17:AB26,AB6:AB15,AB28:AB38)),"",AVERAGE(AB17:AB26,AB6:AB15,AB28:AB38))</f>
        <v/>
      </c>
      <c r="AC40" s="157" t="str">
        <f>IF(ISERROR(AVERAGE(AC17:AC26,AC6:AC15,AC28:AC38)),"",AVERAGE(AC17:AC26,AC6:AC15,AC28:AC38))</f>
        <v/>
      </c>
      <c r="AD40" s="157" t="str">
        <f>IF(ISERROR(AVERAGE(AD17:AD26,AD6:AD15,AD28:AD38)),"",AVERAGE(AD17:AD26,AD6:AD15,AD28:AD38))</f>
        <v/>
      </c>
      <c r="AE40" s="157"/>
      <c r="AF40" s="157"/>
      <c r="AG40" s="157"/>
      <c r="AH40" s="157"/>
      <c r="AI40" s="157"/>
      <c r="AJ40" s="157"/>
      <c r="AK40" s="157"/>
      <c r="AL40" s="157"/>
      <c r="AM40" s="157"/>
      <c r="AN40" s="157" t="str">
        <f>IF(ISERROR(AVERAGE(AN17:AN26,AN6:AN15,AN28:AN38)),"",AVERAGE(AN17:AN26,AN6:AN15,AN28:AN38))</f>
        <v/>
      </c>
      <c r="AO40" s="157" t="str">
        <f>IF(ISERROR(AVERAGE(AO17:AO26,AO6:AO15,AO28:AO38)),"",AVERAGE(AO17:AO26,AO6:AO15,AO28:AO38))</f>
        <v/>
      </c>
      <c r="AP40" s="157" t="str">
        <f>IF(ISERROR(AVERAGE(AP17:AP26,AP6:AP15,AP28:AP38)),"",AVERAGE(AP17:AP26,AP6:AP15,AP28:AP38))</f>
        <v/>
      </c>
      <c r="AQ40" s="157" t="str">
        <f>IF(ISERROR(AVERAGE(AQ17:AQ26,AQ6:AQ15,AQ28:AQ38)),"",AVERAGE(AQ17:AQ26,AQ6:AQ15,AQ28:AQ38))</f>
        <v/>
      </c>
      <c r="AR40" s="161" t="str">
        <f>IF(ISERROR(AVERAGE(AR17:AR26,AR6:AR15,AR28:AR38)),"",AVERAGE(AR17:AR26,AR6:AR15,AR28:AR38))</f>
        <v/>
      </c>
    </row>
  </sheetData>
  <protectedRanges>
    <protectedRange sqref="H26 P22:Y22 C36:E36 C22:M22 C25:G26 J25:Y26 H36:Y36 C17:Y18" name="区域3"/>
    <protectedRange sqref="L34:Y35 G34:J34 H35:J35 C34:E35 C30:Y31" name="区域1"/>
    <protectedRange sqref="C8:M9 C15:M15 C29:Y29 P15:Y15 N9:Y9 P8:Y8 C12:AB12 Z13:AB13 Z8:AB9" name="区域2"/>
    <protectedRange sqref="C13:M13 P13:Y13 C33:M33 P33:Y33" name="区域3_2"/>
    <protectedRange sqref="C11:Y11" name="区域3_4"/>
    <protectedRange sqref="Z20:AB20" name="区域2_2"/>
    <protectedRange sqref="C37:Y37" name="区域1_3"/>
    <protectedRange sqref="C6:Y6" name="区域3_1_2"/>
    <protectedRange sqref="C10:M10 P24:Y24 C24:M24 P10:Y10" name="区域3_5_2_1"/>
    <protectedRange sqref="C14:Y14" name="区域3_4_2"/>
    <protectedRange sqref="C32:M32 P32:Y32" name="区域2_3"/>
    <protectedRange sqref="Y8:Y9 C8:M9 C12:Y12 P15:Y15 C15:M15 N9:X9 P8:X8" name="区域2_1"/>
    <protectedRange sqref="C13:M13 P13:Y13" name="区域3_2_1"/>
    <protectedRange sqref="C11:Y11" name="区域3_4_1"/>
    <protectedRange sqref="C6:Y6" name="区域3_1_2_1"/>
    <protectedRange sqref="C10:M10 P10:Y10" name="区域3_5_2_1_1"/>
    <protectedRange sqref="C14:Y14" name="区域3_4_2_1"/>
    <protectedRange sqref="H26 C22:M22 C25:G26 J25:Y26 C17:Y18 P22:Y22" name="区域3_1"/>
    <protectedRange sqref="C24:M24 P24:Y24" name="区域3_5_2_1_2"/>
    <protectedRange sqref="C28:M28 P28:Y28" name="区域3_2_1_1_1"/>
  </protectedRanges>
  <mergeCells count="55">
    <mergeCell ref="A1:AR1"/>
    <mergeCell ref="B2:P2"/>
    <mergeCell ref="Q2:Y2"/>
    <mergeCell ref="Z2:AD2"/>
    <mergeCell ref="AE2:AM2"/>
    <mergeCell ref="AN2:AR2"/>
    <mergeCell ref="A2:A5"/>
    <mergeCell ref="B3:B5"/>
    <mergeCell ref="C3:C4"/>
    <mergeCell ref="D3:D4"/>
    <mergeCell ref="E3:E4"/>
    <mergeCell ref="F3:F4"/>
    <mergeCell ref="G3:G4"/>
    <mergeCell ref="H3:H4"/>
    <mergeCell ref="I3:I4"/>
    <mergeCell ref="J3:J4"/>
    <mergeCell ref="B14:P14"/>
    <mergeCell ref="Q14:Y14"/>
    <mergeCell ref="Z14:AD14"/>
    <mergeCell ref="AF14:AM14"/>
    <mergeCell ref="AN14:AR14"/>
    <mergeCell ref="K3:K4"/>
    <mergeCell ref="L3:L4"/>
    <mergeCell ref="M3:M4"/>
    <mergeCell ref="N3:N4"/>
    <mergeCell ref="O3:O4"/>
    <mergeCell ref="P3:P4"/>
    <mergeCell ref="Q3:Q5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O3:AO4"/>
    <mergeCell ref="AP3:AP4"/>
    <mergeCell ref="AQ3:AQ4"/>
    <mergeCell ref="AR3:AR4"/>
    <mergeCell ref="AJ3:AJ4"/>
    <mergeCell ref="AK3:AK4"/>
    <mergeCell ref="AL3:AL4"/>
    <mergeCell ref="AM3:AM4"/>
    <mergeCell ref="AN3:AN4"/>
  </mergeCells>
  <phoneticPr fontId="40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0"/>
  <sheetViews>
    <sheetView workbookViewId="0">
      <selection activeCell="L23" sqref="L23"/>
    </sheetView>
  </sheetViews>
  <sheetFormatPr defaultColWidth="9" defaultRowHeight="14.4"/>
  <cols>
    <col min="1" max="6" width="10.6640625" customWidth="1"/>
    <col min="7" max="7" width="20.6640625" customWidth="1"/>
    <col min="8" max="8" width="10.6640625" customWidth="1"/>
    <col min="9" max="9" width="20.6640625" customWidth="1"/>
    <col min="10" max="10" width="10.6640625" customWidth="1"/>
    <col min="11" max="11" width="20.6640625" customWidth="1"/>
  </cols>
  <sheetData>
    <row r="1" spans="1:11" ht="30" customHeight="1">
      <c r="A1" s="235" t="s">
        <v>214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</row>
    <row r="2" spans="1:11" ht="15" customHeight="1">
      <c r="A2" s="327" t="s">
        <v>0</v>
      </c>
      <c r="B2" s="315" t="s">
        <v>215</v>
      </c>
      <c r="C2" s="326" t="s">
        <v>216</v>
      </c>
      <c r="D2" s="326"/>
      <c r="E2" s="326"/>
      <c r="F2" s="326"/>
      <c r="G2" s="315" t="s">
        <v>217</v>
      </c>
      <c r="H2" s="315" t="s">
        <v>218</v>
      </c>
      <c r="I2" s="315" t="s">
        <v>219</v>
      </c>
      <c r="J2" s="315" t="s">
        <v>220</v>
      </c>
      <c r="K2" s="318" t="s">
        <v>221</v>
      </c>
    </row>
    <row r="3" spans="1:11" ht="15" customHeight="1">
      <c r="A3" s="328"/>
      <c r="B3" s="310"/>
      <c r="C3" s="310" t="s">
        <v>222</v>
      </c>
      <c r="D3" s="310" t="s">
        <v>223</v>
      </c>
      <c r="E3" s="310" t="s">
        <v>224</v>
      </c>
      <c r="F3" s="310" t="s">
        <v>225</v>
      </c>
      <c r="G3" s="310"/>
      <c r="H3" s="310"/>
      <c r="I3" s="310"/>
      <c r="J3" s="310"/>
      <c r="K3" s="321"/>
    </row>
    <row r="4" spans="1:11" ht="15" customHeight="1">
      <c r="A4" s="328"/>
      <c r="B4" s="310"/>
      <c r="C4" s="310"/>
      <c r="D4" s="310"/>
      <c r="E4" s="310"/>
      <c r="F4" s="310"/>
      <c r="G4" s="310"/>
      <c r="H4" s="310"/>
      <c r="I4" s="310"/>
      <c r="J4" s="310"/>
      <c r="K4" s="321"/>
    </row>
    <row r="5" spans="1:11" ht="15" customHeight="1">
      <c r="A5" s="328"/>
      <c r="B5" s="6" t="s">
        <v>145</v>
      </c>
      <c r="C5" s="6" t="s">
        <v>145</v>
      </c>
      <c r="D5" s="6" t="s">
        <v>145</v>
      </c>
      <c r="E5" s="6" t="s">
        <v>145</v>
      </c>
      <c r="F5" s="6" t="s">
        <v>145</v>
      </c>
      <c r="G5" s="6"/>
      <c r="H5" s="6" t="s">
        <v>145</v>
      </c>
      <c r="I5" s="6"/>
      <c r="J5" s="6" t="s">
        <v>145</v>
      </c>
      <c r="K5" s="14"/>
    </row>
    <row r="6" spans="1:11" ht="15" customHeight="1">
      <c r="A6" s="7">
        <v>1</v>
      </c>
      <c r="B6" s="8"/>
      <c r="C6" s="8"/>
      <c r="D6" s="8"/>
      <c r="E6" s="8"/>
      <c r="F6" s="8"/>
      <c r="G6" s="8"/>
      <c r="H6" s="8"/>
      <c r="I6" s="8"/>
      <c r="J6" s="8"/>
      <c r="K6" s="15"/>
    </row>
    <row r="7" spans="1:11" ht="15" customHeight="1">
      <c r="A7" s="7">
        <v>2</v>
      </c>
      <c r="B7" s="8"/>
      <c r="C7" s="8"/>
      <c r="D7" s="9"/>
      <c r="E7" s="9"/>
      <c r="F7" s="9"/>
      <c r="G7" s="9"/>
      <c r="H7" s="9"/>
      <c r="I7" s="9"/>
      <c r="J7" s="9"/>
      <c r="K7" s="16"/>
    </row>
    <row r="8" spans="1:11" ht="15" customHeight="1">
      <c r="A8" s="7">
        <v>3</v>
      </c>
      <c r="B8" s="8"/>
      <c r="C8" s="8"/>
      <c r="D8" s="9"/>
      <c r="E8" s="9"/>
      <c r="F8" s="9"/>
      <c r="G8" s="9"/>
      <c r="H8" s="9"/>
      <c r="I8" s="9"/>
      <c r="J8" s="9"/>
      <c r="K8" s="16"/>
    </row>
    <row r="9" spans="1:11" ht="15" customHeight="1">
      <c r="A9" s="7">
        <v>4</v>
      </c>
      <c r="B9" s="8"/>
      <c r="C9" s="8"/>
      <c r="D9" s="9"/>
      <c r="E9" s="9"/>
      <c r="F9" s="9"/>
      <c r="G9" s="9"/>
      <c r="H9" s="9"/>
      <c r="I9" s="9"/>
      <c r="J9" s="9"/>
      <c r="K9" s="16"/>
    </row>
    <row r="10" spans="1:11" ht="15" customHeight="1">
      <c r="A10" s="7">
        <v>5</v>
      </c>
      <c r="B10" s="8"/>
      <c r="C10" s="8"/>
      <c r="D10" s="8"/>
      <c r="E10" s="8"/>
      <c r="F10" s="8"/>
      <c r="G10" s="8"/>
      <c r="H10" s="8"/>
      <c r="I10" s="8"/>
      <c r="J10" s="8"/>
      <c r="K10" s="15"/>
    </row>
    <row r="11" spans="1:11" ht="15" customHeight="1">
      <c r="A11" s="7">
        <v>6</v>
      </c>
      <c r="B11" s="8"/>
      <c r="C11" s="8"/>
      <c r="D11" s="9"/>
      <c r="E11" s="9"/>
      <c r="F11" s="9"/>
      <c r="G11" s="9"/>
      <c r="H11" s="9"/>
      <c r="I11" s="9"/>
      <c r="J11" s="9"/>
      <c r="K11" s="16"/>
    </row>
    <row r="12" spans="1:11" ht="15" customHeight="1">
      <c r="A12" s="7">
        <v>7</v>
      </c>
      <c r="B12" s="8"/>
      <c r="C12" s="8"/>
      <c r="D12" s="8"/>
      <c r="E12" s="8"/>
      <c r="F12" s="8"/>
      <c r="G12" s="8"/>
      <c r="H12" s="8"/>
      <c r="I12" s="8"/>
      <c r="J12" s="8"/>
      <c r="K12" s="15"/>
    </row>
    <row r="13" spans="1:11" ht="15" customHeight="1">
      <c r="A13" s="7">
        <v>8</v>
      </c>
      <c r="B13" s="8"/>
      <c r="C13" s="8"/>
      <c r="D13" s="8"/>
      <c r="E13" s="8"/>
      <c r="F13" s="8"/>
      <c r="G13" s="8"/>
      <c r="H13" s="8"/>
      <c r="I13" s="8"/>
      <c r="J13" s="8"/>
      <c r="K13" s="15"/>
    </row>
    <row r="14" spans="1:11" ht="15" customHeight="1">
      <c r="A14" s="7">
        <v>9</v>
      </c>
      <c r="B14" s="8"/>
      <c r="C14" s="8"/>
      <c r="D14" s="8"/>
      <c r="E14" s="8"/>
      <c r="F14" s="8"/>
      <c r="G14" s="8"/>
      <c r="H14" s="8"/>
      <c r="I14" s="8"/>
      <c r="J14" s="8"/>
      <c r="K14" s="15"/>
    </row>
    <row r="15" spans="1:11" ht="15" customHeight="1">
      <c r="A15" s="7">
        <v>10</v>
      </c>
      <c r="B15" s="8"/>
      <c r="C15" s="8"/>
      <c r="D15" s="10"/>
      <c r="E15" s="10"/>
      <c r="F15" s="10"/>
      <c r="G15" s="10"/>
      <c r="H15" s="10"/>
      <c r="I15" s="10"/>
      <c r="J15" s="9"/>
      <c r="K15" s="16"/>
    </row>
    <row r="16" spans="1:11" ht="15" customHeight="1">
      <c r="A16" s="7" t="s">
        <v>38</v>
      </c>
      <c r="B16" s="11" t="str">
        <f>IF(ISERROR(AVERAGE(B6:B15)),"",AVERAGE(B6:B15))</f>
        <v/>
      </c>
      <c r="C16" s="11" t="str">
        <f>IF(ISERROR(AVERAGE(C6:C15)),"",AVERAGE(C6:C15))</f>
        <v/>
      </c>
      <c r="D16" s="11"/>
      <c r="E16" s="11"/>
      <c r="F16" s="11"/>
      <c r="G16" s="11"/>
      <c r="H16" s="11"/>
      <c r="I16" s="11"/>
      <c r="J16" s="11"/>
      <c r="K16" s="17"/>
    </row>
    <row r="17" spans="1:11" ht="15" customHeight="1">
      <c r="A17" s="7">
        <v>11</v>
      </c>
      <c r="B17" s="8"/>
      <c r="C17" s="8"/>
      <c r="D17" s="9"/>
      <c r="E17" s="9"/>
      <c r="F17" s="9"/>
      <c r="G17" s="9"/>
      <c r="H17" s="9"/>
      <c r="I17" s="9"/>
      <c r="J17" s="9"/>
      <c r="K17" s="16"/>
    </row>
    <row r="18" spans="1:11" ht="15" customHeight="1">
      <c r="A18" s="7">
        <v>12</v>
      </c>
      <c r="B18" s="8"/>
      <c r="C18" s="8"/>
      <c r="D18" s="9"/>
      <c r="E18" s="9"/>
      <c r="F18" s="9"/>
      <c r="G18" s="9"/>
      <c r="H18" s="9"/>
      <c r="I18" s="9"/>
      <c r="J18" s="9"/>
      <c r="K18" s="16"/>
    </row>
    <row r="19" spans="1:11" ht="15" customHeight="1">
      <c r="A19" s="7">
        <v>13</v>
      </c>
      <c r="B19" s="8"/>
      <c r="C19" s="8"/>
      <c r="D19" s="9"/>
      <c r="E19" s="9"/>
      <c r="F19" s="9"/>
      <c r="G19" s="9"/>
      <c r="H19" s="9"/>
      <c r="I19" s="9"/>
      <c r="J19" s="9"/>
      <c r="K19" s="16"/>
    </row>
    <row r="20" spans="1:11" ht="15" customHeight="1">
      <c r="A20" s="7">
        <v>14</v>
      </c>
      <c r="B20" s="8"/>
      <c r="C20" s="8"/>
      <c r="D20" s="9"/>
      <c r="E20" s="9"/>
      <c r="F20" s="9"/>
      <c r="G20" s="9"/>
      <c r="H20" s="9"/>
      <c r="I20" s="9"/>
      <c r="J20" s="9"/>
      <c r="K20" s="16"/>
    </row>
    <row r="21" spans="1:11" ht="15" customHeight="1">
      <c r="A21" s="7">
        <v>15</v>
      </c>
      <c r="B21" s="8"/>
      <c r="C21" s="8"/>
      <c r="D21" s="9"/>
      <c r="E21" s="9"/>
      <c r="F21" s="9"/>
      <c r="G21" s="9"/>
      <c r="H21" s="9"/>
      <c r="I21" s="9"/>
      <c r="J21" s="9"/>
      <c r="K21" s="16"/>
    </row>
    <row r="22" spans="1:11" ht="15" customHeight="1">
      <c r="A22" s="7">
        <v>16</v>
      </c>
      <c r="B22" s="8"/>
      <c r="C22" s="8"/>
      <c r="D22" s="9"/>
      <c r="E22" s="9"/>
      <c r="F22" s="9"/>
      <c r="G22" s="9"/>
      <c r="H22" s="9"/>
      <c r="I22" s="9"/>
      <c r="J22" s="9"/>
      <c r="K22" s="16"/>
    </row>
    <row r="23" spans="1:11" ht="15" customHeight="1">
      <c r="A23" s="7">
        <v>17</v>
      </c>
      <c r="B23" s="8"/>
      <c r="C23" s="8"/>
      <c r="D23" s="9"/>
      <c r="E23" s="9"/>
      <c r="F23" s="9"/>
      <c r="G23" s="9"/>
      <c r="H23" s="9"/>
      <c r="I23" s="9"/>
      <c r="J23" s="9"/>
      <c r="K23" s="16"/>
    </row>
    <row r="24" spans="1:11" ht="15" customHeight="1">
      <c r="A24" s="7">
        <v>18</v>
      </c>
      <c r="B24" s="8"/>
      <c r="C24" s="8"/>
      <c r="D24" s="9"/>
      <c r="E24" s="9"/>
      <c r="F24" s="9"/>
      <c r="G24" s="9"/>
      <c r="H24" s="9"/>
      <c r="I24" s="9"/>
      <c r="J24" s="9"/>
      <c r="K24" s="16"/>
    </row>
    <row r="25" spans="1:11" ht="15" customHeight="1">
      <c r="A25" s="7">
        <v>19</v>
      </c>
      <c r="B25" s="8"/>
      <c r="C25" s="8"/>
      <c r="D25" s="9"/>
      <c r="E25" s="9"/>
      <c r="F25" s="9"/>
      <c r="G25" s="9"/>
      <c r="H25" s="9"/>
      <c r="I25" s="9"/>
      <c r="J25" s="9"/>
      <c r="K25" s="16"/>
    </row>
    <row r="26" spans="1:11" ht="15" customHeight="1">
      <c r="A26" s="7">
        <v>20</v>
      </c>
      <c r="B26" s="8"/>
      <c r="C26" s="8"/>
      <c r="D26" s="9"/>
      <c r="E26" s="9"/>
      <c r="F26" s="9"/>
      <c r="G26" s="9"/>
      <c r="H26" s="9"/>
      <c r="I26" s="9"/>
      <c r="J26" s="9"/>
      <c r="K26" s="16"/>
    </row>
    <row r="27" spans="1:11" ht="15" customHeight="1">
      <c r="A27" s="7" t="s">
        <v>39</v>
      </c>
      <c r="B27" s="11" t="str">
        <f>IF(ISERROR(AVERAGE(B17:B26)),"",AVERAGE(B17:B26))</f>
        <v/>
      </c>
      <c r="C27" s="11" t="str">
        <f>IF(ISERROR(AVERAGE(C17:C26)),"",AVERAGE(C17:C26))</f>
        <v/>
      </c>
      <c r="D27" s="11"/>
      <c r="E27" s="11"/>
      <c r="F27" s="11"/>
      <c r="G27" s="11"/>
      <c r="H27" s="11"/>
      <c r="I27" s="11"/>
      <c r="J27" s="11"/>
      <c r="K27" s="17"/>
    </row>
    <row r="28" spans="1:11" ht="15" customHeight="1">
      <c r="A28" s="7">
        <v>21</v>
      </c>
      <c r="B28" s="8"/>
      <c r="C28" s="8"/>
      <c r="D28" s="9"/>
      <c r="E28" s="9"/>
      <c r="F28" s="9"/>
      <c r="G28" s="9"/>
      <c r="H28" s="9"/>
      <c r="I28" s="9"/>
      <c r="J28" s="9"/>
      <c r="K28" s="16"/>
    </row>
    <row r="29" spans="1:11" ht="15" customHeight="1">
      <c r="A29" s="7">
        <v>22</v>
      </c>
      <c r="B29" s="8"/>
      <c r="C29" s="8"/>
      <c r="D29" s="9"/>
      <c r="E29" s="9"/>
      <c r="F29" s="9"/>
      <c r="G29" s="9"/>
      <c r="H29" s="9"/>
      <c r="I29" s="9"/>
      <c r="J29" s="9"/>
      <c r="K29" s="16"/>
    </row>
    <row r="30" spans="1:11" ht="15" customHeight="1">
      <c r="A30" s="7">
        <v>23</v>
      </c>
      <c r="B30" s="8"/>
      <c r="C30" s="8"/>
      <c r="D30" s="9"/>
      <c r="E30" s="9"/>
      <c r="F30" s="9"/>
      <c r="G30" s="9"/>
      <c r="H30" s="9"/>
      <c r="I30" s="9"/>
      <c r="J30" s="9"/>
      <c r="K30" s="16"/>
    </row>
    <row r="31" spans="1:11" ht="15" customHeight="1">
      <c r="A31" s="7">
        <v>24</v>
      </c>
      <c r="B31" s="8"/>
      <c r="C31" s="8"/>
      <c r="D31" s="9"/>
      <c r="E31" s="9"/>
      <c r="F31" s="9"/>
      <c r="G31" s="9"/>
      <c r="H31" s="9"/>
      <c r="I31" s="9"/>
      <c r="J31" s="9"/>
      <c r="K31" s="16"/>
    </row>
    <row r="32" spans="1:11" ht="15" customHeight="1">
      <c r="A32" s="7">
        <v>25</v>
      </c>
      <c r="B32" s="8"/>
      <c r="C32" s="8"/>
      <c r="D32" s="9"/>
      <c r="E32" s="9"/>
      <c r="F32" s="9"/>
      <c r="G32" s="9"/>
      <c r="H32" s="9"/>
      <c r="I32" s="9"/>
      <c r="J32" s="9"/>
      <c r="K32" s="16"/>
    </row>
    <row r="33" spans="1:11" ht="15" customHeight="1">
      <c r="A33" s="7">
        <v>26</v>
      </c>
      <c r="B33" s="8"/>
      <c r="C33" s="8"/>
      <c r="D33" s="9"/>
      <c r="E33" s="9"/>
      <c r="F33" s="9"/>
      <c r="G33" s="9"/>
      <c r="H33" s="9"/>
      <c r="I33" s="9"/>
      <c r="J33" s="9"/>
      <c r="K33" s="16"/>
    </row>
    <row r="34" spans="1:11" ht="15" customHeight="1">
      <c r="A34" s="7">
        <v>27</v>
      </c>
      <c r="B34" s="8"/>
      <c r="C34" s="8"/>
      <c r="D34" s="9"/>
      <c r="E34" s="9"/>
      <c r="F34" s="9"/>
      <c r="G34" s="9"/>
      <c r="H34" s="9"/>
      <c r="I34" s="9"/>
      <c r="J34" s="9"/>
      <c r="K34" s="16"/>
    </row>
    <row r="35" spans="1:11" ht="15" customHeight="1">
      <c r="A35" s="7">
        <v>28</v>
      </c>
      <c r="B35" s="8"/>
      <c r="C35" s="8"/>
      <c r="D35" s="9"/>
      <c r="E35" s="9"/>
      <c r="F35" s="9"/>
      <c r="G35" s="9"/>
      <c r="H35" s="9"/>
      <c r="I35" s="9"/>
      <c r="J35" s="9"/>
      <c r="K35" s="16"/>
    </row>
    <row r="36" spans="1:11" ht="15" customHeight="1">
      <c r="A36" s="7">
        <v>29</v>
      </c>
      <c r="B36" s="8"/>
      <c r="C36" s="8"/>
      <c r="D36" s="9"/>
      <c r="E36" s="9"/>
      <c r="F36" s="9"/>
      <c r="G36" s="9"/>
      <c r="H36" s="9"/>
      <c r="I36" s="9"/>
      <c r="J36" s="9"/>
      <c r="K36" s="16"/>
    </row>
    <row r="37" spans="1:11" ht="15" customHeight="1">
      <c r="A37" s="7">
        <v>30</v>
      </c>
      <c r="B37" s="8"/>
      <c r="C37" s="8"/>
      <c r="D37" s="9"/>
      <c r="E37" s="9"/>
      <c r="F37" s="9"/>
      <c r="G37" s="9"/>
      <c r="H37" s="9"/>
      <c r="I37" s="9"/>
      <c r="J37" s="9"/>
      <c r="K37" s="16"/>
    </row>
    <row r="38" spans="1:11" ht="15" customHeight="1">
      <c r="A38" s="7">
        <v>31</v>
      </c>
      <c r="B38" s="8"/>
      <c r="C38" s="8"/>
      <c r="D38" s="9"/>
      <c r="E38" s="9"/>
      <c r="F38" s="9"/>
      <c r="G38" s="9"/>
      <c r="H38" s="9"/>
      <c r="I38" s="9"/>
      <c r="J38" s="9"/>
      <c r="K38" s="16"/>
    </row>
    <row r="39" spans="1:11" ht="15" customHeight="1">
      <c r="A39" s="7" t="s">
        <v>40</v>
      </c>
      <c r="B39" s="11" t="str">
        <f>IF(ISERROR(AVERAGE(B28:B38)),"",AVERAGE(B28:B38))</f>
        <v/>
      </c>
      <c r="C39" s="11"/>
      <c r="D39" s="11"/>
      <c r="E39" s="11"/>
      <c r="F39" s="11"/>
      <c r="G39" s="11"/>
      <c r="H39" s="11"/>
      <c r="I39" s="11"/>
      <c r="J39" s="11"/>
      <c r="K39" s="17"/>
    </row>
    <row r="40" spans="1:11" ht="15" customHeight="1">
      <c r="A40" s="12" t="s">
        <v>41</v>
      </c>
      <c r="B40" s="13" t="str">
        <f t="shared" ref="B40:K40" si="0">IF(ISERROR(AVERAGE(B17:B26,B6:B15,B28:B38)),"",AVERAGE(B17:B26,B6:B15,B28:B38))</f>
        <v/>
      </c>
      <c r="C40" s="13" t="str">
        <f t="shared" si="0"/>
        <v/>
      </c>
      <c r="D40" s="13" t="str">
        <f t="shared" si="0"/>
        <v/>
      </c>
      <c r="E40" s="13" t="str">
        <f t="shared" si="0"/>
        <v/>
      </c>
      <c r="F40" s="13" t="str">
        <f t="shared" si="0"/>
        <v/>
      </c>
      <c r="G40" s="13" t="str">
        <f t="shared" si="0"/>
        <v/>
      </c>
      <c r="H40" s="13" t="str">
        <f t="shared" si="0"/>
        <v/>
      </c>
      <c r="I40" s="13" t="str">
        <f t="shared" si="0"/>
        <v/>
      </c>
      <c r="J40" s="13" t="str">
        <f t="shared" si="0"/>
        <v/>
      </c>
      <c r="K40" s="18" t="str">
        <f t="shared" si="0"/>
        <v/>
      </c>
    </row>
  </sheetData>
  <protectedRanges>
    <protectedRange sqref="C36" name="区域5_2_1"/>
    <protectedRange sqref="C31 C29 C34:C35" name="区域5_2_1_3_2"/>
    <protectedRange sqref="C30 C22" name="区域5_2_3_2_1"/>
    <protectedRange sqref="C26" name="区域5_2_1_3_1_1"/>
    <protectedRange sqref="C18 C23 C25" name="区域5_2_1_3_2_2"/>
    <protectedRange sqref="C21" name="区域5_2_1_3_1_2"/>
    <protectedRange sqref="C22" name="区域5_2_3_2_1_2"/>
    <protectedRange sqref="D22:K22" name="区域5_1_3"/>
    <protectedRange sqref="D26:I26" name="区域2_2_1"/>
    <protectedRange sqref="B28:C28" name="区域5_2_3_2_1_3"/>
    <protectedRange sqref="B11:C11" name="区域5_2_3_2_1_6"/>
    <protectedRange sqref="B14:C14 B12:C12" name="区域5_2_1_3_2_2_3"/>
    <protectedRange sqref="B10:C10" name="区域5_2_1_3_1_2_2"/>
    <protectedRange sqref="B7:C7" name="区域5_1_1_3"/>
    <protectedRange sqref="B8:C8" name="区域5_1_2_1"/>
    <protectedRange sqref="B11:C11" name="区域5_1_3_2"/>
    <protectedRange sqref="B15:C15" name="区域5_1_4_1"/>
    <protectedRange sqref="B15:C15" name="区域2_2_1_1"/>
    <protectedRange sqref="B6:C6" name="区域5_2_1_3_2_2_1_1"/>
    <protectedRange sqref="B9:C9" name="区域5_1_1_2_1"/>
    <protectedRange sqref="D6:K6" name="区域5_2_1_3_2_2_1_2"/>
    <protectedRange sqref="D11:K11" name="区域5_2_3_2_1_8"/>
    <protectedRange sqref="D14:K14 D12:K12" name="区域5_2_1_3_2_2_5"/>
    <protectedRange sqref="D10:K10" name="区域5_2_1_3_1_2_4"/>
    <protectedRange sqref="D7:K7" name="区域5_1_1_5"/>
    <protectedRange sqref="D8:K8" name="区域5_1_2_3"/>
    <protectedRange sqref="D11:K11" name="区域5_1_3_4"/>
    <protectedRange sqref="D15:K15" name="区域5_1_4_3"/>
    <protectedRange sqref="D15:I15" name="区域2_2_1_2"/>
    <protectedRange sqref="D6:K6" name="区域5_2_1_3_2_2_1_3"/>
    <protectedRange sqref="D9:K9" name="区域5_1_1_2_3"/>
    <protectedRange sqref="D17:K17" name="区域5_2_1_3_1_2_4_1"/>
    <protectedRange sqref="D19:K19" name="区域5_2_1_3_2_2_1_3_1"/>
  </protectedRanges>
  <mergeCells count="13">
    <mergeCell ref="A1:K1"/>
    <mergeCell ref="C2:F2"/>
    <mergeCell ref="A2:A5"/>
    <mergeCell ref="B2:B4"/>
    <mergeCell ref="C3:C4"/>
    <mergeCell ref="D3:D4"/>
    <mergeCell ref="E3:E4"/>
    <mergeCell ref="F3:F4"/>
    <mergeCell ref="G2:G4"/>
    <mergeCell ref="H2:H4"/>
    <mergeCell ref="I2:I4"/>
    <mergeCell ref="J2:J4"/>
    <mergeCell ref="K2:K4"/>
  </mergeCells>
  <phoneticPr fontId="40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33"/>
  <sheetViews>
    <sheetView topLeftCell="A52" workbookViewId="0">
      <selection activeCell="J8" sqref="J8:Q8"/>
    </sheetView>
  </sheetViews>
  <sheetFormatPr defaultColWidth="9" defaultRowHeight="14.4"/>
  <sheetData>
    <row r="1" spans="1:17" ht="30" customHeight="1">
      <c r="A1" s="333" t="s">
        <v>226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333"/>
      <c r="N1" s="333"/>
      <c r="O1" s="333"/>
      <c r="P1" s="333"/>
      <c r="Q1" s="333"/>
    </row>
    <row r="2" spans="1:17" ht="30" customHeight="1">
      <c r="A2" s="1" t="s">
        <v>227</v>
      </c>
      <c r="B2" s="334" t="s">
        <v>228</v>
      </c>
      <c r="C2" s="334"/>
      <c r="D2" s="334"/>
      <c r="E2" s="334"/>
      <c r="F2" s="334"/>
      <c r="G2" s="334"/>
      <c r="H2" s="334"/>
      <c r="I2" s="334"/>
      <c r="J2" s="334" t="s">
        <v>229</v>
      </c>
      <c r="K2" s="334"/>
      <c r="L2" s="334"/>
      <c r="M2" s="334"/>
      <c r="N2" s="334"/>
      <c r="O2" s="334"/>
      <c r="P2" s="334"/>
      <c r="Q2" s="335"/>
    </row>
    <row r="3" spans="1:17" ht="60" customHeight="1">
      <c r="A3" s="2">
        <v>1</v>
      </c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30"/>
    </row>
    <row r="4" spans="1:17" ht="60" customHeight="1">
      <c r="A4" s="3">
        <v>2</v>
      </c>
      <c r="B4" s="329"/>
      <c r="C4" s="329"/>
      <c r="D4" s="329"/>
      <c r="E4" s="329"/>
      <c r="F4" s="329"/>
      <c r="G4" s="329"/>
      <c r="H4" s="329"/>
      <c r="I4" s="329"/>
      <c r="J4" s="329"/>
      <c r="K4" s="329"/>
      <c r="L4" s="329"/>
      <c r="M4" s="329"/>
      <c r="N4" s="329"/>
      <c r="O4" s="329"/>
      <c r="P4" s="329"/>
      <c r="Q4" s="330"/>
    </row>
    <row r="5" spans="1:17" ht="60" customHeight="1">
      <c r="A5" s="2">
        <v>3</v>
      </c>
      <c r="B5" s="329"/>
      <c r="C5" s="329"/>
      <c r="D5" s="329"/>
      <c r="E5" s="329"/>
      <c r="F5" s="329"/>
      <c r="G5" s="329"/>
      <c r="H5" s="329"/>
      <c r="I5" s="329"/>
      <c r="J5" s="329"/>
      <c r="K5" s="329"/>
      <c r="L5" s="329"/>
      <c r="M5" s="329"/>
      <c r="N5" s="329"/>
      <c r="O5" s="329"/>
      <c r="P5" s="329"/>
      <c r="Q5" s="330"/>
    </row>
    <row r="6" spans="1:17" ht="60" customHeight="1">
      <c r="A6" s="3">
        <v>4</v>
      </c>
      <c r="B6" s="329"/>
      <c r="C6" s="329"/>
      <c r="D6" s="329"/>
      <c r="E6" s="329"/>
      <c r="F6" s="329"/>
      <c r="G6" s="329"/>
      <c r="H6" s="329"/>
      <c r="I6" s="329"/>
      <c r="J6" s="329"/>
      <c r="K6" s="329"/>
      <c r="L6" s="329"/>
      <c r="M6" s="329"/>
      <c r="N6" s="329"/>
      <c r="O6" s="329"/>
      <c r="P6" s="329"/>
      <c r="Q6" s="330"/>
    </row>
    <row r="7" spans="1:17" ht="60" customHeight="1">
      <c r="A7" s="2">
        <v>5</v>
      </c>
      <c r="B7" s="329"/>
      <c r="C7" s="329"/>
      <c r="D7" s="329"/>
      <c r="E7" s="329"/>
      <c r="F7" s="329"/>
      <c r="G7" s="329"/>
      <c r="H7" s="329"/>
      <c r="I7" s="329"/>
      <c r="J7" s="329"/>
      <c r="K7" s="329"/>
      <c r="L7" s="329"/>
      <c r="M7" s="329"/>
      <c r="N7" s="329"/>
      <c r="O7" s="329"/>
      <c r="P7" s="329"/>
      <c r="Q7" s="330"/>
    </row>
    <row r="8" spans="1:17" ht="60" customHeight="1">
      <c r="A8" s="3">
        <v>6</v>
      </c>
      <c r="B8" s="329"/>
      <c r="C8" s="329"/>
      <c r="D8" s="329"/>
      <c r="E8" s="329"/>
      <c r="F8" s="329"/>
      <c r="G8" s="329"/>
      <c r="H8" s="329"/>
      <c r="I8" s="329"/>
      <c r="J8" s="329"/>
      <c r="K8" s="329"/>
      <c r="L8" s="329"/>
      <c r="M8" s="329"/>
      <c r="N8" s="329"/>
      <c r="O8" s="329"/>
      <c r="P8" s="329"/>
      <c r="Q8" s="330"/>
    </row>
    <row r="9" spans="1:17" ht="60" customHeight="1">
      <c r="A9" s="2">
        <v>7</v>
      </c>
      <c r="B9" s="329"/>
      <c r="C9" s="329"/>
      <c r="D9" s="329"/>
      <c r="E9" s="329"/>
      <c r="F9" s="329"/>
      <c r="G9" s="329"/>
      <c r="H9" s="329"/>
      <c r="I9" s="329"/>
      <c r="J9" s="329"/>
      <c r="K9" s="329"/>
      <c r="L9" s="329"/>
      <c r="M9" s="329"/>
      <c r="N9" s="329"/>
      <c r="O9" s="329"/>
      <c r="P9" s="329"/>
      <c r="Q9" s="330"/>
    </row>
    <row r="10" spans="1:17" ht="60" customHeight="1">
      <c r="A10" s="3">
        <v>8</v>
      </c>
      <c r="B10" s="329"/>
      <c r="C10" s="329"/>
      <c r="D10" s="329"/>
      <c r="E10" s="329"/>
      <c r="F10" s="329"/>
      <c r="G10" s="329"/>
      <c r="H10" s="329"/>
      <c r="I10" s="329"/>
      <c r="J10" s="329"/>
      <c r="K10" s="329"/>
      <c r="L10" s="329"/>
      <c r="M10" s="329"/>
      <c r="N10" s="329"/>
      <c r="O10" s="329"/>
      <c r="P10" s="329"/>
      <c r="Q10" s="330"/>
    </row>
    <row r="11" spans="1:17" ht="60" customHeight="1">
      <c r="A11" s="2">
        <v>9</v>
      </c>
      <c r="B11" s="329"/>
      <c r="C11" s="329"/>
      <c r="D11" s="329"/>
      <c r="E11" s="329"/>
      <c r="F11" s="329"/>
      <c r="G11" s="329"/>
      <c r="H11" s="329"/>
      <c r="I11" s="329"/>
      <c r="J11" s="329"/>
      <c r="K11" s="329"/>
      <c r="L11" s="329"/>
      <c r="M11" s="329"/>
      <c r="N11" s="329"/>
      <c r="O11" s="329"/>
      <c r="P11" s="329"/>
      <c r="Q11" s="330"/>
    </row>
    <row r="12" spans="1:17" ht="60" customHeight="1">
      <c r="A12" s="3">
        <v>10</v>
      </c>
      <c r="B12" s="329"/>
      <c r="C12" s="329"/>
      <c r="D12" s="329"/>
      <c r="E12" s="329"/>
      <c r="F12" s="329"/>
      <c r="G12" s="329"/>
      <c r="H12" s="329"/>
      <c r="I12" s="329"/>
      <c r="J12" s="329"/>
      <c r="K12" s="329"/>
      <c r="L12" s="329"/>
      <c r="M12" s="329"/>
      <c r="N12" s="329"/>
      <c r="O12" s="329"/>
      <c r="P12" s="329"/>
      <c r="Q12" s="330"/>
    </row>
    <row r="13" spans="1:17" ht="60" customHeight="1">
      <c r="A13" s="2">
        <v>11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29"/>
      <c r="Q13" s="330"/>
    </row>
    <row r="14" spans="1:17" ht="60" customHeight="1">
      <c r="A14" s="3">
        <v>12</v>
      </c>
      <c r="B14" s="329"/>
      <c r="C14" s="329"/>
      <c r="D14" s="329"/>
      <c r="E14" s="329"/>
      <c r="F14" s="329"/>
      <c r="G14" s="329"/>
      <c r="H14" s="329"/>
      <c r="I14" s="329"/>
      <c r="J14" s="329"/>
      <c r="K14" s="329"/>
      <c r="L14" s="329"/>
      <c r="M14" s="329"/>
      <c r="N14" s="329"/>
      <c r="O14" s="329"/>
      <c r="P14" s="329"/>
      <c r="Q14" s="330"/>
    </row>
    <row r="15" spans="1:17" ht="60" customHeight="1">
      <c r="A15" s="2">
        <v>13</v>
      </c>
      <c r="B15" s="329"/>
      <c r="C15" s="329"/>
      <c r="D15" s="329"/>
      <c r="E15" s="329"/>
      <c r="F15" s="329"/>
      <c r="G15" s="329"/>
      <c r="H15" s="329"/>
      <c r="I15" s="329"/>
      <c r="J15" s="329"/>
      <c r="K15" s="329"/>
      <c r="L15" s="329"/>
      <c r="M15" s="329"/>
      <c r="N15" s="329"/>
      <c r="O15" s="329"/>
      <c r="P15" s="329"/>
      <c r="Q15" s="330"/>
    </row>
    <row r="16" spans="1:17" ht="60" customHeight="1">
      <c r="A16" s="3">
        <v>14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0"/>
    </row>
    <row r="17" spans="1:17" ht="60" customHeight="1">
      <c r="A17" s="2">
        <v>15</v>
      </c>
      <c r="B17" s="329"/>
      <c r="C17" s="329"/>
      <c r="D17" s="329"/>
      <c r="E17" s="329"/>
      <c r="F17" s="329"/>
      <c r="G17" s="329"/>
      <c r="H17" s="329"/>
      <c r="I17" s="329"/>
      <c r="J17" s="329"/>
      <c r="K17" s="329"/>
      <c r="L17" s="329"/>
      <c r="M17" s="329"/>
      <c r="N17" s="329"/>
      <c r="O17" s="329"/>
      <c r="P17" s="329"/>
      <c r="Q17" s="330"/>
    </row>
    <row r="18" spans="1:17" ht="60" customHeight="1">
      <c r="A18" s="3">
        <v>16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0"/>
    </row>
    <row r="19" spans="1:17" ht="60" customHeight="1">
      <c r="A19" s="2">
        <v>17</v>
      </c>
      <c r="B19" s="329"/>
      <c r="C19" s="329"/>
      <c r="D19" s="329"/>
      <c r="E19" s="329"/>
      <c r="F19" s="329"/>
      <c r="G19" s="329"/>
      <c r="H19" s="329"/>
      <c r="I19" s="329"/>
      <c r="J19" s="329"/>
      <c r="K19" s="329"/>
      <c r="L19" s="329"/>
      <c r="M19" s="329"/>
      <c r="N19" s="329"/>
      <c r="O19" s="329"/>
      <c r="P19" s="329"/>
      <c r="Q19" s="330"/>
    </row>
    <row r="20" spans="1:17" ht="60" customHeight="1">
      <c r="A20" s="3">
        <v>18</v>
      </c>
      <c r="B20" s="329"/>
      <c r="C20" s="329"/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30"/>
    </row>
    <row r="21" spans="1:17" ht="60" customHeight="1">
      <c r="A21" s="2">
        <v>19</v>
      </c>
      <c r="B21" s="329"/>
      <c r="C21" s="329"/>
      <c r="D21" s="329"/>
      <c r="E21" s="329"/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30"/>
    </row>
    <row r="22" spans="1:17" ht="60" customHeight="1">
      <c r="A22" s="3">
        <v>20</v>
      </c>
      <c r="B22" s="329"/>
      <c r="C22" s="329"/>
      <c r="D22" s="329"/>
      <c r="E22" s="329"/>
      <c r="F22" s="329"/>
      <c r="G22" s="329"/>
      <c r="H22" s="329"/>
      <c r="I22" s="329"/>
      <c r="J22" s="329"/>
      <c r="K22" s="329"/>
      <c r="L22" s="329"/>
      <c r="M22" s="329"/>
      <c r="N22" s="329"/>
      <c r="O22" s="329"/>
      <c r="P22" s="329"/>
      <c r="Q22" s="330"/>
    </row>
    <row r="23" spans="1:17" ht="60" customHeight="1">
      <c r="A23" s="2">
        <v>21</v>
      </c>
      <c r="B23" s="329"/>
      <c r="C23" s="329"/>
      <c r="D23" s="329"/>
      <c r="E23" s="329"/>
      <c r="F23" s="329"/>
      <c r="G23" s="329"/>
      <c r="H23" s="329"/>
      <c r="I23" s="329"/>
      <c r="J23" s="329"/>
      <c r="K23" s="329"/>
      <c r="L23" s="329"/>
      <c r="M23" s="329"/>
      <c r="N23" s="329"/>
      <c r="O23" s="329"/>
      <c r="P23" s="329"/>
      <c r="Q23" s="330"/>
    </row>
    <row r="24" spans="1:17" ht="60" customHeight="1">
      <c r="A24" s="3">
        <v>22</v>
      </c>
      <c r="B24" s="329"/>
      <c r="C24" s="329"/>
      <c r="D24" s="329"/>
      <c r="E24" s="329"/>
      <c r="F24" s="329"/>
      <c r="G24" s="329"/>
      <c r="H24" s="329"/>
      <c r="I24" s="329"/>
      <c r="J24" s="329"/>
      <c r="K24" s="329"/>
      <c r="L24" s="329"/>
      <c r="M24" s="329"/>
      <c r="N24" s="329"/>
      <c r="O24" s="329"/>
      <c r="P24" s="329"/>
      <c r="Q24" s="330"/>
    </row>
    <row r="25" spans="1:17" ht="60" customHeight="1">
      <c r="A25" s="2">
        <v>23</v>
      </c>
      <c r="B25" s="329"/>
      <c r="C25" s="329"/>
      <c r="D25" s="329"/>
      <c r="E25" s="329"/>
      <c r="F25" s="329"/>
      <c r="G25" s="329"/>
      <c r="H25" s="329"/>
      <c r="I25" s="329"/>
      <c r="J25" s="329"/>
      <c r="K25" s="329"/>
      <c r="L25" s="329"/>
      <c r="M25" s="329"/>
      <c r="N25" s="329"/>
      <c r="O25" s="329"/>
      <c r="P25" s="329"/>
      <c r="Q25" s="330"/>
    </row>
    <row r="26" spans="1:17" ht="60" customHeight="1">
      <c r="A26" s="3">
        <v>24</v>
      </c>
      <c r="B26" s="329"/>
      <c r="C26" s="329"/>
      <c r="D26" s="329"/>
      <c r="E26" s="329"/>
      <c r="F26" s="329"/>
      <c r="G26" s="329"/>
      <c r="H26" s="329"/>
      <c r="I26" s="329"/>
      <c r="J26" s="329"/>
      <c r="K26" s="329"/>
      <c r="L26" s="329"/>
      <c r="M26" s="329"/>
      <c r="N26" s="329"/>
      <c r="O26" s="329"/>
      <c r="P26" s="329"/>
      <c r="Q26" s="330"/>
    </row>
    <row r="27" spans="1:17" ht="60" customHeight="1">
      <c r="A27" s="2">
        <v>25</v>
      </c>
      <c r="B27" s="329"/>
      <c r="C27" s="329"/>
      <c r="D27" s="329"/>
      <c r="E27" s="329"/>
      <c r="F27" s="329"/>
      <c r="G27" s="329"/>
      <c r="H27" s="329"/>
      <c r="I27" s="329"/>
      <c r="J27" s="329"/>
      <c r="K27" s="329"/>
      <c r="L27" s="329"/>
      <c r="M27" s="329"/>
      <c r="N27" s="329"/>
      <c r="O27" s="329"/>
      <c r="P27" s="329"/>
      <c r="Q27" s="330"/>
    </row>
    <row r="28" spans="1:17" ht="60" customHeight="1">
      <c r="A28" s="3">
        <v>26</v>
      </c>
      <c r="B28" s="329"/>
      <c r="C28" s="329"/>
      <c r="D28" s="329"/>
      <c r="E28" s="329"/>
      <c r="F28" s="329"/>
      <c r="G28" s="329"/>
      <c r="H28" s="329"/>
      <c r="I28" s="329"/>
      <c r="J28" s="329"/>
      <c r="K28" s="329"/>
      <c r="L28" s="329"/>
      <c r="M28" s="329"/>
      <c r="N28" s="329"/>
      <c r="O28" s="329"/>
      <c r="P28" s="329"/>
      <c r="Q28" s="330"/>
    </row>
    <row r="29" spans="1:17" ht="60" customHeight="1">
      <c r="A29" s="2">
        <v>27</v>
      </c>
      <c r="B29" s="329"/>
      <c r="C29" s="329"/>
      <c r="D29" s="329"/>
      <c r="E29" s="329"/>
      <c r="F29" s="329"/>
      <c r="G29" s="329"/>
      <c r="H29" s="329"/>
      <c r="I29" s="329"/>
      <c r="J29" s="329"/>
      <c r="K29" s="329"/>
      <c r="L29" s="329"/>
      <c r="M29" s="329"/>
      <c r="N29" s="329"/>
      <c r="O29" s="329"/>
      <c r="P29" s="329"/>
      <c r="Q29" s="330"/>
    </row>
    <row r="30" spans="1:17" ht="60" customHeight="1">
      <c r="A30" s="3">
        <v>28</v>
      </c>
      <c r="B30" s="329"/>
      <c r="C30" s="329"/>
      <c r="D30" s="329"/>
      <c r="E30" s="329"/>
      <c r="F30" s="329"/>
      <c r="G30" s="329"/>
      <c r="H30" s="329"/>
      <c r="I30" s="329"/>
      <c r="J30" s="329"/>
      <c r="K30" s="329"/>
      <c r="L30" s="329"/>
      <c r="M30" s="329"/>
      <c r="N30" s="329"/>
      <c r="O30" s="329"/>
      <c r="P30" s="329"/>
      <c r="Q30" s="330"/>
    </row>
    <row r="31" spans="1:17" ht="60" customHeight="1">
      <c r="A31" s="2">
        <v>29</v>
      </c>
      <c r="B31" s="329"/>
      <c r="C31" s="329"/>
      <c r="D31" s="329"/>
      <c r="E31" s="329"/>
      <c r="F31" s="329"/>
      <c r="G31" s="329"/>
      <c r="H31" s="329"/>
      <c r="I31" s="329"/>
      <c r="J31" s="329"/>
      <c r="K31" s="329"/>
      <c r="L31" s="329"/>
      <c r="M31" s="329"/>
      <c r="N31" s="329"/>
      <c r="O31" s="329"/>
      <c r="P31" s="329"/>
      <c r="Q31" s="330"/>
    </row>
    <row r="32" spans="1:17" ht="60" customHeight="1">
      <c r="A32" s="3">
        <v>30</v>
      </c>
      <c r="B32" s="329"/>
      <c r="C32" s="329"/>
      <c r="D32" s="329"/>
      <c r="E32" s="329"/>
      <c r="F32" s="329"/>
      <c r="G32" s="329"/>
      <c r="H32" s="329"/>
      <c r="I32" s="329"/>
      <c r="J32" s="329"/>
      <c r="K32" s="329"/>
      <c r="L32" s="329"/>
      <c r="M32" s="329"/>
      <c r="N32" s="329"/>
      <c r="O32" s="329"/>
      <c r="P32" s="329"/>
      <c r="Q32" s="330"/>
    </row>
    <row r="33" spans="1:17" ht="60" customHeight="1">
      <c r="A33" s="4">
        <v>31</v>
      </c>
      <c r="B33" s="331"/>
      <c r="C33" s="331"/>
      <c r="D33" s="331"/>
      <c r="E33" s="331"/>
      <c r="F33" s="331"/>
      <c r="G33" s="331"/>
      <c r="H33" s="331"/>
      <c r="I33" s="331"/>
      <c r="J33" s="331"/>
      <c r="K33" s="331"/>
      <c r="L33" s="331"/>
      <c r="M33" s="331"/>
      <c r="N33" s="331"/>
      <c r="O33" s="331"/>
      <c r="P33" s="331"/>
      <c r="Q33" s="332"/>
    </row>
  </sheetData>
  <mergeCells count="65">
    <mergeCell ref="A1:Q1"/>
    <mergeCell ref="B2:I2"/>
    <mergeCell ref="J2:Q2"/>
    <mergeCell ref="B3:I3"/>
    <mergeCell ref="J3:Q3"/>
    <mergeCell ref="B4:I4"/>
    <mergeCell ref="J4:Q4"/>
    <mergeCell ref="B5:I5"/>
    <mergeCell ref="J5:Q5"/>
    <mergeCell ref="B6:I6"/>
    <mergeCell ref="J6:Q6"/>
    <mergeCell ref="B7:I7"/>
    <mergeCell ref="J7:Q7"/>
    <mergeCell ref="B8:I8"/>
    <mergeCell ref="J8:Q8"/>
    <mergeCell ref="B9:I9"/>
    <mergeCell ref="J9:Q9"/>
    <mergeCell ref="B10:I10"/>
    <mergeCell ref="J10:Q10"/>
    <mergeCell ref="B11:I11"/>
    <mergeCell ref="J11:Q11"/>
    <mergeCell ref="B12:I12"/>
    <mergeCell ref="J12:Q12"/>
    <mergeCell ref="B13:I13"/>
    <mergeCell ref="J13:Q13"/>
    <mergeCell ref="B14:I14"/>
    <mergeCell ref="J14:Q14"/>
    <mergeCell ref="B15:I15"/>
    <mergeCell ref="J15:Q15"/>
    <mergeCell ref="B16:I16"/>
    <mergeCell ref="J16:Q16"/>
    <mergeCell ref="B17:I17"/>
    <mergeCell ref="J17:Q17"/>
    <mergeCell ref="B18:I18"/>
    <mergeCell ref="J18:Q18"/>
    <mergeCell ref="B19:I19"/>
    <mergeCell ref="J19:Q19"/>
    <mergeCell ref="B20:I20"/>
    <mergeCell ref="J20:Q20"/>
    <mergeCell ref="B21:I21"/>
    <mergeCell ref="J21:Q21"/>
    <mergeCell ref="B22:I22"/>
    <mergeCell ref="J22:Q22"/>
    <mergeCell ref="B23:I23"/>
    <mergeCell ref="J23:Q23"/>
    <mergeCell ref="B24:I24"/>
    <mergeCell ref="J24:Q24"/>
    <mergeCell ref="B25:I25"/>
    <mergeCell ref="J25:Q25"/>
    <mergeCell ref="B26:I26"/>
    <mergeCell ref="J26:Q26"/>
    <mergeCell ref="B27:I27"/>
    <mergeCell ref="J27:Q27"/>
    <mergeCell ref="B28:I28"/>
    <mergeCell ref="J28:Q28"/>
    <mergeCell ref="B29:I29"/>
    <mergeCell ref="J29:Q29"/>
    <mergeCell ref="B30:I30"/>
    <mergeCell ref="J30:Q30"/>
    <mergeCell ref="B31:I31"/>
    <mergeCell ref="J31:Q31"/>
    <mergeCell ref="B32:I32"/>
    <mergeCell ref="J32:Q32"/>
    <mergeCell ref="B33:I33"/>
    <mergeCell ref="J33:Q33"/>
  </mergeCells>
  <phoneticPr fontId="40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J7:P7"/>
  <sheetViews>
    <sheetView topLeftCell="A13" workbookViewId="0">
      <selection activeCell="P11" sqref="P11"/>
    </sheetView>
  </sheetViews>
  <sheetFormatPr defaultColWidth="9" defaultRowHeight="14.4"/>
  <sheetData>
    <row r="7" spans="10:16">
      <c r="J7">
        <v>2</v>
      </c>
      <c r="K7">
        <v>5</v>
      </c>
      <c r="L7">
        <v>3</v>
      </c>
      <c r="M7">
        <v>4</v>
      </c>
      <c r="N7">
        <v>4</v>
      </c>
      <c r="P7">
        <f>SUM(J7:N7)</f>
        <v>18</v>
      </c>
    </row>
  </sheetData>
  <phoneticPr fontId="40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39"/>
  <sheetViews>
    <sheetView zoomScale="85" zoomScaleNormal="85" workbookViewId="0">
      <selection activeCell="O12" sqref="O12"/>
    </sheetView>
  </sheetViews>
  <sheetFormatPr defaultColWidth="9" defaultRowHeight="14.4"/>
  <cols>
    <col min="1" max="40" width="10.6640625" customWidth="1"/>
    <col min="41" max="41" width="9" style="114"/>
  </cols>
  <sheetData>
    <row r="1" spans="1:41" ht="30" customHeight="1">
      <c r="A1" s="256" t="s">
        <v>307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6"/>
      <c r="AJ1" s="256"/>
      <c r="AK1" s="256"/>
      <c r="AL1" s="256"/>
      <c r="AM1" s="256"/>
      <c r="AN1" s="256"/>
      <c r="AO1" s="141"/>
    </row>
    <row r="2" spans="1:41" ht="15" customHeight="1">
      <c r="A2" s="239" t="s">
        <v>0</v>
      </c>
      <c r="B2" s="254" t="s">
        <v>42</v>
      </c>
      <c r="C2" s="254"/>
      <c r="D2" s="254"/>
      <c r="E2" s="254"/>
      <c r="F2" s="254"/>
      <c r="G2" s="254"/>
      <c r="H2" s="254" t="s">
        <v>2</v>
      </c>
      <c r="I2" s="254"/>
      <c r="J2" s="254"/>
      <c r="K2" s="254"/>
      <c r="L2" s="254"/>
      <c r="M2" s="257" t="s">
        <v>3</v>
      </c>
      <c r="N2" s="257"/>
      <c r="O2" s="257"/>
      <c r="P2" s="257"/>
      <c r="Q2" s="257"/>
      <c r="R2" s="257"/>
      <c r="S2" s="257"/>
      <c r="T2" s="257"/>
      <c r="U2" s="257"/>
      <c r="V2" s="254" t="s">
        <v>43</v>
      </c>
      <c r="W2" s="254"/>
      <c r="X2" s="254"/>
      <c r="Y2" s="254"/>
      <c r="Z2" s="257" t="s">
        <v>44</v>
      </c>
      <c r="AA2" s="257"/>
      <c r="AB2" s="257"/>
      <c r="AC2" s="258"/>
      <c r="AD2" s="257" t="s">
        <v>45</v>
      </c>
      <c r="AE2" s="257"/>
      <c r="AF2" s="254" t="s">
        <v>46</v>
      </c>
      <c r="AG2" s="254" t="s">
        <v>47</v>
      </c>
      <c r="AH2" s="254" t="s">
        <v>48</v>
      </c>
      <c r="AI2" s="254" t="s">
        <v>49</v>
      </c>
      <c r="AJ2" s="254" t="s">
        <v>50</v>
      </c>
      <c r="AK2" s="254" t="s">
        <v>51</v>
      </c>
      <c r="AL2" s="259" t="s">
        <v>52</v>
      </c>
      <c r="AM2" s="254" t="s">
        <v>53</v>
      </c>
      <c r="AN2" s="261" t="s">
        <v>54</v>
      </c>
      <c r="AO2" s="142"/>
    </row>
    <row r="3" spans="1:41" ht="30" customHeight="1">
      <c r="A3" s="240"/>
      <c r="B3" s="79" t="s">
        <v>55</v>
      </c>
      <c r="C3" s="79" t="s">
        <v>56</v>
      </c>
      <c r="D3" s="79"/>
      <c r="E3" s="79"/>
      <c r="F3" s="79"/>
      <c r="G3" s="79" t="s">
        <v>57</v>
      </c>
      <c r="H3" s="115" t="s">
        <v>58</v>
      </c>
      <c r="I3" s="115" t="s">
        <v>59</v>
      </c>
      <c r="J3" s="115"/>
      <c r="K3" s="115"/>
      <c r="L3" s="115"/>
      <c r="M3" s="79" t="s">
        <v>60</v>
      </c>
      <c r="N3" s="79" t="s">
        <v>61</v>
      </c>
      <c r="O3" s="115" t="s">
        <v>62</v>
      </c>
      <c r="P3" s="115"/>
      <c r="Q3" s="126"/>
      <c r="R3" s="127"/>
      <c r="S3" s="128" t="s">
        <v>63</v>
      </c>
      <c r="T3" s="128" t="s">
        <v>64</v>
      </c>
      <c r="U3" s="128" t="s">
        <v>65</v>
      </c>
      <c r="V3" s="115" t="s">
        <v>66</v>
      </c>
      <c r="W3" s="115" t="s">
        <v>67</v>
      </c>
      <c r="X3" s="115"/>
      <c r="Y3" s="115"/>
      <c r="Z3" s="126" t="s">
        <v>68</v>
      </c>
      <c r="AA3" s="126" t="s">
        <v>69</v>
      </c>
      <c r="AB3" s="126" t="s">
        <v>70</v>
      </c>
      <c r="AC3" s="129"/>
      <c r="AD3" s="130" t="s">
        <v>5</v>
      </c>
      <c r="AE3" s="131"/>
      <c r="AF3" s="255"/>
      <c r="AG3" s="255"/>
      <c r="AH3" s="255"/>
      <c r="AI3" s="255"/>
      <c r="AJ3" s="255"/>
      <c r="AK3" s="255"/>
      <c r="AL3" s="260"/>
      <c r="AM3" s="255"/>
      <c r="AN3" s="262"/>
      <c r="AO3" s="142"/>
    </row>
    <row r="4" spans="1:41" ht="15" customHeight="1">
      <c r="A4" s="241"/>
      <c r="B4" s="116" t="s">
        <v>71</v>
      </c>
      <c r="C4" s="116" t="s">
        <v>71</v>
      </c>
      <c r="D4" s="116" t="s">
        <v>71</v>
      </c>
      <c r="E4" s="116"/>
      <c r="F4" s="116" t="s">
        <v>71</v>
      </c>
      <c r="G4" s="116" t="s">
        <v>71</v>
      </c>
      <c r="H4" s="116" t="s">
        <v>71</v>
      </c>
      <c r="I4" s="116" t="s">
        <v>71</v>
      </c>
      <c r="J4" s="116" t="s">
        <v>71</v>
      </c>
      <c r="K4" s="116"/>
      <c r="L4" s="116" t="s">
        <v>71</v>
      </c>
      <c r="M4" s="116" t="s">
        <v>71</v>
      </c>
      <c r="N4" s="116" t="s">
        <v>71</v>
      </c>
      <c r="O4" s="116" t="s">
        <v>71</v>
      </c>
      <c r="P4" s="116" t="s">
        <v>71</v>
      </c>
      <c r="Q4" s="116"/>
      <c r="R4" s="116" t="s">
        <v>71</v>
      </c>
      <c r="S4" s="116" t="s">
        <v>71</v>
      </c>
      <c r="T4" s="116" t="s">
        <v>71</v>
      </c>
      <c r="U4" s="116" t="s">
        <v>71</v>
      </c>
      <c r="V4" s="116" t="s">
        <v>71</v>
      </c>
      <c r="W4" s="116" t="s">
        <v>71</v>
      </c>
      <c r="X4" s="116" t="s">
        <v>71</v>
      </c>
      <c r="Y4" s="116" t="s">
        <v>71</v>
      </c>
      <c r="Z4" s="116" t="s">
        <v>71</v>
      </c>
      <c r="AA4" s="116" t="s">
        <v>71</v>
      </c>
      <c r="AB4" s="116" t="s">
        <v>71</v>
      </c>
      <c r="AC4" s="116" t="s">
        <v>71</v>
      </c>
      <c r="AD4" s="116" t="s">
        <v>71</v>
      </c>
      <c r="AE4" s="116" t="s">
        <v>71</v>
      </c>
      <c r="AF4" s="116" t="s">
        <v>71</v>
      </c>
      <c r="AG4" s="116" t="s">
        <v>71</v>
      </c>
      <c r="AH4" s="116" t="s">
        <v>71</v>
      </c>
      <c r="AI4" s="116" t="s">
        <v>30</v>
      </c>
      <c r="AJ4" s="116" t="s">
        <v>30</v>
      </c>
      <c r="AK4" s="116" t="s">
        <v>30</v>
      </c>
      <c r="AL4" s="116" t="s">
        <v>30</v>
      </c>
      <c r="AM4" s="116" t="s">
        <v>71</v>
      </c>
      <c r="AN4" s="134" t="s">
        <v>71</v>
      </c>
      <c r="AO4" s="142"/>
    </row>
    <row r="5" spans="1:41" ht="15" customHeight="1">
      <c r="A5" s="117">
        <v>1</v>
      </c>
      <c r="B5" s="118">
        <v>4982.2</v>
      </c>
      <c r="C5" s="118"/>
      <c r="D5" s="118"/>
      <c r="E5" s="118"/>
      <c r="F5" s="118"/>
      <c r="G5" s="118">
        <v>2156.5</v>
      </c>
      <c r="H5" s="118">
        <v>1859.2</v>
      </c>
      <c r="I5" s="118"/>
      <c r="J5" s="118"/>
      <c r="K5" s="118"/>
      <c r="L5" s="118"/>
      <c r="M5" s="118">
        <v>1710.8</v>
      </c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18"/>
      <c r="AN5" s="135"/>
      <c r="AO5" s="143"/>
    </row>
    <row r="6" spans="1:41" ht="15" customHeight="1">
      <c r="A6" s="117">
        <v>2</v>
      </c>
      <c r="B6" s="118">
        <v>5490.4</v>
      </c>
      <c r="C6" s="118"/>
      <c r="D6" s="118"/>
      <c r="E6" s="118"/>
      <c r="F6" s="118"/>
      <c r="G6" s="118">
        <v>2632.3</v>
      </c>
      <c r="H6" s="118">
        <v>1992.9</v>
      </c>
      <c r="I6" s="118"/>
      <c r="J6" s="118"/>
      <c r="K6" s="118"/>
      <c r="L6" s="118"/>
      <c r="M6" s="118">
        <v>1893.84</v>
      </c>
      <c r="N6" s="118"/>
      <c r="O6" s="118">
        <v>30.6</v>
      </c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18"/>
      <c r="AN6" s="135"/>
      <c r="AO6" s="143"/>
    </row>
    <row r="7" spans="1:41" ht="15" customHeight="1">
      <c r="A7" s="117">
        <v>3</v>
      </c>
      <c r="B7" s="118">
        <v>5382.94</v>
      </c>
      <c r="C7" s="118"/>
      <c r="D7" s="118"/>
      <c r="E7" s="118"/>
      <c r="F7" s="118"/>
      <c r="G7" s="118">
        <v>2582.88</v>
      </c>
      <c r="H7" s="118">
        <v>2019.96</v>
      </c>
      <c r="I7" s="118"/>
      <c r="J7" s="118"/>
      <c r="K7" s="118"/>
      <c r="L7" s="118"/>
      <c r="M7" s="118">
        <v>1838.68</v>
      </c>
      <c r="N7" s="118"/>
      <c r="O7" s="118">
        <v>61.64</v>
      </c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32"/>
      <c r="AD7" s="132"/>
      <c r="AE7" s="132"/>
      <c r="AF7" s="132"/>
      <c r="AG7" s="132"/>
      <c r="AH7" s="132"/>
      <c r="AI7" s="136" t="s">
        <v>72</v>
      </c>
      <c r="AJ7" s="137" t="s">
        <v>73</v>
      </c>
      <c r="AK7" s="138" t="s">
        <v>73</v>
      </c>
      <c r="AL7" s="132" t="s">
        <v>74</v>
      </c>
      <c r="AM7" s="118"/>
      <c r="AN7" s="135"/>
      <c r="AO7" s="143"/>
    </row>
    <row r="8" spans="1:41" ht="15" customHeight="1">
      <c r="A8" s="117">
        <v>4</v>
      </c>
      <c r="B8" s="118">
        <v>5709.4</v>
      </c>
      <c r="C8" s="118"/>
      <c r="D8" s="118"/>
      <c r="E8" s="118"/>
      <c r="F8" s="118"/>
      <c r="G8" s="118">
        <v>2641.42</v>
      </c>
      <c r="H8" s="118">
        <v>2071.7800000000002</v>
      </c>
      <c r="I8" s="118"/>
      <c r="J8" s="118"/>
      <c r="K8" s="118"/>
      <c r="L8" s="118"/>
      <c r="M8" s="118">
        <v>1983.92</v>
      </c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32"/>
      <c r="AD8" s="132"/>
      <c r="AE8" s="132"/>
      <c r="AF8" s="132"/>
      <c r="AG8" s="132"/>
      <c r="AH8" s="132"/>
      <c r="AI8" s="132"/>
      <c r="AJ8" s="132"/>
      <c r="AK8" s="132"/>
      <c r="AL8" s="132"/>
      <c r="AM8" s="118"/>
      <c r="AN8" s="135"/>
      <c r="AO8" s="143"/>
    </row>
    <row r="9" spans="1:41" ht="15" customHeight="1">
      <c r="A9" s="117">
        <v>5</v>
      </c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32"/>
      <c r="AD9" s="132"/>
      <c r="AE9" s="132"/>
      <c r="AF9" s="132"/>
      <c r="AG9" s="132"/>
      <c r="AH9" s="132"/>
      <c r="AI9" s="132"/>
      <c r="AJ9" s="132"/>
      <c r="AK9" s="132"/>
      <c r="AL9" s="132"/>
      <c r="AM9" s="118"/>
      <c r="AN9" s="135"/>
      <c r="AO9" s="143"/>
    </row>
    <row r="10" spans="1:41" ht="15" customHeight="1">
      <c r="A10" s="117">
        <v>6</v>
      </c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32"/>
      <c r="AD10" s="132"/>
      <c r="AE10" s="132"/>
      <c r="AF10" s="132"/>
      <c r="AG10" s="132"/>
      <c r="AH10" s="132"/>
      <c r="AI10" s="132"/>
      <c r="AJ10" s="132"/>
      <c r="AK10" s="132"/>
      <c r="AM10" s="118"/>
      <c r="AN10" s="135"/>
      <c r="AO10" s="143"/>
    </row>
    <row r="11" spans="1:41" ht="15" customHeight="1">
      <c r="A11" s="117">
        <v>7</v>
      </c>
      <c r="B11" s="251" t="s">
        <v>75</v>
      </c>
      <c r="C11" s="252"/>
      <c r="D11" s="252"/>
      <c r="E11" s="252"/>
      <c r="F11" s="252"/>
      <c r="G11" s="252"/>
      <c r="H11" s="252"/>
      <c r="I11" s="252"/>
      <c r="J11" s="253"/>
      <c r="K11" s="251" t="s">
        <v>76</v>
      </c>
      <c r="L11" s="252"/>
      <c r="M11" s="253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32"/>
      <c r="AD11" s="132"/>
      <c r="AE11" s="132"/>
      <c r="AF11" s="132"/>
      <c r="AG11" s="132"/>
      <c r="AH11" s="132"/>
      <c r="AI11" s="132"/>
      <c r="AJ11" s="132"/>
      <c r="AK11" s="132"/>
      <c r="AL11" s="132"/>
      <c r="AM11" s="118"/>
      <c r="AN11" s="135"/>
      <c r="AO11" s="143"/>
    </row>
    <row r="12" spans="1:41" ht="15" customHeight="1">
      <c r="A12" s="117">
        <v>8</v>
      </c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32"/>
      <c r="AD12" s="132"/>
      <c r="AE12" s="132"/>
      <c r="AF12" s="132"/>
      <c r="AG12" s="132"/>
      <c r="AH12" s="132"/>
      <c r="AI12" s="132"/>
      <c r="AJ12" s="132"/>
      <c r="AK12" s="132"/>
      <c r="AL12" s="132"/>
      <c r="AM12" s="118"/>
      <c r="AN12" s="135"/>
      <c r="AO12" s="143"/>
    </row>
    <row r="13" spans="1:41" ht="15" customHeight="1">
      <c r="A13" s="117">
        <v>9</v>
      </c>
      <c r="B13" s="118"/>
      <c r="C13" s="118"/>
      <c r="D13" s="118"/>
      <c r="E13" s="118" t="s">
        <v>77</v>
      </c>
      <c r="F13" s="118" t="s">
        <v>42</v>
      </c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32"/>
      <c r="AD13" s="132"/>
      <c r="AE13" s="132"/>
      <c r="AF13" s="132"/>
      <c r="AG13" s="132"/>
      <c r="AH13" s="132"/>
      <c r="AI13" s="132"/>
      <c r="AJ13" s="132"/>
      <c r="AK13" s="132"/>
      <c r="AL13" s="132"/>
      <c r="AM13" s="118"/>
      <c r="AN13" s="135"/>
      <c r="AO13" s="143"/>
    </row>
    <row r="14" spans="1:41" ht="15" customHeight="1">
      <c r="A14" s="117">
        <v>10</v>
      </c>
      <c r="B14" s="118"/>
      <c r="C14" s="118"/>
      <c r="D14" s="118"/>
      <c r="E14" s="118" t="s">
        <v>78</v>
      </c>
      <c r="F14" s="118" t="s">
        <v>2</v>
      </c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32"/>
      <c r="AD14" s="132"/>
      <c r="AE14" s="132"/>
      <c r="AF14" s="132"/>
      <c r="AG14" s="132"/>
      <c r="AH14" s="132"/>
      <c r="AI14" s="132"/>
      <c r="AJ14" s="132"/>
      <c r="AK14" s="132"/>
      <c r="AL14" s="132"/>
      <c r="AM14" s="118"/>
      <c r="AN14" s="135"/>
      <c r="AO14" s="143"/>
    </row>
    <row r="15" spans="1:41" ht="15" customHeight="1">
      <c r="A15" s="119" t="s">
        <v>38</v>
      </c>
      <c r="B15" s="120"/>
      <c r="C15" s="120"/>
      <c r="D15" s="120"/>
      <c r="E15" s="120" t="s">
        <v>79</v>
      </c>
      <c r="F15" s="120" t="s">
        <v>3</v>
      </c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39"/>
      <c r="AO15" s="143"/>
    </row>
    <row r="16" spans="1:41" ht="15" customHeight="1">
      <c r="A16" s="117">
        <v>11</v>
      </c>
      <c r="B16" s="118"/>
      <c r="C16" s="118"/>
      <c r="D16" s="118"/>
      <c r="E16" s="118" t="s">
        <v>80</v>
      </c>
      <c r="F16" s="118" t="s">
        <v>44</v>
      </c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32"/>
      <c r="AD16" s="132"/>
      <c r="AE16" s="132"/>
      <c r="AF16" s="132"/>
      <c r="AG16" s="132"/>
      <c r="AH16" s="132"/>
      <c r="AI16" s="132"/>
      <c r="AJ16" s="132"/>
      <c r="AK16" s="132"/>
      <c r="AL16" s="132"/>
      <c r="AM16" s="118"/>
      <c r="AN16" s="135"/>
      <c r="AO16" s="143"/>
    </row>
    <row r="17" spans="1:41" ht="15" customHeight="1">
      <c r="A17" s="117">
        <v>12</v>
      </c>
      <c r="B17" s="118"/>
      <c r="C17" s="118"/>
      <c r="D17" s="118"/>
      <c r="E17" s="118" t="s">
        <v>81</v>
      </c>
      <c r="F17" s="118" t="s">
        <v>82</v>
      </c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21"/>
      <c r="U17" s="118"/>
      <c r="V17" s="118"/>
      <c r="W17" s="118"/>
      <c r="X17" s="118"/>
      <c r="Z17" s="118"/>
      <c r="AA17" s="118"/>
      <c r="AB17" s="118"/>
      <c r="AC17" s="132"/>
      <c r="AD17" s="132"/>
      <c r="AE17" s="132"/>
      <c r="AF17" s="132"/>
      <c r="AG17" s="132"/>
      <c r="AH17" s="132"/>
      <c r="AI17" s="132"/>
      <c r="AJ17" s="132"/>
      <c r="AK17" s="132"/>
      <c r="AL17" s="132"/>
      <c r="AM17" s="118"/>
      <c r="AN17" s="135"/>
      <c r="AO17" s="143"/>
    </row>
    <row r="18" spans="1:41" ht="15" customHeight="1">
      <c r="A18" s="117">
        <v>13</v>
      </c>
      <c r="B18" s="118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32"/>
      <c r="AD18" s="132"/>
      <c r="AE18" s="132"/>
      <c r="AF18" s="132"/>
      <c r="AG18" s="132"/>
      <c r="AH18" s="132"/>
      <c r="AI18" s="132"/>
      <c r="AJ18" s="132"/>
      <c r="AK18" s="132"/>
      <c r="AL18" s="132"/>
      <c r="AM18" s="118"/>
      <c r="AN18" s="135"/>
      <c r="AO18" s="143"/>
    </row>
    <row r="19" spans="1:41" ht="15" customHeight="1">
      <c r="A19" s="117">
        <v>14</v>
      </c>
      <c r="B19" s="118"/>
      <c r="C19" s="118"/>
      <c r="D19" s="118"/>
      <c r="E19" s="242" t="s">
        <v>83</v>
      </c>
      <c r="F19" s="243"/>
      <c r="G19" s="244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32"/>
      <c r="AD19" s="132"/>
      <c r="AE19" s="132"/>
      <c r="AF19" s="132"/>
      <c r="AG19" s="132"/>
      <c r="AH19" s="132"/>
      <c r="AI19" s="132"/>
      <c r="AJ19" s="132"/>
      <c r="AK19" s="132"/>
      <c r="AL19" s="132"/>
      <c r="AM19" s="118"/>
      <c r="AN19" s="135"/>
      <c r="AO19" s="143"/>
    </row>
    <row r="20" spans="1:41" ht="15" customHeight="1">
      <c r="A20" s="117">
        <v>15</v>
      </c>
      <c r="B20" s="118"/>
      <c r="C20" s="118"/>
      <c r="D20" s="118"/>
      <c r="E20" s="245"/>
      <c r="F20" s="246"/>
      <c r="G20" s="247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32"/>
      <c r="AD20" s="132"/>
      <c r="AE20" s="132"/>
      <c r="AF20" s="132"/>
      <c r="AG20" s="132"/>
      <c r="AH20" s="132"/>
      <c r="AI20" s="132"/>
      <c r="AJ20" s="132"/>
      <c r="AK20" s="132"/>
      <c r="AL20" s="132"/>
      <c r="AM20" s="118"/>
      <c r="AN20" s="135"/>
      <c r="AO20" s="143"/>
    </row>
    <row r="21" spans="1:41" ht="15" customHeight="1">
      <c r="A21" s="117">
        <v>16</v>
      </c>
      <c r="B21" s="118"/>
      <c r="C21" s="118"/>
      <c r="D21" s="118"/>
      <c r="E21" s="248"/>
      <c r="F21" s="249"/>
      <c r="G21" s="250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21"/>
      <c r="W21" s="121"/>
      <c r="X21" s="121"/>
      <c r="Y21" s="118"/>
      <c r="Z21" s="118"/>
      <c r="AA21" s="118"/>
      <c r="AB21" s="118"/>
      <c r="AC21" s="132"/>
      <c r="AD21" s="132"/>
      <c r="AE21" s="132"/>
      <c r="AF21" s="132"/>
      <c r="AG21" s="132"/>
      <c r="AH21" s="132"/>
      <c r="AI21" s="132"/>
      <c r="AJ21" s="132"/>
      <c r="AK21" s="132"/>
      <c r="AL21" s="132"/>
      <c r="AM21" s="118"/>
      <c r="AN21" s="135"/>
      <c r="AO21" s="143"/>
    </row>
    <row r="22" spans="1:41" ht="15" customHeight="1">
      <c r="A22" s="117">
        <v>17</v>
      </c>
      <c r="B22" s="118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32"/>
      <c r="AD22" s="132"/>
      <c r="AE22" s="132"/>
      <c r="AF22" s="132"/>
      <c r="AG22" s="132"/>
      <c r="AH22" s="132"/>
      <c r="AI22" s="132"/>
      <c r="AJ22" s="132"/>
      <c r="AK22" s="132"/>
      <c r="AL22" s="132"/>
      <c r="AM22" s="118"/>
      <c r="AN22" s="135"/>
      <c r="AO22" s="143"/>
    </row>
    <row r="23" spans="1:41" ht="15" customHeight="1">
      <c r="A23" s="117">
        <v>18</v>
      </c>
      <c r="B23" s="118"/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18"/>
      <c r="AN23" s="135"/>
      <c r="AO23" s="143"/>
    </row>
    <row r="24" spans="1:41" ht="15" customHeight="1">
      <c r="A24" s="117">
        <v>19</v>
      </c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18"/>
      <c r="AN24" s="135"/>
      <c r="AO24" s="143"/>
    </row>
    <row r="25" spans="1:41" ht="15" customHeight="1">
      <c r="A25" s="117">
        <v>20</v>
      </c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32"/>
      <c r="AD25" s="132"/>
      <c r="AE25" s="132"/>
      <c r="AF25" s="132"/>
      <c r="AG25" s="132"/>
      <c r="AH25" s="132"/>
      <c r="AI25" s="132"/>
      <c r="AJ25" s="132"/>
      <c r="AK25" s="132"/>
      <c r="AL25" s="132"/>
      <c r="AM25" s="118"/>
      <c r="AN25" s="135"/>
      <c r="AO25" s="143"/>
    </row>
    <row r="26" spans="1:41" ht="15" customHeight="1">
      <c r="A26" s="119" t="s">
        <v>39</v>
      </c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39"/>
      <c r="AO26" s="143"/>
    </row>
    <row r="27" spans="1:41" ht="15" customHeight="1">
      <c r="A27" s="117">
        <v>21</v>
      </c>
      <c r="B27" s="118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18"/>
      <c r="AN27" s="135"/>
      <c r="AO27" s="143"/>
    </row>
    <row r="28" spans="1:41" ht="15" customHeight="1">
      <c r="A28" s="117">
        <v>22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18"/>
      <c r="AN28" s="135"/>
      <c r="AO28" s="143"/>
    </row>
    <row r="29" spans="1:41" ht="15" customHeight="1">
      <c r="A29" s="117">
        <v>23</v>
      </c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18"/>
      <c r="AN29" s="135"/>
      <c r="AO29" s="143"/>
    </row>
    <row r="30" spans="1:41" ht="15" customHeight="1">
      <c r="A30" s="117">
        <v>24</v>
      </c>
      <c r="B30" s="118"/>
      <c r="C30" s="118"/>
      <c r="D30" s="118"/>
      <c r="E30" s="118"/>
      <c r="F30" s="118"/>
      <c r="G30" s="118"/>
      <c r="H30" s="118"/>
      <c r="I30" s="125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18"/>
      <c r="AN30" s="135"/>
      <c r="AO30" s="143"/>
    </row>
    <row r="31" spans="1:41" ht="15" customHeight="1">
      <c r="A31" s="117">
        <v>25</v>
      </c>
      <c r="B31" s="118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25"/>
      <c r="N31" s="125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18"/>
      <c r="AN31" s="135"/>
      <c r="AO31" s="143"/>
    </row>
    <row r="32" spans="1:41" ht="15" customHeight="1">
      <c r="A32" s="117">
        <v>26</v>
      </c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18"/>
      <c r="AN32" s="135"/>
      <c r="AO32" s="143"/>
    </row>
    <row r="33" spans="1:41" ht="15" customHeight="1">
      <c r="A33" s="117">
        <v>27</v>
      </c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25"/>
      <c r="N33" s="125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18"/>
      <c r="AN33" s="135"/>
      <c r="AO33" s="143"/>
    </row>
    <row r="34" spans="1:41" ht="15" customHeight="1">
      <c r="A34" s="117">
        <v>28</v>
      </c>
      <c r="B34" s="118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32"/>
      <c r="AD34" s="132"/>
      <c r="AE34" s="132"/>
      <c r="AF34" s="132"/>
      <c r="AG34" s="132"/>
      <c r="AH34" s="132"/>
      <c r="AI34" s="132"/>
      <c r="AJ34" s="132"/>
      <c r="AK34" s="132"/>
      <c r="AL34" s="132"/>
      <c r="AM34" s="118"/>
      <c r="AN34" s="135"/>
      <c r="AO34" s="143"/>
    </row>
    <row r="35" spans="1:41" ht="15" customHeight="1">
      <c r="A35" s="117">
        <v>29</v>
      </c>
      <c r="B35" s="118"/>
      <c r="C35" s="118"/>
      <c r="D35" s="118"/>
      <c r="E35" s="118"/>
      <c r="F35" s="118"/>
      <c r="G35" s="118"/>
      <c r="H35" s="121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18"/>
      <c r="AN35" s="135"/>
      <c r="AO35" s="143"/>
    </row>
    <row r="36" spans="1:41" ht="15" customHeight="1">
      <c r="A36" s="117">
        <v>30</v>
      </c>
      <c r="B36" s="118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18"/>
      <c r="AN36" s="135"/>
      <c r="AO36" s="143"/>
    </row>
    <row r="37" spans="1:41" ht="15" customHeight="1">
      <c r="A37" s="117">
        <v>31</v>
      </c>
      <c r="B37" s="118"/>
      <c r="C37" s="118"/>
      <c r="D37" s="118"/>
      <c r="E37" s="118"/>
      <c r="F37" s="118"/>
      <c r="G37" s="118"/>
      <c r="H37" s="121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18"/>
      <c r="AN37" s="135"/>
      <c r="AO37" s="143"/>
    </row>
    <row r="38" spans="1:41" ht="15" customHeight="1">
      <c r="A38" s="119" t="s">
        <v>40</v>
      </c>
      <c r="B38" s="120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39"/>
      <c r="AO38" s="143"/>
    </row>
    <row r="39" spans="1:41" ht="15" customHeight="1">
      <c r="A39" s="122" t="s">
        <v>41</v>
      </c>
      <c r="B39" s="123"/>
      <c r="C39" s="123"/>
      <c r="D39" s="123"/>
      <c r="E39" s="123"/>
      <c r="F39" s="123"/>
      <c r="G39" s="123"/>
      <c r="H39" s="124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  <c r="AA39" s="123"/>
      <c r="AB39" s="123"/>
      <c r="AC39" s="133"/>
      <c r="AD39" s="133"/>
      <c r="AE39" s="133"/>
      <c r="AF39" s="133"/>
      <c r="AG39" s="133"/>
      <c r="AH39" s="133"/>
      <c r="AI39" s="133"/>
      <c r="AJ39" s="133"/>
      <c r="AK39" s="133"/>
      <c r="AL39" s="133"/>
      <c r="AM39" s="123"/>
      <c r="AN39" s="140"/>
      <c r="AO39" s="143"/>
    </row>
  </sheetData>
  <protectedRanges>
    <protectedRange sqref="B20:Y20" name="区域11"/>
  </protectedRanges>
  <mergeCells count="20">
    <mergeCell ref="AG2:AG3"/>
    <mergeCell ref="A1:AN1"/>
    <mergeCell ref="B2:G2"/>
    <mergeCell ref="H2:L2"/>
    <mergeCell ref="M2:U2"/>
    <mergeCell ref="V2:Y2"/>
    <mergeCell ref="Z2:AC2"/>
    <mergeCell ref="AD2:AE2"/>
    <mergeCell ref="AH2:AH3"/>
    <mergeCell ref="AI2:AI3"/>
    <mergeCell ref="AJ2:AJ3"/>
    <mergeCell ref="AK2:AK3"/>
    <mergeCell ref="AL2:AL3"/>
    <mergeCell ref="AM2:AM3"/>
    <mergeCell ref="AN2:AN3"/>
    <mergeCell ref="E19:G21"/>
    <mergeCell ref="B11:J11"/>
    <mergeCell ref="K11:M11"/>
    <mergeCell ref="A2:A4"/>
    <mergeCell ref="AF2:AF3"/>
  </mergeCells>
  <phoneticPr fontId="40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93F79-5A3C-489A-BB79-D370808BA47D}">
  <dimension ref="A1:X41"/>
  <sheetViews>
    <sheetView zoomScale="85" zoomScaleNormal="85" workbookViewId="0">
      <selection activeCell="P5" sqref="P1:P1048576"/>
    </sheetView>
  </sheetViews>
  <sheetFormatPr defaultColWidth="9" defaultRowHeight="14.4"/>
  <cols>
    <col min="1" max="15" width="10.6640625" style="172" customWidth="1"/>
    <col min="16" max="16" width="10.6640625" style="218" customWidth="1"/>
    <col min="17" max="17" width="10.6640625" style="172" customWidth="1"/>
    <col min="18" max="20" width="20.6640625" style="172" customWidth="1"/>
    <col min="21" max="24" width="10.6640625" style="172" customWidth="1"/>
    <col min="25" max="16384" width="9" style="172"/>
  </cols>
  <sheetData>
    <row r="1" spans="1:24" ht="30" customHeight="1" thickBot="1">
      <c r="A1" s="271" t="s">
        <v>308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  <c r="U1" s="272"/>
      <c r="V1" s="272"/>
      <c r="W1" s="272"/>
      <c r="X1" s="272"/>
    </row>
    <row r="2" spans="1:24" ht="15" customHeight="1">
      <c r="A2" s="273" t="s">
        <v>0</v>
      </c>
      <c r="B2" s="269" t="s">
        <v>84</v>
      </c>
      <c r="C2" s="269" t="s">
        <v>85</v>
      </c>
      <c r="D2" s="266" t="s">
        <v>86</v>
      </c>
      <c r="E2" s="266" t="s">
        <v>87</v>
      </c>
      <c r="F2" s="266" t="s">
        <v>88</v>
      </c>
      <c r="G2" s="266" t="s">
        <v>89</v>
      </c>
      <c r="H2" s="266" t="s">
        <v>90</v>
      </c>
      <c r="I2" s="266" t="s">
        <v>91</v>
      </c>
      <c r="J2" s="266" t="s">
        <v>92</v>
      </c>
      <c r="K2" s="266"/>
      <c r="L2" s="266"/>
      <c r="M2" s="266"/>
      <c r="N2" s="266"/>
      <c r="O2" s="266" t="s">
        <v>93</v>
      </c>
      <c r="P2" s="267" t="s">
        <v>94</v>
      </c>
      <c r="Q2" s="267" t="s">
        <v>95</v>
      </c>
      <c r="R2" s="269" t="s">
        <v>96</v>
      </c>
      <c r="S2" s="269"/>
      <c r="T2" s="269"/>
      <c r="U2" s="269" t="s">
        <v>97</v>
      </c>
      <c r="V2" s="269"/>
      <c r="W2" s="269"/>
      <c r="X2" s="270"/>
    </row>
    <row r="3" spans="1:24" ht="15" customHeight="1">
      <c r="A3" s="274"/>
      <c r="B3" s="263"/>
      <c r="C3" s="263"/>
      <c r="D3" s="265"/>
      <c r="E3" s="265"/>
      <c r="F3" s="265"/>
      <c r="G3" s="265"/>
      <c r="H3" s="265"/>
      <c r="I3" s="265"/>
      <c r="J3" s="265" t="s">
        <v>98</v>
      </c>
      <c r="K3" s="265" t="s">
        <v>310</v>
      </c>
      <c r="L3" s="265" t="s">
        <v>311</v>
      </c>
      <c r="M3" s="265" t="s">
        <v>312</v>
      </c>
      <c r="N3" s="265" t="s">
        <v>313</v>
      </c>
      <c r="O3" s="265"/>
      <c r="P3" s="268"/>
      <c r="Q3" s="268"/>
      <c r="R3" s="263" t="s">
        <v>4</v>
      </c>
      <c r="S3" s="263" t="s">
        <v>99</v>
      </c>
      <c r="T3" s="263" t="s">
        <v>57</v>
      </c>
      <c r="U3" s="263" t="s">
        <v>99</v>
      </c>
      <c r="V3" s="263" t="s">
        <v>44</v>
      </c>
      <c r="W3" s="263" t="s">
        <v>57</v>
      </c>
      <c r="X3" s="264" t="s">
        <v>100</v>
      </c>
    </row>
    <row r="4" spans="1:24" ht="15" customHeight="1">
      <c r="A4" s="274"/>
      <c r="B4" s="263"/>
      <c r="C4" s="263"/>
      <c r="D4" s="265"/>
      <c r="E4" s="265"/>
      <c r="F4" s="265"/>
      <c r="G4" s="265"/>
      <c r="H4" s="265"/>
      <c r="I4" s="265"/>
      <c r="J4" s="265"/>
      <c r="K4" s="265"/>
      <c r="L4" s="265"/>
      <c r="M4" s="265"/>
      <c r="N4" s="265"/>
      <c r="O4" s="265"/>
      <c r="P4" s="268"/>
      <c r="Q4" s="268"/>
      <c r="R4" s="263"/>
      <c r="S4" s="263"/>
      <c r="T4" s="263"/>
      <c r="U4" s="263"/>
      <c r="V4" s="263"/>
      <c r="W4" s="263"/>
      <c r="X4" s="264"/>
    </row>
    <row r="5" spans="1:24" ht="15" customHeight="1">
      <c r="A5" s="274"/>
      <c r="B5" s="173" t="s">
        <v>101</v>
      </c>
      <c r="C5" s="173" t="s">
        <v>101</v>
      </c>
      <c r="D5" s="174" t="s">
        <v>102</v>
      </c>
      <c r="E5" s="174" t="s">
        <v>102</v>
      </c>
      <c r="F5" s="174" t="s">
        <v>102</v>
      </c>
      <c r="G5" s="174" t="s">
        <v>102</v>
      </c>
      <c r="H5" s="174" t="s">
        <v>102</v>
      </c>
      <c r="I5" s="174" t="s">
        <v>102</v>
      </c>
      <c r="J5" s="174" t="s">
        <v>103</v>
      </c>
      <c r="K5" s="174" t="s">
        <v>103</v>
      </c>
      <c r="L5" s="174" t="s">
        <v>103</v>
      </c>
      <c r="M5" s="174" t="s">
        <v>103</v>
      </c>
      <c r="N5" s="174" t="s">
        <v>103</v>
      </c>
      <c r="O5" s="174" t="s">
        <v>103</v>
      </c>
      <c r="P5" s="175" t="s">
        <v>104</v>
      </c>
      <c r="Q5" s="174" t="s">
        <v>103</v>
      </c>
      <c r="R5" s="263"/>
      <c r="S5" s="263"/>
      <c r="T5" s="263"/>
      <c r="U5" s="173" t="s">
        <v>105</v>
      </c>
      <c r="V5" s="173" t="s">
        <v>105</v>
      </c>
      <c r="W5" s="173" t="s">
        <v>105</v>
      </c>
      <c r="X5" s="264"/>
    </row>
    <row r="6" spans="1:24" s="189" customFormat="1" ht="15" customHeight="1">
      <c r="A6" s="176"/>
      <c r="B6" s="177"/>
      <c r="C6" s="177"/>
      <c r="D6" s="178"/>
      <c r="E6" s="178"/>
      <c r="F6" s="178"/>
      <c r="G6" s="178"/>
      <c r="H6" s="178"/>
      <c r="I6" s="178"/>
      <c r="J6" s="179" t="s">
        <v>314</v>
      </c>
      <c r="K6" s="180" t="s">
        <v>107</v>
      </c>
      <c r="L6" s="179" t="s">
        <v>108</v>
      </c>
      <c r="M6" s="179" t="s">
        <v>109</v>
      </c>
      <c r="N6" s="179" t="s">
        <v>110</v>
      </c>
      <c r="O6" s="181" t="s">
        <v>106</v>
      </c>
      <c r="P6" s="182" t="s">
        <v>111</v>
      </c>
      <c r="Q6" s="183" t="s">
        <v>112</v>
      </c>
      <c r="R6" s="184" t="s">
        <v>21</v>
      </c>
      <c r="S6" s="184" t="s">
        <v>315</v>
      </c>
      <c r="T6" s="184" t="s">
        <v>316</v>
      </c>
      <c r="U6" s="185" t="s">
        <v>317</v>
      </c>
      <c r="V6" s="186" t="s">
        <v>318</v>
      </c>
      <c r="W6" s="187" t="s">
        <v>319</v>
      </c>
      <c r="X6" s="188" t="s">
        <v>320</v>
      </c>
    </row>
    <row r="7" spans="1:24" ht="15" customHeight="1">
      <c r="A7" s="190">
        <v>1</v>
      </c>
      <c r="B7" s="191"/>
      <c r="C7" s="192"/>
      <c r="D7" s="193"/>
      <c r="E7" s="193"/>
      <c r="F7" s="193"/>
      <c r="G7" s="193"/>
      <c r="H7" s="193"/>
      <c r="I7" s="193"/>
      <c r="J7" s="194"/>
      <c r="K7" s="194"/>
      <c r="L7" s="194"/>
      <c r="M7" s="194"/>
      <c r="N7" s="194"/>
      <c r="O7" s="194"/>
      <c r="P7" s="195"/>
      <c r="Q7" s="194"/>
      <c r="R7" s="192"/>
      <c r="S7" s="192"/>
      <c r="T7" s="192"/>
      <c r="U7" s="196"/>
      <c r="V7" s="196"/>
      <c r="W7" s="196"/>
      <c r="X7" s="197"/>
    </row>
    <row r="8" spans="1:24" ht="15" customHeight="1">
      <c r="A8" s="190">
        <v>2</v>
      </c>
      <c r="B8" s="191"/>
      <c r="C8" s="192"/>
      <c r="D8" s="193"/>
      <c r="E8" s="193"/>
      <c r="F8" s="193"/>
      <c r="G8" s="193"/>
      <c r="H8" s="193"/>
      <c r="I8" s="193"/>
      <c r="J8" s="194"/>
      <c r="K8" s="194"/>
      <c r="L8" s="194"/>
      <c r="M8" s="194"/>
      <c r="N8" s="194"/>
      <c r="O8" s="194"/>
      <c r="P8" s="195"/>
      <c r="Q8" s="194"/>
      <c r="R8" s="192"/>
      <c r="S8" s="192"/>
      <c r="T8" s="192"/>
      <c r="U8" s="196"/>
      <c r="V8" s="196"/>
      <c r="W8" s="196"/>
      <c r="X8" s="197"/>
    </row>
    <row r="9" spans="1:24" ht="15" customHeight="1">
      <c r="A9" s="190">
        <v>3</v>
      </c>
      <c r="B9" s="191"/>
      <c r="C9" s="192"/>
      <c r="D9" s="193"/>
      <c r="E9" s="193"/>
      <c r="F9" s="193"/>
      <c r="G9" s="193"/>
      <c r="H9" s="193"/>
      <c r="I9" s="193"/>
      <c r="J9" s="194"/>
      <c r="K9" s="194"/>
      <c r="L9" s="194"/>
      <c r="M9" s="194"/>
      <c r="N9" s="194"/>
      <c r="O9" s="194"/>
      <c r="P9" s="195"/>
      <c r="Q9" s="194"/>
      <c r="R9" s="192"/>
      <c r="S9" s="192"/>
      <c r="T9" s="192"/>
      <c r="U9" s="196"/>
      <c r="V9" s="196"/>
      <c r="W9" s="196"/>
      <c r="X9" s="197"/>
    </row>
    <row r="10" spans="1:24" ht="15" customHeight="1">
      <c r="A10" s="190">
        <v>4</v>
      </c>
      <c r="B10" s="191"/>
      <c r="C10" s="192"/>
      <c r="D10" s="193"/>
      <c r="E10" s="193"/>
      <c r="F10" s="193"/>
      <c r="G10" s="193"/>
      <c r="H10" s="193"/>
      <c r="I10" s="193"/>
      <c r="J10" s="194"/>
      <c r="K10" s="194"/>
      <c r="L10" s="194"/>
      <c r="M10" s="194"/>
      <c r="N10" s="194"/>
      <c r="O10" s="194"/>
      <c r="P10" s="195"/>
      <c r="Q10" s="194"/>
      <c r="R10" s="192"/>
      <c r="S10" s="192"/>
      <c r="T10" s="192"/>
      <c r="U10" s="196"/>
      <c r="V10" s="196"/>
      <c r="W10" s="196"/>
      <c r="X10" s="197"/>
    </row>
    <row r="11" spans="1:24" ht="15" customHeight="1">
      <c r="A11" s="190">
        <v>5</v>
      </c>
      <c r="B11" s="191"/>
      <c r="C11" s="192"/>
      <c r="D11" s="193"/>
      <c r="E11" s="193"/>
      <c r="F11" s="193"/>
      <c r="G11" s="193"/>
      <c r="H11" s="193"/>
      <c r="I11" s="193"/>
      <c r="J11" s="194"/>
      <c r="K11" s="194"/>
      <c r="L11" s="194"/>
      <c r="M11" s="194"/>
      <c r="N11" s="194"/>
      <c r="O11" s="194"/>
      <c r="P11" s="195"/>
      <c r="Q11" s="194"/>
      <c r="R11" s="192"/>
      <c r="S11" s="192"/>
      <c r="T11" s="192"/>
      <c r="U11" s="196"/>
      <c r="V11" s="196"/>
      <c r="W11" s="196"/>
      <c r="X11" s="197"/>
    </row>
    <row r="12" spans="1:24" ht="15" customHeight="1">
      <c r="A12" s="190">
        <v>6</v>
      </c>
      <c r="B12" s="191"/>
      <c r="C12" s="192"/>
      <c r="D12" s="193"/>
      <c r="E12" s="193"/>
      <c r="F12" s="193"/>
      <c r="G12" s="193"/>
      <c r="H12" s="193"/>
      <c r="I12" s="193"/>
      <c r="J12" s="194"/>
      <c r="K12" s="194"/>
      <c r="L12" s="194"/>
      <c r="M12" s="194"/>
      <c r="N12" s="194"/>
      <c r="O12" s="194"/>
      <c r="P12" s="195"/>
      <c r="Q12" s="194"/>
      <c r="R12" s="192"/>
      <c r="S12" s="192"/>
      <c r="T12" s="192"/>
      <c r="U12" s="196"/>
      <c r="V12" s="196"/>
      <c r="W12" s="196"/>
      <c r="X12" s="197"/>
    </row>
    <row r="13" spans="1:24" ht="15" customHeight="1">
      <c r="A13" s="190">
        <v>7</v>
      </c>
      <c r="B13" s="191"/>
      <c r="C13" s="192"/>
      <c r="D13" s="193"/>
      <c r="E13" s="193"/>
      <c r="F13" s="193"/>
      <c r="G13" s="193"/>
      <c r="H13" s="193"/>
      <c r="I13" s="193"/>
      <c r="J13" s="194"/>
      <c r="K13" s="194"/>
      <c r="L13" s="194"/>
      <c r="M13" s="194"/>
      <c r="N13" s="194"/>
      <c r="O13" s="194"/>
      <c r="P13" s="195"/>
      <c r="Q13" s="194"/>
      <c r="R13" s="192"/>
      <c r="S13" s="192"/>
      <c r="T13" s="192"/>
      <c r="U13" s="196"/>
      <c r="V13" s="196"/>
      <c r="W13" s="196"/>
      <c r="X13" s="197"/>
    </row>
    <row r="14" spans="1:24" ht="15" customHeight="1">
      <c r="A14" s="190">
        <v>8</v>
      </c>
      <c r="B14" s="191"/>
      <c r="C14" s="192"/>
      <c r="D14" s="193"/>
      <c r="E14" s="193"/>
      <c r="F14" s="193"/>
      <c r="G14" s="193"/>
      <c r="H14" s="193"/>
      <c r="I14" s="193"/>
      <c r="J14" s="194"/>
      <c r="K14" s="194"/>
      <c r="L14" s="194"/>
      <c r="M14" s="194"/>
      <c r="N14" s="194"/>
      <c r="O14" s="194"/>
      <c r="P14" s="195"/>
      <c r="Q14" s="194"/>
      <c r="R14" s="192"/>
      <c r="S14" s="192"/>
      <c r="T14" s="192"/>
      <c r="U14" s="196"/>
      <c r="V14" s="196"/>
      <c r="W14" s="196"/>
      <c r="X14" s="197"/>
    </row>
    <row r="15" spans="1:24" ht="15" customHeight="1">
      <c r="A15" s="190">
        <v>9</v>
      </c>
      <c r="B15" s="191"/>
      <c r="C15" s="192"/>
      <c r="D15" s="193"/>
      <c r="E15" s="193"/>
      <c r="F15" s="193"/>
      <c r="G15" s="193"/>
      <c r="H15" s="193"/>
      <c r="I15" s="193"/>
      <c r="J15" s="194"/>
      <c r="K15" s="194"/>
      <c r="L15" s="194"/>
      <c r="M15" s="194"/>
      <c r="N15" s="194"/>
      <c r="O15" s="194"/>
      <c r="P15" s="195"/>
      <c r="Q15" s="194"/>
      <c r="R15" s="192"/>
      <c r="S15" s="192"/>
      <c r="T15" s="192"/>
      <c r="U15" s="196"/>
      <c r="V15" s="196"/>
      <c r="W15" s="196"/>
      <c r="X15" s="197"/>
    </row>
    <row r="16" spans="1:24" ht="15" customHeight="1">
      <c r="A16" s="190">
        <v>10</v>
      </c>
      <c r="B16" s="191"/>
      <c r="C16" s="192"/>
      <c r="D16" s="193"/>
      <c r="E16" s="193"/>
      <c r="F16" s="193"/>
      <c r="G16" s="193"/>
      <c r="H16" s="193"/>
      <c r="I16" s="193"/>
      <c r="J16" s="194"/>
      <c r="K16" s="194"/>
      <c r="L16" s="194"/>
      <c r="M16" s="194"/>
      <c r="N16" s="194"/>
      <c r="O16" s="194"/>
      <c r="P16" s="195"/>
      <c r="Q16" s="194"/>
      <c r="R16" s="192"/>
      <c r="S16" s="192"/>
      <c r="T16" s="192"/>
      <c r="U16" s="196"/>
      <c r="V16" s="196"/>
      <c r="W16" s="196"/>
      <c r="X16" s="197"/>
    </row>
    <row r="17" spans="1:24" ht="15" customHeight="1">
      <c r="A17" s="198" t="s">
        <v>38</v>
      </c>
      <c r="B17" s="199"/>
      <c r="C17" s="200"/>
      <c r="D17" s="201"/>
      <c r="E17" s="201"/>
      <c r="F17" s="201"/>
      <c r="G17" s="201"/>
      <c r="H17" s="201"/>
      <c r="I17" s="201"/>
      <c r="J17" s="202"/>
      <c r="K17" s="202"/>
      <c r="L17" s="202"/>
      <c r="M17" s="202"/>
      <c r="N17" s="202"/>
      <c r="O17" s="202"/>
      <c r="P17" s="203"/>
      <c r="Q17" s="202"/>
      <c r="R17" s="200"/>
      <c r="S17" s="200"/>
      <c r="T17" s="200"/>
      <c r="U17" s="200" t="str">
        <f>IFERROR(AVERAGE(U7:U16),"")</f>
        <v/>
      </c>
      <c r="V17" s="200" t="str">
        <f>IFERROR(AVERAGE(V7:V16),"")</f>
        <v/>
      </c>
      <c r="W17" s="200" t="str">
        <f>IFERROR(AVERAGE(W7:W16),"")</f>
        <v/>
      </c>
      <c r="X17" s="204"/>
    </row>
    <row r="18" spans="1:24" ht="15" customHeight="1">
      <c r="A18" s="190">
        <v>11</v>
      </c>
      <c r="B18" s="191"/>
      <c r="C18" s="192"/>
      <c r="D18" s="193"/>
      <c r="E18" s="193"/>
      <c r="F18" s="193"/>
      <c r="G18" s="193"/>
      <c r="H18" s="193"/>
      <c r="I18" s="193"/>
      <c r="J18" s="194"/>
      <c r="K18" s="194"/>
      <c r="L18" s="194"/>
      <c r="M18" s="194"/>
      <c r="N18" s="194"/>
      <c r="O18" s="194"/>
      <c r="P18" s="195"/>
      <c r="Q18" s="194"/>
      <c r="R18" s="192"/>
      <c r="S18" s="192"/>
      <c r="T18" s="192"/>
      <c r="U18" s="196"/>
      <c r="V18" s="196"/>
      <c r="W18" s="196"/>
      <c r="X18" s="197"/>
    </row>
    <row r="19" spans="1:24" ht="15" customHeight="1">
      <c r="A19" s="190">
        <v>12</v>
      </c>
      <c r="B19" s="191"/>
      <c r="C19" s="192"/>
      <c r="D19" s="193"/>
      <c r="E19" s="193"/>
      <c r="F19" s="193"/>
      <c r="G19" s="193"/>
      <c r="H19" s="193"/>
      <c r="I19" s="193"/>
      <c r="J19" s="194"/>
      <c r="K19" s="194"/>
      <c r="L19" s="194"/>
      <c r="M19" s="194"/>
      <c r="N19" s="194"/>
      <c r="O19" s="194"/>
      <c r="P19" s="195"/>
      <c r="Q19" s="194"/>
      <c r="R19" s="192"/>
      <c r="S19" s="192"/>
      <c r="T19" s="192"/>
      <c r="U19" s="196"/>
      <c r="V19" s="196"/>
      <c r="W19" s="196"/>
      <c r="X19" s="197"/>
    </row>
    <row r="20" spans="1:24" ht="15" customHeight="1">
      <c r="A20" s="190">
        <v>13</v>
      </c>
      <c r="B20" s="191"/>
      <c r="C20" s="192"/>
      <c r="D20" s="193"/>
      <c r="E20" s="193"/>
      <c r="F20" s="193"/>
      <c r="G20" s="193"/>
      <c r="H20" s="193"/>
      <c r="I20" s="193"/>
      <c r="J20" s="194"/>
      <c r="K20" s="194"/>
      <c r="L20" s="194"/>
      <c r="M20" s="194"/>
      <c r="N20" s="194"/>
      <c r="O20" s="194"/>
      <c r="P20" s="195"/>
      <c r="Q20" s="194"/>
      <c r="R20" s="192"/>
      <c r="S20" s="192"/>
      <c r="T20" s="192"/>
      <c r="U20" s="196"/>
      <c r="V20" s="196"/>
      <c r="W20" s="196"/>
      <c r="X20" s="197"/>
    </row>
    <row r="21" spans="1:24" ht="15" customHeight="1">
      <c r="A21" s="190">
        <v>14</v>
      </c>
      <c r="B21" s="191"/>
      <c r="C21" s="192"/>
      <c r="D21" s="205"/>
      <c r="E21" s="205"/>
      <c r="F21" s="205"/>
      <c r="G21" s="205"/>
      <c r="H21" s="193"/>
      <c r="I21" s="193"/>
      <c r="J21" s="194"/>
      <c r="K21" s="194"/>
      <c r="L21" s="194"/>
      <c r="M21" s="194"/>
      <c r="N21" s="194"/>
      <c r="O21" s="194"/>
      <c r="P21" s="195"/>
      <c r="Q21" s="194"/>
      <c r="R21" s="192"/>
      <c r="S21" s="192"/>
      <c r="T21" s="192"/>
      <c r="U21" s="196"/>
      <c r="V21" s="196"/>
      <c r="W21" s="196"/>
      <c r="X21" s="197"/>
    </row>
    <row r="22" spans="1:24" ht="15" customHeight="1">
      <c r="A22" s="190">
        <v>15</v>
      </c>
      <c r="B22" s="191"/>
      <c r="C22" s="192"/>
      <c r="D22" s="193"/>
      <c r="E22" s="193"/>
      <c r="F22" s="193"/>
      <c r="G22" s="193"/>
      <c r="H22" s="193"/>
      <c r="I22" s="193"/>
      <c r="J22" s="194"/>
      <c r="K22" s="194"/>
      <c r="L22" s="194"/>
      <c r="M22" s="194"/>
      <c r="N22" s="194"/>
      <c r="O22" s="194"/>
      <c r="P22" s="195"/>
      <c r="Q22" s="194"/>
      <c r="R22" s="192"/>
      <c r="S22" s="192"/>
      <c r="T22" s="192"/>
      <c r="U22" s="196"/>
      <c r="V22" s="196"/>
      <c r="W22" s="196"/>
      <c r="X22" s="197"/>
    </row>
    <row r="23" spans="1:24" ht="15" customHeight="1">
      <c r="A23" s="190">
        <v>16</v>
      </c>
      <c r="B23" s="191"/>
      <c r="C23" s="192"/>
      <c r="D23" s="193"/>
      <c r="E23" s="193"/>
      <c r="F23" s="193"/>
      <c r="G23" s="193"/>
      <c r="H23" s="193"/>
      <c r="I23" s="193"/>
      <c r="J23" s="194"/>
      <c r="K23" s="194"/>
      <c r="L23" s="194"/>
      <c r="M23" s="194"/>
      <c r="N23" s="194"/>
      <c r="O23" s="194"/>
      <c r="P23" s="195"/>
      <c r="Q23" s="194"/>
      <c r="R23" s="192"/>
      <c r="S23" s="192"/>
      <c r="T23" s="192"/>
      <c r="U23" s="196"/>
      <c r="V23" s="196"/>
      <c r="W23" s="196"/>
      <c r="X23" s="197"/>
    </row>
    <row r="24" spans="1:24" ht="15" customHeight="1">
      <c r="A24" s="190">
        <v>17</v>
      </c>
      <c r="B24" s="191"/>
      <c r="C24" s="192"/>
      <c r="D24" s="193"/>
      <c r="E24" s="193"/>
      <c r="F24" s="193"/>
      <c r="G24" s="193"/>
      <c r="H24" s="193"/>
      <c r="I24" s="193"/>
      <c r="J24" s="194"/>
      <c r="K24" s="194"/>
      <c r="L24" s="194"/>
      <c r="M24" s="194"/>
      <c r="N24" s="194"/>
      <c r="O24" s="194"/>
      <c r="P24" s="195"/>
      <c r="Q24" s="194"/>
      <c r="R24" s="192"/>
      <c r="S24" s="192"/>
      <c r="T24" s="192"/>
      <c r="U24" s="196"/>
      <c r="V24" s="196"/>
      <c r="W24" s="196"/>
      <c r="X24" s="197"/>
    </row>
    <row r="25" spans="1:24" ht="15" customHeight="1">
      <c r="A25" s="190">
        <v>18</v>
      </c>
      <c r="B25" s="191"/>
      <c r="C25" s="192"/>
      <c r="D25" s="193"/>
      <c r="E25" s="193"/>
      <c r="F25" s="193"/>
      <c r="G25" s="193"/>
      <c r="H25" s="193"/>
      <c r="I25" s="193"/>
      <c r="J25" s="194"/>
      <c r="K25" s="194"/>
      <c r="L25" s="194"/>
      <c r="M25" s="194"/>
      <c r="N25" s="194"/>
      <c r="O25" s="194"/>
      <c r="P25" s="195"/>
      <c r="Q25" s="194"/>
      <c r="R25" s="192"/>
      <c r="S25" s="192"/>
      <c r="T25" s="192"/>
      <c r="U25" s="196"/>
      <c r="V25" s="196"/>
      <c r="W25" s="196"/>
      <c r="X25" s="197"/>
    </row>
    <row r="26" spans="1:24" ht="15" customHeight="1">
      <c r="A26" s="190">
        <v>19</v>
      </c>
      <c r="B26" s="191"/>
      <c r="C26" s="192"/>
      <c r="D26" s="193"/>
      <c r="E26" s="193"/>
      <c r="F26" s="193"/>
      <c r="G26" s="193"/>
      <c r="H26" s="193"/>
      <c r="I26" s="193"/>
      <c r="J26" s="194"/>
      <c r="K26" s="194"/>
      <c r="L26" s="194"/>
      <c r="M26" s="194"/>
      <c r="N26" s="194"/>
      <c r="O26" s="194"/>
      <c r="P26" s="195"/>
      <c r="Q26" s="194"/>
      <c r="R26" s="192"/>
      <c r="S26" s="192"/>
      <c r="T26" s="192"/>
      <c r="U26" s="196"/>
      <c r="V26" s="196"/>
      <c r="W26" s="196"/>
      <c r="X26" s="197"/>
    </row>
    <row r="27" spans="1:24" ht="15" customHeight="1">
      <c r="A27" s="190">
        <v>20</v>
      </c>
      <c r="B27" s="191"/>
      <c r="C27" s="192"/>
      <c r="D27" s="193"/>
      <c r="E27" s="193"/>
      <c r="F27" s="193"/>
      <c r="G27" s="193"/>
      <c r="H27" s="193"/>
      <c r="I27" s="193"/>
      <c r="J27" s="194"/>
      <c r="K27" s="194"/>
      <c r="L27" s="194"/>
      <c r="M27" s="194"/>
      <c r="N27" s="194"/>
      <c r="O27" s="194"/>
      <c r="P27" s="195"/>
      <c r="Q27" s="194"/>
      <c r="R27" s="192"/>
      <c r="S27" s="192"/>
      <c r="T27" s="192"/>
      <c r="U27" s="196"/>
      <c r="V27" s="196"/>
      <c r="W27" s="196"/>
      <c r="X27" s="197"/>
    </row>
    <row r="28" spans="1:24" ht="15" customHeight="1">
      <c r="A28" s="198" t="s">
        <v>39</v>
      </c>
      <c r="B28" s="199"/>
      <c r="C28" s="200" t="str">
        <f>IFERROR(AVERAGE(C18:C27),"")</f>
        <v/>
      </c>
      <c r="D28" s="201"/>
      <c r="E28" s="201"/>
      <c r="F28" s="201"/>
      <c r="G28" s="201"/>
      <c r="H28" s="201"/>
      <c r="I28" s="201"/>
      <c r="J28" s="206"/>
      <c r="K28" s="206"/>
      <c r="L28" s="206"/>
      <c r="M28" s="206"/>
      <c r="N28" s="206"/>
      <c r="O28" s="206"/>
      <c r="P28" s="207"/>
      <c r="Q28" s="206"/>
      <c r="R28" s="200"/>
      <c r="S28" s="200"/>
      <c r="T28" s="200"/>
      <c r="U28" s="200"/>
      <c r="V28" s="200"/>
      <c r="W28" s="200"/>
      <c r="X28" s="204"/>
    </row>
    <row r="29" spans="1:24" ht="15" customHeight="1">
      <c r="A29" s="190">
        <v>21</v>
      </c>
      <c r="B29" s="191"/>
      <c r="C29" s="192"/>
      <c r="D29" s="193"/>
      <c r="E29" s="193"/>
      <c r="F29" s="193"/>
      <c r="G29" s="193"/>
      <c r="H29" s="193"/>
      <c r="I29" s="193"/>
      <c r="J29" s="194"/>
      <c r="K29" s="194"/>
      <c r="L29" s="194"/>
      <c r="M29" s="194"/>
      <c r="N29" s="194"/>
      <c r="O29" s="194"/>
      <c r="P29" s="195"/>
      <c r="Q29" s="194"/>
      <c r="R29" s="192"/>
      <c r="S29" s="192"/>
      <c r="T29" s="192"/>
      <c r="U29" s="196"/>
      <c r="V29" s="196"/>
      <c r="W29" s="196"/>
      <c r="X29" s="197"/>
    </row>
    <row r="30" spans="1:24" ht="15" customHeight="1">
      <c r="A30" s="190">
        <v>22</v>
      </c>
      <c r="B30" s="191"/>
      <c r="C30" s="192"/>
      <c r="D30" s="193"/>
      <c r="E30" s="193"/>
      <c r="F30" s="193"/>
      <c r="G30" s="193"/>
      <c r="H30" s="193"/>
      <c r="I30" s="193"/>
      <c r="J30" s="194"/>
      <c r="K30" s="194"/>
      <c r="L30" s="194"/>
      <c r="M30" s="194"/>
      <c r="N30" s="194"/>
      <c r="O30" s="194"/>
      <c r="P30" s="195"/>
      <c r="Q30" s="194"/>
      <c r="R30" s="192"/>
      <c r="S30" s="192"/>
      <c r="T30" s="192"/>
      <c r="U30" s="196"/>
      <c r="V30" s="196"/>
      <c r="W30" s="196"/>
      <c r="X30" s="197"/>
    </row>
    <row r="31" spans="1:24" ht="15" customHeight="1">
      <c r="A31" s="190">
        <v>23</v>
      </c>
      <c r="B31" s="191"/>
      <c r="C31" s="192"/>
      <c r="D31" s="193"/>
      <c r="E31" s="193"/>
      <c r="F31" s="193"/>
      <c r="G31" s="193"/>
      <c r="H31" s="193"/>
      <c r="I31" s="193"/>
      <c r="J31" s="194"/>
      <c r="K31" s="194"/>
      <c r="L31" s="194"/>
      <c r="M31" s="194"/>
      <c r="N31" s="194"/>
      <c r="O31" s="194"/>
      <c r="P31" s="195"/>
      <c r="Q31" s="194"/>
      <c r="R31" s="192"/>
      <c r="S31" s="192"/>
      <c r="T31" s="192"/>
      <c r="U31" s="196"/>
      <c r="V31" s="196"/>
      <c r="W31" s="196"/>
      <c r="X31" s="197"/>
    </row>
    <row r="32" spans="1:24" ht="15" customHeight="1">
      <c r="A32" s="190">
        <v>24</v>
      </c>
      <c r="B32" s="191"/>
      <c r="C32" s="192"/>
      <c r="D32" s="193"/>
      <c r="E32" s="193"/>
      <c r="F32" s="193"/>
      <c r="G32" s="193"/>
      <c r="H32" s="193"/>
      <c r="I32" s="193"/>
      <c r="J32" s="194"/>
      <c r="K32" s="194"/>
      <c r="L32" s="194"/>
      <c r="M32" s="194"/>
      <c r="N32" s="194"/>
      <c r="O32" s="194"/>
      <c r="P32" s="195"/>
      <c r="Q32" s="194"/>
      <c r="R32" s="192"/>
      <c r="S32" s="192"/>
      <c r="T32" s="192"/>
      <c r="U32" s="196"/>
      <c r="V32" s="196"/>
      <c r="W32" s="196"/>
      <c r="X32" s="197"/>
    </row>
    <row r="33" spans="1:24" ht="15" customHeight="1">
      <c r="A33" s="190">
        <v>25</v>
      </c>
      <c r="B33" s="191"/>
      <c r="C33" s="192"/>
      <c r="D33" s="193"/>
      <c r="E33" s="193"/>
      <c r="F33" s="193"/>
      <c r="G33" s="193"/>
      <c r="H33" s="193"/>
      <c r="I33" s="193"/>
      <c r="J33" s="194"/>
      <c r="K33" s="194"/>
      <c r="L33" s="194"/>
      <c r="M33" s="194"/>
      <c r="N33" s="194"/>
      <c r="O33" s="194"/>
      <c r="P33" s="195"/>
      <c r="Q33" s="194"/>
      <c r="R33" s="192"/>
      <c r="S33" s="192"/>
      <c r="T33" s="192"/>
      <c r="U33" s="196"/>
      <c r="V33" s="196"/>
      <c r="W33" s="196"/>
      <c r="X33" s="197"/>
    </row>
    <row r="34" spans="1:24" ht="15" customHeight="1">
      <c r="A34" s="190">
        <v>26</v>
      </c>
      <c r="B34" s="191"/>
      <c r="C34" s="192"/>
      <c r="D34" s="193"/>
      <c r="E34" s="193"/>
      <c r="F34" s="193"/>
      <c r="G34" s="193"/>
      <c r="H34" s="193"/>
      <c r="I34" s="193"/>
      <c r="J34" s="194"/>
      <c r="K34" s="194"/>
      <c r="L34" s="194"/>
      <c r="M34" s="194"/>
      <c r="N34" s="194"/>
      <c r="O34" s="194"/>
      <c r="P34" s="195"/>
      <c r="Q34" s="194"/>
      <c r="R34" s="192"/>
      <c r="S34" s="192"/>
      <c r="T34" s="192"/>
      <c r="U34" s="196"/>
      <c r="V34" s="196"/>
      <c r="W34" s="196"/>
      <c r="X34" s="197"/>
    </row>
    <row r="35" spans="1:24" ht="15" customHeight="1">
      <c r="A35" s="190">
        <v>27</v>
      </c>
      <c r="B35" s="191"/>
      <c r="C35" s="192"/>
      <c r="D35" s="193"/>
      <c r="E35" s="193"/>
      <c r="F35" s="193"/>
      <c r="G35" s="193"/>
      <c r="H35" s="193"/>
      <c r="I35" s="193"/>
      <c r="J35" s="194"/>
      <c r="K35" s="194"/>
      <c r="L35" s="194"/>
      <c r="M35" s="194"/>
      <c r="N35" s="194"/>
      <c r="O35" s="194"/>
      <c r="P35" s="195"/>
      <c r="Q35" s="194"/>
      <c r="R35" s="192"/>
      <c r="S35" s="192"/>
      <c r="T35" s="192"/>
      <c r="U35" s="196"/>
      <c r="V35" s="196"/>
      <c r="W35" s="196"/>
      <c r="X35" s="197"/>
    </row>
    <row r="36" spans="1:24" ht="15" customHeight="1">
      <c r="A36" s="190">
        <v>28</v>
      </c>
      <c r="B36" s="191"/>
      <c r="C36" s="192"/>
      <c r="D36" s="193"/>
      <c r="E36" s="193"/>
      <c r="F36" s="193"/>
      <c r="G36" s="193"/>
      <c r="H36" s="193"/>
      <c r="I36" s="193"/>
      <c r="J36" s="194"/>
      <c r="K36" s="194"/>
      <c r="L36" s="194"/>
      <c r="M36" s="194"/>
      <c r="N36" s="194"/>
      <c r="O36" s="194"/>
      <c r="P36" s="195"/>
      <c r="Q36" s="194"/>
      <c r="R36" s="192"/>
      <c r="S36" s="192"/>
      <c r="T36" s="192"/>
      <c r="U36" s="196"/>
      <c r="V36" s="196"/>
      <c r="W36" s="196"/>
      <c r="X36" s="197"/>
    </row>
    <row r="37" spans="1:24" ht="15" customHeight="1">
      <c r="A37" s="190">
        <v>29</v>
      </c>
      <c r="B37" s="191"/>
      <c r="C37" s="192"/>
      <c r="D37" s="193"/>
      <c r="E37" s="193"/>
      <c r="F37" s="193"/>
      <c r="G37" s="193"/>
      <c r="H37" s="193"/>
      <c r="I37" s="193"/>
      <c r="J37" s="194"/>
      <c r="K37" s="194"/>
      <c r="L37" s="194"/>
      <c r="M37" s="194"/>
      <c r="N37" s="194"/>
      <c r="O37" s="194"/>
      <c r="P37" s="195"/>
      <c r="Q37" s="194"/>
      <c r="R37" s="192"/>
      <c r="S37" s="192"/>
      <c r="T37" s="192"/>
      <c r="U37" s="196"/>
      <c r="V37" s="196"/>
      <c r="W37" s="196"/>
      <c r="X37" s="197"/>
    </row>
    <row r="38" spans="1:24" ht="15" customHeight="1">
      <c r="A38" s="190">
        <v>30</v>
      </c>
      <c r="B38" s="191"/>
      <c r="C38" s="192"/>
      <c r="D38" s="193"/>
      <c r="E38" s="193"/>
      <c r="F38" s="193"/>
      <c r="G38" s="193"/>
      <c r="H38" s="193"/>
      <c r="I38" s="193"/>
      <c r="J38" s="194"/>
      <c r="K38" s="194"/>
      <c r="L38" s="194"/>
      <c r="M38" s="194"/>
      <c r="N38" s="194"/>
      <c r="O38" s="194"/>
      <c r="P38" s="195"/>
      <c r="Q38" s="194"/>
      <c r="R38" s="192"/>
      <c r="S38" s="192"/>
      <c r="T38" s="192"/>
      <c r="U38" s="196"/>
      <c r="V38" s="196"/>
      <c r="W38" s="196"/>
      <c r="X38" s="197"/>
    </row>
    <row r="39" spans="1:24" ht="15" customHeight="1">
      <c r="A39" s="190">
        <v>31</v>
      </c>
      <c r="B39" s="191"/>
      <c r="C39" s="192"/>
      <c r="D39" s="205"/>
      <c r="E39" s="205"/>
      <c r="F39" s="205"/>
      <c r="G39" s="205"/>
      <c r="H39" s="205"/>
      <c r="I39" s="205"/>
      <c r="J39" s="194"/>
      <c r="K39" s="194"/>
      <c r="L39" s="194"/>
      <c r="M39" s="194"/>
      <c r="N39" s="194"/>
      <c r="O39" s="194"/>
      <c r="P39" s="195"/>
      <c r="Q39" s="194"/>
      <c r="R39" s="192"/>
      <c r="S39" s="192"/>
      <c r="T39" s="192"/>
      <c r="U39" s="196"/>
      <c r="V39" s="196"/>
      <c r="W39" s="196"/>
      <c r="X39" s="197"/>
    </row>
    <row r="40" spans="1:24" ht="15" customHeight="1">
      <c r="A40" s="198" t="s">
        <v>40</v>
      </c>
      <c r="B40" s="208"/>
      <c r="C40" s="209" t="str">
        <f>IFERROR(AVERAGE(C29:C39),"")</f>
        <v/>
      </c>
      <c r="D40" s="201" t="str">
        <f t="shared" ref="D40:I40" si="0">IF(SUM(D29:D39)=0,"",SUM(D30:D39))</f>
        <v/>
      </c>
      <c r="E40" s="201"/>
      <c r="F40" s="201"/>
      <c r="G40" s="201"/>
      <c r="H40" s="201" t="str">
        <f t="shared" si="0"/>
        <v/>
      </c>
      <c r="I40" s="201" t="str">
        <f t="shared" si="0"/>
        <v/>
      </c>
      <c r="J40" s="206"/>
      <c r="K40" s="206"/>
      <c r="L40" s="206"/>
      <c r="M40" s="206"/>
      <c r="N40" s="206"/>
      <c r="O40" s="206"/>
      <c r="P40" s="207"/>
      <c r="Q40" s="206"/>
      <c r="R40" s="209"/>
      <c r="S40" s="209"/>
      <c r="T40" s="209"/>
      <c r="U40" s="209" t="str">
        <f t="shared" ref="U40:W40" si="1">IFERROR(AVERAGE(U29:U39),"")</f>
        <v/>
      </c>
      <c r="V40" s="209" t="str">
        <f t="shared" si="1"/>
        <v/>
      </c>
      <c r="W40" s="209" t="str">
        <f t="shared" si="1"/>
        <v/>
      </c>
      <c r="X40" s="210"/>
    </row>
    <row r="41" spans="1:24" ht="15" customHeight="1" thickBot="1">
      <c r="A41" s="211" t="s">
        <v>41</v>
      </c>
      <c r="B41" s="212"/>
      <c r="C41" s="213" t="str">
        <f>IFERROR(AVERAGE(C17,C28,C40),"")</f>
        <v/>
      </c>
      <c r="D41" s="214" t="str">
        <f t="shared" ref="D41:I41" si="2">IF(SUM(D7:D16,D18:D27,D29:D39)=0,"",SUM(D7:D16,D18:D27,D29:D39))</f>
        <v/>
      </c>
      <c r="E41" s="214"/>
      <c r="F41" s="214"/>
      <c r="G41" s="214"/>
      <c r="H41" s="214" t="str">
        <f t="shared" si="2"/>
        <v/>
      </c>
      <c r="I41" s="214" t="str">
        <f t="shared" si="2"/>
        <v/>
      </c>
      <c r="J41" s="215"/>
      <c r="K41" s="215"/>
      <c r="L41" s="215"/>
      <c r="M41" s="215"/>
      <c r="N41" s="215"/>
      <c r="O41" s="215"/>
      <c r="P41" s="216"/>
      <c r="Q41" s="215"/>
      <c r="R41" s="213"/>
      <c r="S41" s="213"/>
      <c r="T41" s="213"/>
      <c r="U41" s="213"/>
      <c r="V41" s="213"/>
      <c r="W41" s="213"/>
      <c r="X41" s="217"/>
    </row>
  </sheetData>
  <mergeCells count="28">
    <mergeCell ref="A1:X1"/>
    <mergeCell ref="A2:A5"/>
    <mergeCell ref="B2:B4"/>
    <mergeCell ref="C2:C4"/>
    <mergeCell ref="D2:D4"/>
    <mergeCell ref="E2:E4"/>
    <mergeCell ref="F2:F4"/>
    <mergeCell ref="G2:G4"/>
    <mergeCell ref="H2:H4"/>
    <mergeCell ref="I2:I4"/>
    <mergeCell ref="U2:X2"/>
    <mergeCell ref="J3:J4"/>
    <mergeCell ref="K3:K4"/>
    <mergeCell ref="L3:L4"/>
    <mergeCell ref="M3:M4"/>
    <mergeCell ref="J2:N2"/>
    <mergeCell ref="O2:O4"/>
    <mergeCell ref="P2:P4"/>
    <mergeCell ref="Q2:Q4"/>
    <mergeCell ref="R2:T2"/>
    <mergeCell ref="W3:W4"/>
    <mergeCell ref="X3:X5"/>
    <mergeCell ref="N3:N4"/>
    <mergeCell ref="R3:R5"/>
    <mergeCell ref="S3:S5"/>
    <mergeCell ref="T3:T5"/>
    <mergeCell ref="U3:U4"/>
    <mergeCell ref="V3:V4"/>
  </mergeCells>
  <phoneticPr fontId="40" type="noConversion"/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43"/>
  <sheetViews>
    <sheetView zoomScale="85" zoomScaleNormal="85" workbookViewId="0">
      <selection activeCell="N23" sqref="N23"/>
    </sheetView>
  </sheetViews>
  <sheetFormatPr defaultColWidth="9" defaultRowHeight="14.4"/>
  <cols>
    <col min="1" max="34" width="10.6640625" customWidth="1"/>
  </cols>
  <sheetData>
    <row r="1" spans="1:35" ht="30" customHeight="1">
      <c r="A1" s="285" t="s">
        <v>309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5"/>
      <c r="S1" s="285"/>
      <c r="T1" s="285"/>
      <c r="U1" s="285"/>
      <c r="V1" s="285"/>
      <c r="W1" s="285"/>
      <c r="X1" s="285"/>
      <c r="Y1" s="285"/>
      <c r="Z1" s="285"/>
      <c r="AA1" s="285"/>
      <c r="AB1" s="285"/>
      <c r="AC1" s="285"/>
      <c r="AD1" s="285"/>
      <c r="AE1" s="285"/>
      <c r="AF1" s="285"/>
      <c r="AG1" s="285"/>
      <c r="AH1" s="285"/>
      <c r="AI1" s="103"/>
    </row>
    <row r="2" spans="1:35" ht="15" customHeight="1">
      <c r="A2" s="239" t="s">
        <v>0</v>
      </c>
      <c r="B2" s="259" t="s">
        <v>113</v>
      </c>
      <c r="C2" s="259" t="s">
        <v>114</v>
      </c>
      <c r="D2" s="259" t="s">
        <v>115</v>
      </c>
      <c r="E2" s="284" t="s">
        <v>116</v>
      </c>
      <c r="F2" s="284"/>
      <c r="G2" s="284"/>
      <c r="H2" s="284"/>
      <c r="I2" s="284"/>
      <c r="J2" s="284"/>
      <c r="K2" s="284"/>
      <c r="L2" s="284"/>
      <c r="M2" s="284"/>
      <c r="N2" s="284" t="s">
        <v>117</v>
      </c>
      <c r="O2" s="284" t="s">
        <v>118</v>
      </c>
      <c r="P2" s="284" t="s">
        <v>119</v>
      </c>
      <c r="Q2" s="284"/>
      <c r="R2" s="284"/>
      <c r="S2" s="284"/>
      <c r="T2" s="284"/>
      <c r="U2" s="284"/>
      <c r="V2" s="284"/>
      <c r="W2" s="284"/>
      <c r="X2" s="284"/>
      <c r="Y2" s="284" t="s">
        <v>120</v>
      </c>
      <c r="Z2" s="284" t="s">
        <v>121</v>
      </c>
      <c r="AA2" s="284" t="s">
        <v>122</v>
      </c>
      <c r="AB2" s="286" t="s">
        <v>123</v>
      </c>
      <c r="AC2" s="254" t="s">
        <v>124</v>
      </c>
      <c r="AD2" s="254"/>
      <c r="AE2" s="254"/>
      <c r="AF2" s="254"/>
      <c r="AG2" s="254" t="s">
        <v>125</v>
      </c>
      <c r="AH2" s="261" t="s">
        <v>126</v>
      </c>
      <c r="AI2" s="104"/>
    </row>
    <row r="3" spans="1:35" ht="15" customHeight="1">
      <c r="A3" s="240"/>
      <c r="B3" s="282"/>
      <c r="C3" s="282"/>
      <c r="D3" s="282"/>
      <c r="E3" s="255" t="s">
        <v>127</v>
      </c>
      <c r="F3" s="255"/>
      <c r="G3" s="255"/>
      <c r="H3" s="255" t="s">
        <v>128</v>
      </c>
      <c r="I3" s="255"/>
      <c r="J3" s="255"/>
      <c r="K3" s="255" t="s">
        <v>129</v>
      </c>
      <c r="L3" s="255" t="s">
        <v>130</v>
      </c>
      <c r="M3" s="255" t="s">
        <v>131</v>
      </c>
      <c r="N3" s="283"/>
      <c r="O3" s="283"/>
      <c r="P3" s="278" t="s">
        <v>10</v>
      </c>
      <c r="Q3" s="278" t="s">
        <v>9</v>
      </c>
      <c r="R3" s="278" t="s">
        <v>12</v>
      </c>
      <c r="S3" s="278" t="s">
        <v>132</v>
      </c>
      <c r="T3" s="278" t="s">
        <v>13</v>
      </c>
      <c r="U3" s="278" t="s">
        <v>133</v>
      </c>
      <c r="V3" s="278" t="s">
        <v>8</v>
      </c>
      <c r="W3" s="278" t="s">
        <v>134</v>
      </c>
      <c r="X3" s="278" t="s">
        <v>135</v>
      </c>
      <c r="Y3" s="283"/>
      <c r="Z3" s="283"/>
      <c r="AA3" s="283"/>
      <c r="AB3" s="287"/>
      <c r="AC3" s="255" t="s">
        <v>136</v>
      </c>
      <c r="AD3" s="255" t="s">
        <v>137</v>
      </c>
      <c r="AE3" s="255" t="s">
        <v>138</v>
      </c>
      <c r="AF3" s="255" t="s">
        <v>139</v>
      </c>
      <c r="AG3" s="255"/>
      <c r="AH3" s="262"/>
      <c r="AI3" s="104"/>
    </row>
    <row r="4" spans="1:35" ht="15" customHeight="1">
      <c r="A4" s="240"/>
      <c r="B4" s="260"/>
      <c r="C4" s="260"/>
      <c r="D4" s="260"/>
      <c r="E4" s="79" t="s">
        <v>140</v>
      </c>
      <c r="F4" s="79" t="s">
        <v>141</v>
      </c>
      <c r="G4" s="79" t="s">
        <v>142</v>
      </c>
      <c r="H4" s="79" t="s">
        <v>140</v>
      </c>
      <c r="I4" s="79" t="s">
        <v>141</v>
      </c>
      <c r="J4" s="79" t="s">
        <v>142</v>
      </c>
      <c r="K4" s="255"/>
      <c r="L4" s="283"/>
      <c r="M4" s="255"/>
      <c r="N4" s="283"/>
      <c r="O4" s="283"/>
      <c r="P4" s="278"/>
      <c r="Q4" s="278"/>
      <c r="R4" s="278"/>
      <c r="S4" s="278"/>
      <c r="T4" s="278"/>
      <c r="U4" s="278"/>
      <c r="V4" s="278"/>
      <c r="W4" s="278"/>
      <c r="X4" s="278"/>
      <c r="Y4" s="283"/>
      <c r="Z4" s="283"/>
      <c r="AA4" s="283"/>
      <c r="AB4" s="288"/>
      <c r="AC4" s="255"/>
      <c r="AD4" s="255"/>
      <c r="AE4" s="255"/>
      <c r="AF4" s="255"/>
      <c r="AG4" s="255"/>
      <c r="AH4" s="262"/>
      <c r="AI4" s="104"/>
    </row>
    <row r="5" spans="1:35" ht="15" customHeight="1">
      <c r="A5" s="241"/>
      <c r="B5" s="80" t="s">
        <v>102</v>
      </c>
      <c r="C5" s="80" t="s">
        <v>143</v>
      </c>
      <c r="D5" s="80" t="s">
        <v>144</v>
      </c>
      <c r="E5" s="81" t="s">
        <v>30</v>
      </c>
      <c r="F5" s="81" t="s">
        <v>30</v>
      </c>
      <c r="G5" s="81" t="s">
        <v>30</v>
      </c>
      <c r="H5" s="81" t="s">
        <v>30</v>
      </c>
      <c r="I5" s="81" t="s">
        <v>30</v>
      </c>
      <c r="J5" s="81" t="s">
        <v>30</v>
      </c>
      <c r="K5" s="81" t="s">
        <v>30</v>
      </c>
      <c r="L5" s="81" t="s">
        <v>30</v>
      </c>
      <c r="M5" s="81" t="s">
        <v>30</v>
      </c>
      <c r="N5" s="95" t="s">
        <v>145</v>
      </c>
      <c r="O5" s="81" t="s">
        <v>30</v>
      </c>
      <c r="P5" s="81" t="s">
        <v>30</v>
      </c>
      <c r="Q5" s="81" t="s">
        <v>30</v>
      </c>
      <c r="R5" s="81" t="s">
        <v>30</v>
      </c>
      <c r="S5" s="81" t="s">
        <v>30</v>
      </c>
      <c r="T5" s="81"/>
      <c r="U5" s="81"/>
      <c r="V5" s="81" t="s">
        <v>30</v>
      </c>
      <c r="W5" s="81" t="s">
        <v>30</v>
      </c>
      <c r="X5" s="81" t="s">
        <v>30</v>
      </c>
      <c r="Y5" s="95" t="s">
        <v>145</v>
      </c>
      <c r="Z5" s="95" t="s">
        <v>30</v>
      </c>
      <c r="AA5" s="95" t="s">
        <v>30</v>
      </c>
      <c r="AB5" s="95" t="s">
        <v>30</v>
      </c>
      <c r="AC5" s="81" t="s">
        <v>30</v>
      </c>
      <c r="AD5" s="81" t="s">
        <v>30</v>
      </c>
      <c r="AE5" s="81" t="s">
        <v>30</v>
      </c>
      <c r="AF5" s="81" t="s">
        <v>30</v>
      </c>
      <c r="AG5" s="81" t="s">
        <v>71</v>
      </c>
      <c r="AH5" s="105" t="s">
        <v>146</v>
      </c>
      <c r="AI5" s="106"/>
    </row>
    <row r="6" spans="1:35" ht="15" customHeight="1">
      <c r="A6" s="82">
        <v>1</v>
      </c>
      <c r="B6" s="83"/>
      <c r="C6" s="83"/>
      <c r="D6" s="83"/>
      <c r="E6" s="84">
        <v>0.73199999999999998</v>
      </c>
      <c r="F6" s="84">
        <v>0.27600000000000002</v>
      </c>
      <c r="G6" s="84">
        <v>0.41</v>
      </c>
      <c r="H6" s="84">
        <v>3.6999999999999998E-2</v>
      </c>
      <c r="I6" s="84">
        <v>2.1000000000000001E-2</v>
      </c>
      <c r="J6" s="84">
        <v>2.5000000000000001E-2</v>
      </c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98">
        <v>25.8</v>
      </c>
      <c r="AD6" s="98">
        <v>19.8</v>
      </c>
      <c r="AE6" s="98">
        <v>4.9000000000000004</v>
      </c>
      <c r="AF6" s="99">
        <f>100*AD6/(AC6+AD6)</f>
        <v>43.421052631578945</v>
      </c>
      <c r="AG6" s="99"/>
      <c r="AH6" s="107"/>
      <c r="AI6" s="108"/>
    </row>
    <row r="7" spans="1:35" ht="15" customHeight="1">
      <c r="A7" s="82">
        <v>2</v>
      </c>
      <c r="B7" s="83"/>
      <c r="C7" s="83"/>
      <c r="D7" s="83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98"/>
      <c r="AD7" s="98"/>
      <c r="AE7" s="98"/>
      <c r="AF7" s="99"/>
      <c r="AG7" s="99"/>
      <c r="AH7" s="107"/>
      <c r="AI7" s="108"/>
    </row>
    <row r="8" spans="1:35" ht="15" customHeight="1">
      <c r="A8" s="82">
        <v>3</v>
      </c>
      <c r="B8" s="83"/>
      <c r="C8" s="83"/>
      <c r="D8" s="83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98"/>
      <c r="AD8" s="98"/>
      <c r="AE8" s="98"/>
      <c r="AF8" s="99"/>
      <c r="AG8" s="99"/>
      <c r="AH8" s="107"/>
      <c r="AI8" s="108"/>
    </row>
    <row r="9" spans="1:35" ht="15" customHeight="1">
      <c r="A9" s="82">
        <v>4</v>
      </c>
      <c r="B9" s="83"/>
      <c r="C9" s="83"/>
      <c r="D9" s="83" t="s">
        <v>147</v>
      </c>
      <c r="E9" s="85" t="s">
        <v>148</v>
      </c>
      <c r="F9" s="86"/>
      <c r="G9" s="86"/>
      <c r="H9" s="86"/>
      <c r="I9" s="86"/>
      <c r="J9" s="96"/>
      <c r="K9" s="97"/>
      <c r="L9" s="97"/>
      <c r="M9" s="97"/>
      <c r="N9" s="87"/>
      <c r="O9" s="87"/>
      <c r="P9" s="275" t="s">
        <v>149</v>
      </c>
      <c r="Q9" s="276"/>
      <c r="R9" s="276"/>
      <c r="S9" s="276"/>
      <c r="T9" s="276"/>
      <c r="U9" s="276"/>
      <c r="V9" s="276"/>
      <c r="W9" s="276"/>
      <c r="X9" s="277"/>
      <c r="Y9" s="87"/>
      <c r="Z9" s="87"/>
      <c r="AA9" s="87"/>
      <c r="AB9" s="87"/>
      <c r="AC9" s="100" t="s">
        <v>150</v>
      </c>
      <c r="AD9" s="100" t="s">
        <v>151</v>
      </c>
      <c r="AE9" s="100" t="s">
        <v>152</v>
      </c>
      <c r="AF9" s="99" t="s">
        <v>153</v>
      </c>
      <c r="AG9" s="99"/>
      <c r="AH9" s="107"/>
      <c r="AI9" s="108"/>
    </row>
    <row r="10" spans="1:35" ht="15" customHeight="1">
      <c r="A10" s="82">
        <v>5</v>
      </c>
      <c r="B10" s="83"/>
      <c r="C10" s="83"/>
      <c r="D10" s="83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98"/>
      <c r="AD10" s="98"/>
      <c r="AE10" s="98"/>
      <c r="AF10" s="99"/>
      <c r="AG10" s="99"/>
      <c r="AH10" s="107"/>
      <c r="AI10" s="108"/>
    </row>
    <row r="11" spans="1:35" ht="15" customHeight="1">
      <c r="A11" s="82">
        <v>6</v>
      </c>
      <c r="B11" s="83"/>
      <c r="C11" s="83"/>
      <c r="D11" s="83"/>
      <c r="E11" s="279" t="s">
        <v>154</v>
      </c>
      <c r="F11" s="280"/>
      <c r="G11" s="280"/>
      <c r="H11" s="280"/>
      <c r="I11" s="280"/>
      <c r="J11" s="281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98"/>
      <c r="AD11" s="98"/>
      <c r="AE11" s="98"/>
      <c r="AF11" s="99"/>
      <c r="AG11" s="99"/>
      <c r="AH11" s="107"/>
      <c r="AI11" s="108"/>
    </row>
    <row r="12" spans="1:35" ht="15" customHeight="1">
      <c r="A12" s="82">
        <v>7</v>
      </c>
      <c r="B12" s="83"/>
      <c r="C12" s="83"/>
      <c r="D12" s="83"/>
      <c r="E12" s="87"/>
      <c r="F12" s="87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98"/>
      <c r="AD12" s="98"/>
      <c r="AE12" s="98"/>
      <c r="AF12" s="99"/>
      <c r="AG12" s="99"/>
      <c r="AH12" s="107"/>
      <c r="AI12" s="108"/>
    </row>
    <row r="13" spans="1:35" ht="15" customHeight="1">
      <c r="A13" s="82">
        <v>8</v>
      </c>
      <c r="B13" s="83"/>
      <c r="C13" s="83"/>
      <c r="D13" s="83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98"/>
      <c r="AD13" s="98"/>
      <c r="AE13" s="98"/>
      <c r="AF13" s="99"/>
      <c r="AG13" s="99"/>
      <c r="AH13" s="107"/>
      <c r="AI13" s="108"/>
    </row>
    <row r="14" spans="1:35" ht="15" customHeight="1">
      <c r="A14" s="82">
        <v>9</v>
      </c>
      <c r="B14" s="83"/>
      <c r="C14" s="83"/>
      <c r="D14" s="83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98"/>
      <c r="AD14" s="98"/>
      <c r="AE14" s="98"/>
      <c r="AF14" s="99"/>
      <c r="AG14" s="99"/>
      <c r="AH14" s="107"/>
      <c r="AI14" s="108"/>
    </row>
    <row r="15" spans="1:35" ht="15" customHeight="1">
      <c r="A15" s="82">
        <v>10</v>
      </c>
      <c r="B15" s="83"/>
      <c r="C15" s="83"/>
      <c r="D15" s="83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98"/>
      <c r="AD15" s="98"/>
      <c r="AE15" s="98"/>
      <c r="AF15" s="99"/>
      <c r="AG15" s="99"/>
      <c r="AH15" s="107"/>
      <c r="AI15" s="108"/>
    </row>
    <row r="16" spans="1:35" ht="15" customHeight="1">
      <c r="A16" s="88" t="s">
        <v>38</v>
      </c>
      <c r="B16" s="89"/>
      <c r="C16" s="89"/>
      <c r="D16" s="89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1"/>
      <c r="AD16" s="91"/>
      <c r="AE16" s="91"/>
      <c r="AF16" s="101"/>
      <c r="AG16" s="101"/>
      <c r="AH16" s="109"/>
      <c r="AI16" s="108"/>
    </row>
    <row r="17" spans="1:35" ht="15" customHeight="1">
      <c r="A17" s="82">
        <v>11</v>
      </c>
      <c r="B17" s="83"/>
      <c r="C17" s="83"/>
      <c r="D17" s="83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98"/>
      <c r="AD17" s="98"/>
      <c r="AE17" s="98"/>
      <c r="AF17" s="99"/>
      <c r="AG17" s="99"/>
      <c r="AH17" s="107"/>
      <c r="AI17" s="108"/>
    </row>
    <row r="18" spans="1:35" ht="15" customHeight="1">
      <c r="A18" s="82">
        <v>12</v>
      </c>
      <c r="B18" s="83"/>
      <c r="C18" s="83"/>
      <c r="D18" s="83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98"/>
      <c r="AD18" s="98"/>
      <c r="AE18" s="98"/>
      <c r="AF18" s="99"/>
      <c r="AG18" s="99"/>
      <c r="AH18" s="107"/>
      <c r="AI18" s="108"/>
    </row>
    <row r="19" spans="1:35" ht="15" customHeight="1">
      <c r="A19" s="82">
        <v>13</v>
      </c>
      <c r="B19" s="83"/>
      <c r="C19" s="83"/>
      <c r="D19" s="83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98"/>
      <c r="AD19" s="98"/>
      <c r="AE19" s="98"/>
      <c r="AF19" s="99"/>
      <c r="AG19" s="99"/>
      <c r="AH19" s="107"/>
      <c r="AI19" s="108"/>
    </row>
    <row r="20" spans="1:35" ht="15" customHeight="1">
      <c r="A20" s="82">
        <v>14</v>
      </c>
      <c r="B20" s="83"/>
      <c r="C20" s="83"/>
      <c r="D20" s="83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98"/>
      <c r="AD20" s="98"/>
      <c r="AE20" s="98"/>
      <c r="AF20" s="99"/>
      <c r="AG20" s="99"/>
      <c r="AH20" s="107"/>
      <c r="AI20" s="108"/>
    </row>
    <row r="21" spans="1:35" ht="15" customHeight="1">
      <c r="A21" s="82">
        <v>15</v>
      </c>
      <c r="B21" s="83"/>
      <c r="C21" s="83"/>
      <c r="D21" s="83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98"/>
      <c r="AD21" s="98"/>
      <c r="AE21" s="98"/>
      <c r="AF21" s="99"/>
      <c r="AG21" s="99"/>
      <c r="AH21" s="107"/>
      <c r="AI21" s="108"/>
    </row>
    <row r="22" spans="1:35" ht="15" customHeight="1">
      <c r="A22" s="82">
        <v>16</v>
      </c>
      <c r="B22" s="83"/>
      <c r="C22" s="83"/>
      <c r="D22" s="83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98"/>
      <c r="AD22" s="98"/>
      <c r="AE22" s="98"/>
      <c r="AF22" s="99"/>
      <c r="AG22" s="99"/>
      <c r="AH22" s="107"/>
      <c r="AI22" s="108"/>
    </row>
    <row r="23" spans="1:35" ht="15" customHeight="1">
      <c r="A23" s="82">
        <v>17</v>
      </c>
      <c r="B23" s="83"/>
      <c r="C23" s="83"/>
      <c r="D23" s="83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98"/>
      <c r="AD23" s="98"/>
      <c r="AE23" s="98"/>
      <c r="AF23" s="99"/>
      <c r="AG23" s="99"/>
      <c r="AH23" s="107"/>
      <c r="AI23" s="108"/>
    </row>
    <row r="24" spans="1:35" ht="15" customHeight="1">
      <c r="A24" s="82">
        <v>18</v>
      </c>
      <c r="B24" s="83"/>
      <c r="C24" s="83"/>
      <c r="D24" s="83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98"/>
      <c r="AD24" s="98"/>
      <c r="AE24" s="98"/>
      <c r="AF24" s="99"/>
      <c r="AG24" s="99"/>
      <c r="AH24" s="107"/>
      <c r="AI24" s="108"/>
    </row>
    <row r="25" spans="1:35" ht="15" customHeight="1">
      <c r="A25" s="82">
        <v>19</v>
      </c>
      <c r="B25" s="83"/>
      <c r="C25" s="83"/>
      <c r="D25" s="83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98"/>
      <c r="AD25" s="98"/>
      <c r="AE25" s="98"/>
      <c r="AF25" s="99"/>
      <c r="AG25" s="99"/>
      <c r="AH25" s="107"/>
      <c r="AI25" s="108"/>
    </row>
    <row r="26" spans="1:35" ht="15" customHeight="1">
      <c r="A26" s="82">
        <v>20</v>
      </c>
      <c r="B26" s="83"/>
      <c r="C26" s="83"/>
      <c r="D26" s="83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98"/>
      <c r="AD26" s="98"/>
      <c r="AE26" s="98"/>
      <c r="AF26" s="99"/>
      <c r="AG26" s="99"/>
      <c r="AH26" s="107"/>
      <c r="AI26" s="108"/>
    </row>
    <row r="27" spans="1:35" ht="15" customHeight="1">
      <c r="A27" s="88" t="s">
        <v>39</v>
      </c>
      <c r="B27" s="89"/>
      <c r="C27" s="89"/>
      <c r="D27" s="89"/>
      <c r="E27" s="90"/>
      <c r="F27" s="90"/>
      <c r="G27" s="90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110"/>
      <c r="AI27" s="111"/>
    </row>
    <row r="28" spans="1:35" ht="15" customHeight="1">
      <c r="A28" s="82">
        <v>21</v>
      </c>
      <c r="B28" s="83"/>
      <c r="C28" s="83"/>
      <c r="D28" s="83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98"/>
      <c r="AD28" s="98"/>
      <c r="AE28" s="98"/>
      <c r="AF28" s="99"/>
      <c r="AG28" s="99"/>
      <c r="AH28" s="107"/>
      <c r="AI28" s="108"/>
    </row>
    <row r="29" spans="1:35" ht="15" customHeight="1">
      <c r="A29" s="82">
        <v>22</v>
      </c>
      <c r="B29" s="83"/>
      <c r="C29" s="83"/>
      <c r="D29" s="83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98"/>
      <c r="AD29" s="98"/>
      <c r="AE29" s="98"/>
      <c r="AF29" s="99"/>
      <c r="AG29" s="99"/>
      <c r="AH29" s="107"/>
      <c r="AI29" s="108"/>
    </row>
    <row r="30" spans="1:35" ht="15" customHeight="1">
      <c r="A30" s="82">
        <v>23</v>
      </c>
      <c r="B30" s="83"/>
      <c r="C30" s="83"/>
      <c r="D30" s="83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98"/>
      <c r="AD30" s="98"/>
      <c r="AE30" s="98"/>
      <c r="AF30" s="99"/>
      <c r="AG30" s="99"/>
      <c r="AH30" s="107"/>
      <c r="AI30" s="108"/>
    </row>
    <row r="31" spans="1:35" ht="15" customHeight="1">
      <c r="A31" s="82">
        <v>24</v>
      </c>
      <c r="B31" s="83"/>
      <c r="C31" s="83"/>
      <c r="D31" s="83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98"/>
      <c r="AD31" s="98"/>
      <c r="AE31" s="98"/>
      <c r="AF31" s="99"/>
      <c r="AG31" s="99"/>
      <c r="AH31" s="107"/>
      <c r="AI31" s="108"/>
    </row>
    <row r="32" spans="1:35" ht="15" customHeight="1">
      <c r="A32" s="82">
        <v>25</v>
      </c>
      <c r="B32" s="83"/>
      <c r="C32" s="83"/>
      <c r="D32" s="83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98"/>
      <c r="AD32" s="98"/>
      <c r="AE32" s="98"/>
      <c r="AF32" s="99"/>
      <c r="AG32" s="99"/>
      <c r="AH32" s="107"/>
      <c r="AI32" s="108"/>
    </row>
    <row r="33" spans="1:35" ht="15" customHeight="1">
      <c r="A33" s="82">
        <v>26</v>
      </c>
      <c r="B33" s="83"/>
      <c r="C33" s="83"/>
      <c r="D33" s="83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98"/>
      <c r="AD33" s="98"/>
      <c r="AE33" s="98"/>
      <c r="AF33" s="99"/>
      <c r="AG33" s="99"/>
      <c r="AH33" s="107"/>
      <c r="AI33" s="108"/>
    </row>
    <row r="34" spans="1:35" ht="15" customHeight="1">
      <c r="A34" s="82">
        <v>27</v>
      </c>
      <c r="B34" s="83"/>
      <c r="C34" s="83"/>
      <c r="D34" s="83"/>
      <c r="E34" s="87"/>
      <c r="F34" s="87"/>
      <c r="G34" s="87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98"/>
      <c r="AD34" s="98"/>
      <c r="AE34" s="98"/>
      <c r="AF34" s="99"/>
      <c r="AG34" s="99"/>
      <c r="AH34" s="107"/>
      <c r="AI34" s="108"/>
    </row>
    <row r="35" spans="1:35" ht="15" customHeight="1">
      <c r="A35" s="82">
        <v>28</v>
      </c>
      <c r="B35" s="83"/>
      <c r="C35" s="83"/>
      <c r="D35" s="83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98"/>
      <c r="AD35" s="98"/>
      <c r="AE35" s="98"/>
      <c r="AF35" s="99"/>
      <c r="AG35" s="99"/>
      <c r="AH35" s="107"/>
      <c r="AI35" s="108"/>
    </row>
    <row r="36" spans="1:35" ht="15" customHeight="1">
      <c r="A36" s="82">
        <v>29</v>
      </c>
      <c r="B36" s="83"/>
      <c r="C36" s="83"/>
      <c r="D36" s="83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98"/>
      <c r="AD36" s="98"/>
      <c r="AE36" s="98"/>
      <c r="AF36" s="99"/>
      <c r="AG36" s="99"/>
      <c r="AH36" s="107"/>
      <c r="AI36" s="108"/>
    </row>
    <row r="37" spans="1:35" ht="15" customHeight="1">
      <c r="A37" s="82">
        <v>30</v>
      </c>
      <c r="B37" s="83"/>
      <c r="C37" s="83"/>
      <c r="D37" s="83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98"/>
      <c r="AD37" s="98"/>
      <c r="AE37" s="98"/>
      <c r="AF37" s="99"/>
      <c r="AG37" s="99"/>
      <c r="AH37" s="107"/>
      <c r="AI37" s="108"/>
    </row>
    <row r="38" spans="1:35" ht="15" customHeight="1">
      <c r="A38" s="82">
        <v>31</v>
      </c>
      <c r="B38" s="83"/>
      <c r="C38" s="83"/>
      <c r="D38" s="83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98"/>
      <c r="AD38" s="98"/>
      <c r="AE38" s="98"/>
      <c r="AF38" s="99"/>
      <c r="AG38" s="99"/>
      <c r="AH38" s="107"/>
      <c r="AI38" s="108"/>
    </row>
    <row r="39" spans="1:35" ht="15" customHeight="1">
      <c r="A39" s="88" t="s">
        <v>40</v>
      </c>
      <c r="B39" s="89"/>
      <c r="C39" s="89"/>
      <c r="D39" s="89"/>
      <c r="E39" s="90" t="str">
        <f t="shared" ref="E39:J39" si="0">IF(ISERROR(AVERAGE(E28:E38)),"",AVERAGE(E28:E38))</f>
        <v/>
      </c>
      <c r="F39" s="90" t="str">
        <f t="shared" si="0"/>
        <v/>
      </c>
      <c r="G39" s="90" t="str">
        <f t="shared" si="0"/>
        <v/>
      </c>
      <c r="H39" s="90" t="str">
        <f t="shared" si="0"/>
        <v/>
      </c>
      <c r="I39" s="90" t="str">
        <f t="shared" si="0"/>
        <v/>
      </c>
      <c r="J39" s="90" t="str">
        <f t="shared" si="0"/>
        <v/>
      </c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1" t="str">
        <f>IF(ISERROR(AVERAGE(AC28:AC38)),"",AVERAGE(AC28:AC38))</f>
        <v/>
      </c>
      <c r="AD39" s="91" t="str">
        <f>IF(ISERROR(AVERAGE(AD28:AD38)),"",AVERAGE(AD28:AD38))</f>
        <v/>
      </c>
      <c r="AE39" s="91" t="str">
        <f>IF(ISERROR(AVERAGE(AE28:AE38)),"",AVERAGE(AE28:AE38))</f>
        <v/>
      </c>
      <c r="AF39" s="91" t="str">
        <f>IF(ISERROR(AVERAGE(AF28:AF38)),"",AVERAGE(AF28:AF38))</f>
        <v/>
      </c>
      <c r="AG39" s="91"/>
      <c r="AH39" s="110"/>
      <c r="AI39" s="111"/>
    </row>
    <row r="40" spans="1:35" ht="15" customHeight="1">
      <c r="A40" s="92" t="s">
        <v>41</v>
      </c>
      <c r="B40" s="93"/>
      <c r="C40" s="93"/>
      <c r="D40" s="93"/>
      <c r="E40" s="94">
        <f t="shared" ref="E40:J40" si="1">IF(ISERROR(AVERAGE(E6:E15,E17:E26,E28:E38)),"",AVERAGE(E6:E15,E17:E26,E28:E38))</f>
        <v>0.73199999999999998</v>
      </c>
      <c r="F40" s="94">
        <f t="shared" si="1"/>
        <v>0.27600000000000002</v>
      </c>
      <c r="G40" s="94">
        <f t="shared" si="1"/>
        <v>0.41</v>
      </c>
      <c r="H40" s="94">
        <f t="shared" si="1"/>
        <v>3.6999999999999998E-2</v>
      </c>
      <c r="I40" s="94">
        <f t="shared" si="1"/>
        <v>2.1000000000000001E-2</v>
      </c>
      <c r="J40" s="94">
        <f t="shared" si="1"/>
        <v>2.5000000000000001E-2</v>
      </c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102">
        <f>IF(ISERROR(AVERAGE(AC6:AC15,AC17:AC26,AC28:AC38)),"",AVERAGE(AC6:AC15,AC17:AC26,AC28:AC38))</f>
        <v>25.8</v>
      </c>
      <c r="AD40" s="102">
        <f>IF(ISERROR(AVERAGE(AD6:AD15,AD17:AD26,AD28:AD38)),"",AVERAGE(AD6:AD15,AD17:AD26,AD28:AD38))</f>
        <v>19.8</v>
      </c>
      <c r="AE40" s="102">
        <f>IF(ISERROR(AVERAGE(AE6:AE15,AE17:AE26,AE28:AE38)),"",AVERAGE(AE6:AE15,AE17:AE26,AE28:AE38))</f>
        <v>4.9000000000000004</v>
      </c>
      <c r="AF40" s="102">
        <f>IF(ISERROR(AVERAGE(AF6:AF15,AF17:AF26,AF28:AF38)),"",AVERAGE(AF6:AF15,AF17:AF26,AF28:AF38))</f>
        <v>43.421052631578945</v>
      </c>
      <c r="AG40" s="102"/>
      <c r="AH40" s="112"/>
      <c r="AI40" s="111"/>
    </row>
    <row r="41" spans="1:35">
      <c r="AI41" s="113"/>
    </row>
    <row r="42" spans="1:35">
      <c r="AI42" s="113"/>
    </row>
    <row r="43" spans="1:35">
      <c r="AI43" s="113"/>
    </row>
  </sheetData>
  <mergeCells count="36">
    <mergeCell ref="A1:AH1"/>
    <mergeCell ref="E2:M2"/>
    <mergeCell ref="P2:X2"/>
    <mergeCell ref="AC2:AF2"/>
    <mergeCell ref="E3:G3"/>
    <mergeCell ref="H3:J3"/>
    <mergeCell ref="U3:U4"/>
    <mergeCell ref="V3:V4"/>
    <mergeCell ref="W3:W4"/>
    <mergeCell ref="X3:X4"/>
    <mergeCell ref="Y2:Y4"/>
    <mergeCell ref="Z2:Z4"/>
    <mergeCell ref="AA2:AA4"/>
    <mergeCell ref="AB2:AB4"/>
    <mergeCell ref="AC3:AC4"/>
    <mergeCell ref="AD3:AD4"/>
    <mergeCell ref="K3:K4"/>
    <mergeCell ref="L3:L4"/>
    <mergeCell ref="M3:M4"/>
    <mergeCell ref="N2:N4"/>
    <mergeCell ref="O2:O4"/>
    <mergeCell ref="E11:J11"/>
    <mergeCell ref="A2:A5"/>
    <mergeCell ref="B2:B4"/>
    <mergeCell ref="C2:C4"/>
    <mergeCell ref="D2:D4"/>
    <mergeCell ref="AE3:AE4"/>
    <mergeCell ref="AF3:AF4"/>
    <mergeCell ref="AG2:AG4"/>
    <mergeCell ref="AH2:AH4"/>
    <mergeCell ref="P9:X9"/>
    <mergeCell ref="P3:P4"/>
    <mergeCell ref="Q3:Q4"/>
    <mergeCell ref="R3:R4"/>
    <mergeCell ref="S3:S4"/>
    <mergeCell ref="T3:T4"/>
  </mergeCells>
  <phoneticPr fontId="40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43"/>
  <sheetViews>
    <sheetView zoomScale="85" zoomScaleNormal="85" workbookViewId="0">
      <selection activeCell="A2" sqref="A2:AK2"/>
    </sheetView>
  </sheetViews>
  <sheetFormatPr defaultColWidth="9" defaultRowHeight="14.4"/>
  <cols>
    <col min="14" max="14" width="12.6640625"/>
  </cols>
  <sheetData>
    <row r="1" spans="1:39" ht="20.100000000000001" customHeight="1">
      <c r="A1" s="47"/>
      <c r="B1" s="47"/>
      <c r="C1" s="47"/>
      <c r="D1" s="47"/>
      <c r="E1" s="47"/>
      <c r="F1" s="47" t="s">
        <v>155</v>
      </c>
      <c r="G1" s="47"/>
      <c r="H1" s="47"/>
      <c r="I1" s="47">
        <v>31</v>
      </c>
      <c r="J1" s="47" t="s">
        <v>156</v>
      </c>
      <c r="K1" s="47"/>
      <c r="L1" s="47"/>
      <c r="M1" s="47">
        <v>4117</v>
      </c>
      <c r="N1" s="60"/>
      <c r="O1" s="61"/>
      <c r="P1" s="62"/>
      <c r="Q1" s="66"/>
      <c r="R1" s="67"/>
    </row>
    <row r="2" spans="1:39" ht="30" customHeight="1">
      <c r="A2" s="304" t="s">
        <v>305</v>
      </c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305"/>
      <c r="U2" s="305"/>
      <c r="V2" s="305"/>
      <c r="W2" s="305"/>
      <c r="X2" s="305"/>
      <c r="Y2" s="305"/>
      <c r="Z2" s="305"/>
      <c r="AA2" s="305"/>
      <c r="AB2" s="305"/>
      <c r="AC2" s="305"/>
      <c r="AD2" s="305"/>
      <c r="AE2" s="305"/>
      <c r="AF2" s="305"/>
      <c r="AG2" s="305"/>
      <c r="AH2" s="305"/>
      <c r="AI2" s="305"/>
      <c r="AJ2" s="305"/>
      <c r="AK2" s="305"/>
    </row>
    <row r="3" spans="1:39" ht="15" customHeight="1">
      <c r="A3" s="308" t="s">
        <v>0</v>
      </c>
      <c r="B3" s="302" t="s">
        <v>157</v>
      </c>
      <c r="C3" s="306" t="s">
        <v>158</v>
      </c>
      <c r="D3" s="307"/>
      <c r="E3" s="302" t="s">
        <v>159</v>
      </c>
      <c r="F3" s="302"/>
      <c r="G3" s="302"/>
      <c r="H3" s="302" t="s">
        <v>160</v>
      </c>
      <c r="I3" s="302" t="s">
        <v>161</v>
      </c>
      <c r="J3" s="302" t="s">
        <v>162</v>
      </c>
      <c r="K3" s="302" t="s">
        <v>163</v>
      </c>
      <c r="L3" s="302" t="s">
        <v>164</v>
      </c>
      <c r="M3" s="296" t="s">
        <v>165</v>
      </c>
      <c r="N3" s="302" t="s">
        <v>166</v>
      </c>
      <c r="O3" s="302" t="s">
        <v>167</v>
      </c>
      <c r="P3" s="302"/>
      <c r="Q3" s="302" t="s">
        <v>168</v>
      </c>
      <c r="R3" s="296" t="s">
        <v>247</v>
      </c>
      <c r="S3" s="294" t="s">
        <v>248</v>
      </c>
      <c r="T3" s="298" t="s">
        <v>250</v>
      </c>
      <c r="U3" s="290" t="s">
        <v>252</v>
      </c>
      <c r="V3" s="300" t="s">
        <v>253</v>
      </c>
      <c r="W3" s="294" t="s">
        <v>254</v>
      </c>
      <c r="X3" s="294" t="s">
        <v>256</v>
      </c>
      <c r="Y3" s="294" t="s">
        <v>232</v>
      </c>
      <c r="Z3" s="294" t="s">
        <v>283</v>
      </c>
      <c r="AA3" s="294" t="s">
        <v>284</v>
      </c>
      <c r="AB3" s="294" t="s">
        <v>285</v>
      </c>
      <c r="AC3" s="294" t="s">
        <v>286</v>
      </c>
      <c r="AD3" s="294" t="s">
        <v>287</v>
      </c>
      <c r="AE3" s="291" t="s">
        <v>258</v>
      </c>
      <c r="AF3" s="291" t="s">
        <v>259</v>
      </c>
      <c r="AG3" s="290" t="s">
        <v>260</v>
      </c>
      <c r="AH3" s="290" t="s">
        <v>289</v>
      </c>
      <c r="AI3" s="290" t="s">
        <v>290</v>
      </c>
      <c r="AJ3" s="291" t="s">
        <v>291</v>
      </c>
      <c r="AK3" s="292" t="s">
        <v>261</v>
      </c>
      <c r="AL3" s="289"/>
      <c r="AM3" s="289"/>
    </row>
    <row r="4" spans="1:39" ht="15" customHeight="1">
      <c r="A4" s="309"/>
      <c r="B4" s="303"/>
      <c r="C4" s="303" t="s">
        <v>169</v>
      </c>
      <c r="D4" s="303" t="s">
        <v>281</v>
      </c>
      <c r="E4" s="303" t="s">
        <v>170</v>
      </c>
      <c r="F4" s="303" t="s">
        <v>171</v>
      </c>
      <c r="G4" s="303" t="s">
        <v>282</v>
      </c>
      <c r="H4" s="303"/>
      <c r="I4" s="303"/>
      <c r="J4" s="303"/>
      <c r="K4" s="303"/>
      <c r="L4" s="303"/>
      <c r="M4" s="297"/>
      <c r="N4" s="303"/>
      <c r="O4" s="303" t="s">
        <v>44</v>
      </c>
      <c r="P4" s="303" t="s">
        <v>172</v>
      </c>
      <c r="Q4" s="303"/>
      <c r="R4" s="297"/>
      <c r="S4" s="295"/>
      <c r="T4" s="299"/>
      <c r="U4" s="221"/>
      <c r="V4" s="301"/>
      <c r="W4" s="295"/>
      <c r="X4" s="295"/>
      <c r="Y4" s="295"/>
      <c r="Z4" s="295"/>
      <c r="AA4" s="295"/>
      <c r="AB4" s="295"/>
      <c r="AC4" s="295"/>
      <c r="AD4" s="295"/>
      <c r="AE4" s="221"/>
      <c r="AF4" s="221"/>
      <c r="AG4" s="221"/>
      <c r="AH4" s="221"/>
      <c r="AI4" s="221"/>
      <c r="AJ4" s="221"/>
      <c r="AK4" s="293"/>
      <c r="AL4" s="289"/>
      <c r="AM4" s="289"/>
    </row>
    <row r="5" spans="1:39" ht="15" customHeight="1">
      <c r="A5" s="309"/>
      <c r="B5" s="303"/>
      <c r="C5" s="303"/>
      <c r="D5" s="303"/>
      <c r="E5" s="303"/>
      <c r="F5" s="303"/>
      <c r="G5" s="303"/>
      <c r="H5" s="303"/>
      <c r="I5" s="303"/>
      <c r="J5" s="303"/>
      <c r="K5" s="303"/>
      <c r="L5" s="303"/>
      <c r="M5" s="297"/>
      <c r="N5" s="303"/>
      <c r="O5" s="303"/>
      <c r="P5" s="303"/>
      <c r="Q5" s="303"/>
      <c r="R5" s="297"/>
      <c r="S5" s="295"/>
      <c r="T5" s="299"/>
      <c r="U5" s="221"/>
      <c r="V5" s="301"/>
      <c r="W5" s="295"/>
      <c r="X5" s="295"/>
      <c r="Y5" s="295"/>
      <c r="Z5" s="295"/>
      <c r="AA5" s="295"/>
      <c r="AB5" s="295"/>
      <c r="AC5" s="295"/>
      <c r="AD5" s="295"/>
      <c r="AE5" s="221"/>
      <c r="AF5" s="221"/>
      <c r="AG5" s="221"/>
      <c r="AH5" s="221"/>
      <c r="AI5" s="221"/>
      <c r="AJ5" s="221"/>
      <c r="AK5" s="293"/>
      <c r="AL5" s="289"/>
      <c r="AM5" s="289"/>
    </row>
    <row r="6" spans="1:39" ht="15" customHeight="1">
      <c r="A6" s="309"/>
      <c r="B6" s="49" t="s">
        <v>143</v>
      </c>
      <c r="C6" s="49" t="s">
        <v>71</v>
      </c>
      <c r="D6" s="49" t="s">
        <v>71</v>
      </c>
      <c r="E6" s="49" t="s">
        <v>30</v>
      </c>
      <c r="F6" s="49" t="s">
        <v>30</v>
      </c>
      <c r="G6" s="49" t="s">
        <v>30</v>
      </c>
      <c r="H6" s="49" t="s">
        <v>173</v>
      </c>
      <c r="I6" s="49" t="s">
        <v>146</v>
      </c>
      <c r="J6" s="49" t="s">
        <v>146</v>
      </c>
      <c r="K6" s="49" t="s">
        <v>146</v>
      </c>
      <c r="L6" s="49" t="s">
        <v>146</v>
      </c>
      <c r="M6" s="49" t="s">
        <v>146</v>
      </c>
      <c r="N6" s="49" t="s">
        <v>146</v>
      </c>
      <c r="O6" s="49" t="s">
        <v>173</v>
      </c>
      <c r="P6" s="49" t="s">
        <v>173</v>
      </c>
      <c r="Q6" s="49" t="s">
        <v>174</v>
      </c>
      <c r="R6" s="69" t="s">
        <v>71</v>
      </c>
      <c r="S6" s="70" t="s">
        <v>174</v>
      </c>
      <c r="T6" s="71" t="s">
        <v>146</v>
      </c>
      <c r="U6" s="71" t="s">
        <v>30</v>
      </c>
      <c r="V6" s="71" t="s">
        <v>30</v>
      </c>
      <c r="W6" s="70" t="s">
        <v>175</v>
      </c>
      <c r="X6" s="70" t="s">
        <v>176</v>
      </c>
      <c r="Y6" s="70" t="s">
        <v>30</v>
      </c>
      <c r="Z6" s="70" t="s">
        <v>144</v>
      </c>
      <c r="AA6" s="70" t="s">
        <v>177</v>
      </c>
      <c r="AB6" s="70" t="s">
        <v>178</v>
      </c>
      <c r="AC6" s="70" t="s">
        <v>178</v>
      </c>
      <c r="AD6" s="70" t="s">
        <v>178</v>
      </c>
      <c r="AE6" s="71" t="s">
        <v>144</v>
      </c>
      <c r="AF6" s="71" t="s">
        <v>144</v>
      </c>
      <c r="AG6" s="71" t="s">
        <v>179</v>
      </c>
      <c r="AH6" s="71" t="s">
        <v>179</v>
      </c>
      <c r="AI6" s="71" t="s">
        <v>180</v>
      </c>
      <c r="AJ6" s="71" t="s">
        <v>181</v>
      </c>
      <c r="AK6" s="76" t="s">
        <v>30</v>
      </c>
      <c r="AL6" s="32"/>
      <c r="AM6" s="32"/>
    </row>
    <row r="7" spans="1:39" ht="15" customHeight="1">
      <c r="A7" s="48"/>
      <c r="B7" s="56" t="s">
        <v>182</v>
      </c>
      <c r="C7" s="56" t="s">
        <v>234</v>
      </c>
      <c r="D7" s="52"/>
      <c r="E7" s="56" t="s">
        <v>183</v>
      </c>
      <c r="F7" s="56" t="s">
        <v>184</v>
      </c>
      <c r="G7" s="52"/>
      <c r="H7" s="56" t="s">
        <v>236</v>
      </c>
      <c r="I7" s="56" t="s">
        <v>237</v>
      </c>
      <c r="J7" s="56" t="s">
        <v>238</v>
      </c>
      <c r="K7" s="56" t="s">
        <v>239</v>
      </c>
      <c r="L7" s="56" t="s">
        <v>240</v>
      </c>
      <c r="M7" s="56" t="s">
        <v>241</v>
      </c>
      <c r="N7" s="56" t="s">
        <v>242</v>
      </c>
      <c r="O7" s="56" t="s">
        <v>243</v>
      </c>
      <c r="P7" s="56" t="s">
        <v>244</v>
      </c>
      <c r="Q7" s="73" t="s">
        <v>245</v>
      </c>
      <c r="R7" s="56" t="s">
        <v>246</v>
      </c>
      <c r="S7" s="56" t="s">
        <v>249</v>
      </c>
      <c r="T7" s="72"/>
      <c r="U7" s="56" t="s">
        <v>251</v>
      </c>
      <c r="V7" s="162" t="s">
        <v>304</v>
      </c>
      <c r="W7" s="74" t="s">
        <v>255</v>
      </c>
      <c r="X7" s="162" t="s">
        <v>231</v>
      </c>
      <c r="Y7" s="163" t="s">
        <v>233</v>
      </c>
      <c r="Z7" s="74" t="s">
        <v>257</v>
      </c>
      <c r="AA7" s="162" t="s">
        <v>271</v>
      </c>
      <c r="AB7" s="74" t="s">
        <v>270</v>
      </c>
      <c r="AC7" s="74" t="s">
        <v>269</v>
      </c>
      <c r="AD7" s="74" t="s">
        <v>268</v>
      </c>
      <c r="AE7" s="74" t="s">
        <v>267</v>
      </c>
      <c r="AF7" s="75" t="s">
        <v>266</v>
      </c>
      <c r="AG7" s="162" t="s">
        <v>265</v>
      </c>
      <c r="AH7" s="162" t="s">
        <v>264</v>
      </c>
      <c r="AI7" s="78" t="s">
        <v>263</v>
      </c>
      <c r="AJ7" s="74" t="s">
        <v>262</v>
      </c>
      <c r="AK7" s="168" t="s">
        <v>230</v>
      </c>
      <c r="AL7" s="167"/>
      <c r="AM7" s="167"/>
    </row>
    <row r="8" spans="1:39" ht="21.75" customHeight="1">
      <c r="A8" s="48"/>
      <c r="B8" s="49" t="s">
        <v>272</v>
      </c>
      <c r="C8" s="49" t="s">
        <v>273</v>
      </c>
      <c r="D8" s="49" t="s">
        <v>295</v>
      </c>
      <c r="E8" s="49" t="s">
        <v>296</v>
      </c>
      <c r="F8" s="49" t="s">
        <v>235</v>
      </c>
      <c r="G8" s="49" t="s">
        <v>282</v>
      </c>
      <c r="H8" s="49" t="s">
        <v>274</v>
      </c>
      <c r="I8" s="49" t="s">
        <v>298</v>
      </c>
      <c r="J8" s="49" t="s">
        <v>299</v>
      </c>
      <c r="K8" s="49" t="s">
        <v>300</v>
      </c>
      <c r="L8" s="49" t="s">
        <v>275</v>
      </c>
      <c r="M8" s="49" t="s">
        <v>276</v>
      </c>
      <c r="N8" s="49" t="s">
        <v>277</v>
      </c>
      <c r="O8" s="49" t="s">
        <v>278</v>
      </c>
      <c r="P8" s="49" t="s">
        <v>279</v>
      </c>
      <c r="Q8" s="49" t="s">
        <v>280</v>
      </c>
      <c r="R8" s="49" t="s">
        <v>247</v>
      </c>
      <c r="S8" s="49" t="s">
        <v>248</v>
      </c>
      <c r="T8" s="49" t="s">
        <v>250</v>
      </c>
      <c r="U8" s="49" t="s">
        <v>252</v>
      </c>
      <c r="V8" s="49" t="s">
        <v>303</v>
      </c>
      <c r="W8" s="49" t="s">
        <v>254</v>
      </c>
      <c r="X8" s="49" t="s">
        <v>256</v>
      </c>
      <c r="Y8" s="49" t="s">
        <v>232</v>
      </c>
      <c r="Z8" s="49" t="s">
        <v>283</v>
      </c>
      <c r="AA8" s="49" t="s">
        <v>284</v>
      </c>
      <c r="AB8" s="49" t="s">
        <v>285</v>
      </c>
      <c r="AC8" s="49" t="s">
        <v>286</v>
      </c>
      <c r="AD8" s="49" t="s">
        <v>287</v>
      </c>
      <c r="AE8" s="49" t="s">
        <v>258</v>
      </c>
      <c r="AF8" s="49" t="s">
        <v>288</v>
      </c>
      <c r="AG8" s="49" t="s">
        <v>302</v>
      </c>
      <c r="AH8" s="49" t="s">
        <v>301</v>
      </c>
      <c r="AI8" s="166" t="s">
        <v>297</v>
      </c>
      <c r="AJ8" s="49" t="s">
        <v>292</v>
      </c>
      <c r="AK8" s="169" t="s">
        <v>293</v>
      </c>
      <c r="AL8" s="32"/>
      <c r="AM8" s="32"/>
    </row>
    <row r="9" spans="1:39" ht="15" customHeight="1">
      <c r="A9" s="50">
        <v>1</v>
      </c>
      <c r="B9" s="51"/>
      <c r="C9" s="52"/>
      <c r="D9" s="52"/>
      <c r="E9" s="53"/>
      <c r="F9" s="54"/>
      <c r="G9" s="52"/>
      <c r="H9" s="55"/>
      <c r="I9" s="63"/>
      <c r="J9" s="52"/>
      <c r="K9" s="52"/>
      <c r="L9" s="52"/>
      <c r="M9" s="54"/>
      <c r="N9" s="52"/>
      <c r="O9" s="55"/>
      <c r="P9" s="55" t="str">
        <f t="shared" ref="P9:P14" si="0">IF(AG9=0,"",(0.99499*AG9+0.8*AI9*0.99499+0.8*AK9+0.969*AJ9)/$G$1)</f>
        <v/>
      </c>
      <c r="Q9" s="53"/>
      <c r="R9" s="54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7"/>
    </row>
    <row r="10" spans="1:39" ht="15" customHeight="1">
      <c r="A10" s="50">
        <v>2</v>
      </c>
      <c r="B10" s="51"/>
      <c r="C10" s="52"/>
      <c r="D10" s="52"/>
      <c r="E10" s="53"/>
      <c r="F10" s="54"/>
      <c r="G10" s="52"/>
      <c r="H10" s="55"/>
      <c r="I10" s="63"/>
      <c r="J10" s="52"/>
      <c r="K10" s="52"/>
      <c r="L10" s="52"/>
      <c r="M10" s="54"/>
      <c r="N10" s="52"/>
      <c r="O10" s="55"/>
      <c r="P10" s="55" t="str">
        <f t="shared" si="0"/>
        <v/>
      </c>
      <c r="Q10" s="53"/>
      <c r="R10" s="54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7"/>
    </row>
    <row r="11" spans="1:39" ht="15" customHeight="1">
      <c r="A11" s="50">
        <v>3</v>
      </c>
      <c r="B11" s="51"/>
      <c r="C11" s="52"/>
      <c r="D11" s="52"/>
      <c r="E11" s="53"/>
      <c r="F11" s="54"/>
      <c r="G11" s="52"/>
      <c r="H11" s="55"/>
      <c r="I11" s="63"/>
      <c r="J11" s="52"/>
      <c r="K11" s="52"/>
      <c r="L11" s="52"/>
      <c r="M11" s="54"/>
      <c r="N11" s="52"/>
      <c r="O11" s="55"/>
      <c r="P11" s="55" t="str">
        <f t="shared" si="0"/>
        <v/>
      </c>
      <c r="Q11" s="53"/>
      <c r="R11" s="54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7"/>
    </row>
    <row r="12" spans="1:39" ht="15" customHeight="1">
      <c r="A12" s="50">
        <v>4</v>
      </c>
      <c r="B12" s="51"/>
      <c r="C12" s="52"/>
      <c r="D12" s="52"/>
      <c r="E12" s="53"/>
      <c r="F12" s="54"/>
      <c r="G12" s="52"/>
      <c r="H12" s="55"/>
      <c r="I12" s="63"/>
      <c r="J12" s="52"/>
      <c r="K12" s="52"/>
      <c r="L12" s="52"/>
      <c r="M12" s="54"/>
      <c r="N12" s="52"/>
      <c r="O12" s="55"/>
      <c r="P12" s="55" t="str">
        <f t="shared" si="0"/>
        <v/>
      </c>
      <c r="Q12" s="53"/>
      <c r="R12" s="54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7"/>
    </row>
    <row r="13" spans="1:39" ht="15" customHeight="1">
      <c r="A13" s="50">
        <v>5</v>
      </c>
      <c r="B13" s="51"/>
      <c r="C13" s="52"/>
      <c r="D13" s="52"/>
      <c r="E13" s="53"/>
      <c r="F13" s="54"/>
      <c r="G13" s="52"/>
      <c r="H13" s="55"/>
      <c r="I13" s="63"/>
      <c r="J13" s="52"/>
      <c r="K13" s="52"/>
      <c r="L13" s="52"/>
      <c r="M13" s="54"/>
      <c r="N13" s="52"/>
      <c r="O13" s="55"/>
      <c r="P13" s="55" t="str">
        <f t="shared" si="0"/>
        <v/>
      </c>
      <c r="Q13" s="53"/>
      <c r="R13" s="54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7"/>
    </row>
    <row r="14" spans="1:39" ht="15" customHeight="1">
      <c r="A14" s="50">
        <v>6</v>
      </c>
      <c r="B14" s="51"/>
      <c r="C14" s="52"/>
      <c r="D14" s="52"/>
      <c r="E14" s="53"/>
      <c r="F14" s="54"/>
      <c r="G14" s="52"/>
      <c r="H14" s="55"/>
      <c r="I14" s="63"/>
      <c r="J14" s="52"/>
      <c r="K14" s="52"/>
      <c r="L14" s="52"/>
      <c r="M14" s="54"/>
      <c r="N14" s="52"/>
      <c r="O14" s="55"/>
      <c r="P14" s="55" t="str">
        <f t="shared" si="0"/>
        <v/>
      </c>
      <c r="Q14" s="53"/>
      <c r="R14" s="54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7"/>
    </row>
    <row r="15" spans="1:39" ht="15" customHeight="1">
      <c r="A15" s="50">
        <v>7</v>
      </c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77"/>
    </row>
    <row r="16" spans="1:39" ht="15" customHeight="1">
      <c r="A16" s="50">
        <v>8</v>
      </c>
      <c r="B16" s="51"/>
      <c r="C16" s="51"/>
      <c r="D16" s="51"/>
      <c r="E16" s="51"/>
      <c r="F16" s="51"/>
      <c r="G16" s="51"/>
      <c r="H16" s="51"/>
      <c r="I16" s="51"/>
      <c r="J16" s="52"/>
      <c r="K16" s="52"/>
      <c r="L16" s="52"/>
      <c r="M16" s="54"/>
      <c r="N16" s="52"/>
      <c r="O16" s="55"/>
      <c r="P16" s="55"/>
      <c r="Q16" s="53"/>
      <c r="R16" s="54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7"/>
    </row>
    <row r="17" spans="1:37" ht="15" customHeight="1">
      <c r="A17" s="50">
        <v>9</v>
      </c>
      <c r="B17" s="51"/>
      <c r="C17" s="52"/>
      <c r="D17" s="52"/>
      <c r="E17" s="53"/>
      <c r="F17" s="54"/>
      <c r="G17" s="52"/>
      <c r="H17" s="55"/>
      <c r="I17" s="63"/>
      <c r="J17" s="52"/>
      <c r="K17" s="52"/>
      <c r="L17" s="52"/>
      <c r="M17" s="54"/>
      <c r="N17" s="52"/>
      <c r="O17" s="55"/>
      <c r="P17" s="55"/>
      <c r="Q17" s="53"/>
      <c r="R17" s="54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7"/>
    </row>
    <row r="18" spans="1:37" ht="15" customHeight="1">
      <c r="A18" s="50">
        <v>10</v>
      </c>
      <c r="B18" s="51"/>
      <c r="C18" s="52"/>
      <c r="D18" s="52"/>
      <c r="E18" s="53"/>
      <c r="F18" s="54"/>
      <c r="G18" s="52"/>
      <c r="H18" s="55"/>
      <c r="I18" s="63"/>
      <c r="J18" s="52"/>
      <c r="K18" s="52"/>
      <c r="L18" s="52"/>
      <c r="M18" s="54"/>
      <c r="N18" s="52"/>
      <c r="O18" s="55"/>
      <c r="P18" s="55"/>
      <c r="Q18" s="53"/>
      <c r="R18" s="54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7"/>
    </row>
    <row r="19" spans="1:37" ht="15" customHeight="1">
      <c r="A19" s="50" t="s">
        <v>38</v>
      </c>
      <c r="B19" s="57" t="str">
        <f>IF(SUM(B9:B18)=0,"",SUM(B9:B18))</f>
        <v/>
      </c>
      <c r="C19" s="57" t="str">
        <f t="shared" ref="C19:D19" si="1">IF(SUM(C9:C18)=0,"",SUM(C9:C18))</f>
        <v/>
      </c>
      <c r="D19" s="57" t="str">
        <f t="shared" si="1"/>
        <v/>
      </c>
      <c r="E19" s="57" t="str">
        <f t="shared" ref="E19:Z19" si="2">IF(ISERROR(AVERAGE(E9:E18)),"",AVERAGE(E9:E18))</f>
        <v/>
      </c>
      <c r="F19" s="57" t="str">
        <f t="shared" si="2"/>
        <v/>
      </c>
      <c r="G19" s="57" t="str">
        <f t="shared" si="2"/>
        <v/>
      </c>
      <c r="H19" s="57" t="str">
        <f t="shared" si="2"/>
        <v/>
      </c>
      <c r="I19" s="57" t="str">
        <f t="shared" si="2"/>
        <v/>
      </c>
      <c r="J19" s="57" t="str">
        <f t="shared" si="2"/>
        <v/>
      </c>
      <c r="K19" s="57" t="str">
        <f t="shared" si="2"/>
        <v/>
      </c>
      <c r="L19" s="57" t="str">
        <f t="shared" si="2"/>
        <v/>
      </c>
      <c r="M19" s="57" t="str">
        <f t="shared" si="2"/>
        <v/>
      </c>
      <c r="N19" s="57" t="str">
        <f t="shared" si="2"/>
        <v/>
      </c>
      <c r="O19" s="57" t="str">
        <f t="shared" si="2"/>
        <v/>
      </c>
      <c r="P19" s="57" t="str">
        <f t="shared" si="2"/>
        <v/>
      </c>
      <c r="Q19" s="57" t="str">
        <f t="shared" si="2"/>
        <v/>
      </c>
      <c r="R19" s="57" t="str">
        <f t="shared" si="2"/>
        <v/>
      </c>
      <c r="S19" s="57" t="str">
        <f t="shared" si="2"/>
        <v/>
      </c>
      <c r="T19" s="57" t="str">
        <f t="shared" si="2"/>
        <v/>
      </c>
      <c r="U19" s="57" t="str">
        <f t="shared" si="2"/>
        <v/>
      </c>
      <c r="V19" s="57" t="str">
        <f t="shared" si="2"/>
        <v/>
      </c>
      <c r="W19" s="57" t="str">
        <f t="shared" si="2"/>
        <v/>
      </c>
      <c r="X19" s="57" t="str">
        <f t="shared" si="2"/>
        <v/>
      </c>
      <c r="Y19" s="57" t="str">
        <f t="shared" si="2"/>
        <v/>
      </c>
      <c r="Z19" s="57" t="str">
        <f t="shared" si="2"/>
        <v/>
      </c>
      <c r="AA19" s="57" t="str">
        <f t="shared" ref="AA19" si="3">IF(ISERROR(AVERAGE(AA9:AA18)),"",AVERAGE(AA9:AA18))</f>
        <v/>
      </c>
      <c r="AB19" s="57" t="str">
        <f t="shared" ref="AB19" si="4">IF(ISERROR(AVERAGE(AB9:AB18)),"",AVERAGE(AB9:AB18))</f>
        <v/>
      </c>
      <c r="AC19" s="57" t="str">
        <f t="shared" ref="AC19" si="5">IF(ISERROR(AVERAGE(AC9:AC18)),"",AVERAGE(AC9:AC18))</f>
        <v/>
      </c>
      <c r="AD19" s="57" t="str">
        <f t="shared" ref="AD19" si="6">IF(ISERROR(AVERAGE(AD9:AD18)),"",AVERAGE(AD9:AD18))</f>
        <v/>
      </c>
      <c r="AE19" s="57" t="str">
        <f t="shared" ref="AE19" si="7">IF(ISERROR(AVERAGE(AE9:AE18)),"",AVERAGE(AE9:AE18))</f>
        <v/>
      </c>
      <c r="AF19" s="57" t="str">
        <f t="shared" ref="AF19" si="8">IF(ISERROR(AVERAGE(AF9:AF18)),"",AVERAGE(AF9:AF18))</f>
        <v/>
      </c>
      <c r="AG19" s="57" t="str">
        <f t="shared" ref="AG19" si="9">IF(ISERROR(AVERAGE(AG9:AG18)),"",AVERAGE(AG9:AG18))</f>
        <v/>
      </c>
      <c r="AH19" s="57" t="str">
        <f t="shared" ref="AH19" si="10">IF(ISERROR(AVERAGE(AH9:AH18)),"",AVERAGE(AH9:AH18))</f>
        <v/>
      </c>
      <c r="AI19" s="57" t="str">
        <f t="shared" ref="AI19" si="11">IF(ISERROR(AVERAGE(AI9:AI18)),"",AVERAGE(AI9:AI18))</f>
        <v/>
      </c>
      <c r="AJ19" s="57" t="str">
        <f t="shared" ref="AJ19" si="12">IF(ISERROR(AVERAGE(AJ9:AJ18)),"",AVERAGE(AJ9:AJ18))</f>
        <v/>
      </c>
      <c r="AK19" s="170" t="str">
        <f t="shared" ref="AK19" si="13">IF(ISERROR(AVERAGE(AK9:AK18)),"",AVERAGE(AK9:AK18))</f>
        <v/>
      </c>
    </row>
    <row r="20" spans="1:37" ht="15" customHeight="1">
      <c r="A20" s="50">
        <v>11</v>
      </c>
      <c r="B20" s="51"/>
      <c r="C20" s="52"/>
      <c r="D20" s="52"/>
      <c r="E20" s="53"/>
      <c r="F20" s="54"/>
      <c r="G20" s="52"/>
      <c r="H20" s="55"/>
      <c r="I20" s="63"/>
      <c r="J20" s="52"/>
      <c r="K20" s="52"/>
      <c r="L20" s="52"/>
      <c r="M20" s="54"/>
      <c r="N20" s="52"/>
      <c r="O20" s="55"/>
      <c r="P20" s="55"/>
      <c r="Q20" s="53"/>
      <c r="R20" s="54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7"/>
    </row>
    <row r="21" spans="1:37" ht="15" customHeight="1">
      <c r="A21" s="50">
        <v>12</v>
      </c>
      <c r="B21" s="51"/>
      <c r="C21" s="52"/>
      <c r="D21" s="52"/>
      <c r="E21" s="53"/>
      <c r="F21" s="54"/>
      <c r="G21" s="52"/>
      <c r="H21" s="55"/>
      <c r="I21" s="63"/>
      <c r="J21" s="52"/>
      <c r="K21" s="52"/>
      <c r="L21" s="52"/>
      <c r="M21" s="54"/>
      <c r="N21" s="52"/>
      <c r="O21" s="55"/>
      <c r="P21" s="55"/>
      <c r="Q21" s="53"/>
      <c r="R21" s="54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7"/>
    </row>
    <row r="22" spans="1:37" ht="15" customHeight="1">
      <c r="A22" s="50">
        <v>13</v>
      </c>
      <c r="B22" s="51"/>
      <c r="C22" s="52"/>
      <c r="D22" s="52"/>
      <c r="E22" s="53"/>
      <c r="F22" s="54"/>
      <c r="G22" s="52"/>
      <c r="H22" s="55"/>
      <c r="I22" s="63"/>
      <c r="J22" s="52"/>
      <c r="K22" s="52"/>
      <c r="L22" s="52"/>
      <c r="M22" s="52"/>
      <c r="N22" s="52"/>
      <c r="O22" s="55"/>
      <c r="P22" s="55"/>
      <c r="Q22" s="53"/>
      <c r="R22" s="54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51"/>
      <c r="AJ22" s="72"/>
      <c r="AK22" s="77"/>
    </row>
    <row r="23" spans="1:37" ht="15" customHeight="1">
      <c r="A23" s="50">
        <v>14</v>
      </c>
      <c r="B23" s="51"/>
      <c r="C23" s="52"/>
      <c r="D23" s="52"/>
      <c r="E23" s="53"/>
      <c r="F23" s="54"/>
      <c r="G23" s="52"/>
      <c r="H23" s="55"/>
      <c r="I23" s="63"/>
      <c r="J23" s="52"/>
      <c r="K23" s="52"/>
      <c r="L23" s="52"/>
      <c r="M23" s="52"/>
      <c r="N23" s="52"/>
      <c r="O23" s="55"/>
      <c r="P23" s="55"/>
      <c r="Q23" s="53"/>
      <c r="R23" s="54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7"/>
    </row>
    <row r="24" spans="1:37" ht="15" customHeight="1">
      <c r="A24" s="50">
        <v>15</v>
      </c>
      <c r="B24" s="51"/>
      <c r="C24" s="52"/>
      <c r="D24" s="52"/>
      <c r="E24" s="53"/>
      <c r="F24" s="54"/>
      <c r="G24" s="52"/>
      <c r="H24" s="55"/>
      <c r="I24" s="63"/>
      <c r="J24" s="52"/>
      <c r="K24" s="52"/>
      <c r="L24" s="52"/>
      <c r="M24" s="52"/>
      <c r="N24" s="52"/>
      <c r="O24" s="55"/>
      <c r="P24" s="55"/>
      <c r="Q24" s="53"/>
      <c r="R24" s="64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7"/>
    </row>
    <row r="25" spans="1:37" ht="15" customHeight="1">
      <c r="A25" s="50">
        <v>16</v>
      </c>
      <c r="B25" s="51"/>
      <c r="C25" s="52"/>
      <c r="D25" s="52"/>
      <c r="E25" s="53"/>
      <c r="F25" s="54"/>
      <c r="G25" s="52"/>
      <c r="H25" s="55"/>
      <c r="I25" s="63"/>
      <c r="J25" s="52"/>
      <c r="K25" s="52"/>
      <c r="L25" s="52"/>
      <c r="M25" s="52"/>
      <c r="N25" s="52"/>
      <c r="O25" s="55"/>
      <c r="P25" s="55"/>
      <c r="Q25" s="53"/>
      <c r="R25" s="54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7"/>
    </row>
    <row r="26" spans="1:37" ht="15" customHeight="1">
      <c r="A26" s="50">
        <v>17</v>
      </c>
      <c r="B26" s="51"/>
      <c r="C26" s="52"/>
      <c r="D26" s="52"/>
      <c r="E26" s="53"/>
      <c r="F26" s="54"/>
      <c r="G26" s="52"/>
      <c r="H26" s="55"/>
      <c r="I26" s="63"/>
      <c r="J26" s="52"/>
      <c r="K26" s="52"/>
      <c r="L26" s="52"/>
      <c r="M26" s="52"/>
      <c r="N26" s="52"/>
      <c r="O26" s="55"/>
      <c r="P26" s="55"/>
      <c r="Q26" s="53"/>
      <c r="R26" s="64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7"/>
    </row>
    <row r="27" spans="1:37" ht="15" customHeight="1">
      <c r="A27" s="50">
        <v>18</v>
      </c>
      <c r="B27" s="51"/>
      <c r="C27" s="52"/>
      <c r="D27" s="52"/>
      <c r="E27" s="53"/>
      <c r="F27" s="54"/>
      <c r="G27" s="52"/>
      <c r="H27" s="55"/>
      <c r="I27" s="63"/>
      <c r="J27" s="52"/>
      <c r="K27" s="52"/>
      <c r="L27" s="52"/>
      <c r="M27" s="52"/>
      <c r="N27" s="52"/>
      <c r="O27" s="55"/>
      <c r="P27" s="55"/>
      <c r="Q27" s="53"/>
      <c r="R27" s="54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7"/>
    </row>
    <row r="28" spans="1:37" ht="15" customHeight="1">
      <c r="A28" s="50">
        <v>19</v>
      </c>
      <c r="B28" s="51"/>
      <c r="C28" s="52"/>
      <c r="D28" s="52"/>
      <c r="E28" s="53"/>
      <c r="F28" s="54"/>
      <c r="G28" s="52"/>
      <c r="H28" s="55"/>
      <c r="I28" s="63"/>
      <c r="J28" s="52"/>
      <c r="K28" s="52"/>
      <c r="L28" s="52"/>
      <c r="M28" s="52"/>
      <c r="N28" s="52"/>
      <c r="O28" s="55"/>
      <c r="P28" s="55"/>
      <c r="Q28" s="53"/>
      <c r="R28" s="54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7"/>
    </row>
    <row r="29" spans="1:37" ht="15" customHeight="1">
      <c r="A29" s="50">
        <v>20</v>
      </c>
      <c r="B29" s="51"/>
      <c r="C29" s="52"/>
      <c r="D29" s="52"/>
      <c r="E29" s="53"/>
      <c r="F29" s="54"/>
      <c r="G29" s="52"/>
      <c r="H29" s="55"/>
      <c r="I29" s="63"/>
      <c r="J29" s="52"/>
      <c r="K29" s="52"/>
      <c r="L29" s="52"/>
      <c r="M29" s="52"/>
      <c r="N29" s="52"/>
      <c r="O29" s="55"/>
      <c r="P29" s="55"/>
      <c r="Q29" s="53"/>
      <c r="R29" s="54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7"/>
    </row>
    <row r="30" spans="1:37" ht="15" customHeight="1">
      <c r="A30" s="50" t="s">
        <v>39</v>
      </c>
      <c r="B30" s="57" t="str">
        <f>IF(SUM(B20:B29)=0,"",SUM(B20:B29))</f>
        <v/>
      </c>
      <c r="C30" s="57" t="str">
        <f t="shared" ref="C30:D30" si="14">IF(SUM(C20:C29)=0,"",SUM(C20:C29))</f>
        <v/>
      </c>
      <c r="D30" s="57" t="str">
        <f t="shared" si="14"/>
        <v/>
      </c>
      <c r="E30" s="57" t="str">
        <f t="shared" ref="E30:AD30" si="15">IF(ISERROR(AVERAGE(E20:E29)),"",AVERAGE(E20:E29))</f>
        <v/>
      </c>
      <c r="F30" s="57" t="str">
        <f t="shared" si="15"/>
        <v/>
      </c>
      <c r="G30" s="57" t="str">
        <f t="shared" si="15"/>
        <v/>
      </c>
      <c r="H30" s="57" t="str">
        <f t="shared" si="15"/>
        <v/>
      </c>
      <c r="I30" s="57" t="str">
        <f t="shared" si="15"/>
        <v/>
      </c>
      <c r="J30" s="57" t="str">
        <f t="shared" si="15"/>
        <v/>
      </c>
      <c r="K30" s="57" t="str">
        <f t="shared" si="15"/>
        <v/>
      </c>
      <c r="L30" s="57" t="str">
        <f t="shared" si="15"/>
        <v/>
      </c>
      <c r="M30" s="57" t="str">
        <f t="shared" si="15"/>
        <v/>
      </c>
      <c r="N30" s="57" t="str">
        <f t="shared" si="15"/>
        <v/>
      </c>
      <c r="O30" s="57" t="str">
        <f t="shared" si="15"/>
        <v/>
      </c>
      <c r="P30" s="57" t="str">
        <f t="shared" si="15"/>
        <v/>
      </c>
      <c r="Q30" s="57" t="str">
        <f t="shared" si="15"/>
        <v/>
      </c>
      <c r="R30" s="57" t="str">
        <f t="shared" si="15"/>
        <v/>
      </c>
      <c r="S30" s="57" t="str">
        <f t="shared" si="15"/>
        <v/>
      </c>
      <c r="T30" s="57" t="str">
        <f t="shared" si="15"/>
        <v/>
      </c>
      <c r="U30" s="57" t="str">
        <f t="shared" si="15"/>
        <v/>
      </c>
      <c r="V30" s="57" t="str">
        <f t="shared" si="15"/>
        <v/>
      </c>
      <c r="W30" s="57" t="str">
        <f t="shared" si="15"/>
        <v/>
      </c>
      <c r="X30" s="57" t="str">
        <f t="shared" si="15"/>
        <v/>
      </c>
      <c r="Y30" s="57" t="str">
        <f t="shared" si="15"/>
        <v/>
      </c>
      <c r="Z30" s="57" t="str">
        <f t="shared" si="15"/>
        <v/>
      </c>
      <c r="AA30" s="57" t="str">
        <f t="shared" si="15"/>
        <v/>
      </c>
      <c r="AB30" s="57" t="str">
        <f t="shared" si="15"/>
        <v/>
      </c>
      <c r="AC30" s="57" t="str">
        <f t="shared" si="15"/>
        <v/>
      </c>
      <c r="AD30" s="57" t="str">
        <f t="shared" si="15"/>
        <v/>
      </c>
      <c r="AE30" s="57" t="str">
        <f>IF(ISERROR(AVERAGE(AE20:AE29)),"",AVERAGE(AE20:AE29))</f>
        <v/>
      </c>
      <c r="AF30" s="57" t="str">
        <f t="shared" ref="AF30" si="16">IF(ISERROR(AVERAGE(AF20:AF29)),"",AVERAGE(AF20:AF29))</f>
        <v/>
      </c>
      <c r="AG30" s="57" t="str">
        <f t="shared" ref="AG30" si="17">IF(ISERROR(AVERAGE(AG20:AG29)),"",AVERAGE(AG20:AG29))</f>
        <v/>
      </c>
      <c r="AH30" s="57" t="str">
        <f t="shared" ref="AH30" si="18">IF(ISERROR(AVERAGE(AH20:AH29)),"",AVERAGE(AH20:AH29))</f>
        <v/>
      </c>
      <c r="AI30" s="57" t="str">
        <f t="shared" ref="AI30" si="19">IF(ISERROR(AVERAGE(AI20:AI29)),"",AVERAGE(AI20:AI29))</f>
        <v/>
      </c>
      <c r="AJ30" s="57" t="str">
        <f t="shared" ref="AJ30" si="20">IF(ISERROR(AVERAGE(AJ20:AJ29)),"",AVERAGE(AJ20:AJ29))</f>
        <v/>
      </c>
      <c r="AK30" s="170" t="str">
        <f t="shared" ref="AK30" si="21">IF(ISERROR(AVERAGE(AK20:AK29)),"",AVERAGE(AK20:AK29))</f>
        <v/>
      </c>
    </row>
    <row r="31" spans="1:37" ht="15" customHeight="1">
      <c r="A31" s="50">
        <v>21</v>
      </c>
      <c r="B31" s="51"/>
      <c r="C31" s="52"/>
      <c r="D31" s="52"/>
      <c r="E31" s="53"/>
      <c r="F31" s="54"/>
      <c r="G31" s="52"/>
      <c r="H31" s="55"/>
      <c r="I31" s="63"/>
      <c r="J31" s="52"/>
      <c r="K31" s="52"/>
      <c r="L31" s="52"/>
      <c r="M31" s="52"/>
      <c r="N31" s="52"/>
      <c r="O31" s="55"/>
      <c r="P31" s="55"/>
      <c r="Q31" s="53"/>
      <c r="R31" s="54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7"/>
    </row>
    <row r="32" spans="1:37" ht="15" customHeight="1">
      <c r="A32" s="50">
        <v>22</v>
      </c>
      <c r="B32" s="51"/>
      <c r="C32" s="52"/>
      <c r="D32" s="52"/>
      <c r="E32" s="53"/>
      <c r="F32" s="54"/>
      <c r="G32" s="52"/>
      <c r="H32" s="55"/>
      <c r="I32" s="63"/>
      <c r="J32" s="52"/>
      <c r="K32" s="52"/>
      <c r="L32" s="52"/>
      <c r="M32" s="54"/>
      <c r="N32" s="52"/>
      <c r="O32" s="55"/>
      <c r="P32" s="55"/>
      <c r="Q32" s="53"/>
      <c r="R32" s="54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7"/>
    </row>
    <row r="33" spans="1:37" ht="15" customHeight="1">
      <c r="A33" s="50">
        <v>23</v>
      </c>
      <c r="B33" s="51"/>
      <c r="C33" s="52"/>
      <c r="D33" s="52"/>
      <c r="E33" s="53"/>
      <c r="F33" s="54"/>
      <c r="G33" s="52"/>
      <c r="H33" s="55"/>
      <c r="I33" s="63"/>
      <c r="J33" s="52"/>
      <c r="K33" s="52"/>
      <c r="L33" s="52"/>
      <c r="M33" s="54"/>
      <c r="N33" s="52"/>
      <c r="O33" s="55"/>
      <c r="P33" s="55"/>
      <c r="Q33" s="53"/>
      <c r="R33" s="54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7"/>
    </row>
    <row r="34" spans="1:37" ht="15" customHeight="1">
      <c r="A34" s="50">
        <v>24</v>
      </c>
      <c r="B34" s="51"/>
      <c r="C34" s="52"/>
      <c r="D34" s="52"/>
      <c r="E34" s="53"/>
      <c r="F34" s="54"/>
      <c r="G34" s="52"/>
      <c r="H34" s="55"/>
      <c r="I34" s="63"/>
      <c r="J34" s="52"/>
      <c r="K34" s="52"/>
      <c r="L34" s="52"/>
      <c r="M34" s="54"/>
      <c r="N34" s="52"/>
      <c r="O34" s="55"/>
      <c r="P34" s="55"/>
      <c r="Q34" s="53"/>
      <c r="R34" s="54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7"/>
    </row>
    <row r="35" spans="1:37" ht="15" customHeight="1">
      <c r="A35" s="50">
        <v>25</v>
      </c>
      <c r="B35" s="51"/>
      <c r="C35" s="52"/>
      <c r="D35" s="52"/>
      <c r="E35" s="53"/>
      <c r="F35" s="54"/>
      <c r="G35" s="52"/>
      <c r="H35" s="55"/>
      <c r="I35" s="63"/>
      <c r="J35" s="52"/>
      <c r="K35" s="52"/>
      <c r="L35" s="52"/>
      <c r="M35" s="54"/>
      <c r="N35" s="52"/>
      <c r="O35" s="55"/>
      <c r="P35" s="55"/>
      <c r="Q35" s="53"/>
      <c r="R35" s="54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7"/>
    </row>
    <row r="36" spans="1:37" ht="15" customHeight="1">
      <c r="A36" s="50">
        <v>26</v>
      </c>
      <c r="B36" s="51"/>
      <c r="C36" s="52"/>
      <c r="D36" s="52"/>
      <c r="E36" s="53"/>
      <c r="F36" s="54"/>
      <c r="G36" s="52"/>
      <c r="H36" s="55"/>
      <c r="I36" s="63"/>
      <c r="J36" s="52"/>
      <c r="K36" s="52"/>
      <c r="L36" s="52"/>
      <c r="M36" s="54"/>
      <c r="N36" s="52"/>
      <c r="O36" s="55"/>
      <c r="P36" s="55"/>
      <c r="Q36" s="53"/>
      <c r="R36" s="54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7"/>
    </row>
    <row r="37" spans="1:37" ht="15" customHeight="1">
      <c r="A37" s="50">
        <v>27</v>
      </c>
      <c r="B37" s="51"/>
      <c r="C37" s="52"/>
      <c r="D37" s="52"/>
      <c r="E37" s="53"/>
      <c r="F37" s="54"/>
      <c r="G37" s="52"/>
      <c r="H37" s="55"/>
      <c r="I37" s="63"/>
      <c r="J37" s="52"/>
      <c r="K37" s="52"/>
      <c r="L37" s="52"/>
      <c r="M37" s="54"/>
      <c r="N37" s="52"/>
      <c r="O37" s="55"/>
      <c r="P37" s="55"/>
      <c r="Q37" s="53"/>
      <c r="R37" s="54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7"/>
    </row>
    <row r="38" spans="1:37" ht="15" customHeight="1">
      <c r="A38" s="50">
        <v>28</v>
      </c>
      <c r="B38" s="51"/>
      <c r="C38" s="52"/>
      <c r="D38" s="52"/>
      <c r="E38" s="53"/>
      <c r="F38" s="54"/>
      <c r="G38" s="52"/>
      <c r="H38" s="55"/>
      <c r="I38" s="63"/>
      <c r="J38" s="52"/>
      <c r="K38" s="52"/>
      <c r="L38" s="52"/>
      <c r="M38" s="54"/>
      <c r="N38" s="52"/>
      <c r="O38" s="55"/>
      <c r="P38" s="55"/>
      <c r="Q38" s="53"/>
      <c r="R38" s="54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7"/>
    </row>
    <row r="39" spans="1:37" ht="15" customHeight="1">
      <c r="A39" s="50">
        <v>29</v>
      </c>
      <c r="B39" s="51"/>
      <c r="C39" s="52"/>
      <c r="D39" s="52"/>
      <c r="E39" s="53"/>
      <c r="F39" s="54"/>
      <c r="G39" s="52"/>
      <c r="H39" s="55"/>
      <c r="I39" s="63"/>
      <c r="J39" s="52"/>
      <c r="K39" s="52"/>
      <c r="L39" s="52"/>
      <c r="M39" s="54"/>
      <c r="N39" s="52"/>
      <c r="O39" s="55"/>
      <c r="P39" s="55"/>
      <c r="Q39" s="53"/>
      <c r="R39" s="54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7"/>
    </row>
    <row r="40" spans="1:37" ht="15" customHeight="1">
      <c r="A40" s="50">
        <v>30</v>
      </c>
      <c r="B40" s="51"/>
      <c r="C40" s="52"/>
      <c r="D40" s="52"/>
      <c r="E40" s="53"/>
      <c r="F40" s="54"/>
      <c r="G40" s="52"/>
      <c r="H40" s="55"/>
      <c r="I40" s="63"/>
      <c r="J40" s="52"/>
      <c r="K40" s="52"/>
      <c r="L40" s="52"/>
      <c r="M40" s="64"/>
      <c r="N40" s="52"/>
      <c r="O40" s="55"/>
      <c r="P40" s="55"/>
      <c r="Q40" s="53"/>
      <c r="R40" s="64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7"/>
    </row>
    <row r="41" spans="1:37" ht="15" customHeight="1">
      <c r="A41" s="50">
        <v>31</v>
      </c>
      <c r="B41" s="51"/>
      <c r="C41" s="52"/>
      <c r="D41" s="52"/>
      <c r="E41" s="53"/>
      <c r="F41" s="54"/>
      <c r="G41" s="52"/>
      <c r="H41" s="55"/>
      <c r="I41" s="63"/>
      <c r="J41" s="52"/>
      <c r="K41" s="52"/>
      <c r="L41" s="52"/>
      <c r="M41" s="54"/>
      <c r="N41" s="52"/>
      <c r="O41" s="55"/>
      <c r="P41" s="55"/>
      <c r="Q41" s="53"/>
      <c r="R41" s="54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7"/>
    </row>
    <row r="42" spans="1:37" ht="15" customHeight="1">
      <c r="A42" s="50" t="s">
        <v>40</v>
      </c>
      <c r="B42" s="57" t="str">
        <f>IF(SUM(B31:B41)=0,"",SUM(B31:B41))</f>
        <v/>
      </c>
      <c r="C42" s="57" t="str">
        <f t="shared" ref="C42:D42" si="22">IF(SUM(C31:C41)=0,"",SUM(C31:C41))</f>
        <v/>
      </c>
      <c r="D42" s="57" t="str">
        <f t="shared" si="22"/>
        <v/>
      </c>
      <c r="E42" s="57" t="str">
        <f t="shared" ref="E42:AK42" si="23">IF(ISERROR(AVERAGE(E31:E41)),"",AVERAGE(E31:E41))</f>
        <v/>
      </c>
      <c r="F42" s="57" t="str">
        <f t="shared" si="23"/>
        <v/>
      </c>
      <c r="G42" s="57" t="str">
        <f t="shared" si="23"/>
        <v/>
      </c>
      <c r="H42" s="57" t="str">
        <f t="shared" si="23"/>
        <v/>
      </c>
      <c r="I42" s="57" t="str">
        <f t="shared" si="23"/>
        <v/>
      </c>
      <c r="J42" s="57" t="str">
        <f t="shared" si="23"/>
        <v/>
      </c>
      <c r="K42" s="57" t="str">
        <f t="shared" si="23"/>
        <v/>
      </c>
      <c r="L42" s="57" t="str">
        <f t="shared" si="23"/>
        <v/>
      </c>
      <c r="M42" s="57" t="str">
        <f t="shared" si="23"/>
        <v/>
      </c>
      <c r="N42" s="57" t="str">
        <f t="shared" si="23"/>
        <v/>
      </c>
      <c r="O42" s="57" t="str">
        <f t="shared" si="23"/>
        <v/>
      </c>
      <c r="P42" s="57" t="str">
        <f t="shared" si="23"/>
        <v/>
      </c>
      <c r="Q42" s="57" t="str">
        <f t="shared" si="23"/>
        <v/>
      </c>
      <c r="R42" s="57" t="str">
        <f t="shared" si="23"/>
        <v/>
      </c>
      <c r="S42" s="57" t="str">
        <f t="shared" si="23"/>
        <v/>
      </c>
      <c r="T42" s="57" t="str">
        <f t="shared" si="23"/>
        <v/>
      </c>
      <c r="U42" s="57" t="str">
        <f t="shared" si="23"/>
        <v/>
      </c>
      <c r="V42" s="57" t="str">
        <f t="shared" si="23"/>
        <v/>
      </c>
      <c r="W42" s="57" t="str">
        <f t="shared" si="23"/>
        <v/>
      </c>
      <c r="X42" s="57" t="str">
        <f t="shared" si="23"/>
        <v/>
      </c>
      <c r="Y42" s="57" t="str">
        <f t="shared" si="23"/>
        <v/>
      </c>
      <c r="Z42" s="57" t="str">
        <f t="shared" si="23"/>
        <v/>
      </c>
      <c r="AA42" s="57" t="str">
        <f t="shared" si="23"/>
        <v/>
      </c>
      <c r="AB42" s="57" t="str">
        <f t="shared" si="23"/>
        <v/>
      </c>
      <c r="AC42" s="57" t="str">
        <f t="shared" si="23"/>
        <v/>
      </c>
      <c r="AD42" s="57" t="str">
        <f t="shared" si="23"/>
        <v/>
      </c>
      <c r="AE42" s="57" t="str">
        <f t="shared" si="23"/>
        <v/>
      </c>
      <c r="AF42" s="57" t="str">
        <f t="shared" si="23"/>
        <v/>
      </c>
      <c r="AG42" s="57" t="str">
        <f t="shared" si="23"/>
        <v/>
      </c>
      <c r="AH42" s="57" t="str">
        <f t="shared" si="23"/>
        <v/>
      </c>
      <c r="AI42" s="57" t="str">
        <f t="shared" si="23"/>
        <v/>
      </c>
      <c r="AJ42" s="57" t="str">
        <f t="shared" si="23"/>
        <v/>
      </c>
      <c r="AK42" s="170" t="str">
        <f t="shared" si="23"/>
        <v/>
      </c>
    </row>
    <row r="43" spans="1:37" ht="15" customHeight="1">
      <c r="A43" s="58" t="s">
        <v>185</v>
      </c>
      <c r="B43" s="59" t="str">
        <f>IF(SUM(B9:B18,B20:B29,B31:B41)=0,"",SUM(B9:B18,B20:B29,B31:B41))</f>
        <v/>
      </c>
      <c r="C43" s="59" t="str">
        <f t="shared" ref="C43:D43" si="24">IF(SUM(C9:C18,C20:C29,C31:C41)=0,"",SUM(C9:C18,C20:C29,C31:C41))</f>
        <v/>
      </c>
      <c r="D43" s="59" t="str">
        <f t="shared" si="24"/>
        <v/>
      </c>
      <c r="E43" s="65" t="str">
        <f t="shared" ref="E43" si="25">IF(ISERROR(AVERAGE(E19,K30,E42)),"",AVERAGE(E19,K30,E42))</f>
        <v/>
      </c>
      <c r="F43" s="65" t="str">
        <f t="shared" ref="F43" si="26">IF(ISERROR(AVERAGE(F19,L30,F42)),"",AVERAGE(F19,L30,F42))</f>
        <v/>
      </c>
      <c r="G43" s="65" t="str">
        <f t="shared" ref="G43" si="27">IF(ISERROR(AVERAGE(G19,M30,G42)),"",AVERAGE(G19,M30,G42))</f>
        <v/>
      </c>
      <c r="H43" s="65" t="str">
        <f t="shared" ref="H43" si="28">IF(ISERROR(AVERAGE(H19,N30,H42)),"",AVERAGE(H19,N30,H42))</f>
        <v/>
      </c>
      <c r="I43" s="65" t="str">
        <f t="shared" ref="I43" si="29">IF(ISERROR(AVERAGE(I19,O30,I42)),"",AVERAGE(I19,O30,I42))</f>
        <v/>
      </c>
      <c r="J43" s="65" t="str">
        <f t="shared" ref="J43:AB43" si="30">IF(ISERROR(AVERAGE(J19,P30,J42)),"",AVERAGE(J19,P30,J42))</f>
        <v/>
      </c>
      <c r="K43" s="65" t="str">
        <f t="shared" si="30"/>
        <v/>
      </c>
      <c r="L43" s="65" t="str">
        <f t="shared" si="30"/>
        <v/>
      </c>
      <c r="M43" s="65" t="str">
        <f t="shared" si="30"/>
        <v/>
      </c>
      <c r="N43" s="65" t="str">
        <f t="shared" si="30"/>
        <v/>
      </c>
      <c r="O43" s="65" t="str">
        <f t="shared" si="30"/>
        <v/>
      </c>
      <c r="P43" s="65" t="str">
        <f t="shared" si="30"/>
        <v/>
      </c>
      <c r="Q43" s="65" t="str">
        <f t="shared" si="30"/>
        <v/>
      </c>
      <c r="R43" s="65" t="str">
        <f t="shared" si="30"/>
        <v/>
      </c>
      <c r="S43" s="65" t="str">
        <f t="shared" si="30"/>
        <v/>
      </c>
      <c r="T43" s="65" t="str">
        <f t="shared" si="30"/>
        <v/>
      </c>
      <c r="U43" s="65" t="str">
        <f t="shared" si="30"/>
        <v/>
      </c>
      <c r="V43" s="65" t="str">
        <f t="shared" si="30"/>
        <v/>
      </c>
      <c r="W43" s="65" t="str">
        <f t="shared" si="30"/>
        <v/>
      </c>
      <c r="X43" s="65" t="str">
        <f t="shared" si="30"/>
        <v/>
      </c>
      <c r="Y43" s="65" t="str">
        <f t="shared" si="30"/>
        <v/>
      </c>
      <c r="Z43" s="65" t="str">
        <f t="shared" si="30"/>
        <v/>
      </c>
      <c r="AA43" s="65" t="str">
        <f t="shared" si="30"/>
        <v/>
      </c>
      <c r="AB43" s="65" t="str">
        <f t="shared" si="30"/>
        <v/>
      </c>
      <c r="AC43" s="65" t="str">
        <f>IF(ISERROR(AVERAGE(AC19,AI30,AC42)),"",AVERAGE(AC19,AI30,AC42))</f>
        <v/>
      </c>
      <c r="AD43" s="65" t="str">
        <f t="shared" ref="AD43" si="31">IF(ISERROR(AVERAGE(AD19,AJ30,AD42)),"",AVERAGE(AD19,AJ30,AD42))</f>
        <v/>
      </c>
      <c r="AE43" s="65" t="str">
        <f t="shared" ref="AE43" si="32">IF(ISERROR(AVERAGE(AE19,AK30,AE42)),"",AVERAGE(AE19,AK30,AE42))</f>
        <v/>
      </c>
      <c r="AF43" s="65" t="str">
        <f t="shared" ref="AF43" si="33">IF(ISERROR(AVERAGE(AF19,AL30,AF42)),"",AVERAGE(AF19,AL30,AF42))</f>
        <v/>
      </c>
      <c r="AG43" s="65" t="str">
        <f t="shared" ref="AG43" si="34">IF(ISERROR(AVERAGE(AG19,AM30,AG42)),"",AVERAGE(AG19,AM30,AG42))</f>
        <v/>
      </c>
      <c r="AH43" s="65" t="str">
        <f t="shared" ref="AH43" si="35">IF(ISERROR(AVERAGE(AH19,AN30,AH42)),"",AVERAGE(AH19,AN30,AH42))</f>
        <v/>
      </c>
      <c r="AI43" s="65" t="str">
        <f t="shared" ref="AI43" si="36">IF(ISERROR(AVERAGE(AI19,AO30,AI42)),"",AVERAGE(AI19,AO30,AI42))</f>
        <v/>
      </c>
      <c r="AJ43" s="65" t="str">
        <f t="shared" ref="AJ43:AK43" si="37">IF(ISERROR(AVERAGE(AJ19,AP30,AJ42)),"",AVERAGE(AJ19,AP30,AJ42))</f>
        <v/>
      </c>
      <c r="AK43" s="171" t="str">
        <f t="shared" si="37"/>
        <v/>
      </c>
    </row>
  </sheetData>
  <mergeCells count="43">
    <mergeCell ref="A2:AK2"/>
    <mergeCell ref="C3:D3"/>
    <mergeCell ref="E3:G3"/>
    <mergeCell ref="O3:P3"/>
    <mergeCell ref="A3:A6"/>
    <mergeCell ref="B3:B5"/>
    <mergeCell ref="C4:C5"/>
    <mergeCell ref="D4:D5"/>
    <mergeCell ref="E4:E5"/>
    <mergeCell ref="F4:F5"/>
    <mergeCell ref="G4:G5"/>
    <mergeCell ref="H3:H5"/>
    <mergeCell ref="I3:I5"/>
    <mergeCell ref="J3:J5"/>
    <mergeCell ref="K3:K5"/>
    <mergeCell ref="L3:L5"/>
    <mergeCell ref="M3:M5"/>
    <mergeCell ref="N3:N5"/>
    <mergeCell ref="O4:O5"/>
    <mergeCell ref="P4:P5"/>
    <mergeCell ref="Q3:Q5"/>
    <mergeCell ref="R3:R5"/>
    <mergeCell ref="S3:S5"/>
    <mergeCell ref="T3:T5"/>
    <mergeCell ref="U3:U5"/>
    <mergeCell ref="V3:V5"/>
    <mergeCell ref="W3:W5"/>
    <mergeCell ref="X3:X5"/>
    <mergeCell ref="Y3:Y5"/>
    <mergeCell ref="Z3:Z5"/>
    <mergeCell ref="AA3:AA5"/>
    <mergeCell ref="AB3:AB5"/>
    <mergeCell ref="AC3:AC5"/>
    <mergeCell ref="AD3:AD5"/>
    <mergeCell ref="AE3:AE5"/>
    <mergeCell ref="AF3:AF5"/>
    <mergeCell ref="AL3:AL5"/>
    <mergeCell ref="AM3:AM5"/>
    <mergeCell ref="AG3:AG5"/>
    <mergeCell ref="AH3:AH5"/>
    <mergeCell ref="AI3:AI5"/>
    <mergeCell ref="AJ3:AJ5"/>
    <mergeCell ref="AK3:AK5"/>
  </mergeCells>
  <phoneticPr fontId="40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74C2E-885F-4DD1-B359-2FB27FFBE728}">
  <dimension ref="A1:B1"/>
  <sheetViews>
    <sheetView workbookViewId="0">
      <selection activeCell="E6" sqref="E6"/>
    </sheetView>
  </sheetViews>
  <sheetFormatPr defaultRowHeight="14.4"/>
  <sheetData>
    <row r="1" spans="1:2">
      <c r="A1" s="164" t="s">
        <v>294</v>
      </c>
      <c r="B1" s="165">
        <v>8</v>
      </c>
    </row>
  </sheetData>
  <phoneticPr fontId="4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B0E7A-5AFC-4B9B-8B53-5D85D3C942DC}">
  <dimension ref="A1"/>
  <sheetViews>
    <sheetView workbookViewId="0">
      <selection activeCell="G19" sqref="G19"/>
    </sheetView>
  </sheetViews>
  <sheetFormatPr defaultRowHeight="14.4"/>
  <sheetData/>
  <phoneticPr fontId="4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40"/>
  <sheetViews>
    <sheetView zoomScale="85" zoomScaleNormal="85" workbookViewId="0">
      <selection activeCell="H39" sqref="H39"/>
    </sheetView>
  </sheetViews>
  <sheetFormatPr defaultColWidth="9" defaultRowHeight="14.4"/>
  <cols>
    <col min="2" max="52" width="10.6640625" style="32" customWidth="1"/>
  </cols>
  <sheetData>
    <row r="1" spans="1:52" ht="28.2">
      <c r="A1" s="285" t="s">
        <v>186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5"/>
      <c r="S1" s="285"/>
      <c r="T1" s="285"/>
      <c r="U1" s="285"/>
      <c r="V1" s="285"/>
      <c r="W1" s="285"/>
      <c r="X1" s="285"/>
      <c r="Y1" s="285"/>
      <c r="Z1" s="285"/>
      <c r="AA1" s="285"/>
      <c r="AB1" s="285"/>
      <c r="AC1" s="285"/>
      <c r="AD1" s="285"/>
      <c r="AE1" s="285"/>
      <c r="AF1" s="285"/>
      <c r="AG1" s="285"/>
      <c r="AH1" s="285"/>
      <c r="AI1" s="285"/>
      <c r="AJ1" s="285"/>
      <c r="AK1" s="285"/>
      <c r="AL1" s="285"/>
      <c r="AM1" s="285"/>
      <c r="AN1" s="285"/>
      <c r="AO1" s="285"/>
      <c r="AP1" s="285"/>
      <c r="AQ1" s="285"/>
      <c r="AR1" s="285"/>
      <c r="AS1" s="285"/>
      <c r="AT1" s="285"/>
      <c r="AU1" s="285"/>
      <c r="AV1" s="285"/>
      <c r="AW1" s="285"/>
      <c r="AX1" s="285"/>
      <c r="AY1" s="285"/>
      <c r="AZ1" s="285"/>
    </row>
    <row r="2" spans="1:52" ht="15" customHeight="1">
      <c r="A2" s="239" t="s">
        <v>0</v>
      </c>
      <c r="B2" s="315" t="s">
        <v>187</v>
      </c>
      <c r="C2" s="316"/>
      <c r="D2" s="316"/>
      <c r="E2" s="316"/>
      <c r="F2" s="316"/>
      <c r="G2" s="316"/>
      <c r="H2" s="316"/>
      <c r="I2" s="316"/>
      <c r="J2" s="317"/>
      <c r="K2" s="317"/>
      <c r="L2" s="317"/>
      <c r="M2" s="317"/>
      <c r="N2" s="315" t="s">
        <v>188</v>
      </c>
      <c r="O2" s="315"/>
      <c r="P2" s="315"/>
      <c r="Q2" s="315"/>
      <c r="R2" s="315"/>
      <c r="S2" s="315"/>
      <c r="T2" s="315"/>
      <c r="U2" s="315"/>
      <c r="V2" s="315"/>
      <c r="W2" s="315"/>
      <c r="X2" s="315"/>
      <c r="Y2" s="315"/>
      <c r="Z2" s="315"/>
      <c r="AA2" s="315"/>
      <c r="AB2" s="315"/>
      <c r="AC2" s="315"/>
      <c r="AD2" s="315"/>
      <c r="AE2" s="315"/>
      <c r="AF2" s="315"/>
      <c r="AG2" s="315"/>
      <c r="AH2" s="315"/>
      <c r="AI2" s="315"/>
      <c r="AJ2" s="315"/>
      <c r="AK2" s="315"/>
      <c r="AL2" s="315"/>
      <c r="AM2" s="315"/>
      <c r="AN2" s="315"/>
      <c r="AO2" s="315"/>
      <c r="AP2" s="315"/>
      <c r="AQ2" s="315"/>
      <c r="AR2" s="315"/>
      <c r="AS2" s="315"/>
      <c r="AT2" s="315"/>
      <c r="AU2" s="315"/>
      <c r="AV2" s="315"/>
      <c r="AW2" s="315"/>
      <c r="AX2" s="315"/>
      <c r="AY2" s="315"/>
      <c r="AZ2" s="318"/>
    </row>
    <row r="3" spans="1:52" ht="15" customHeight="1">
      <c r="A3" s="240"/>
      <c r="B3" s="310" t="s">
        <v>189</v>
      </c>
      <c r="C3" s="311"/>
      <c r="D3" s="311"/>
      <c r="E3" s="311"/>
      <c r="F3" s="310" t="s">
        <v>190</v>
      </c>
      <c r="G3" s="311"/>
      <c r="H3" s="311"/>
      <c r="I3" s="311"/>
      <c r="J3" s="310" t="s">
        <v>191</v>
      </c>
      <c r="K3" s="311"/>
      <c r="L3" s="311"/>
      <c r="M3" s="311"/>
      <c r="N3" s="310" t="s">
        <v>192</v>
      </c>
      <c r="O3" s="311"/>
      <c r="P3" s="311"/>
      <c r="Q3" s="310" t="s">
        <v>193</v>
      </c>
      <c r="R3" s="311"/>
      <c r="S3" s="311"/>
      <c r="T3" s="310" t="s">
        <v>194</v>
      </c>
      <c r="U3" s="311"/>
      <c r="V3" s="311"/>
      <c r="W3" s="310" t="s">
        <v>195</v>
      </c>
      <c r="X3" s="311"/>
      <c r="Y3" s="311"/>
      <c r="Z3" s="310" t="s">
        <v>196</v>
      </c>
      <c r="AA3" s="311"/>
      <c r="AB3" s="311"/>
      <c r="AC3" s="319" t="s">
        <v>197</v>
      </c>
      <c r="AD3" s="320"/>
      <c r="AE3" s="320"/>
      <c r="AF3" s="310" t="s">
        <v>198</v>
      </c>
      <c r="AG3" s="311"/>
      <c r="AH3" s="311"/>
      <c r="AI3" s="310" t="s">
        <v>199</v>
      </c>
      <c r="AJ3" s="311"/>
      <c r="AK3" s="311"/>
      <c r="AL3" s="310" t="s">
        <v>200</v>
      </c>
      <c r="AM3" s="311"/>
      <c r="AN3" s="311"/>
      <c r="AO3" s="310" t="s">
        <v>201</v>
      </c>
      <c r="AP3" s="311"/>
      <c r="AQ3" s="311"/>
      <c r="AR3" s="310" t="s">
        <v>202</v>
      </c>
      <c r="AS3" s="311"/>
      <c r="AT3" s="311"/>
      <c r="AU3" s="310" t="s">
        <v>203</v>
      </c>
      <c r="AV3" s="311"/>
      <c r="AW3" s="311"/>
      <c r="AX3" s="312" t="s">
        <v>204</v>
      </c>
      <c r="AY3" s="313"/>
      <c r="AZ3" s="314"/>
    </row>
    <row r="4" spans="1:52" ht="15" customHeight="1">
      <c r="A4" s="240"/>
      <c r="B4" s="5" t="s">
        <v>205</v>
      </c>
      <c r="C4" s="5" t="s">
        <v>206</v>
      </c>
      <c r="D4" s="5" t="s">
        <v>207</v>
      </c>
      <c r="E4" s="5" t="s">
        <v>208</v>
      </c>
      <c r="F4" s="5" t="s">
        <v>205</v>
      </c>
      <c r="G4" s="5" t="s">
        <v>206</v>
      </c>
      <c r="H4" s="5" t="s">
        <v>207</v>
      </c>
      <c r="I4" s="5" t="s">
        <v>208</v>
      </c>
      <c r="J4" s="5" t="s">
        <v>205</v>
      </c>
      <c r="K4" s="5" t="s">
        <v>206</v>
      </c>
      <c r="L4" s="5" t="s">
        <v>207</v>
      </c>
      <c r="M4" s="5" t="s">
        <v>208</v>
      </c>
      <c r="N4" s="5" t="s">
        <v>209</v>
      </c>
      <c r="O4" s="5" t="s">
        <v>210</v>
      </c>
      <c r="P4" s="5" t="s">
        <v>142</v>
      </c>
      <c r="Q4" s="5" t="s">
        <v>209</v>
      </c>
      <c r="R4" s="5" t="s">
        <v>210</v>
      </c>
      <c r="S4" s="5" t="s">
        <v>142</v>
      </c>
      <c r="T4" s="5" t="s">
        <v>209</v>
      </c>
      <c r="U4" s="5" t="s">
        <v>210</v>
      </c>
      <c r="V4" s="5" t="s">
        <v>142</v>
      </c>
      <c r="W4" s="5" t="s">
        <v>209</v>
      </c>
      <c r="X4" s="5" t="s">
        <v>210</v>
      </c>
      <c r="Y4" s="5" t="s">
        <v>142</v>
      </c>
      <c r="Z4" s="5" t="s">
        <v>209</v>
      </c>
      <c r="AA4" s="5" t="s">
        <v>210</v>
      </c>
      <c r="AB4" s="5" t="s">
        <v>142</v>
      </c>
      <c r="AC4" s="5" t="s">
        <v>209</v>
      </c>
      <c r="AD4" s="5" t="s">
        <v>210</v>
      </c>
      <c r="AE4" s="5" t="s">
        <v>142</v>
      </c>
      <c r="AF4" s="5" t="s">
        <v>209</v>
      </c>
      <c r="AG4" s="5" t="s">
        <v>210</v>
      </c>
      <c r="AH4" s="5" t="s">
        <v>142</v>
      </c>
      <c r="AI4" s="5" t="s">
        <v>209</v>
      </c>
      <c r="AJ4" s="5" t="s">
        <v>210</v>
      </c>
      <c r="AK4" s="5" t="s">
        <v>142</v>
      </c>
      <c r="AL4" s="5" t="s">
        <v>209</v>
      </c>
      <c r="AM4" s="5" t="s">
        <v>210</v>
      </c>
      <c r="AN4" s="5" t="s">
        <v>142</v>
      </c>
      <c r="AO4" s="5" t="s">
        <v>209</v>
      </c>
      <c r="AP4" s="5" t="s">
        <v>210</v>
      </c>
      <c r="AQ4" s="5" t="s">
        <v>142</v>
      </c>
      <c r="AR4" s="5" t="s">
        <v>209</v>
      </c>
      <c r="AS4" s="5" t="s">
        <v>210</v>
      </c>
      <c r="AT4" s="5" t="s">
        <v>142</v>
      </c>
      <c r="AU4" s="5" t="s">
        <v>209</v>
      </c>
      <c r="AV4" s="5" t="s">
        <v>210</v>
      </c>
      <c r="AW4" s="5" t="s">
        <v>142</v>
      </c>
      <c r="AX4" s="42" t="s">
        <v>209</v>
      </c>
      <c r="AY4" s="42" t="s">
        <v>210</v>
      </c>
      <c r="AZ4" s="43" t="s">
        <v>142</v>
      </c>
    </row>
    <row r="5" spans="1:52" ht="15" customHeight="1">
      <c r="A5" s="241"/>
      <c r="B5" s="33" t="s">
        <v>176</v>
      </c>
      <c r="C5" s="33" t="s">
        <v>144</v>
      </c>
      <c r="D5" s="33" t="s">
        <v>144</v>
      </c>
      <c r="E5" s="33" t="s">
        <v>144</v>
      </c>
      <c r="F5" s="33" t="s">
        <v>176</v>
      </c>
      <c r="G5" s="33" t="s">
        <v>144</v>
      </c>
      <c r="H5" s="33" t="s">
        <v>144</v>
      </c>
      <c r="I5" s="33" t="s">
        <v>144</v>
      </c>
      <c r="J5" s="33" t="s">
        <v>176</v>
      </c>
      <c r="K5" s="33" t="s">
        <v>144</v>
      </c>
      <c r="L5" s="33" t="s">
        <v>144</v>
      </c>
      <c r="M5" s="33" t="s">
        <v>144</v>
      </c>
      <c r="N5" s="33" t="s">
        <v>144</v>
      </c>
      <c r="O5" s="33" t="s">
        <v>144</v>
      </c>
      <c r="P5" s="33" t="s">
        <v>144</v>
      </c>
      <c r="Q5" s="33" t="s">
        <v>144</v>
      </c>
      <c r="R5" s="33" t="s">
        <v>144</v>
      </c>
      <c r="S5" s="33" t="s">
        <v>144</v>
      </c>
      <c r="T5" s="33" t="s">
        <v>144</v>
      </c>
      <c r="U5" s="33" t="s">
        <v>144</v>
      </c>
      <c r="V5" s="33" t="s">
        <v>144</v>
      </c>
      <c r="W5" s="33" t="s">
        <v>144</v>
      </c>
      <c r="X5" s="33" t="s">
        <v>144</v>
      </c>
      <c r="Y5" s="33" t="s">
        <v>144</v>
      </c>
      <c r="Z5" s="33" t="s">
        <v>144</v>
      </c>
      <c r="AA5" s="33" t="s">
        <v>144</v>
      </c>
      <c r="AB5" s="33" t="s">
        <v>144</v>
      </c>
      <c r="AC5" s="33" t="s">
        <v>144</v>
      </c>
      <c r="AD5" s="33" t="s">
        <v>144</v>
      </c>
      <c r="AE5" s="33" t="s">
        <v>144</v>
      </c>
      <c r="AF5" s="33" t="s">
        <v>144</v>
      </c>
      <c r="AG5" s="33" t="s">
        <v>144</v>
      </c>
      <c r="AH5" s="33" t="s">
        <v>144</v>
      </c>
      <c r="AI5" s="33" t="s">
        <v>144</v>
      </c>
      <c r="AJ5" s="33" t="s">
        <v>144</v>
      </c>
      <c r="AK5" s="33" t="s">
        <v>144</v>
      </c>
      <c r="AL5" s="33" t="s">
        <v>144</v>
      </c>
      <c r="AM5" s="33" t="s">
        <v>144</v>
      </c>
      <c r="AN5" s="33" t="s">
        <v>144</v>
      </c>
      <c r="AO5" s="33" t="s">
        <v>144</v>
      </c>
      <c r="AP5" s="33" t="s">
        <v>144</v>
      </c>
      <c r="AQ5" s="33" t="s">
        <v>144</v>
      </c>
      <c r="AR5" s="33" t="s">
        <v>144</v>
      </c>
      <c r="AS5" s="33" t="s">
        <v>144</v>
      </c>
      <c r="AT5" s="33" t="s">
        <v>144</v>
      </c>
      <c r="AU5" s="33" t="s">
        <v>144</v>
      </c>
      <c r="AV5" s="33" t="s">
        <v>144</v>
      </c>
      <c r="AW5" s="33" t="s">
        <v>144</v>
      </c>
      <c r="AX5" s="33" t="s">
        <v>144</v>
      </c>
      <c r="AY5" s="33" t="s">
        <v>144</v>
      </c>
      <c r="AZ5" s="44" t="s">
        <v>144</v>
      </c>
    </row>
    <row r="6" spans="1:52" ht="15" customHeight="1">
      <c r="A6" s="7">
        <v>1</v>
      </c>
      <c r="B6" s="21">
        <v>1033</v>
      </c>
      <c r="C6" s="34">
        <v>42.1</v>
      </c>
      <c r="D6" s="34">
        <v>44.8</v>
      </c>
      <c r="E6" s="35">
        <f>IF((D6-C6)=0,"",D6-C6)</f>
        <v>2.6999999999999957</v>
      </c>
      <c r="F6" s="21">
        <v>4298</v>
      </c>
      <c r="G6" s="34">
        <v>41.7</v>
      </c>
      <c r="H6" s="34">
        <v>44.2</v>
      </c>
      <c r="I6" s="35">
        <f>IF((H6-G6)=0,"",H6-G6)</f>
        <v>2.5</v>
      </c>
      <c r="J6" s="28">
        <v>767.5</v>
      </c>
      <c r="K6" s="28">
        <v>42.3</v>
      </c>
      <c r="L6" s="28">
        <v>45.6</v>
      </c>
      <c r="M6" s="35">
        <f>IF((L6-K6)=0,"",L6-K6)</f>
        <v>3.3000000000000043</v>
      </c>
      <c r="N6" s="21">
        <v>45</v>
      </c>
      <c r="O6" s="21">
        <v>41</v>
      </c>
      <c r="P6" s="21">
        <v>41</v>
      </c>
      <c r="Q6" s="21">
        <v>47</v>
      </c>
      <c r="R6" s="21">
        <v>46</v>
      </c>
      <c r="S6" s="21">
        <v>47</v>
      </c>
      <c r="T6" s="21">
        <v>76</v>
      </c>
      <c r="U6" s="21">
        <v>54</v>
      </c>
      <c r="V6" s="21">
        <v>66</v>
      </c>
      <c r="W6" s="21">
        <v>49</v>
      </c>
      <c r="X6" s="21">
        <v>44</v>
      </c>
      <c r="Y6" s="21">
        <v>47</v>
      </c>
      <c r="Z6" s="21">
        <v>79</v>
      </c>
      <c r="AA6" s="21">
        <v>45</v>
      </c>
      <c r="AB6" s="21">
        <v>52</v>
      </c>
      <c r="AC6" s="21">
        <v>48</v>
      </c>
      <c r="AD6" s="21">
        <v>45</v>
      </c>
      <c r="AE6" s="21">
        <v>46</v>
      </c>
      <c r="AF6" s="21">
        <v>50</v>
      </c>
      <c r="AG6" s="21">
        <v>45</v>
      </c>
      <c r="AH6" s="21">
        <v>47</v>
      </c>
      <c r="AI6" s="21">
        <v>130</v>
      </c>
      <c r="AJ6" s="21">
        <v>75</v>
      </c>
      <c r="AK6" s="21">
        <v>97</v>
      </c>
      <c r="AL6" s="21">
        <v>179</v>
      </c>
      <c r="AM6" s="21">
        <v>76</v>
      </c>
      <c r="AN6" s="21">
        <v>106</v>
      </c>
      <c r="AO6" s="21">
        <v>128</v>
      </c>
      <c r="AP6" s="21">
        <v>83</v>
      </c>
      <c r="AQ6" s="21">
        <v>108</v>
      </c>
      <c r="AR6" s="21"/>
      <c r="AS6" s="21"/>
      <c r="AT6" s="21"/>
      <c r="AU6" s="21"/>
      <c r="AV6" s="21"/>
      <c r="AW6" s="21"/>
      <c r="AX6" s="21"/>
      <c r="AY6" s="21"/>
      <c r="AZ6" s="45"/>
    </row>
    <row r="7" spans="1:52" ht="15" customHeight="1">
      <c r="A7" s="7">
        <v>2</v>
      </c>
      <c r="B7" s="21">
        <v>1318</v>
      </c>
      <c r="C7" s="34">
        <v>42.4</v>
      </c>
      <c r="D7" s="34">
        <v>45.1</v>
      </c>
      <c r="E7" s="35">
        <f>IF((D7-C7)=0,"",D7-C7)</f>
        <v>2.7000000000000028</v>
      </c>
      <c r="F7" s="21">
        <v>4325</v>
      </c>
      <c r="G7" s="34">
        <v>41.86</v>
      </c>
      <c r="H7" s="34">
        <v>46.5</v>
      </c>
      <c r="I7" s="35">
        <f>IF((H7-G7)=0,"",H7-G7)</f>
        <v>4.6400000000000006</v>
      </c>
      <c r="J7" s="21">
        <v>744</v>
      </c>
      <c r="K7" s="34">
        <v>41.6</v>
      </c>
      <c r="L7" s="34">
        <v>44.3</v>
      </c>
      <c r="M7" s="35">
        <f>IF((L7-K7)=0,"",L7-K7)</f>
        <v>2.6999999999999957</v>
      </c>
      <c r="N7" s="21">
        <v>51</v>
      </c>
      <c r="O7" s="22">
        <v>47</v>
      </c>
      <c r="P7" s="21">
        <v>47</v>
      </c>
      <c r="Q7" s="21">
        <v>48</v>
      </c>
      <c r="R7" s="21">
        <v>46</v>
      </c>
      <c r="S7" s="21">
        <v>47</v>
      </c>
      <c r="T7" s="21">
        <v>75</v>
      </c>
      <c r="U7" s="21">
        <v>47</v>
      </c>
      <c r="V7" s="21">
        <v>51</v>
      </c>
      <c r="W7" s="21">
        <v>39</v>
      </c>
      <c r="X7" s="21">
        <v>43</v>
      </c>
      <c r="Y7" s="21">
        <v>46</v>
      </c>
      <c r="Z7" s="21">
        <v>42</v>
      </c>
      <c r="AA7" s="21">
        <v>44</v>
      </c>
      <c r="AB7" s="21">
        <v>47</v>
      </c>
      <c r="AC7" s="21">
        <v>133</v>
      </c>
      <c r="AD7" s="21">
        <v>61</v>
      </c>
      <c r="AE7" s="21">
        <v>91</v>
      </c>
      <c r="AF7" s="21">
        <v>100</v>
      </c>
      <c r="AG7" s="21">
        <v>77</v>
      </c>
      <c r="AH7" s="21">
        <v>71</v>
      </c>
      <c r="AI7" s="22">
        <v>140</v>
      </c>
      <c r="AJ7" s="21">
        <v>95</v>
      </c>
      <c r="AK7" s="21">
        <v>131</v>
      </c>
      <c r="AL7" s="21">
        <v>106</v>
      </c>
      <c r="AM7" s="21">
        <v>49</v>
      </c>
      <c r="AN7" s="21">
        <v>61</v>
      </c>
      <c r="AO7" s="21">
        <v>111</v>
      </c>
      <c r="AP7" s="22">
        <v>79</v>
      </c>
      <c r="AQ7" s="21">
        <v>94</v>
      </c>
      <c r="AR7" s="21"/>
      <c r="AS7" s="21"/>
      <c r="AT7" s="21"/>
      <c r="AU7" s="21"/>
      <c r="AV7" s="21"/>
      <c r="AW7" s="21"/>
      <c r="AX7" s="21"/>
      <c r="AY7" s="21"/>
      <c r="AZ7" s="45"/>
    </row>
    <row r="8" spans="1:52" ht="15" customHeight="1">
      <c r="A8" s="7">
        <v>3</v>
      </c>
      <c r="B8" s="21"/>
      <c r="C8" s="34"/>
      <c r="D8" s="34"/>
      <c r="E8" s="35"/>
      <c r="F8" s="21"/>
      <c r="G8" s="34"/>
      <c r="H8" s="34"/>
      <c r="I8" s="35"/>
      <c r="J8" s="28"/>
      <c r="K8" s="28"/>
      <c r="L8" s="28"/>
      <c r="M8" s="35"/>
      <c r="N8" s="22"/>
      <c r="O8" s="22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2"/>
      <c r="AP8" s="22"/>
      <c r="AQ8" s="22"/>
      <c r="AR8" s="22"/>
      <c r="AS8" s="22"/>
      <c r="AT8" s="22"/>
      <c r="AU8" s="21"/>
      <c r="AV8" s="21"/>
      <c r="AW8" s="21"/>
      <c r="AX8" s="21"/>
      <c r="AY8" s="21"/>
      <c r="AZ8" s="45"/>
    </row>
    <row r="9" spans="1:52" ht="15" customHeight="1">
      <c r="A9" s="7">
        <v>4</v>
      </c>
      <c r="B9" s="21"/>
      <c r="C9" s="34"/>
      <c r="D9" s="34"/>
      <c r="E9" s="35"/>
      <c r="F9" s="21"/>
      <c r="G9" s="34"/>
      <c r="H9" s="34"/>
      <c r="I9" s="35"/>
      <c r="J9" s="21"/>
      <c r="K9" s="34"/>
      <c r="L9" s="34"/>
      <c r="M9" s="35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2"/>
      <c r="AV9" s="22"/>
      <c r="AW9" s="22"/>
      <c r="AX9" s="21"/>
      <c r="AY9" s="21"/>
      <c r="AZ9" s="45"/>
    </row>
    <row r="10" spans="1:52" ht="15" customHeight="1">
      <c r="A10" s="7">
        <v>5</v>
      </c>
      <c r="B10" s="22"/>
      <c r="C10" s="36"/>
      <c r="D10" s="36"/>
      <c r="E10" s="35"/>
      <c r="F10" s="21"/>
      <c r="G10" s="34"/>
      <c r="H10" s="34"/>
      <c r="I10" s="35"/>
      <c r="J10" s="22"/>
      <c r="K10" s="36"/>
      <c r="L10" s="36"/>
      <c r="M10" s="35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45"/>
    </row>
    <row r="11" spans="1:52" ht="15" customHeight="1">
      <c r="A11" s="7">
        <v>6</v>
      </c>
      <c r="B11" s="21"/>
      <c r="C11" s="36"/>
      <c r="D11" s="34"/>
      <c r="E11" s="35"/>
      <c r="F11" s="21"/>
      <c r="G11" s="34"/>
      <c r="H11" s="34"/>
      <c r="I11" s="35"/>
      <c r="J11" s="21"/>
      <c r="K11" s="34"/>
      <c r="L11" s="34"/>
      <c r="M11" s="35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45"/>
    </row>
    <row r="12" spans="1:52" ht="15" customHeight="1">
      <c r="A12" s="7">
        <v>7</v>
      </c>
      <c r="B12" s="21"/>
      <c r="C12" s="34"/>
      <c r="D12" s="34"/>
      <c r="E12" s="35"/>
      <c r="F12" s="21"/>
      <c r="G12" s="34"/>
      <c r="H12" s="34"/>
      <c r="I12" s="35"/>
      <c r="J12" s="21"/>
      <c r="K12" s="34"/>
      <c r="L12" s="34"/>
      <c r="M12" s="35"/>
      <c r="N12" s="21"/>
      <c r="O12" s="22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2"/>
      <c r="AV12" s="22"/>
      <c r="AW12" s="22"/>
      <c r="AX12" s="21"/>
      <c r="AY12" s="21"/>
      <c r="AZ12" s="45"/>
    </row>
    <row r="13" spans="1:52" ht="15" customHeight="1">
      <c r="A13" s="7">
        <v>8</v>
      </c>
      <c r="B13" s="21"/>
      <c r="C13" s="34"/>
      <c r="D13" s="34"/>
      <c r="E13" s="35"/>
      <c r="F13" s="21"/>
      <c r="G13" s="34"/>
      <c r="H13" s="34"/>
      <c r="I13" s="35"/>
      <c r="J13" s="21"/>
      <c r="K13" s="34"/>
      <c r="L13" s="34"/>
      <c r="M13" s="35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45"/>
    </row>
    <row r="14" spans="1:52" ht="15" customHeight="1">
      <c r="A14" s="7">
        <v>9</v>
      </c>
      <c r="B14" s="21"/>
      <c r="C14" s="34"/>
      <c r="D14" s="34"/>
      <c r="E14" s="35"/>
      <c r="F14" s="21"/>
      <c r="G14" s="34"/>
      <c r="H14" s="34"/>
      <c r="I14" s="35"/>
      <c r="J14" s="21"/>
      <c r="K14" s="34"/>
      <c r="L14" s="34"/>
      <c r="M14" s="35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45"/>
    </row>
    <row r="15" spans="1:52" ht="15" customHeight="1">
      <c r="A15" s="7">
        <v>10</v>
      </c>
      <c r="B15" s="21"/>
      <c r="C15" s="34"/>
      <c r="D15" s="34"/>
      <c r="E15" s="35"/>
      <c r="F15" s="21"/>
      <c r="G15" s="34"/>
      <c r="H15" s="34"/>
      <c r="I15" s="35"/>
      <c r="J15" s="22"/>
      <c r="K15" s="36"/>
      <c r="L15" s="36"/>
      <c r="M15" s="35"/>
      <c r="N15" s="22"/>
      <c r="O15" s="22"/>
      <c r="P15" s="22"/>
      <c r="Q15" s="22"/>
      <c r="R15" s="22"/>
      <c r="S15" s="22"/>
      <c r="T15" s="21"/>
      <c r="U15" s="21"/>
      <c r="V15" s="21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45"/>
    </row>
    <row r="16" spans="1:52" ht="15" customHeight="1">
      <c r="A16" s="7" t="s">
        <v>38</v>
      </c>
      <c r="B16" s="24"/>
      <c r="C16" s="37"/>
      <c r="D16" s="37"/>
      <c r="E16" s="37"/>
      <c r="F16" s="38"/>
      <c r="G16" s="39"/>
      <c r="H16" s="39"/>
      <c r="I16" s="37"/>
      <c r="J16" s="24"/>
      <c r="K16" s="37"/>
      <c r="L16" s="37"/>
      <c r="M16" s="37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30"/>
    </row>
    <row r="17" spans="1:52" ht="15" customHeight="1">
      <c r="A17" s="7">
        <v>11</v>
      </c>
      <c r="B17" s="21"/>
      <c r="C17" s="21"/>
      <c r="D17" s="34"/>
      <c r="E17" s="35"/>
      <c r="F17" s="21"/>
      <c r="G17" s="34"/>
      <c r="H17" s="34"/>
      <c r="I17" s="35"/>
      <c r="J17" s="21"/>
      <c r="K17" s="34"/>
      <c r="L17" s="34"/>
      <c r="M17" s="35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45"/>
    </row>
    <row r="18" spans="1:52" ht="15" customHeight="1">
      <c r="A18" s="7">
        <v>12</v>
      </c>
      <c r="B18" s="21"/>
      <c r="C18" s="34"/>
      <c r="D18" s="34"/>
      <c r="E18" s="35"/>
      <c r="F18" s="21"/>
      <c r="G18" s="34"/>
      <c r="H18" s="34"/>
      <c r="I18" s="35"/>
      <c r="J18" s="21"/>
      <c r="K18" s="34"/>
      <c r="L18" s="34"/>
      <c r="M18" s="35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2"/>
      <c r="AV18" s="22"/>
      <c r="AW18" s="22"/>
      <c r="AX18" s="21"/>
      <c r="AY18" s="21"/>
      <c r="AZ18" s="45"/>
    </row>
    <row r="19" spans="1:52" ht="15" customHeight="1">
      <c r="A19" s="7">
        <v>13</v>
      </c>
      <c r="B19" s="21"/>
      <c r="C19" s="34"/>
      <c r="D19" s="34"/>
      <c r="E19" s="35"/>
      <c r="F19" s="21"/>
      <c r="G19" s="34"/>
      <c r="H19" s="34"/>
      <c r="I19" s="35"/>
      <c r="J19" s="21"/>
      <c r="K19" s="34"/>
      <c r="L19" s="34"/>
      <c r="M19" s="35"/>
      <c r="N19" s="22"/>
      <c r="O19" s="22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2"/>
      <c r="AP19" s="22"/>
      <c r="AQ19" s="22"/>
      <c r="AR19" s="22"/>
      <c r="AS19" s="22"/>
      <c r="AT19" s="22"/>
      <c r="AU19" s="22"/>
      <c r="AV19" s="22"/>
      <c r="AW19" s="22"/>
      <c r="AX19" s="21"/>
      <c r="AY19" s="21"/>
      <c r="AZ19" s="45"/>
    </row>
    <row r="20" spans="1:52" ht="15" customHeight="1">
      <c r="A20" s="7">
        <v>14</v>
      </c>
      <c r="B20" s="21"/>
      <c r="C20" s="34"/>
      <c r="D20" s="34"/>
      <c r="E20" s="35"/>
      <c r="F20" s="21"/>
      <c r="G20" s="34"/>
      <c r="H20" s="34"/>
      <c r="I20" s="35"/>
      <c r="J20" s="21"/>
      <c r="K20" s="27"/>
      <c r="L20" s="27"/>
      <c r="M20" s="35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2"/>
      <c r="AY20" s="22"/>
      <c r="AZ20" s="46"/>
    </row>
    <row r="21" spans="1:52" ht="15" customHeight="1">
      <c r="A21" s="7">
        <v>15</v>
      </c>
      <c r="B21" s="21"/>
      <c r="C21" s="34"/>
      <c r="D21" s="34"/>
      <c r="E21" s="35"/>
      <c r="F21" s="21"/>
      <c r="G21" s="34"/>
      <c r="H21" s="34"/>
      <c r="I21" s="35"/>
      <c r="J21" s="21"/>
      <c r="K21" s="34"/>
      <c r="L21" s="34"/>
      <c r="M21" s="35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45"/>
    </row>
    <row r="22" spans="1:52" ht="15" customHeight="1">
      <c r="A22" s="7">
        <v>16</v>
      </c>
      <c r="B22" s="21"/>
      <c r="C22" s="34"/>
      <c r="D22" s="34"/>
      <c r="E22" s="35"/>
      <c r="F22" s="21"/>
      <c r="G22" s="34"/>
      <c r="H22" s="34"/>
      <c r="I22" s="35"/>
      <c r="J22" s="21"/>
      <c r="K22" s="34"/>
      <c r="L22" s="34"/>
      <c r="M22" s="35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45"/>
    </row>
    <row r="23" spans="1:52" ht="15" customHeight="1">
      <c r="A23" s="7">
        <v>17</v>
      </c>
      <c r="B23" s="21"/>
      <c r="C23" s="34"/>
      <c r="D23" s="34"/>
      <c r="E23" s="35"/>
      <c r="F23" s="21"/>
      <c r="G23" s="34"/>
      <c r="H23" s="34"/>
      <c r="I23" s="35"/>
      <c r="J23" s="21"/>
      <c r="K23" s="34"/>
      <c r="L23" s="34"/>
      <c r="M23" s="35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45"/>
    </row>
    <row r="24" spans="1:52" ht="15" customHeight="1">
      <c r="A24" s="7">
        <v>18</v>
      </c>
      <c r="B24" s="21"/>
      <c r="C24" s="34"/>
      <c r="D24" s="34"/>
      <c r="E24" s="35"/>
      <c r="F24" s="21"/>
      <c r="G24" s="34"/>
      <c r="H24" s="34"/>
      <c r="I24" s="35"/>
      <c r="J24" s="21"/>
      <c r="K24" s="34"/>
      <c r="L24" s="34"/>
      <c r="M24" s="35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45"/>
    </row>
    <row r="25" spans="1:52" ht="15" customHeight="1">
      <c r="A25" s="7">
        <v>19</v>
      </c>
      <c r="B25" s="21"/>
      <c r="C25" s="34"/>
      <c r="D25" s="34"/>
      <c r="E25" s="35"/>
      <c r="F25" s="21"/>
      <c r="G25" s="34"/>
      <c r="H25" s="34"/>
      <c r="I25" s="35"/>
      <c r="J25" s="21"/>
      <c r="K25" s="34"/>
      <c r="L25" s="34"/>
      <c r="M25" s="35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45"/>
    </row>
    <row r="26" spans="1:52" ht="15" customHeight="1">
      <c r="A26" s="7">
        <v>20</v>
      </c>
      <c r="B26" s="21"/>
      <c r="C26" s="34"/>
      <c r="D26" s="34"/>
      <c r="E26" s="35"/>
      <c r="F26" s="21"/>
      <c r="G26" s="34"/>
      <c r="H26" s="34"/>
      <c r="I26" s="35"/>
      <c r="J26" s="21"/>
      <c r="K26" s="34"/>
      <c r="L26" s="34"/>
      <c r="M26" s="35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45"/>
    </row>
    <row r="27" spans="1:52" ht="15" customHeight="1">
      <c r="A27" s="7" t="s">
        <v>39</v>
      </c>
      <c r="B27" s="24"/>
      <c r="C27" s="37"/>
      <c r="D27" s="37"/>
      <c r="E27" s="37"/>
      <c r="F27" s="24"/>
      <c r="G27" s="37"/>
      <c r="H27" s="37"/>
      <c r="I27" s="37"/>
      <c r="J27" s="24"/>
      <c r="K27" s="37"/>
      <c r="L27" s="37"/>
      <c r="M27" s="37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30"/>
    </row>
    <row r="28" spans="1:52" ht="15" customHeight="1">
      <c r="A28" s="7">
        <v>21</v>
      </c>
      <c r="B28" s="21"/>
      <c r="C28" s="21"/>
      <c r="D28" s="34"/>
      <c r="E28" s="35"/>
      <c r="F28" s="21"/>
      <c r="G28" s="34"/>
      <c r="H28" s="34"/>
      <c r="I28" s="35"/>
      <c r="J28" s="21"/>
      <c r="K28" s="34"/>
      <c r="L28" s="34"/>
      <c r="M28" s="35"/>
      <c r="N28" s="22"/>
      <c r="O28" s="22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2"/>
      <c r="AP28" s="22"/>
      <c r="AQ28" s="22"/>
      <c r="AR28" s="22"/>
      <c r="AS28" s="22"/>
      <c r="AT28" s="22"/>
      <c r="AU28" s="21"/>
      <c r="AV28" s="21"/>
      <c r="AW28" s="21"/>
      <c r="AX28" s="21"/>
      <c r="AY28" s="21"/>
      <c r="AZ28" s="45"/>
    </row>
    <row r="29" spans="1:52" ht="15" customHeight="1">
      <c r="A29" s="7">
        <v>22</v>
      </c>
      <c r="B29" s="21"/>
      <c r="C29" s="34"/>
      <c r="D29" s="34"/>
      <c r="E29" s="35"/>
      <c r="F29" s="21"/>
      <c r="G29" s="34"/>
      <c r="H29" s="34"/>
      <c r="I29" s="35"/>
      <c r="J29" s="21"/>
      <c r="K29" s="34"/>
      <c r="L29" s="34"/>
      <c r="M29" s="35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45"/>
    </row>
    <row r="30" spans="1:52" ht="15" customHeight="1">
      <c r="A30" s="7">
        <v>23</v>
      </c>
      <c r="B30" s="21"/>
      <c r="C30" s="34"/>
      <c r="D30" s="34"/>
      <c r="E30" s="35"/>
      <c r="F30" s="21"/>
      <c r="G30" s="34"/>
      <c r="H30" s="34"/>
      <c r="I30" s="35"/>
      <c r="J30" s="21"/>
      <c r="K30" s="34"/>
      <c r="L30" s="34"/>
      <c r="M30" s="35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45"/>
    </row>
    <row r="31" spans="1:52" ht="15" customHeight="1">
      <c r="A31" s="7">
        <v>24</v>
      </c>
      <c r="B31" s="21">
        <v>857.13</v>
      </c>
      <c r="C31" s="34">
        <v>44.2</v>
      </c>
      <c r="D31" s="34">
        <v>47.9</v>
      </c>
      <c r="E31" s="35">
        <f t="shared" ref="E31:E38" si="0">IF((D31-C31)=0,"",D31-C31)</f>
        <v>3.6999999999999957</v>
      </c>
      <c r="F31" s="21">
        <v>4329.17</v>
      </c>
      <c r="G31" s="34">
        <v>41.51</v>
      </c>
      <c r="H31" s="34">
        <v>47.16</v>
      </c>
      <c r="I31" s="35">
        <f t="shared" ref="I31:I38" si="1">IF((H31-G31)=0,"",H31-G31)</f>
        <v>5.6499999999999986</v>
      </c>
      <c r="J31" s="21">
        <v>741</v>
      </c>
      <c r="K31" s="27">
        <v>42.6</v>
      </c>
      <c r="L31" s="27">
        <v>46.2</v>
      </c>
      <c r="M31" s="35">
        <f t="shared" ref="M31:M38" si="2">IF((L31-K31)=0,"",L31-K31)</f>
        <v>3.6000000000000014</v>
      </c>
      <c r="N31" s="21">
        <v>49.4</v>
      </c>
      <c r="O31" s="21">
        <v>43.8</v>
      </c>
      <c r="P31" s="21">
        <v>45.2</v>
      </c>
      <c r="Q31" s="21">
        <v>48.7</v>
      </c>
      <c r="R31" s="21">
        <v>47</v>
      </c>
      <c r="S31" s="21">
        <v>48</v>
      </c>
      <c r="T31" s="21">
        <v>48.7</v>
      </c>
      <c r="U31" s="21">
        <v>47</v>
      </c>
      <c r="V31" s="21">
        <v>48</v>
      </c>
      <c r="W31" s="21">
        <v>72</v>
      </c>
      <c r="X31" s="21">
        <v>43</v>
      </c>
      <c r="Y31" s="21">
        <v>51.7</v>
      </c>
      <c r="Z31" s="21">
        <v>84.1</v>
      </c>
      <c r="AA31" s="21">
        <v>45.7</v>
      </c>
      <c r="AB31" s="21">
        <v>57.4</v>
      </c>
      <c r="AC31" s="21">
        <v>57.1</v>
      </c>
      <c r="AD31" s="21">
        <v>46.65</v>
      </c>
      <c r="AE31" s="21">
        <v>53.1</v>
      </c>
      <c r="AF31" s="21">
        <v>62.8</v>
      </c>
      <c r="AG31" s="21">
        <v>46.6</v>
      </c>
      <c r="AH31" s="21">
        <v>52.1</v>
      </c>
      <c r="AI31" s="21">
        <v>140.30000000000001</v>
      </c>
      <c r="AJ31" s="21">
        <v>61</v>
      </c>
      <c r="AK31" s="21">
        <v>94</v>
      </c>
      <c r="AL31" s="21">
        <v>156.97999999999999</v>
      </c>
      <c r="AM31" s="21">
        <v>71.2</v>
      </c>
      <c r="AN31" s="21">
        <v>88.9</v>
      </c>
      <c r="AO31" s="21">
        <v>149.5</v>
      </c>
      <c r="AP31" s="21">
        <v>89.4</v>
      </c>
      <c r="AQ31" s="21">
        <v>124</v>
      </c>
      <c r="AR31" s="21"/>
      <c r="AS31" s="21"/>
      <c r="AT31" s="21"/>
      <c r="AU31" s="21"/>
      <c r="AV31" s="21"/>
      <c r="AW31" s="21"/>
      <c r="AX31" s="21"/>
      <c r="AY31" s="21"/>
      <c r="AZ31" s="45"/>
    </row>
    <row r="32" spans="1:52" ht="15" customHeight="1">
      <c r="A32" s="7">
        <v>25</v>
      </c>
      <c r="B32" s="21">
        <v>1282.71</v>
      </c>
      <c r="C32" s="34">
        <v>44.3</v>
      </c>
      <c r="D32" s="34">
        <v>47.8</v>
      </c>
      <c r="E32" s="35">
        <f t="shared" si="0"/>
        <v>3.5</v>
      </c>
      <c r="F32" s="21">
        <v>4330.5</v>
      </c>
      <c r="G32" s="34">
        <v>41.6</v>
      </c>
      <c r="H32" s="34">
        <v>47.3</v>
      </c>
      <c r="I32" s="35">
        <f t="shared" si="1"/>
        <v>5.6999999999999957</v>
      </c>
      <c r="J32" s="21">
        <v>734.67</v>
      </c>
      <c r="K32" s="34">
        <v>42.7</v>
      </c>
      <c r="L32" s="34">
        <v>46.5</v>
      </c>
      <c r="M32" s="35">
        <f t="shared" si="2"/>
        <v>3.7999999999999972</v>
      </c>
      <c r="N32" s="21">
        <v>54</v>
      </c>
      <c r="O32" s="21">
        <v>53.8</v>
      </c>
      <c r="P32" s="21">
        <v>49.2</v>
      </c>
      <c r="Q32" s="21">
        <v>50</v>
      </c>
      <c r="R32" s="21">
        <v>45</v>
      </c>
      <c r="S32" s="21">
        <v>49.6</v>
      </c>
      <c r="T32" s="21">
        <v>50</v>
      </c>
      <c r="U32" s="21">
        <v>45</v>
      </c>
      <c r="V32" s="21">
        <v>49.6</v>
      </c>
      <c r="W32" s="21">
        <v>47</v>
      </c>
      <c r="X32" s="21">
        <v>42.8</v>
      </c>
      <c r="Y32" s="21">
        <v>44</v>
      </c>
      <c r="Z32" s="21">
        <v>50</v>
      </c>
      <c r="AA32" s="21">
        <v>45</v>
      </c>
      <c r="AB32" s="21">
        <v>46</v>
      </c>
      <c r="AC32" s="21">
        <v>51</v>
      </c>
      <c r="AD32" s="21">
        <v>47</v>
      </c>
      <c r="AE32" s="21">
        <v>46</v>
      </c>
      <c r="AF32" s="21">
        <v>50</v>
      </c>
      <c r="AG32" s="21">
        <v>44</v>
      </c>
      <c r="AH32" s="21">
        <v>45</v>
      </c>
      <c r="AI32" s="21">
        <v>70</v>
      </c>
      <c r="AJ32" s="21">
        <v>65</v>
      </c>
      <c r="AK32" s="21">
        <v>62</v>
      </c>
      <c r="AL32" s="21">
        <v>71</v>
      </c>
      <c r="AM32" s="21">
        <v>66</v>
      </c>
      <c r="AN32" s="21">
        <v>67</v>
      </c>
      <c r="AO32" s="21">
        <v>73</v>
      </c>
      <c r="AP32" s="21">
        <v>68</v>
      </c>
      <c r="AQ32" s="21">
        <v>67</v>
      </c>
      <c r="AR32" s="21"/>
      <c r="AS32" s="21"/>
      <c r="AT32" s="21"/>
      <c r="AU32" s="21"/>
      <c r="AV32" s="21"/>
      <c r="AW32" s="21"/>
      <c r="AX32" s="21"/>
      <c r="AY32" s="21"/>
      <c r="AZ32" s="45"/>
    </row>
    <row r="33" spans="1:52" ht="15" customHeight="1">
      <c r="A33" s="7">
        <v>26</v>
      </c>
      <c r="B33" s="21">
        <v>1225</v>
      </c>
      <c r="C33" s="34">
        <v>43.2</v>
      </c>
      <c r="D33" s="34">
        <v>47.2</v>
      </c>
      <c r="E33" s="35">
        <f>IF((D34-C34)=0,"",D34-C34)</f>
        <v>4</v>
      </c>
      <c r="F33" s="21">
        <v>4325</v>
      </c>
      <c r="G33" s="34">
        <v>42.6</v>
      </c>
      <c r="H33" s="34">
        <v>47.2</v>
      </c>
      <c r="I33" s="35">
        <f t="shared" si="1"/>
        <v>4.6000000000000014</v>
      </c>
      <c r="J33" s="21">
        <v>744</v>
      </c>
      <c r="K33" s="34">
        <v>43.2</v>
      </c>
      <c r="L33" s="34">
        <v>47.6</v>
      </c>
      <c r="M33" s="35">
        <f t="shared" si="2"/>
        <v>4.3999999999999986</v>
      </c>
      <c r="N33" s="22">
        <v>57</v>
      </c>
      <c r="O33" s="22">
        <v>52</v>
      </c>
      <c r="P33" s="21">
        <v>55</v>
      </c>
      <c r="Q33" s="21">
        <v>51</v>
      </c>
      <c r="R33" s="21">
        <v>42</v>
      </c>
      <c r="S33" s="21">
        <v>48</v>
      </c>
      <c r="T33" s="21">
        <v>51</v>
      </c>
      <c r="U33" s="21">
        <v>42</v>
      </c>
      <c r="V33" s="21">
        <v>48</v>
      </c>
      <c r="W33" s="21">
        <v>50</v>
      </c>
      <c r="X33" s="21">
        <v>41</v>
      </c>
      <c r="Y33" s="21">
        <v>46</v>
      </c>
      <c r="Z33" s="21">
        <v>75</v>
      </c>
      <c r="AA33" s="21">
        <v>49</v>
      </c>
      <c r="AB33" s="21">
        <v>57</v>
      </c>
      <c r="AC33" s="21">
        <v>56</v>
      </c>
      <c r="AD33" s="21">
        <v>44</v>
      </c>
      <c r="AE33" s="21">
        <v>51</v>
      </c>
      <c r="AF33" s="21">
        <v>52</v>
      </c>
      <c r="AG33" s="21">
        <v>46</v>
      </c>
      <c r="AH33" s="21">
        <v>49</v>
      </c>
      <c r="AI33" s="21">
        <v>101</v>
      </c>
      <c r="AJ33" s="21">
        <v>62</v>
      </c>
      <c r="AK33" s="21">
        <v>72</v>
      </c>
      <c r="AL33" s="21">
        <v>96</v>
      </c>
      <c r="AM33" s="21">
        <v>43</v>
      </c>
      <c r="AN33" s="21">
        <v>85</v>
      </c>
      <c r="AO33" s="22">
        <v>102</v>
      </c>
      <c r="AP33" s="22">
        <v>57</v>
      </c>
      <c r="AQ33" s="22">
        <v>79</v>
      </c>
      <c r="AR33" s="22"/>
      <c r="AS33" s="22"/>
      <c r="AT33" s="22"/>
      <c r="AU33" s="21"/>
      <c r="AV33" s="21"/>
      <c r="AW33" s="21"/>
      <c r="AX33" s="21"/>
      <c r="AY33" s="21"/>
      <c r="AZ33" s="45"/>
    </row>
    <row r="34" spans="1:52" ht="15" customHeight="1">
      <c r="A34" s="7">
        <v>27</v>
      </c>
      <c r="B34" s="21">
        <v>1212</v>
      </c>
      <c r="C34" s="34">
        <v>43.2</v>
      </c>
      <c r="D34" s="34">
        <v>47.2</v>
      </c>
      <c r="E34" s="35"/>
      <c r="F34" s="21">
        <v>4331.29</v>
      </c>
      <c r="G34" s="34">
        <v>41.26</v>
      </c>
      <c r="H34" s="34">
        <v>46.68</v>
      </c>
      <c r="I34" s="35">
        <f t="shared" si="1"/>
        <v>5.4200000000000017</v>
      </c>
      <c r="J34" s="21">
        <v>741.33</v>
      </c>
      <c r="K34" s="34">
        <v>43.2</v>
      </c>
      <c r="L34" s="34">
        <v>46.5</v>
      </c>
      <c r="M34" s="35">
        <f t="shared" si="2"/>
        <v>3.2999999999999972</v>
      </c>
      <c r="N34" s="21">
        <v>59.4</v>
      </c>
      <c r="O34" s="21">
        <v>53.8</v>
      </c>
      <c r="P34" s="21">
        <v>49.2</v>
      </c>
      <c r="Q34" s="21">
        <v>50</v>
      </c>
      <c r="R34" s="21">
        <v>48.8</v>
      </c>
      <c r="S34" s="21">
        <v>49.6</v>
      </c>
      <c r="T34" s="21">
        <v>50</v>
      </c>
      <c r="U34" s="21">
        <v>48.8</v>
      </c>
      <c r="V34" s="21">
        <v>49.6</v>
      </c>
      <c r="W34" s="21">
        <v>83.2</v>
      </c>
      <c r="X34" s="21">
        <v>42.8</v>
      </c>
      <c r="Y34" s="21">
        <v>52.4</v>
      </c>
      <c r="Z34" s="21">
        <v>173.2</v>
      </c>
      <c r="AA34" s="21">
        <v>49.6</v>
      </c>
      <c r="AB34" s="21">
        <v>76.400000000000006</v>
      </c>
      <c r="AC34" s="21">
        <v>77.599999999999994</v>
      </c>
      <c r="AD34" s="21">
        <v>49.4</v>
      </c>
      <c r="AE34" s="21">
        <v>56.8</v>
      </c>
      <c r="AF34" s="21">
        <v>44.2</v>
      </c>
      <c r="AG34" s="21">
        <v>40.799999999999997</v>
      </c>
      <c r="AH34" s="21">
        <v>42</v>
      </c>
      <c r="AI34" s="21">
        <v>106.2</v>
      </c>
      <c r="AJ34" s="21">
        <v>85.6</v>
      </c>
      <c r="AK34" s="21">
        <v>88</v>
      </c>
      <c r="AL34" s="21">
        <v>187</v>
      </c>
      <c r="AM34" s="21">
        <v>45.4</v>
      </c>
      <c r="AN34" s="21">
        <v>57.4</v>
      </c>
      <c r="AO34" s="21">
        <v>190.2</v>
      </c>
      <c r="AP34" s="21">
        <v>150.6</v>
      </c>
      <c r="AQ34" s="21">
        <v>170.2</v>
      </c>
      <c r="AR34" s="21"/>
      <c r="AS34" s="21"/>
      <c r="AT34" s="21"/>
      <c r="AU34" s="21"/>
      <c r="AV34" s="21"/>
      <c r="AW34" s="21"/>
      <c r="AX34" s="21"/>
      <c r="AY34" s="21" t="s">
        <v>211</v>
      </c>
      <c r="AZ34" s="45"/>
    </row>
    <row r="35" spans="1:52" ht="15" customHeight="1">
      <c r="A35" s="7">
        <v>28</v>
      </c>
      <c r="B35" s="21">
        <v>1282.46</v>
      </c>
      <c r="C35" s="34">
        <v>43.9</v>
      </c>
      <c r="D35" s="34">
        <v>47.2</v>
      </c>
      <c r="E35" s="35">
        <f t="shared" si="0"/>
        <v>3.3000000000000043</v>
      </c>
      <c r="F35" s="21">
        <v>4328.21</v>
      </c>
      <c r="G35" s="34">
        <v>41.16</v>
      </c>
      <c r="H35" s="34">
        <v>46.75</v>
      </c>
      <c r="I35" s="35">
        <f t="shared" si="1"/>
        <v>5.5900000000000034</v>
      </c>
      <c r="J35" s="21">
        <v>740.83</v>
      </c>
      <c r="K35" s="34">
        <v>43</v>
      </c>
      <c r="L35" s="34">
        <v>47.2</v>
      </c>
      <c r="M35" s="35">
        <f t="shared" si="2"/>
        <v>4.2000000000000028</v>
      </c>
      <c r="N35" s="21">
        <v>44.7</v>
      </c>
      <c r="O35" s="21">
        <v>35.1</v>
      </c>
      <c r="P35" s="21">
        <v>42.6</v>
      </c>
      <c r="Q35" s="21">
        <v>47.9</v>
      </c>
      <c r="R35" s="21">
        <v>45.8</v>
      </c>
      <c r="S35" s="21">
        <v>46.8</v>
      </c>
      <c r="T35" s="21">
        <v>47.9</v>
      </c>
      <c r="U35" s="21">
        <v>45.8</v>
      </c>
      <c r="V35" s="21">
        <v>46.8</v>
      </c>
      <c r="W35" s="21">
        <v>60.9</v>
      </c>
      <c r="X35" s="21">
        <v>43.5</v>
      </c>
      <c r="Y35" s="21">
        <v>50.7</v>
      </c>
      <c r="Z35" s="21">
        <v>83.7</v>
      </c>
      <c r="AA35" s="21">
        <v>43.5</v>
      </c>
      <c r="AB35" s="21">
        <v>55.3</v>
      </c>
      <c r="AC35" s="21">
        <v>59.2</v>
      </c>
      <c r="AD35" s="21">
        <v>44.7</v>
      </c>
      <c r="AE35" s="21">
        <v>48.1</v>
      </c>
      <c r="AF35" s="21">
        <v>65</v>
      </c>
      <c r="AG35" s="21">
        <v>44.8</v>
      </c>
      <c r="AH35" s="21">
        <v>49.3</v>
      </c>
      <c r="AI35" s="21">
        <v>109.9</v>
      </c>
      <c r="AJ35" s="21">
        <v>66.2</v>
      </c>
      <c r="AK35" s="21">
        <v>92.2</v>
      </c>
      <c r="AL35" s="21">
        <v>145.19999999999999</v>
      </c>
      <c r="AM35" s="21">
        <v>73.599999999999994</v>
      </c>
      <c r="AN35" s="21">
        <v>95.4</v>
      </c>
      <c r="AO35" s="21">
        <v>158.4</v>
      </c>
      <c r="AP35" s="21">
        <v>74.900000000000006</v>
      </c>
      <c r="AQ35" s="21">
        <v>122.6</v>
      </c>
      <c r="AR35" s="21"/>
      <c r="AS35" s="21"/>
      <c r="AT35" s="21"/>
      <c r="AU35" s="21"/>
      <c r="AV35" s="21"/>
      <c r="AW35" s="21"/>
      <c r="AX35" s="21"/>
      <c r="AY35" s="21"/>
      <c r="AZ35" s="45"/>
    </row>
    <row r="36" spans="1:52" ht="15" customHeight="1">
      <c r="A36" s="7">
        <v>29</v>
      </c>
      <c r="B36" s="21">
        <v>1282.46</v>
      </c>
      <c r="C36" s="34">
        <v>43.8</v>
      </c>
      <c r="D36" s="34">
        <v>47.2</v>
      </c>
      <c r="E36" s="35">
        <f t="shared" si="0"/>
        <v>3.4000000000000057</v>
      </c>
      <c r="F36" s="21">
        <v>4332</v>
      </c>
      <c r="G36" s="34">
        <v>41.3</v>
      </c>
      <c r="H36" s="34">
        <v>46.9</v>
      </c>
      <c r="I36" s="35">
        <f t="shared" si="1"/>
        <v>5.6000000000000014</v>
      </c>
      <c r="J36" s="21">
        <v>734.83</v>
      </c>
      <c r="K36" s="34">
        <v>43.1</v>
      </c>
      <c r="L36" s="34">
        <v>47.2</v>
      </c>
      <c r="M36" s="35">
        <f t="shared" si="2"/>
        <v>4.1000000000000014</v>
      </c>
      <c r="N36" s="21">
        <v>46</v>
      </c>
      <c r="O36" s="21">
        <v>43</v>
      </c>
      <c r="P36" s="21">
        <v>42</v>
      </c>
      <c r="Q36" s="21">
        <v>48</v>
      </c>
      <c r="R36" s="21">
        <v>44</v>
      </c>
      <c r="S36" s="21">
        <v>45</v>
      </c>
      <c r="T36" s="21">
        <v>48</v>
      </c>
      <c r="U36" s="21">
        <v>44</v>
      </c>
      <c r="V36" s="21">
        <v>45</v>
      </c>
      <c r="W36" s="21">
        <v>48</v>
      </c>
      <c r="X36" s="21">
        <v>45.2</v>
      </c>
      <c r="Y36" s="21">
        <v>46</v>
      </c>
      <c r="Z36" s="21">
        <v>47</v>
      </c>
      <c r="AA36" s="21">
        <v>45</v>
      </c>
      <c r="AB36" s="21">
        <v>46</v>
      </c>
      <c r="AC36" s="21">
        <v>49</v>
      </c>
      <c r="AD36" s="21">
        <v>44</v>
      </c>
      <c r="AE36" s="21">
        <v>45</v>
      </c>
      <c r="AF36" s="21">
        <v>46</v>
      </c>
      <c r="AG36" s="21">
        <v>45</v>
      </c>
      <c r="AH36" s="21">
        <v>44</v>
      </c>
      <c r="AI36" s="21">
        <v>48</v>
      </c>
      <c r="AJ36" s="21">
        <v>42</v>
      </c>
      <c r="AK36" s="21">
        <v>44</v>
      </c>
      <c r="AL36" s="21">
        <v>46</v>
      </c>
      <c r="AM36" s="21">
        <v>42</v>
      </c>
      <c r="AN36" s="21">
        <v>43</v>
      </c>
      <c r="AO36" s="21">
        <v>47</v>
      </c>
      <c r="AP36" s="21">
        <v>42</v>
      </c>
      <c r="AQ36" s="21">
        <v>44</v>
      </c>
      <c r="AR36" s="21"/>
      <c r="AS36" s="21"/>
      <c r="AT36" s="21"/>
      <c r="AU36" s="21"/>
      <c r="AV36" s="21"/>
      <c r="AW36" s="21"/>
      <c r="AX36" s="21"/>
      <c r="AY36" s="21"/>
      <c r="AZ36" s="45"/>
    </row>
    <row r="37" spans="1:52" ht="15" customHeight="1">
      <c r="A37" s="7">
        <v>30</v>
      </c>
      <c r="B37" s="21">
        <v>1271.42</v>
      </c>
      <c r="C37" s="34">
        <v>42.9</v>
      </c>
      <c r="D37" s="34">
        <v>46.5</v>
      </c>
      <c r="E37" s="35">
        <f t="shared" si="0"/>
        <v>3.6000000000000014</v>
      </c>
      <c r="F37" s="21">
        <v>4256</v>
      </c>
      <c r="G37" s="34">
        <v>42.2</v>
      </c>
      <c r="H37" s="34">
        <v>44.9</v>
      </c>
      <c r="I37" s="35">
        <f t="shared" si="1"/>
        <v>2.6999999999999957</v>
      </c>
      <c r="J37" s="21">
        <v>740.92</v>
      </c>
      <c r="K37" s="34">
        <v>42.5</v>
      </c>
      <c r="L37" s="34">
        <v>45.9</v>
      </c>
      <c r="M37" s="35">
        <f t="shared" si="2"/>
        <v>3.3999999999999986</v>
      </c>
      <c r="N37" s="21">
        <v>45</v>
      </c>
      <c r="O37" s="21">
        <v>43</v>
      </c>
      <c r="P37" s="21">
        <v>44</v>
      </c>
      <c r="Q37" s="21">
        <v>49</v>
      </c>
      <c r="R37" s="21">
        <v>46.9</v>
      </c>
      <c r="S37" s="21">
        <v>48.3</v>
      </c>
      <c r="T37" s="21">
        <v>49</v>
      </c>
      <c r="U37" s="21">
        <v>46.9</v>
      </c>
      <c r="V37" s="21">
        <v>48.3</v>
      </c>
      <c r="W37" s="21">
        <v>77.099999999999994</v>
      </c>
      <c r="X37" s="21">
        <v>44.9</v>
      </c>
      <c r="Y37" s="21">
        <v>53.2</v>
      </c>
      <c r="Z37" s="21">
        <v>111.6</v>
      </c>
      <c r="AA37" s="21">
        <v>47.8</v>
      </c>
      <c r="AB37" s="21">
        <v>62.2</v>
      </c>
      <c r="AC37" s="21">
        <v>65.3</v>
      </c>
      <c r="AD37" s="21">
        <v>47.7</v>
      </c>
      <c r="AE37" s="21">
        <v>52.4</v>
      </c>
      <c r="AF37" s="21">
        <v>83.1</v>
      </c>
      <c r="AG37" s="21">
        <v>46.9</v>
      </c>
      <c r="AH37" s="21">
        <v>52.9</v>
      </c>
      <c r="AI37" s="21">
        <v>152.6</v>
      </c>
      <c r="AJ37" s="21">
        <v>72.8</v>
      </c>
      <c r="AK37" s="21">
        <v>97.5</v>
      </c>
      <c r="AL37" s="21">
        <v>165</v>
      </c>
      <c r="AM37" s="21">
        <v>61.7</v>
      </c>
      <c r="AN37" s="21">
        <v>85.7</v>
      </c>
      <c r="AO37" s="21">
        <v>138.1</v>
      </c>
      <c r="AP37" s="21">
        <v>101.3</v>
      </c>
      <c r="AQ37" s="21">
        <v>114.6</v>
      </c>
      <c r="AR37" s="21"/>
      <c r="AS37" s="21"/>
      <c r="AT37" s="21"/>
      <c r="AU37" s="21"/>
      <c r="AV37" s="21"/>
      <c r="AW37" s="21"/>
      <c r="AX37" s="21"/>
      <c r="AY37" s="21"/>
      <c r="AZ37" s="45"/>
    </row>
    <row r="38" spans="1:52" ht="15" customHeight="1">
      <c r="A38" s="7">
        <v>31</v>
      </c>
      <c r="B38" s="21">
        <v>1212</v>
      </c>
      <c r="C38" s="34">
        <v>43.2</v>
      </c>
      <c r="D38" s="34">
        <v>47.2</v>
      </c>
      <c r="E38" s="35">
        <f t="shared" si="0"/>
        <v>4</v>
      </c>
      <c r="F38" s="21">
        <v>4329.17</v>
      </c>
      <c r="G38" s="34">
        <v>41.51</v>
      </c>
      <c r="H38" s="34">
        <v>47.16</v>
      </c>
      <c r="I38" s="35">
        <f t="shared" si="1"/>
        <v>5.6499999999999986</v>
      </c>
      <c r="J38" s="21">
        <v>741.54</v>
      </c>
      <c r="K38" s="34">
        <v>42.5</v>
      </c>
      <c r="L38" s="34">
        <v>46.7</v>
      </c>
      <c r="M38" s="35">
        <f t="shared" si="2"/>
        <v>4.2000000000000028</v>
      </c>
      <c r="N38" s="21">
        <v>59.4</v>
      </c>
      <c r="O38" s="21">
        <v>53.8</v>
      </c>
      <c r="P38" s="21">
        <v>49.2</v>
      </c>
      <c r="Q38" s="21">
        <v>50</v>
      </c>
      <c r="R38" s="21">
        <v>48.8</v>
      </c>
      <c r="S38" s="21">
        <v>49.6</v>
      </c>
      <c r="T38" s="21">
        <v>65</v>
      </c>
      <c r="U38" s="21">
        <v>47</v>
      </c>
      <c r="V38" s="21">
        <v>53</v>
      </c>
      <c r="W38" s="21">
        <v>83.2</v>
      </c>
      <c r="X38" s="21">
        <v>42.8</v>
      </c>
      <c r="Y38" s="21">
        <v>52.4</v>
      </c>
      <c r="Z38" s="21">
        <v>173.2</v>
      </c>
      <c r="AA38" s="21">
        <v>49.6</v>
      </c>
      <c r="AB38" s="21">
        <v>76.400000000000006</v>
      </c>
      <c r="AC38" s="21">
        <v>77.599999999999994</v>
      </c>
      <c r="AD38" s="21">
        <v>49.4</v>
      </c>
      <c r="AE38" s="21">
        <v>56.8</v>
      </c>
      <c r="AF38" s="21">
        <v>44.2</v>
      </c>
      <c r="AG38" s="21">
        <v>40.799999999999997</v>
      </c>
      <c r="AH38" s="21">
        <v>42</v>
      </c>
      <c r="AI38" s="21">
        <v>106.2</v>
      </c>
      <c r="AJ38" s="21">
        <v>85.6</v>
      </c>
      <c r="AK38" s="21">
        <v>88</v>
      </c>
      <c r="AL38" s="21">
        <v>187</v>
      </c>
      <c r="AM38" s="21">
        <v>45.4</v>
      </c>
      <c r="AN38" s="21">
        <v>57.4</v>
      </c>
      <c r="AO38" s="21">
        <v>190.2</v>
      </c>
      <c r="AP38" s="21">
        <v>150.6</v>
      </c>
      <c r="AQ38" s="21">
        <v>170.2</v>
      </c>
      <c r="AR38" s="21"/>
      <c r="AS38" s="21"/>
      <c r="AT38" s="21"/>
      <c r="AU38" s="21"/>
      <c r="AV38" s="21"/>
      <c r="AW38" s="21"/>
      <c r="AX38" s="21"/>
      <c r="AY38" s="21"/>
      <c r="AZ38" s="45"/>
    </row>
    <row r="39" spans="1:52" ht="15" customHeight="1">
      <c r="A39" s="7" t="s">
        <v>40</v>
      </c>
      <c r="B39" s="24">
        <f t="shared" ref="B39:AZ39" si="3">IF(ISERROR(AVERAGE(B28:B38)),"",AVERAGE(B28:B38))</f>
        <v>1203.1475</v>
      </c>
      <c r="C39" s="37">
        <f t="shared" si="3"/>
        <v>43.587499999999991</v>
      </c>
      <c r="D39" s="37">
        <f t="shared" si="3"/>
        <v>47.274999999999991</v>
      </c>
      <c r="E39" s="37">
        <f t="shared" si="3"/>
        <v>3.6428571428571437</v>
      </c>
      <c r="F39" s="24">
        <f t="shared" si="3"/>
        <v>4320.1674999999996</v>
      </c>
      <c r="G39" s="37">
        <f t="shared" si="3"/>
        <v>41.642499999999998</v>
      </c>
      <c r="H39" s="37">
        <f t="shared" si="3"/>
        <v>46.756249999999994</v>
      </c>
      <c r="I39" s="37">
        <f t="shared" si="3"/>
        <v>5.1137499999999996</v>
      </c>
      <c r="J39" s="24">
        <f t="shared" si="3"/>
        <v>739.89</v>
      </c>
      <c r="K39" s="37">
        <f t="shared" si="3"/>
        <v>42.85</v>
      </c>
      <c r="L39" s="37">
        <f t="shared" si="3"/>
        <v>46.724999999999994</v>
      </c>
      <c r="M39" s="37">
        <f t="shared" si="3"/>
        <v>3.875</v>
      </c>
      <c r="N39" s="24">
        <f t="shared" si="3"/>
        <v>51.862499999999997</v>
      </c>
      <c r="O39" s="24">
        <f t="shared" si="3"/>
        <v>47.287500000000001</v>
      </c>
      <c r="P39" s="24">
        <f t="shared" si="3"/>
        <v>47.050000000000004</v>
      </c>
      <c r="Q39" s="24">
        <f t="shared" si="3"/>
        <v>49.325000000000003</v>
      </c>
      <c r="R39" s="24">
        <f t="shared" si="3"/>
        <v>46.037500000000001</v>
      </c>
      <c r="S39" s="24">
        <f t="shared" si="3"/>
        <v>48.112500000000004</v>
      </c>
      <c r="T39" s="24">
        <f t="shared" si="3"/>
        <v>51.2</v>
      </c>
      <c r="U39" s="24">
        <f t="shared" si="3"/>
        <v>45.8125</v>
      </c>
      <c r="V39" s="24">
        <f t="shared" si="3"/>
        <v>48.537500000000001</v>
      </c>
      <c r="W39" s="24">
        <f t="shared" si="3"/>
        <v>65.174999999999997</v>
      </c>
      <c r="X39" s="24">
        <f t="shared" si="3"/>
        <v>43.25</v>
      </c>
      <c r="Y39" s="24">
        <f t="shared" si="3"/>
        <v>49.55</v>
      </c>
      <c r="Z39" s="24">
        <f t="shared" si="3"/>
        <v>99.724999999999994</v>
      </c>
      <c r="AA39" s="24">
        <f t="shared" si="3"/>
        <v>46.9</v>
      </c>
      <c r="AB39" s="24">
        <f t="shared" si="3"/>
        <v>59.587500000000006</v>
      </c>
      <c r="AC39" s="24">
        <f t="shared" si="3"/>
        <v>61.599999999999994</v>
      </c>
      <c r="AD39" s="24">
        <f t="shared" si="3"/>
        <v>46.606249999999996</v>
      </c>
      <c r="AE39" s="24">
        <f t="shared" si="3"/>
        <v>51.15</v>
      </c>
      <c r="AF39" s="24">
        <f t="shared" si="3"/>
        <v>55.912500000000001</v>
      </c>
      <c r="AG39" s="24">
        <f t="shared" si="3"/>
        <v>44.362499999999997</v>
      </c>
      <c r="AH39" s="24">
        <f t="shared" si="3"/>
        <v>47.037499999999994</v>
      </c>
      <c r="AI39" s="24">
        <f t="shared" si="3"/>
        <v>104.27500000000001</v>
      </c>
      <c r="AJ39" s="24">
        <f t="shared" si="3"/>
        <v>67.525000000000006</v>
      </c>
      <c r="AK39" s="24">
        <f t="shared" si="3"/>
        <v>79.712500000000006</v>
      </c>
      <c r="AL39" s="24">
        <f t="shared" si="3"/>
        <v>131.77250000000001</v>
      </c>
      <c r="AM39" s="24">
        <f t="shared" si="3"/>
        <v>56.037499999999994</v>
      </c>
      <c r="AN39" s="24">
        <f t="shared" si="3"/>
        <v>72.475000000000009</v>
      </c>
      <c r="AO39" s="24">
        <f t="shared" si="3"/>
        <v>131.05000000000001</v>
      </c>
      <c r="AP39" s="24">
        <f t="shared" si="3"/>
        <v>91.724999999999994</v>
      </c>
      <c r="AQ39" s="24">
        <f t="shared" si="3"/>
        <v>111.44999999999999</v>
      </c>
      <c r="AR39" s="24" t="str">
        <f t="shared" si="3"/>
        <v/>
      </c>
      <c r="AS39" s="24" t="str">
        <f t="shared" si="3"/>
        <v/>
      </c>
      <c r="AT39" s="24" t="str">
        <f t="shared" si="3"/>
        <v/>
      </c>
      <c r="AU39" s="24" t="str">
        <f t="shared" si="3"/>
        <v/>
      </c>
      <c r="AV39" s="24" t="str">
        <f t="shared" si="3"/>
        <v/>
      </c>
      <c r="AW39" s="24" t="str">
        <f t="shared" si="3"/>
        <v/>
      </c>
      <c r="AX39" s="24" t="str">
        <f t="shared" si="3"/>
        <v/>
      </c>
      <c r="AY39" s="24" t="str">
        <f t="shared" si="3"/>
        <v/>
      </c>
      <c r="AZ39" s="30" t="str">
        <f t="shared" si="3"/>
        <v/>
      </c>
    </row>
    <row r="40" spans="1:52" ht="15" customHeight="1">
      <c r="A40" s="40" t="s">
        <v>41</v>
      </c>
      <c r="B40" s="25">
        <f t="shared" ref="B40:AZ40" si="4">IF(ISERROR(AVERAGE(B6:B15,B17:B26,B28:B38)),"",AVERAGE(B6:B15,B17:B26,B28:B38))</f>
        <v>1197.6179999999999</v>
      </c>
      <c r="C40" s="41">
        <f t="shared" si="4"/>
        <v>43.319999999999993</v>
      </c>
      <c r="D40" s="41">
        <f t="shared" si="4"/>
        <v>46.809999999999995</v>
      </c>
      <c r="E40" s="41">
        <f t="shared" si="4"/>
        <v>3.433333333333334</v>
      </c>
      <c r="F40" s="25">
        <f t="shared" si="4"/>
        <v>4318.4339999999993</v>
      </c>
      <c r="G40" s="41">
        <f t="shared" si="4"/>
        <v>41.669999999999995</v>
      </c>
      <c r="H40" s="41">
        <f t="shared" si="4"/>
        <v>46.475000000000001</v>
      </c>
      <c r="I40" s="41">
        <f t="shared" si="4"/>
        <v>4.8049999999999997</v>
      </c>
      <c r="J40" s="25">
        <f t="shared" si="4"/>
        <v>743.06200000000001</v>
      </c>
      <c r="K40" s="41">
        <f t="shared" si="4"/>
        <v>42.67</v>
      </c>
      <c r="L40" s="41">
        <f t="shared" si="4"/>
        <v>46.37</v>
      </c>
      <c r="M40" s="41">
        <f t="shared" si="4"/>
        <v>3.7</v>
      </c>
      <c r="N40" s="25">
        <f t="shared" si="4"/>
        <v>51.089999999999989</v>
      </c>
      <c r="O40" s="25">
        <f t="shared" si="4"/>
        <v>46.63000000000001</v>
      </c>
      <c r="P40" s="25">
        <f t="shared" si="4"/>
        <v>46.44</v>
      </c>
      <c r="Q40" s="25">
        <f t="shared" si="4"/>
        <v>48.959999999999994</v>
      </c>
      <c r="R40" s="25">
        <f t="shared" si="4"/>
        <v>46.03</v>
      </c>
      <c r="S40" s="25">
        <f t="shared" si="4"/>
        <v>47.89</v>
      </c>
      <c r="T40" s="25">
        <f t="shared" si="4"/>
        <v>56.059999999999988</v>
      </c>
      <c r="U40" s="25">
        <f t="shared" si="4"/>
        <v>46.75</v>
      </c>
      <c r="V40" s="25">
        <f t="shared" si="4"/>
        <v>50.530000000000008</v>
      </c>
      <c r="W40" s="25">
        <f t="shared" si="4"/>
        <v>60.94</v>
      </c>
      <c r="X40" s="25">
        <f t="shared" si="4"/>
        <v>43.3</v>
      </c>
      <c r="Y40" s="25">
        <f t="shared" si="4"/>
        <v>48.939999999999991</v>
      </c>
      <c r="Z40" s="25">
        <f t="shared" si="4"/>
        <v>91.88</v>
      </c>
      <c r="AA40" s="25">
        <f t="shared" si="4"/>
        <v>46.42</v>
      </c>
      <c r="AB40" s="25">
        <f t="shared" si="4"/>
        <v>57.569999999999993</v>
      </c>
      <c r="AC40" s="25">
        <f t="shared" si="4"/>
        <v>67.38000000000001</v>
      </c>
      <c r="AD40" s="25">
        <f t="shared" si="4"/>
        <v>47.884999999999998</v>
      </c>
      <c r="AE40" s="25">
        <f t="shared" si="4"/>
        <v>54.620000000000005</v>
      </c>
      <c r="AF40" s="25">
        <f t="shared" si="4"/>
        <v>59.730000000000004</v>
      </c>
      <c r="AG40" s="25">
        <f t="shared" si="4"/>
        <v>47.690000000000005</v>
      </c>
      <c r="AH40" s="25">
        <f t="shared" si="4"/>
        <v>49.43</v>
      </c>
      <c r="AI40" s="25">
        <f t="shared" si="4"/>
        <v>110.42</v>
      </c>
      <c r="AJ40" s="25">
        <f t="shared" si="4"/>
        <v>71.02</v>
      </c>
      <c r="AK40" s="25">
        <f t="shared" si="4"/>
        <v>86.570000000000007</v>
      </c>
      <c r="AL40" s="25">
        <f t="shared" si="4"/>
        <v>133.91800000000001</v>
      </c>
      <c r="AM40" s="25">
        <f t="shared" si="4"/>
        <v>57.33</v>
      </c>
      <c r="AN40" s="25">
        <f t="shared" si="4"/>
        <v>74.679999999999993</v>
      </c>
      <c r="AO40" s="25">
        <f t="shared" si="4"/>
        <v>128.74</v>
      </c>
      <c r="AP40" s="25">
        <f t="shared" si="4"/>
        <v>89.58</v>
      </c>
      <c r="AQ40" s="25">
        <f t="shared" si="4"/>
        <v>109.36000000000001</v>
      </c>
      <c r="AR40" s="25" t="str">
        <f t="shared" si="4"/>
        <v/>
      </c>
      <c r="AS40" s="25" t="str">
        <f t="shared" si="4"/>
        <v/>
      </c>
      <c r="AT40" s="25" t="str">
        <f t="shared" si="4"/>
        <v/>
      </c>
      <c r="AU40" s="25" t="str">
        <f t="shared" si="4"/>
        <v/>
      </c>
      <c r="AV40" s="25" t="str">
        <f t="shared" si="4"/>
        <v/>
      </c>
      <c r="AW40" s="25" t="str">
        <f t="shared" si="4"/>
        <v/>
      </c>
      <c r="AX40" s="25" t="str">
        <f t="shared" si="4"/>
        <v/>
      </c>
      <c r="AY40" s="25" t="str">
        <f t="shared" si="4"/>
        <v/>
      </c>
      <c r="AZ40" s="31" t="str">
        <f t="shared" si="4"/>
        <v/>
      </c>
    </row>
  </sheetData>
  <protectedRanges>
    <protectedRange sqref="O40:R40" name="区域14"/>
    <protectedRange sqref="AL40:AW40" name="区域17"/>
    <protectedRange sqref="AX29:AZ29" name="区域15_1"/>
    <protectedRange sqref="AX33:AZ33" name="区域15_1_1"/>
    <protectedRange sqref="AX8:AZ8" name="区域15_1_2"/>
    <protectedRange sqref="AX14:AZ14" name="区域15_1_3_1"/>
    <protectedRange sqref="AI7:AT7" name="区域15_2"/>
    <protectedRange sqref="AX24:AZ24" name="区域15_1_4"/>
    <protectedRange sqref="Z23:AT23" name="区域4_2_1_2"/>
    <protectedRange sqref="Z11:AT11" name="区域4_2_1_2_1_1"/>
    <protectedRange sqref="Z17:AE17" name="区域4_2_1_2_2_1"/>
    <protectedRange sqref="J6:L6" name="区域3_2_1_1"/>
    <protectedRange sqref="Z6:AT6" name="区域4_2_1_2_3_1"/>
    <protectedRange sqref="AI7:AT8" name="区域15"/>
    <protectedRange sqref="N19:O19" name="区域13"/>
    <protectedRange sqref="O12" name="区域12"/>
    <protectedRange sqref="N7:O8" name="区域10"/>
    <protectedRange sqref="AO19:AT19" name="区域5"/>
    <protectedRange sqref="N15:AT15" name="区域4_2"/>
    <protectedRange sqref="AO28:AT28" name="区域7"/>
    <protectedRange sqref="N33:O33" name="区域8"/>
    <protectedRange sqref="N28:O28" name="区域6"/>
    <protectedRange sqref="AO28:AT28" name="区域7_1"/>
    <protectedRange sqref="AO33:AT33" name="区域9"/>
  </protectedRanges>
  <mergeCells count="20">
    <mergeCell ref="AI3:AK3"/>
    <mergeCell ref="AL3:AN3"/>
    <mergeCell ref="AO3:AQ3"/>
    <mergeCell ref="AR3:AT3"/>
    <mergeCell ref="AU3:AW3"/>
    <mergeCell ref="AX3:AZ3"/>
    <mergeCell ref="A2:A5"/>
    <mergeCell ref="A1:AZ1"/>
    <mergeCell ref="B2:M2"/>
    <mergeCell ref="N2:AZ2"/>
    <mergeCell ref="B3:E3"/>
    <mergeCell ref="F3:I3"/>
    <mergeCell ref="J3:M3"/>
    <mergeCell ref="N3:P3"/>
    <mergeCell ref="Q3:S3"/>
    <mergeCell ref="T3:V3"/>
    <mergeCell ref="W3:Y3"/>
    <mergeCell ref="Z3:AB3"/>
    <mergeCell ref="AC3:AE3"/>
    <mergeCell ref="AF3:AH3"/>
  </mergeCells>
  <phoneticPr fontId="40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P39"/>
  <sheetViews>
    <sheetView topLeftCell="AM1" zoomScale="85" zoomScaleNormal="85" workbookViewId="0">
      <selection activeCell="BF31" sqref="BF31"/>
    </sheetView>
  </sheetViews>
  <sheetFormatPr defaultColWidth="9" defaultRowHeight="14.4"/>
  <cols>
    <col min="1" max="68" width="10.6640625" customWidth="1"/>
  </cols>
  <sheetData>
    <row r="1" spans="1:68" ht="30" customHeight="1">
      <c r="A1" s="235" t="s">
        <v>212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6"/>
      <c r="AH1" s="236"/>
      <c r="AI1" s="236"/>
      <c r="AJ1" s="236"/>
      <c r="AK1" s="236"/>
      <c r="AL1" s="236"/>
      <c r="AM1" s="236"/>
      <c r="AN1" s="236"/>
      <c r="AO1" s="236"/>
      <c r="AP1" s="236"/>
      <c r="AQ1" s="236"/>
      <c r="AR1" s="236"/>
      <c r="AS1" s="236"/>
      <c r="AT1" s="236"/>
      <c r="AU1" s="236"/>
      <c r="AV1" s="236"/>
      <c r="AW1" s="236"/>
      <c r="AX1" s="236"/>
      <c r="AY1" s="236"/>
      <c r="AZ1" s="236"/>
      <c r="BA1" s="236"/>
      <c r="BB1" s="236"/>
      <c r="BC1" s="236"/>
      <c r="BD1" s="236"/>
      <c r="BE1" s="236"/>
      <c r="BF1" s="236"/>
      <c r="BG1" s="236"/>
      <c r="BH1" s="236"/>
      <c r="BI1" s="236"/>
      <c r="BJ1" s="236"/>
      <c r="BK1" s="236"/>
      <c r="BL1" s="236"/>
      <c r="BM1" s="236"/>
      <c r="BN1" s="236"/>
      <c r="BO1" s="236"/>
      <c r="BP1" s="236"/>
    </row>
    <row r="2" spans="1:68" ht="17.399999999999999">
      <c r="A2" s="324" t="s">
        <v>0</v>
      </c>
      <c r="B2" s="322" t="s">
        <v>213</v>
      </c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  <c r="S2" s="322"/>
      <c r="T2" s="322"/>
      <c r="U2" s="322"/>
      <c r="V2" s="322"/>
      <c r="W2" s="322"/>
      <c r="X2" s="322"/>
      <c r="Y2" s="322"/>
      <c r="Z2" s="322"/>
      <c r="AA2" s="322"/>
      <c r="AB2" s="322"/>
      <c r="AC2" s="322"/>
      <c r="AD2" s="322"/>
      <c r="AE2" s="322"/>
      <c r="AF2" s="322"/>
      <c r="AG2" s="322"/>
      <c r="AH2" s="322"/>
      <c r="AI2" s="322"/>
      <c r="AJ2" s="322"/>
      <c r="AK2" s="322"/>
      <c r="AL2" s="322"/>
      <c r="AM2" s="322"/>
      <c r="AN2" s="322"/>
      <c r="AO2" s="322"/>
      <c r="AP2" s="322"/>
      <c r="AQ2" s="322"/>
      <c r="AR2" s="322"/>
      <c r="AS2" s="322"/>
      <c r="AT2" s="322"/>
      <c r="AU2" s="322"/>
      <c r="AV2" s="322"/>
      <c r="AW2" s="322"/>
      <c r="AX2" s="322"/>
      <c r="AY2" s="322"/>
      <c r="AZ2" s="322"/>
      <c r="BA2" s="322"/>
      <c r="BB2" s="322"/>
      <c r="BC2" s="322"/>
      <c r="BD2" s="322"/>
      <c r="BE2" s="322"/>
      <c r="BF2" s="322"/>
      <c r="BG2" s="322"/>
      <c r="BH2" s="322"/>
      <c r="BI2" s="322"/>
      <c r="BJ2" s="322"/>
      <c r="BK2" s="322"/>
      <c r="BL2" s="322"/>
      <c r="BM2" s="322"/>
      <c r="BN2" s="322"/>
      <c r="BO2" s="322"/>
      <c r="BP2" s="323"/>
    </row>
    <row r="3" spans="1:68">
      <c r="A3" s="325"/>
      <c r="B3" s="310">
        <v>1</v>
      </c>
      <c r="C3" s="310">
        <v>2</v>
      </c>
      <c r="D3" s="310">
        <v>3</v>
      </c>
      <c r="E3" s="310">
        <v>4</v>
      </c>
      <c r="F3" s="310">
        <v>5</v>
      </c>
      <c r="G3" s="310">
        <v>6</v>
      </c>
      <c r="H3" s="310">
        <v>7</v>
      </c>
      <c r="I3" s="310">
        <v>8</v>
      </c>
      <c r="J3" s="310">
        <v>9</v>
      </c>
      <c r="K3" s="310">
        <v>10</v>
      </c>
      <c r="L3" s="310">
        <v>11</v>
      </c>
      <c r="M3" s="310">
        <v>12</v>
      </c>
      <c r="N3" s="310">
        <v>13</v>
      </c>
      <c r="O3" s="310">
        <v>14</v>
      </c>
      <c r="P3" s="310">
        <v>15</v>
      </c>
      <c r="Q3" s="310">
        <v>16</v>
      </c>
      <c r="R3" s="310">
        <v>17</v>
      </c>
      <c r="S3" s="310">
        <v>18</v>
      </c>
      <c r="T3" s="310">
        <v>19</v>
      </c>
      <c r="U3" s="310">
        <v>20</v>
      </c>
      <c r="V3" s="310">
        <v>21</v>
      </c>
      <c r="W3" s="310">
        <v>22</v>
      </c>
      <c r="X3" s="310">
        <v>23</v>
      </c>
      <c r="Y3" s="310">
        <v>24</v>
      </c>
      <c r="Z3" s="310">
        <v>25</v>
      </c>
      <c r="AA3" s="310">
        <v>26</v>
      </c>
      <c r="AB3" s="310">
        <v>27</v>
      </c>
      <c r="AC3" s="310">
        <v>28</v>
      </c>
      <c r="AD3" s="310">
        <v>29</v>
      </c>
      <c r="AE3" s="310">
        <v>30</v>
      </c>
      <c r="AF3" s="310">
        <v>31</v>
      </c>
      <c r="AG3" s="310">
        <v>32</v>
      </c>
      <c r="AH3" s="310">
        <v>33</v>
      </c>
      <c r="AI3" s="310">
        <v>34</v>
      </c>
      <c r="AJ3" s="310">
        <v>35</v>
      </c>
      <c r="AK3" s="310">
        <v>36</v>
      </c>
      <c r="AL3" s="310">
        <v>37</v>
      </c>
      <c r="AM3" s="310">
        <v>38</v>
      </c>
      <c r="AN3" s="310">
        <v>39</v>
      </c>
      <c r="AO3" s="310">
        <v>40</v>
      </c>
      <c r="AP3" s="310">
        <v>41</v>
      </c>
      <c r="AQ3" s="310">
        <v>42</v>
      </c>
      <c r="AR3" s="310">
        <v>43</v>
      </c>
      <c r="AS3" s="310">
        <v>44</v>
      </c>
      <c r="AT3" s="310">
        <v>45</v>
      </c>
      <c r="AU3" s="310">
        <v>46</v>
      </c>
      <c r="AV3" s="310">
        <v>47</v>
      </c>
      <c r="AW3" s="310">
        <v>48</v>
      </c>
      <c r="AX3" s="310">
        <v>49</v>
      </c>
      <c r="AY3" s="310">
        <v>50</v>
      </c>
      <c r="AZ3" s="310">
        <v>51</v>
      </c>
      <c r="BA3" s="310">
        <v>52</v>
      </c>
      <c r="BB3" s="310">
        <v>53</v>
      </c>
      <c r="BC3" s="310">
        <v>54</v>
      </c>
      <c r="BD3" s="310">
        <v>55</v>
      </c>
      <c r="BE3" s="310">
        <v>56</v>
      </c>
      <c r="BF3" s="310">
        <v>57</v>
      </c>
      <c r="BG3" s="310">
        <v>58</v>
      </c>
      <c r="BH3" s="310">
        <v>59</v>
      </c>
      <c r="BI3" s="310">
        <v>60</v>
      </c>
      <c r="BJ3" s="310">
        <v>61</v>
      </c>
      <c r="BK3" s="310">
        <v>62</v>
      </c>
      <c r="BL3" s="310">
        <v>63</v>
      </c>
      <c r="BM3" s="310">
        <v>64</v>
      </c>
      <c r="BN3" s="310">
        <v>65</v>
      </c>
      <c r="BO3" s="310">
        <v>66</v>
      </c>
      <c r="BP3" s="321" t="s">
        <v>142</v>
      </c>
    </row>
    <row r="4" spans="1:68">
      <c r="A4" s="325"/>
      <c r="B4" s="310"/>
      <c r="C4" s="310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  <c r="AI4" s="310"/>
      <c r="AJ4" s="310"/>
      <c r="AK4" s="310"/>
      <c r="AL4" s="310"/>
      <c r="AM4" s="310"/>
      <c r="AN4" s="310"/>
      <c r="AO4" s="310"/>
      <c r="AP4" s="310"/>
      <c r="AQ4" s="310"/>
      <c r="AR4" s="310"/>
      <c r="AS4" s="310"/>
      <c r="AT4" s="310"/>
      <c r="AU4" s="310"/>
      <c r="AV4" s="310"/>
      <c r="AW4" s="310"/>
      <c r="AX4" s="310"/>
      <c r="AY4" s="310"/>
      <c r="AZ4" s="310"/>
      <c r="BA4" s="310"/>
      <c r="BB4" s="310"/>
      <c r="BC4" s="310"/>
      <c r="BD4" s="310"/>
      <c r="BE4" s="310"/>
      <c r="BF4" s="310"/>
      <c r="BG4" s="310"/>
      <c r="BH4" s="310"/>
      <c r="BI4" s="310"/>
      <c r="BJ4" s="310"/>
      <c r="BK4" s="310"/>
      <c r="BL4" s="310"/>
      <c r="BM4" s="310"/>
      <c r="BN4" s="310"/>
      <c r="BO4" s="310"/>
      <c r="BP4" s="321"/>
    </row>
    <row r="5" spans="1:68">
      <c r="A5" s="19">
        <v>1</v>
      </c>
      <c r="B5" s="20"/>
      <c r="C5" s="20"/>
      <c r="D5" s="20">
        <v>97</v>
      </c>
      <c r="E5" s="20">
        <v>95</v>
      </c>
      <c r="F5" s="20"/>
      <c r="G5" s="20"/>
      <c r="H5" s="20"/>
      <c r="I5" s="20"/>
      <c r="J5" s="20">
        <v>96</v>
      </c>
      <c r="K5" s="20">
        <v>97</v>
      </c>
      <c r="L5" s="20"/>
      <c r="M5" s="20"/>
      <c r="N5" s="20">
        <v>94</v>
      </c>
      <c r="O5" s="20"/>
      <c r="P5" s="20"/>
      <c r="Q5" s="20">
        <v>105</v>
      </c>
      <c r="R5" s="20"/>
      <c r="S5" s="20"/>
      <c r="T5" s="20"/>
      <c r="U5" s="20"/>
      <c r="V5" s="26">
        <v>116</v>
      </c>
      <c r="W5" s="20">
        <v>116</v>
      </c>
      <c r="X5" s="20"/>
      <c r="Y5" s="20"/>
      <c r="Z5" s="20">
        <v>132</v>
      </c>
      <c r="AA5" s="20">
        <v>181</v>
      </c>
      <c r="AB5" s="20">
        <v>169</v>
      </c>
      <c r="AC5" s="20">
        <v>154</v>
      </c>
      <c r="AD5" s="20">
        <v>155</v>
      </c>
      <c r="AE5" s="20">
        <v>206</v>
      </c>
      <c r="AF5" s="20">
        <v>205</v>
      </c>
      <c r="AG5" s="20"/>
      <c r="AH5" s="20">
        <v>209</v>
      </c>
      <c r="AI5" s="20"/>
      <c r="AJ5" s="20"/>
      <c r="AK5" s="26"/>
      <c r="AL5" s="26">
        <v>211</v>
      </c>
      <c r="AM5" s="26"/>
      <c r="AN5" s="26"/>
      <c r="AO5" s="26">
        <v>617</v>
      </c>
      <c r="AP5" s="26"/>
      <c r="AQ5" s="26">
        <v>583</v>
      </c>
      <c r="AR5" s="26">
        <v>560</v>
      </c>
      <c r="AS5" s="26">
        <v>538</v>
      </c>
      <c r="AT5" s="26">
        <v>625</v>
      </c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9"/>
    </row>
    <row r="6" spans="1:68">
      <c r="A6" s="19">
        <v>2</v>
      </c>
      <c r="B6" s="20"/>
      <c r="C6" s="20"/>
      <c r="D6" s="21">
        <v>95</v>
      </c>
      <c r="E6" s="21">
        <v>94</v>
      </c>
      <c r="F6" s="21"/>
      <c r="G6" s="21"/>
      <c r="H6" s="21"/>
      <c r="I6" s="21"/>
      <c r="J6" s="21">
        <v>95</v>
      </c>
      <c r="K6" s="21">
        <v>96</v>
      </c>
      <c r="L6" s="21"/>
      <c r="M6" s="21"/>
      <c r="N6" s="21">
        <v>97</v>
      </c>
      <c r="O6" s="21"/>
      <c r="P6" s="21"/>
      <c r="Q6" s="21">
        <v>103</v>
      </c>
      <c r="R6" s="21"/>
      <c r="S6" s="21"/>
      <c r="T6" s="21"/>
      <c r="U6" s="21"/>
      <c r="V6" s="22">
        <v>114</v>
      </c>
      <c r="W6" s="21">
        <v>113</v>
      </c>
      <c r="X6" s="21"/>
      <c r="Y6" s="21"/>
      <c r="Z6" s="21">
        <v>125</v>
      </c>
      <c r="AA6" s="21">
        <v>178</v>
      </c>
      <c r="AB6" s="21">
        <v>165</v>
      </c>
      <c r="AC6" s="21">
        <v>152</v>
      </c>
      <c r="AD6" s="21">
        <v>155</v>
      </c>
      <c r="AE6" s="21">
        <v>202</v>
      </c>
      <c r="AF6" s="21">
        <v>205</v>
      </c>
      <c r="AG6" s="21"/>
      <c r="AH6" s="21">
        <v>213</v>
      </c>
      <c r="AI6" s="21"/>
      <c r="AJ6" s="21"/>
      <c r="AK6" s="22"/>
      <c r="AL6" s="22">
        <v>217</v>
      </c>
      <c r="AM6" s="22"/>
      <c r="AN6" s="22"/>
      <c r="AO6" s="22"/>
      <c r="AP6" s="28"/>
      <c r="AQ6" s="22"/>
      <c r="AR6" s="22"/>
      <c r="AS6" s="22"/>
      <c r="AT6" s="22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9"/>
    </row>
    <row r="7" spans="1:68">
      <c r="A7" s="19">
        <v>3</v>
      </c>
      <c r="B7" s="20"/>
      <c r="C7" s="20"/>
      <c r="D7" s="21">
        <v>91</v>
      </c>
      <c r="E7" s="21">
        <v>93</v>
      </c>
      <c r="F7" s="21"/>
      <c r="G7" s="21"/>
      <c r="H7" s="21"/>
      <c r="I7" s="21"/>
      <c r="J7" s="21">
        <v>89</v>
      </c>
      <c r="K7" s="21">
        <v>90</v>
      </c>
      <c r="L7" s="21"/>
      <c r="M7" s="21"/>
      <c r="N7" s="21">
        <v>93.6666666666667</v>
      </c>
      <c r="O7" s="21"/>
      <c r="P7" s="21"/>
      <c r="Q7" s="21">
        <v>103</v>
      </c>
      <c r="R7" s="21"/>
      <c r="S7" s="21"/>
      <c r="T7" s="21"/>
      <c r="U7" s="21"/>
      <c r="V7" s="21">
        <v>113.333333333333</v>
      </c>
      <c r="W7" s="21">
        <v>111.666666666667</v>
      </c>
      <c r="X7" s="21"/>
      <c r="Y7" s="21"/>
      <c r="Z7" s="21">
        <v>121</v>
      </c>
      <c r="AA7" s="21">
        <v>176.666666666667</v>
      </c>
      <c r="AB7" s="21">
        <v>163</v>
      </c>
      <c r="AC7" s="21">
        <v>151.333333333333</v>
      </c>
      <c r="AD7" s="21">
        <v>155.666666666667</v>
      </c>
      <c r="AE7" s="21">
        <v>200</v>
      </c>
      <c r="AF7" s="21">
        <v>205.666666666667</v>
      </c>
      <c r="AG7" s="21"/>
      <c r="AH7" s="21">
        <v>209.666666666667</v>
      </c>
      <c r="AI7" s="21"/>
      <c r="AJ7" s="21"/>
      <c r="AK7" s="21"/>
      <c r="AL7" s="21">
        <v>212.333333333333</v>
      </c>
      <c r="AM7" s="21"/>
      <c r="AN7" s="21"/>
      <c r="AO7" s="21"/>
      <c r="AP7" s="27"/>
      <c r="AQ7" s="21"/>
      <c r="AR7" s="21"/>
      <c r="AS7" s="21"/>
      <c r="AT7" s="21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9"/>
    </row>
    <row r="8" spans="1:68">
      <c r="A8" s="19">
        <v>4</v>
      </c>
      <c r="B8" s="20"/>
      <c r="C8" s="20"/>
      <c r="D8" s="21">
        <v>95</v>
      </c>
      <c r="E8" s="21">
        <v>94</v>
      </c>
      <c r="F8" s="21"/>
      <c r="G8" s="21"/>
      <c r="H8" s="21"/>
      <c r="I8" s="21"/>
      <c r="J8" s="21">
        <v>95</v>
      </c>
      <c r="K8" s="21">
        <v>96</v>
      </c>
      <c r="L8" s="21"/>
      <c r="M8" s="21"/>
      <c r="N8" s="21">
        <v>97</v>
      </c>
      <c r="O8" s="21"/>
      <c r="P8" s="21"/>
      <c r="Q8" s="21">
        <v>103</v>
      </c>
      <c r="R8" s="21"/>
      <c r="S8" s="21"/>
      <c r="T8" s="21"/>
      <c r="U8" s="21"/>
      <c r="V8" s="22">
        <v>114</v>
      </c>
      <c r="W8" s="21">
        <v>113</v>
      </c>
      <c r="X8" s="21"/>
      <c r="Y8" s="21"/>
      <c r="Z8" s="21">
        <v>125</v>
      </c>
      <c r="AA8" s="21">
        <v>178</v>
      </c>
      <c r="AB8" s="21">
        <v>165</v>
      </c>
      <c r="AC8" s="21">
        <v>152</v>
      </c>
      <c r="AD8" s="21">
        <v>155</v>
      </c>
      <c r="AE8" s="21">
        <v>202</v>
      </c>
      <c r="AF8" s="21">
        <v>205</v>
      </c>
      <c r="AG8" s="21"/>
      <c r="AH8" s="21">
        <v>213</v>
      </c>
      <c r="AI8" s="21"/>
      <c r="AJ8" s="21"/>
      <c r="AK8" s="22"/>
      <c r="AL8" s="22">
        <v>217</v>
      </c>
      <c r="AM8" s="22"/>
      <c r="AN8" s="22"/>
      <c r="AO8" s="22"/>
      <c r="AP8" s="28"/>
      <c r="AQ8" s="22"/>
      <c r="AR8" s="22"/>
      <c r="AS8" s="22"/>
      <c r="AT8" s="22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9"/>
    </row>
    <row r="9" spans="1:68">
      <c r="A9" s="19">
        <v>5</v>
      </c>
      <c r="B9" s="20"/>
      <c r="C9" s="20"/>
      <c r="D9" s="20">
        <v>89</v>
      </c>
      <c r="E9" s="20">
        <v>91</v>
      </c>
      <c r="F9" s="20"/>
      <c r="G9" s="20"/>
      <c r="H9" s="20"/>
      <c r="I9" s="20"/>
      <c r="J9" s="20">
        <v>89</v>
      </c>
      <c r="K9" s="20">
        <v>96</v>
      </c>
      <c r="L9" s="20"/>
      <c r="M9" s="20"/>
      <c r="N9" s="20">
        <v>91</v>
      </c>
      <c r="O9" s="20"/>
      <c r="P9" s="20"/>
      <c r="Q9" s="20">
        <v>100</v>
      </c>
      <c r="R9" s="20"/>
      <c r="S9" s="20"/>
      <c r="T9" s="20"/>
      <c r="U9" s="20"/>
      <c r="V9" s="26">
        <v>112</v>
      </c>
      <c r="W9" s="20">
        <v>102</v>
      </c>
      <c r="X9" s="20"/>
      <c r="Y9" s="20"/>
      <c r="Z9" s="20">
        <v>124</v>
      </c>
      <c r="AA9" s="20">
        <v>178</v>
      </c>
      <c r="AB9" s="20">
        <v>166</v>
      </c>
      <c r="AC9" s="20">
        <v>154</v>
      </c>
      <c r="AD9" s="20">
        <v>152</v>
      </c>
      <c r="AE9" s="20">
        <v>154</v>
      </c>
      <c r="AF9" s="20">
        <v>22</v>
      </c>
      <c r="AG9" s="20"/>
      <c r="AH9" s="20">
        <v>211</v>
      </c>
      <c r="AI9" s="20"/>
      <c r="AJ9" s="20"/>
      <c r="AK9" s="26"/>
      <c r="AL9" s="26">
        <v>215</v>
      </c>
      <c r="AM9" s="26"/>
      <c r="AN9" s="26"/>
      <c r="AO9" s="26">
        <v>619</v>
      </c>
      <c r="AP9" s="26"/>
      <c r="AQ9" s="26">
        <v>584</v>
      </c>
      <c r="AR9" s="26">
        <v>559</v>
      </c>
      <c r="AS9" s="26">
        <v>536</v>
      </c>
      <c r="AT9" s="26">
        <v>624</v>
      </c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9"/>
    </row>
    <row r="10" spans="1:68">
      <c r="A10" s="19">
        <v>6</v>
      </c>
      <c r="B10" s="20"/>
      <c r="C10" s="20"/>
      <c r="D10" s="21">
        <v>94</v>
      </c>
      <c r="E10" s="21">
        <v>93</v>
      </c>
      <c r="F10" s="21"/>
      <c r="G10" s="21"/>
      <c r="H10" s="21"/>
      <c r="I10" s="21"/>
      <c r="J10" s="21">
        <v>93</v>
      </c>
      <c r="K10" s="21">
        <v>95</v>
      </c>
      <c r="L10" s="21"/>
      <c r="M10" s="21"/>
      <c r="N10" s="21">
        <v>93</v>
      </c>
      <c r="O10" s="21"/>
      <c r="P10" s="21"/>
      <c r="Q10" s="21">
        <v>104</v>
      </c>
      <c r="R10" s="21"/>
      <c r="S10" s="21"/>
      <c r="T10" s="21"/>
      <c r="U10" s="21"/>
      <c r="V10" s="21">
        <v>112</v>
      </c>
      <c r="W10" s="21">
        <v>114</v>
      </c>
      <c r="X10" s="21"/>
      <c r="Y10" s="21"/>
      <c r="Z10" s="21">
        <v>131</v>
      </c>
      <c r="AA10" s="21">
        <v>175</v>
      </c>
      <c r="AB10" s="21">
        <v>168</v>
      </c>
      <c r="AC10" s="21">
        <v>153</v>
      </c>
      <c r="AD10" s="21">
        <v>154</v>
      </c>
      <c r="AE10" s="21">
        <v>205</v>
      </c>
      <c r="AF10" s="21">
        <v>204</v>
      </c>
      <c r="AG10" s="21"/>
      <c r="AH10" s="21">
        <v>208</v>
      </c>
      <c r="AI10" s="21"/>
      <c r="AJ10" s="21"/>
      <c r="AK10" s="21"/>
      <c r="AL10" s="21">
        <v>210</v>
      </c>
      <c r="AM10" s="21"/>
      <c r="AN10" s="21"/>
      <c r="AO10" s="21"/>
      <c r="AP10" s="27"/>
      <c r="AQ10" s="21"/>
      <c r="AR10" s="21"/>
      <c r="AS10" s="21"/>
      <c r="AT10" s="21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9"/>
    </row>
    <row r="11" spans="1:68">
      <c r="A11" s="19">
        <v>7</v>
      </c>
      <c r="B11" s="20"/>
      <c r="C11" s="20"/>
      <c r="D11" s="20">
        <v>96</v>
      </c>
      <c r="E11" s="20">
        <v>88</v>
      </c>
      <c r="F11" s="20"/>
      <c r="G11" s="20"/>
      <c r="H11" s="20"/>
      <c r="I11" s="20"/>
      <c r="J11" s="20">
        <v>89</v>
      </c>
      <c r="K11" s="20">
        <v>91</v>
      </c>
      <c r="L11" s="20"/>
      <c r="M11" s="20"/>
      <c r="N11" s="20">
        <v>96</v>
      </c>
      <c r="O11" s="20"/>
      <c r="P11" s="20"/>
      <c r="Q11" s="20">
        <v>100</v>
      </c>
      <c r="R11" s="20"/>
      <c r="S11" s="20"/>
      <c r="T11" s="20"/>
      <c r="U11" s="20"/>
      <c r="V11" s="26">
        <v>102</v>
      </c>
      <c r="W11" s="20">
        <v>105</v>
      </c>
      <c r="X11" s="20"/>
      <c r="Y11" s="20"/>
      <c r="Z11" s="20">
        <v>127</v>
      </c>
      <c r="AA11" s="20">
        <v>167</v>
      </c>
      <c r="AB11" s="20">
        <v>170</v>
      </c>
      <c r="AC11" s="20">
        <v>151</v>
      </c>
      <c r="AD11" s="20">
        <v>154</v>
      </c>
      <c r="AE11" s="20">
        <v>196</v>
      </c>
      <c r="AF11" s="20">
        <v>201</v>
      </c>
      <c r="AG11" s="20"/>
      <c r="AH11" s="20">
        <v>187</v>
      </c>
      <c r="AI11" s="20"/>
      <c r="AJ11" s="20"/>
      <c r="AK11" s="26"/>
      <c r="AL11" s="26">
        <v>198</v>
      </c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9"/>
    </row>
    <row r="12" spans="1:68">
      <c r="A12" s="19">
        <v>8</v>
      </c>
      <c r="B12" s="20"/>
      <c r="C12" s="20"/>
      <c r="D12" s="20">
        <v>96</v>
      </c>
      <c r="E12" s="20">
        <v>94</v>
      </c>
      <c r="F12" s="20"/>
      <c r="G12" s="20"/>
      <c r="H12" s="20"/>
      <c r="I12" s="20"/>
      <c r="J12" s="20">
        <v>95</v>
      </c>
      <c r="K12" s="20">
        <v>96</v>
      </c>
      <c r="L12" s="20"/>
      <c r="M12" s="20"/>
      <c r="N12" s="20">
        <v>93</v>
      </c>
      <c r="O12" s="20"/>
      <c r="P12" s="20"/>
      <c r="Q12" s="20">
        <v>104</v>
      </c>
      <c r="R12" s="20"/>
      <c r="S12" s="20"/>
      <c r="T12" s="20"/>
      <c r="U12" s="20"/>
      <c r="V12" s="26">
        <v>115</v>
      </c>
      <c r="W12" s="20">
        <v>115</v>
      </c>
      <c r="X12" s="20"/>
      <c r="Y12" s="20"/>
      <c r="Z12" s="20">
        <v>131</v>
      </c>
      <c r="AA12" s="20">
        <v>180</v>
      </c>
      <c r="AB12" s="20">
        <v>168</v>
      </c>
      <c r="AC12" s="20">
        <v>153</v>
      </c>
      <c r="AD12" s="20">
        <v>154</v>
      </c>
      <c r="AE12" s="20">
        <v>205</v>
      </c>
      <c r="AF12" s="20">
        <v>204</v>
      </c>
      <c r="AG12" s="20"/>
      <c r="AH12" s="20">
        <v>208</v>
      </c>
      <c r="AI12" s="20"/>
      <c r="AJ12" s="20"/>
      <c r="AK12" s="26"/>
      <c r="AL12" s="26">
        <v>210</v>
      </c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9"/>
    </row>
    <row r="13" spans="1:68">
      <c r="A13" s="19">
        <v>9</v>
      </c>
      <c r="B13" s="20"/>
      <c r="C13" s="20"/>
      <c r="D13" s="20">
        <v>97</v>
      </c>
      <c r="E13" s="20">
        <v>95</v>
      </c>
      <c r="F13" s="20"/>
      <c r="G13" s="20"/>
      <c r="H13" s="20"/>
      <c r="I13" s="20"/>
      <c r="J13" s="20">
        <v>96</v>
      </c>
      <c r="K13" s="20">
        <v>97</v>
      </c>
      <c r="L13" s="20"/>
      <c r="M13" s="20"/>
      <c r="N13" s="20">
        <v>94</v>
      </c>
      <c r="O13" s="20"/>
      <c r="P13" s="20"/>
      <c r="Q13" s="20">
        <v>105</v>
      </c>
      <c r="R13" s="20"/>
      <c r="S13" s="20"/>
      <c r="T13" s="20"/>
      <c r="U13" s="20"/>
      <c r="V13" s="26">
        <v>116</v>
      </c>
      <c r="W13" s="20">
        <v>116</v>
      </c>
      <c r="X13" s="20"/>
      <c r="Y13" s="20"/>
      <c r="Z13" s="20">
        <v>132</v>
      </c>
      <c r="AA13" s="20">
        <v>181</v>
      </c>
      <c r="AB13" s="20">
        <v>169</v>
      </c>
      <c r="AC13" s="20">
        <v>154</v>
      </c>
      <c r="AD13" s="20">
        <v>155</v>
      </c>
      <c r="AE13" s="20">
        <v>206</v>
      </c>
      <c r="AF13" s="20">
        <v>205</v>
      </c>
      <c r="AG13" s="20"/>
      <c r="AH13" s="20">
        <v>209</v>
      </c>
      <c r="AI13" s="20"/>
      <c r="AJ13" s="20"/>
      <c r="AK13" s="26"/>
      <c r="AL13" s="26">
        <v>211</v>
      </c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9"/>
    </row>
    <row r="14" spans="1:68">
      <c r="A14" s="19">
        <v>10</v>
      </c>
      <c r="B14" s="20"/>
      <c r="C14" s="20"/>
      <c r="D14" s="22">
        <v>96</v>
      </c>
      <c r="E14" s="22">
        <v>94</v>
      </c>
      <c r="F14" s="22"/>
      <c r="G14" s="22"/>
      <c r="H14" s="22"/>
      <c r="I14" s="22"/>
      <c r="J14" s="21">
        <v>95</v>
      </c>
      <c r="K14" s="21">
        <v>96</v>
      </c>
      <c r="L14" s="21"/>
      <c r="M14" s="21"/>
      <c r="N14" s="21">
        <v>93</v>
      </c>
      <c r="O14" s="21"/>
      <c r="P14" s="21"/>
      <c r="Q14" s="21">
        <v>104</v>
      </c>
      <c r="R14" s="21"/>
      <c r="S14" s="21"/>
      <c r="T14" s="21"/>
      <c r="U14" s="21"/>
      <c r="V14" s="21">
        <v>115</v>
      </c>
      <c r="W14" s="21">
        <v>115</v>
      </c>
      <c r="X14" s="21"/>
      <c r="Y14" s="21"/>
      <c r="Z14" s="21">
        <v>131</v>
      </c>
      <c r="AA14" s="21">
        <v>180</v>
      </c>
      <c r="AB14" s="21">
        <v>162</v>
      </c>
      <c r="AC14" s="21">
        <v>151</v>
      </c>
      <c r="AD14" s="21">
        <v>156</v>
      </c>
      <c r="AE14" s="21">
        <v>199</v>
      </c>
      <c r="AF14" s="21">
        <v>206</v>
      </c>
      <c r="AG14" s="21"/>
      <c r="AH14" s="21">
        <v>208</v>
      </c>
      <c r="AI14" s="21"/>
      <c r="AJ14" s="21"/>
      <c r="AK14" s="21"/>
      <c r="AL14" s="21">
        <v>210</v>
      </c>
      <c r="AM14" s="21"/>
      <c r="AN14" s="21"/>
      <c r="AO14" s="21"/>
      <c r="AP14" s="27"/>
      <c r="AQ14" s="21"/>
      <c r="AR14" s="21"/>
      <c r="AS14" s="21"/>
      <c r="AT14" s="21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9"/>
    </row>
    <row r="15" spans="1:68">
      <c r="A15" s="23" t="s">
        <v>38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30"/>
    </row>
    <row r="16" spans="1:68">
      <c r="A16" s="19">
        <v>11</v>
      </c>
      <c r="B16" s="20"/>
      <c r="C16" s="20"/>
      <c r="D16" s="21">
        <v>88</v>
      </c>
      <c r="E16" s="21">
        <v>95</v>
      </c>
      <c r="F16" s="21"/>
      <c r="G16" s="21"/>
      <c r="H16" s="21"/>
      <c r="I16" s="21"/>
      <c r="J16" s="21">
        <v>90</v>
      </c>
      <c r="K16" s="21">
        <v>92</v>
      </c>
      <c r="L16" s="21"/>
      <c r="M16" s="21"/>
      <c r="N16" s="21">
        <v>88</v>
      </c>
      <c r="O16" s="21"/>
      <c r="P16" s="21"/>
      <c r="Q16" s="21">
        <v>104</v>
      </c>
      <c r="R16" s="21"/>
      <c r="S16" s="21"/>
      <c r="T16" s="21"/>
      <c r="U16" s="21"/>
      <c r="V16" s="21">
        <v>116</v>
      </c>
      <c r="W16" s="21">
        <v>120</v>
      </c>
      <c r="X16" s="21"/>
      <c r="Y16" s="21"/>
      <c r="Z16" s="21">
        <v>121</v>
      </c>
      <c r="AA16" s="21">
        <v>134</v>
      </c>
      <c r="AB16" s="21">
        <v>146</v>
      </c>
      <c r="AC16" s="21">
        <v>156</v>
      </c>
      <c r="AD16" s="21">
        <v>158</v>
      </c>
      <c r="AE16" s="21">
        <v>191</v>
      </c>
      <c r="AF16" s="21">
        <v>179</v>
      </c>
      <c r="AG16" s="21"/>
      <c r="AH16" s="21">
        <v>205</v>
      </c>
      <c r="AI16" s="21"/>
      <c r="AJ16" s="21"/>
      <c r="AK16" s="21"/>
      <c r="AL16" s="21">
        <v>210</v>
      </c>
      <c r="AM16" s="21"/>
      <c r="AN16" s="21"/>
      <c r="AO16" s="21">
        <v>563</v>
      </c>
      <c r="AP16" s="27"/>
      <c r="AQ16" s="21">
        <v>534</v>
      </c>
      <c r="AR16" s="21">
        <v>554</v>
      </c>
      <c r="AS16" s="21">
        <v>596</v>
      </c>
      <c r="AT16" s="21">
        <v>610</v>
      </c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9"/>
    </row>
    <row r="17" spans="1:68">
      <c r="A17" s="19">
        <v>12</v>
      </c>
      <c r="B17" s="20"/>
      <c r="C17" s="20"/>
      <c r="D17" s="21">
        <v>99</v>
      </c>
      <c r="E17" s="21">
        <v>91</v>
      </c>
      <c r="F17" s="21"/>
      <c r="G17" s="21"/>
      <c r="H17" s="21"/>
      <c r="I17" s="21"/>
      <c r="J17" s="21">
        <v>93</v>
      </c>
      <c r="K17" s="21">
        <v>94</v>
      </c>
      <c r="L17" s="21"/>
      <c r="M17" s="21"/>
      <c r="N17" s="21">
        <v>87</v>
      </c>
      <c r="O17" s="21"/>
      <c r="P17" s="21"/>
      <c r="Q17" s="21">
        <v>102</v>
      </c>
      <c r="R17" s="21"/>
      <c r="S17" s="21"/>
      <c r="T17" s="21"/>
      <c r="U17" s="21"/>
      <c r="V17" s="21">
        <v>102</v>
      </c>
      <c r="W17" s="21">
        <v>106</v>
      </c>
      <c r="X17" s="21"/>
      <c r="Y17" s="21"/>
      <c r="Z17" s="21">
        <v>131</v>
      </c>
      <c r="AA17" s="21">
        <v>146</v>
      </c>
      <c r="AB17" s="21">
        <v>151</v>
      </c>
      <c r="AC17" s="21">
        <v>149</v>
      </c>
      <c r="AD17" s="21">
        <v>160</v>
      </c>
      <c r="AE17" s="21">
        <v>198</v>
      </c>
      <c r="AF17" s="21">
        <v>188</v>
      </c>
      <c r="AG17" s="21"/>
      <c r="AH17" s="21">
        <v>199</v>
      </c>
      <c r="AI17" s="21"/>
      <c r="AJ17" s="21"/>
      <c r="AK17" s="21"/>
      <c r="AL17" s="21">
        <v>210</v>
      </c>
      <c r="AM17" s="21"/>
      <c r="AN17" s="21"/>
      <c r="AO17" s="21">
        <v>546</v>
      </c>
      <c r="AP17" s="27"/>
      <c r="AQ17" s="21">
        <v>544</v>
      </c>
      <c r="AR17" s="21">
        <v>554</v>
      </c>
      <c r="AS17" s="21">
        <v>608</v>
      </c>
      <c r="AT17" s="21">
        <v>622</v>
      </c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9"/>
    </row>
    <row r="18" spans="1:68">
      <c r="A18" s="19">
        <v>13</v>
      </c>
      <c r="B18" s="20"/>
      <c r="C18" s="20"/>
      <c r="D18" s="21">
        <v>90</v>
      </c>
      <c r="E18" s="21">
        <v>96</v>
      </c>
      <c r="F18" s="21"/>
      <c r="G18" s="21"/>
      <c r="H18" s="21"/>
      <c r="I18" s="21"/>
      <c r="J18" s="21">
        <v>88</v>
      </c>
      <c r="K18" s="21">
        <v>93</v>
      </c>
      <c r="L18" s="21"/>
      <c r="M18" s="21"/>
      <c r="N18" s="21">
        <v>84</v>
      </c>
      <c r="O18" s="21"/>
      <c r="P18" s="21"/>
      <c r="Q18" s="21">
        <v>105</v>
      </c>
      <c r="R18" s="21"/>
      <c r="S18" s="21"/>
      <c r="T18" s="21"/>
      <c r="U18" s="21"/>
      <c r="V18" s="21">
        <v>116</v>
      </c>
      <c r="W18" s="21">
        <v>119</v>
      </c>
      <c r="X18" s="21"/>
      <c r="Y18" s="21"/>
      <c r="Z18" s="21">
        <v>121</v>
      </c>
      <c r="AA18" s="21">
        <v>134</v>
      </c>
      <c r="AB18" s="21">
        <v>146</v>
      </c>
      <c r="AC18" s="21">
        <v>156</v>
      </c>
      <c r="AD18" s="21">
        <v>158</v>
      </c>
      <c r="AE18" s="21">
        <v>191</v>
      </c>
      <c r="AF18" s="21">
        <v>179</v>
      </c>
      <c r="AG18" s="21"/>
      <c r="AH18" s="21">
        <v>202</v>
      </c>
      <c r="AI18" s="21"/>
      <c r="AJ18" s="21"/>
      <c r="AK18" s="21"/>
      <c r="AL18" s="21">
        <v>211</v>
      </c>
      <c r="AM18" s="21"/>
      <c r="AN18" s="21"/>
      <c r="AO18" s="21">
        <v>550</v>
      </c>
      <c r="AP18" s="27"/>
      <c r="AQ18" s="21">
        <v>537</v>
      </c>
      <c r="AR18" s="21">
        <v>553</v>
      </c>
      <c r="AS18" s="21">
        <v>615</v>
      </c>
      <c r="AT18" s="21">
        <v>612</v>
      </c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9"/>
    </row>
    <row r="19" spans="1:68">
      <c r="A19" s="19">
        <v>14</v>
      </c>
      <c r="B19" s="20"/>
      <c r="C19" s="20"/>
      <c r="D19" s="21">
        <v>81</v>
      </c>
      <c r="E19" s="21">
        <v>101</v>
      </c>
      <c r="F19" s="21"/>
      <c r="G19" s="21"/>
      <c r="H19" s="21"/>
      <c r="I19" s="21"/>
      <c r="J19" s="21">
        <v>83</v>
      </c>
      <c r="K19" s="21">
        <v>92</v>
      </c>
      <c r="L19" s="21"/>
      <c r="M19" s="21"/>
      <c r="N19" s="21">
        <v>81</v>
      </c>
      <c r="O19" s="21"/>
      <c r="P19" s="21"/>
      <c r="Q19" s="21">
        <v>108</v>
      </c>
      <c r="R19" s="21"/>
      <c r="S19" s="21"/>
      <c r="T19" s="21"/>
      <c r="U19" s="21"/>
      <c r="V19" s="21">
        <v>130</v>
      </c>
      <c r="W19" s="21">
        <v>132</v>
      </c>
      <c r="X19" s="21"/>
      <c r="Y19" s="21"/>
      <c r="Z19" s="21">
        <v>111</v>
      </c>
      <c r="AA19" s="21">
        <v>122</v>
      </c>
      <c r="AB19" s="21">
        <v>141</v>
      </c>
      <c r="AC19" s="21">
        <v>163</v>
      </c>
      <c r="AD19" s="21">
        <v>156</v>
      </c>
      <c r="AE19" s="21">
        <v>184</v>
      </c>
      <c r="AF19" s="21">
        <v>170</v>
      </c>
      <c r="AG19" s="21"/>
      <c r="AH19" s="21">
        <v>205</v>
      </c>
      <c r="AI19" s="21"/>
      <c r="AJ19" s="21"/>
      <c r="AK19" s="21"/>
      <c r="AL19" s="21">
        <v>212</v>
      </c>
      <c r="AM19" s="21"/>
      <c r="AN19" s="21"/>
      <c r="AO19" s="21">
        <v>554</v>
      </c>
      <c r="AP19" s="27"/>
      <c r="AQ19" s="21">
        <v>530</v>
      </c>
      <c r="AR19" s="21">
        <v>552</v>
      </c>
      <c r="AS19" s="21">
        <v>622</v>
      </c>
      <c r="AT19" s="21">
        <v>602</v>
      </c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9"/>
    </row>
    <row r="20" spans="1:68">
      <c r="A20" s="19">
        <v>15</v>
      </c>
      <c r="B20" s="20"/>
      <c r="C20" s="20"/>
      <c r="D20" s="21">
        <v>92</v>
      </c>
      <c r="E20" s="21">
        <v>93</v>
      </c>
      <c r="F20" s="21"/>
      <c r="G20" s="21"/>
      <c r="H20" s="21"/>
      <c r="I20" s="21"/>
      <c r="J20" s="21">
        <v>87</v>
      </c>
      <c r="K20" s="21">
        <v>93</v>
      </c>
      <c r="L20" s="21"/>
      <c r="M20" s="21"/>
      <c r="N20" s="21">
        <v>90</v>
      </c>
      <c r="O20" s="21"/>
      <c r="P20" s="21"/>
      <c r="Q20" s="21">
        <v>105</v>
      </c>
      <c r="R20" s="21"/>
      <c r="S20" s="21"/>
      <c r="T20" s="21"/>
      <c r="U20" s="21"/>
      <c r="V20" s="21">
        <v>120</v>
      </c>
      <c r="W20" s="21">
        <v>115</v>
      </c>
      <c r="X20" s="21"/>
      <c r="Y20" s="21"/>
      <c r="Z20" s="21">
        <v>118</v>
      </c>
      <c r="AA20" s="21">
        <v>130</v>
      </c>
      <c r="AB20" s="21">
        <v>142</v>
      </c>
      <c r="AC20" s="21">
        <v>152</v>
      </c>
      <c r="AD20" s="21">
        <v>155</v>
      </c>
      <c r="AE20" s="21">
        <v>190</v>
      </c>
      <c r="AF20" s="21">
        <v>182</v>
      </c>
      <c r="AG20" s="21"/>
      <c r="AH20" s="21">
        <v>202</v>
      </c>
      <c r="AI20" s="21"/>
      <c r="AJ20" s="21"/>
      <c r="AK20" s="21"/>
      <c r="AL20" s="21">
        <v>211</v>
      </c>
      <c r="AM20" s="21"/>
      <c r="AN20" s="21"/>
      <c r="AO20" s="21">
        <v>552</v>
      </c>
      <c r="AP20" s="27"/>
      <c r="AQ20" s="21">
        <v>534</v>
      </c>
      <c r="AR20" s="21">
        <v>553</v>
      </c>
      <c r="AS20" s="21">
        <v>615</v>
      </c>
      <c r="AT20" s="21">
        <v>610</v>
      </c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9"/>
    </row>
    <row r="21" spans="1:68">
      <c r="A21" s="19">
        <v>16</v>
      </c>
      <c r="B21" s="20"/>
      <c r="C21" s="20"/>
      <c r="D21" s="21">
        <v>93</v>
      </c>
      <c r="E21" s="21">
        <v>92</v>
      </c>
      <c r="F21" s="21"/>
      <c r="G21" s="21"/>
      <c r="H21" s="21"/>
      <c r="I21" s="21"/>
      <c r="J21" s="21">
        <v>90</v>
      </c>
      <c r="K21" s="21">
        <v>92</v>
      </c>
      <c r="L21" s="21"/>
      <c r="M21" s="21"/>
      <c r="N21" s="21">
        <v>91</v>
      </c>
      <c r="O21" s="21"/>
      <c r="P21" s="21"/>
      <c r="Q21" s="21">
        <v>103</v>
      </c>
      <c r="R21" s="21"/>
      <c r="S21" s="21"/>
      <c r="T21" s="21"/>
      <c r="U21" s="21"/>
      <c r="V21" s="21">
        <v>114</v>
      </c>
      <c r="W21" s="21">
        <v>115</v>
      </c>
      <c r="X21" s="21"/>
      <c r="Y21" s="21"/>
      <c r="Z21" s="21">
        <v>120</v>
      </c>
      <c r="AA21" s="21">
        <v>132</v>
      </c>
      <c r="AB21" s="21">
        <v>142</v>
      </c>
      <c r="AC21" s="21">
        <v>152</v>
      </c>
      <c r="AD21" s="21">
        <v>155</v>
      </c>
      <c r="AE21" s="21">
        <v>190</v>
      </c>
      <c r="AF21" s="21">
        <v>182</v>
      </c>
      <c r="AG21" s="21"/>
      <c r="AH21" s="21">
        <v>202</v>
      </c>
      <c r="AI21" s="21"/>
      <c r="AJ21" s="21"/>
      <c r="AK21" s="21"/>
      <c r="AL21" s="21">
        <v>211</v>
      </c>
      <c r="AM21" s="21"/>
      <c r="AN21" s="21"/>
      <c r="AO21" s="21">
        <v>550</v>
      </c>
      <c r="AP21" s="27"/>
      <c r="AQ21" s="21">
        <v>537</v>
      </c>
      <c r="AR21" s="21">
        <v>553</v>
      </c>
      <c r="AS21" s="21">
        <v>615</v>
      </c>
      <c r="AT21" s="21">
        <v>612</v>
      </c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9"/>
    </row>
    <row r="22" spans="1:68">
      <c r="A22" s="19">
        <v>17</v>
      </c>
      <c r="B22" s="20"/>
      <c r="C22" s="20"/>
      <c r="D22" s="21">
        <v>91</v>
      </c>
      <c r="E22" s="21">
        <v>87</v>
      </c>
      <c r="F22" s="21"/>
      <c r="G22" s="21"/>
      <c r="H22" s="21"/>
      <c r="I22" s="21"/>
      <c r="J22" s="21">
        <v>90</v>
      </c>
      <c r="K22" s="21">
        <v>93</v>
      </c>
      <c r="L22" s="21"/>
      <c r="M22" s="21"/>
      <c r="N22" s="21">
        <v>84</v>
      </c>
      <c r="O22" s="21"/>
      <c r="P22" s="21"/>
      <c r="Q22" s="21">
        <v>105</v>
      </c>
      <c r="R22" s="21"/>
      <c r="S22" s="21"/>
      <c r="T22" s="21"/>
      <c r="U22" s="21"/>
      <c r="V22" s="21">
        <v>116</v>
      </c>
      <c r="W22" s="21">
        <v>119</v>
      </c>
      <c r="X22" s="21"/>
      <c r="Y22" s="21"/>
      <c r="Z22" s="21">
        <v>121</v>
      </c>
      <c r="AA22" s="21">
        <v>134</v>
      </c>
      <c r="AB22" s="21">
        <v>146</v>
      </c>
      <c r="AC22" s="21">
        <v>156</v>
      </c>
      <c r="AD22" s="21">
        <v>158</v>
      </c>
      <c r="AE22" s="21">
        <v>191</v>
      </c>
      <c r="AF22" s="21">
        <v>179</v>
      </c>
      <c r="AG22" s="21"/>
      <c r="AH22" s="21">
        <v>205</v>
      </c>
      <c r="AI22" s="21"/>
      <c r="AJ22" s="21"/>
      <c r="AK22" s="21"/>
      <c r="AL22" s="21">
        <v>210</v>
      </c>
      <c r="AM22" s="21"/>
      <c r="AN22" s="21"/>
      <c r="AO22" s="21">
        <v>563</v>
      </c>
      <c r="AP22" s="27"/>
      <c r="AQ22" s="21">
        <v>534</v>
      </c>
      <c r="AR22" s="21">
        <v>552</v>
      </c>
      <c r="AS22" s="21">
        <v>595</v>
      </c>
      <c r="AT22" s="21">
        <v>601</v>
      </c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9"/>
    </row>
    <row r="23" spans="1:68">
      <c r="A23" s="19">
        <v>18</v>
      </c>
      <c r="B23" s="20"/>
      <c r="C23" s="20"/>
      <c r="D23" s="21">
        <v>96</v>
      </c>
      <c r="E23" s="21">
        <v>97</v>
      </c>
      <c r="F23" s="21"/>
      <c r="G23" s="21"/>
      <c r="H23" s="21"/>
      <c r="I23" s="21"/>
      <c r="J23" s="21">
        <v>84</v>
      </c>
      <c r="K23" s="21">
        <v>96</v>
      </c>
      <c r="L23" s="21"/>
      <c r="M23" s="21"/>
      <c r="N23" s="21">
        <v>96</v>
      </c>
      <c r="O23" s="21"/>
      <c r="P23" s="21"/>
      <c r="Q23" s="21">
        <v>110</v>
      </c>
      <c r="R23" s="21"/>
      <c r="S23" s="21"/>
      <c r="T23" s="21"/>
      <c r="U23" s="21"/>
      <c r="V23" s="21">
        <v>115</v>
      </c>
      <c r="W23" s="21">
        <v>116</v>
      </c>
      <c r="X23" s="21"/>
      <c r="Y23" s="21"/>
      <c r="Z23" s="21">
        <v>120</v>
      </c>
      <c r="AA23" s="21">
        <v>132</v>
      </c>
      <c r="AB23" s="21">
        <v>142</v>
      </c>
      <c r="AC23" s="21">
        <v>152</v>
      </c>
      <c r="AD23" s="21">
        <v>155</v>
      </c>
      <c r="AE23" s="21">
        <v>190</v>
      </c>
      <c r="AF23" s="21">
        <v>182</v>
      </c>
      <c r="AG23" s="21"/>
      <c r="AH23" s="21">
        <v>199</v>
      </c>
      <c r="AI23" s="21"/>
      <c r="AJ23" s="21"/>
      <c r="AK23" s="21"/>
      <c r="AL23" s="21">
        <v>195</v>
      </c>
      <c r="AM23" s="21"/>
      <c r="AN23" s="21"/>
      <c r="AO23" s="21">
        <v>521</v>
      </c>
      <c r="AP23" s="27"/>
      <c r="AQ23" s="21">
        <v>512</v>
      </c>
      <c r="AR23" s="21">
        <v>541</v>
      </c>
      <c r="AS23" s="21">
        <v>592</v>
      </c>
      <c r="AT23" s="21">
        <v>558</v>
      </c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9"/>
    </row>
    <row r="24" spans="1:68">
      <c r="A24" s="19">
        <v>19</v>
      </c>
      <c r="B24" s="20"/>
      <c r="C24" s="20"/>
      <c r="D24" s="21">
        <v>88</v>
      </c>
      <c r="E24" s="21">
        <v>93</v>
      </c>
      <c r="F24" s="21"/>
      <c r="G24" s="21"/>
      <c r="H24" s="21"/>
      <c r="I24" s="21"/>
      <c r="J24" s="21">
        <v>90</v>
      </c>
      <c r="K24" s="21">
        <v>92</v>
      </c>
      <c r="L24" s="21"/>
      <c r="M24" s="21"/>
      <c r="N24" s="21">
        <v>84</v>
      </c>
      <c r="O24" s="21"/>
      <c r="P24" s="21"/>
      <c r="Q24" s="21">
        <v>105</v>
      </c>
      <c r="R24" s="21"/>
      <c r="S24" s="21"/>
      <c r="T24" s="21"/>
      <c r="U24" s="21"/>
      <c r="V24" s="21">
        <v>116</v>
      </c>
      <c r="W24" s="21">
        <v>119</v>
      </c>
      <c r="X24" s="21"/>
      <c r="Y24" s="21"/>
      <c r="Z24" s="21">
        <v>121</v>
      </c>
      <c r="AA24" s="21">
        <v>134</v>
      </c>
      <c r="AB24" s="21">
        <v>146</v>
      </c>
      <c r="AC24" s="21">
        <v>156</v>
      </c>
      <c r="AD24" s="21">
        <v>158</v>
      </c>
      <c r="AE24" s="21">
        <v>191</v>
      </c>
      <c r="AF24" s="21">
        <v>179</v>
      </c>
      <c r="AG24" s="21"/>
      <c r="AH24" s="21">
        <v>205</v>
      </c>
      <c r="AI24" s="21"/>
      <c r="AJ24" s="21"/>
      <c r="AK24" s="21"/>
      <c r="AL24" s="21">
        <v>210</v>
      </c>
      <c r="AM24" s="21"/>
      <c r="AN24" s="21"/>
      <c r="AO24" s="21">
        <v>563</v>
      </c>
      <c r="AP24" s="27"/>
      <c r="AQ24" s="21">
        <v>534</v>
      </c>
      <c r="AR24" s="21">
        <v>552</v>
      </c>
      <c r="AS24" s="21">
        <v>595</v>
      </c>
      <c r="AT24" s="21">
        <v>601</v>
      </c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9"/>
    </row>
    <row r="25" spans="1:68">
      <c r="A25" s="19">
        <v>20</v>
      </c>
      <c r="B25" s="20"/>
      <c r="C25" s="20"/>
      <c r="D25" s="21">
        <v>90</v>
      </c>
      <c r="E25" s="21">
        <v>96</v>
      </c>
      <c r="F25" s="21"/>
      <c r="G25" s="21"/>
      <c r="H25" s="21"/>
      <c r="I25" s="21"/>
      <c r="J25" s="21">
        <v>88</v>
      </c>
      <c r="K25" s="21">
        <v>93</v>
      </c>
      <c r="L25" s="21"/>
      <c r="M25" s="21"/>
      <c r="N25" s="21">
        <v>84</v>
      </c>
      <c r="O25" s="21"/>
      <c r="P25" s="21"/>
      <c r="Q25" s="21">
        <v>105</v>
      </c>
      <c r="R25" s="21"/>
      <c r="S25" s="21"/>
      <c r="T25" s="21"/>
      <c r="U25" s="21"/>
      <c r="V25" s="21">
        <v>116</v>
      </c>
      <c r="W25" s="21">
        <v>119</v>
      </c>
      <c r="X25" s="22"/>
      <c r="Y25" s="22"/>
      <c r="Z25" s="22">
        <v>121</v>
      </c>
      <c r="AA25" s="22">
        <v>134</v>
      </c>
      <c r="AB25" s="22">
        <v>146</v>
      </c>
      <c r="AC25" s="22">
        <v>156</v>
      </c>
      <c r="AD25" s="22">
        <v>158</v>
      </c>
      <c r="AE25" s="22">
        <v>191</v>
      </c>
      <c r="AF25" s="22">
        <v>179</v>
      </c>
      <c r="AG25" s="22"/>
      <c r="AH25" s="22">
        <v>202</v>
      </c>
      <c r="AI25" s="22"/>
      <c r="AJ25" s="22"/>
      <c r="AK25" s="22"/>
      <c r="AL25" s="21">
        <v>211</v>
      </c>
      <c r="AM25" s="21"/>
      <c r="AN25" s="21"/>
      <c r="AO25" s="21">
        <v>550</v>
      </c>
      <c r="AP25" s="27"/>
      <c r="AQ25" s="21">
        <v>537</v>
      </c>
      <c r="AR25" s="21">
        <v>553</v>
      </c>
      <c r="AS25" s="21">
        <v>615</v>
      </c>
      <c r="AT25" s="21">
        <v>612</v>
      </c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9"/>
    </row>
    <row r="26" spans="1:68">
      <c r="A26" s="23" t="s">
        <v>39</v>
      </c>
      <c r="B26" s="24" t="str">
        <f t="shared" ref="B26:AG26" si="0">IF(ISERROR(AVERAGE(B16:B25)),"",AVERAGE(B16:B25))</f>
        <v/>
      </c>
      <c r="C26" s="24" t="str">
        <f t="shared" si="0"/>
        <v/>
      </c>
      <c r="D26" s="24">
        <f t="shared" si="0"/>
        <v>90.8</v>
      </c>
      <c r="E26" s="24">
        <f t="shared" si="0"/>
        <v>94.1</v>
      </c>
      <c r="F26" s="24" t="str">
        <f t="shared" si="0"/>
        <v/>
      </c>
      <c r="G26" s="24" t="str">
        <f t="shared" si="0"/>
        <v/>
      </c>
      <c r="H26" s="24" t="str">
        <f t="shared" si="0"/>
        <v/>
      </c>
      <c r="I26" s="24" t="str">
        <f t="shared" si="0"/>
        <v/>
      </c>
      <c r="J26" s="24">
        <f t="shared" si="0"/>
        <v>88.3</v>
      </c>
      <c r="K26" s="24">
        <f t="shared" si="0"/>
        <v>93</v>
      </c>
      <c r="L26" s="24" t="str">
        <f t="shared" si="0"/>
        <v/>
      </c>
      <c r="M26" s="24" t="str">
        <f t="shared" si="0"/>
        <v/>
      </c>
      <c r="N26" s="24">
        <f t="shared" si="0"/>
        <v>86.9</v>
      </c>
      <c r="O26" s="24" t="str">
        <f t="shared" si="0"/>
        <v/>
      </c>
      <c r="P26" s="24" t="str">
        <f t="shared" si="0"/>
        <v/>
      </c>
      <c r="Q26" s="24">
        <f t="shared" si="0"/>
        <v>105.2</v>
      </c>
      <c r="R26" s="24" t="str">
        <f t="shared" si="0"/>
        <v/>
      </c>
      <c r="S26" s="24" t="str">
        <f t="shared" si="0"/>
        <v/>
      </c>
      <c r="T26" s="24" t="str">
        <f t="shared" si="0"/>
        <v/>
      </c>
      <c r="U26" s="24" t="str">
        <f t="shared" si="0"/>
        <v/>
      </c>
      <c r="V26" s="24">
        <f t="shared" si="0"/>
        <v>116.1</v>
      </c>
      <c r="W26" s="24">
        <f t="shared" si="0"/>
        <v>118</v>
      </c>
      <c r="X26" s="24" t="str">
        <f t="shared" si="0"/>
        <v/>
      </c>
      <c r="Y26" s="24" t="str">
        <f t="shared" si="0"/>
        <v/>
      </c>
      <c r="Z26" s="24">
        <f t="shared" si="0"/>
        <v>120.5</v>
      </c>
      <c r="AA26" s="24">
        <f t="shared" si="0"/>
        <v>133.19999999999999</v>
      </c>
      <c r="AB26" s="24">
        <f t="shared" si="0"/>
        <v>144.80000000000001</v>
      </c>
      <c r="AC26" s="24">
        <f t="shared" si="0"/>
        <v>154.80000000000001</v>
      </c>
      <c r="AD26" s="24">
        <f t="shared" si="0"/>
        <v>157.1</v>
      </c>
      <c r="AE26" s="24">
        <f t="shared" si="0"/>
        <v>190.7</v>
      </c>
      <c r="AF26" s="24">
        <f t="shared" si="0"/>
        <v>179.9</v>
      </c>
      <c r="AG26" s="24" t="str">
        <f t="shared" si="0"/>
        <v/>
      </c>
      <c r="AH26" s="24">
        <f>IF(ISERROR(AVERAGE(AH16:AH25)),"",AVERAGE(AH16:AH25))</f>
        <v>202.6</v>
      </c>
      <c r="AI26" s="24" t="str">
        <f t="shared" ref="AI26:BO26" si="1">IF(ISERROR(AVERAGE(AI16:AI25)),"",AVERAGE(AI16:AI25))</f>
        <v/>
      </c>
      <c r="AJ26" s="24" t="str">
        <f t="shared" si="1"/>
        <v/>
      </c>
      <c r="AK26" s="24" t="str">
        <f t="shared" si="1"/>
        <v/>
      </c>
      <c r="AL26" s="24">
        <f t="shared" si="1"/>
        <v>209.1</v>
      </c>
      <c r="AM26" s="24" t="str">
        <f t="shared" si="1"/>
        <v/>
      </c>
      <c r="AN26" s="24" t="str">
        <f t="shared" si="1"/>
        <v/>
      </c>
      <c r="AO26" s="24">
        <f t="shared" si="1"/>
        <v>551.20000000000005</v>
      </c>
      <c r="AP26" s="24" t="str">
        <f t="shared" si="1"/>
        <v/>
      </c>
      <c r="AQ26" s="24">
        <f t="shared" si="1"/>
        <v>533.29999999999995</v>
      </c>
      <c r="AR26" s="24">
        <f t="shared" si="1"/>
        <v>551.70000000000005</v>
      </c>
      <c r="AS26" s="24">
        <f t="shared" si="1"/>
        <v>606.79999999999995</v>
      </c>
      <c r="AT26" s="24">
        <f t="shared" si="1"/>
        <v>604</v>
      </c>
      <c r="AU26" s="24" t="str">
        <f t="shared" si="1"/>
        <v/>
      </c>
      <c r="AV26" s="24" t="str">
        <f t="shared" si="1"/>
        <v/>
      </c>
      <c r="AW26" s="24" t="str">
        <f t="shared" si="1"/>
        <v/>
      </c>
      <c r="AX26" s="24" t="str">
        <f t="shared" si="1"/>
        <v/>
      </c>
      <c r="AY26" s="24" t="str">
        <f t="shared" si="1"/>
        <v/>
      </c>
      <c r="AZ26" s="24" t="str">
        <f t="shared" si="1"/>
        <v/>
      </c>
      <c r="BA26" s="24" t="str">
        <f t="shared" si="1"/>
        <v/>
      </c>
      <c r="BB26" s="24" t="str">
        <f t="shared" si="1"/>
        <v/>
      </c>
      <c r="BC26" s="24" t="str">
        <f t="shared" si="1"/>
        <v/>
      </c>
      <c r="BD26" s="24" t="str">
        <f t="shared" si="1"/>
        <v/>
      </c>
      <c r="BE26" s="24" t="str">
        <f t="shared" si="1"/>
        <v/>
      </c>
      <c r="BF26" s="24" t="str">
        <f t="shared" si="1"/>
        <v/>
      </c>
      <c r="BG26" s="24" t="str">
        <f t="shared" si="1"/>
        <v/>
      </c>
      <c r="BH26" s="24" t="str">
        <f t="shared" si="1"/>
        <v/>
      </c>
      <c r="BI26" s="24" t="str">
        <f t="shared" si="1"/>
        <v/>
      </c>
      <c r="BJ26" s="24" t="str">
        <f t="shared" si="1"/>
        <v/>
      </c>
      <c r="BK26" s="24" t="str">
        <f t="shared" si="1"/>
        <v/>
      </c>
      <c r="BL26" s="24" t="str">
        <f t="shared" si="1"/>
        <v/>
      </c>
      <c r="BM26" s="24" t="str">
        <f t="shared" si="1"/>
        <v/>
      </c>
      <c r="BN26" s="24" t="str">
        <f t="shared" si="1"/>
        <v/>
      </c>
      <c r="BO26" s="24" t="str">
        <f t="shared" si="1"/>
        <v/>
      </c>
      <c r="BP26" s="30"/>
    </row>
    <row r="27" spans="1:68">
      <c r="A27" s="19">
        <v>21</v>
      </c>
      <c r="B27" s="20"/>
      <c r="C27" s="20"/>
      <c r="D27" s="21">
        <v>92</v>
      </c>
      <c r="E27" s="21">
        <v>90</v>
      </c>
      <c r="F27" s="21"/>
      <c r="G27" s="21"/>
      <c r="H27" s="21"/>
      <c r="I27" s="21"/>
      <c r="J27" s="21">
        <v>90.3333333333333</v>
      </c>
      <c r="K27" s="21">
        <v>95</v>
      </c>
      <c r="L27" s="21"/>
      <c r="M27" s="21"/>
      <c r="N27" s="21">
        <v>88</v>
      </c>
      <c r="O27" s="21"/>
      <c r="P27" s="21"/>
      <c r="Q27" s="21">
        <v>105</v>
      </c>
      <c r="R27" s="21"/>
      <c r="S27" s="21"/>
      <c r="T27" s="21"/>
      <c r="U27" s="21"/>
      <c r="V27" s="21">
        <v>116</v>
      </c>
      <c r="W27" s="21">
        <v>119</v>
      </c>
      <c r="X27" s="21"/>
      <c r="Y27" s="21"/>
      <c r="Z27" s="21">
        <v>121</v>
      </c>
      <c r="AA27" s="21">
        <v>134</v>
      </c>
      <c r="AB27" s="21">
        <v>146</v>
      </c>
      <c r="AC27" s="21">
        <v>152</v>
      </c>
      <c r="AD27" s="21">
        <v>155</v>
      </c>
      <c r="AE27" s="21">
        <v>190</v>
      </c>
      <c r="AF27" s="21">
        <v>179</v>
      </c>
      <c r="AG27" s="21"/>
      <c r="AH27" s="21"/>
      <c r="AI27" s="21"/>
      <c r="AJ27" s="21"/>
      <c r="AK27" s="21"/>
      <c r="AL27" s="21">
        <v>552</v>
      </c>
      <c r="AM27" s="21"/>
      <c r="AN27" s="21"/>
      <c r="AO27" s="21"/>
      <c r="AP27" s="27"/>
      <c r="AQ27" s="21"/>
      <c r="AR27" s="21"/>
      <c r="AS27" s="21"/>
      <c r="AT27" s="21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9"/>
    </row>
    <row r="28" spans="1:68">
      <c r="A28" s="19">
        <v>22</v>
      </c>
      <c r="B28" s="20"/>
      <c r="C28" s="20"/>
      <c r="D28" s="21">
        <v>98.6666666666667</v>
      </c>
      <c r="E28" s="21">
        <v>87</v>
      </c>
      <c r="F28" s="21"/>
      <c r="G28" s="21"/>
      <c r="H28" s="21"/>
      <c r="I28" s="21"/>
      <c r="J28" s="21">
        <v>84</v>
      </c>
      <c r="K28" s="21">
        <v>98</v>
      </c>
      <c r="L28" s="21"/>
      <c r="M28" s="21"/>
      <c r="N28" s="21">
        <v>84</v>
      </c>
      <c r="O28" s="21"/>
      <c r="P28" s="21"/>
      <c r="Q28" s="21">
        <v>105.666666666667</v>
      </c>
      <c r="R28" s="21"/>
      <c r="S28" s="21"/>
      <c r="T28" s="21"/>
      <c r="U28" s="21"/>
      <c r="V28" s="21">
        <v>154.333333333333</v>
      </c>
      <c r="W28" s="21">
        <v>139.333333333333</v>
      </c>
      <c r="X28" s="21"/>
      <c r="Y28" s="21"/>
      <c r="Z28" s="21">
        <v>188.666666666667</v>
      </c>
      <c r="AA28" s="21">
        <v>122</v>
      </c>
      <c r="AB28" s="21">
        <v>194</v>
      </c>
      <c r="AC28" s="21">
        <v>152</v>
      </c>
      <c r="AD28" s="21">
        <v>155</v>
      </c>
      <c r="AE28" s="21">
        <v>190</v>
      </c>
      <c r="AF28" s="21">
        <v>213.333333333333</v>
      </c>
      <c r="AG28" s="21"/>
      <c r="AH28" s="21"/>
      <c r="AI28" s="21"/>
      <c r="AJ28" s="27"/>
      <c r="AK28" s="21"/>
      <c r="AL28" s="21">
        <v>391.33333333333297</v>
      </c>
      <c r="AM28" s="21"/>
      <c r="AN28" s="21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9"/>
    </row>
    <row r="29" spans="1:68">
      <c r="A29" s="19">
        <v>23</v>
      </c>
      <c r="B29" s="20"/>
      <c r="C29" s="20"/>
      <c r="D29" s="21">
        <v>88</v>
      </c>
      <c r="E29" s="21">
        <v>93</v>
      </c>
      <c r="F29" s="21"/>
      <c r="G29" s="21"/>
      <c r="H29" s="21"/>
      <c r="I29" s="21"/>
      <c r="J29" s="21">
        <v>94</v>
      </c>
      <c r="K29" s="21">
        <v>105</v>
      </c>
      <c r="L29" s="21"/>
      <c r="M29" s="21"/>
      <c r="N29" s="21">
        <v>84</v>
      </c>
      <c r="O29" s="21"/>
      <c r="P29" s="21"/>
      <c r="Q29" s="21">
        <v>119</v>
      </c>
      <c r="R29" s="21"/>
      <c r="S29" s="21"/>
      <c r="T29" s="21"/>
      <c r="U29" s="21"/>
      <c r="V29" s="21">
        <v>146</v>
      </c>
      <c r="W29" s="21">
        <v>156</v>
      </c>
      <c r="X29" s="21"/>
      <c r="Y29" s="21"/>
      <c r="Z29" s="21">
        <v>179</v>
      </c>
      <c r="AA29" s="21">
        <v>130</v>
      </c>
      <c r="AB29" s="21">
        <v>199</v>
      </c>
      <c r="AC29" s="21">
        <v>156</v>
      </c>
      <c r="AD29" s="21">
        <v>158</v>
      </c>
      <c r="AE29" s="21">
        <v>191</v>
      </c>
      <c r="AF29" s="21">
        <v>210</v>
      </c>
      <c r="AG29" s="21"/>
      <c r="AH29" s="21"/>
      <c r="AI29" s="21"/>
      <c r="AJ29" s="27"/>
      <c r="AK29" s="21"/>
      <c r="AL29" s="21">
        <v>554</v>
      </c>
      <c r="AM29" s="21"/>
      <c r="AN29" s="21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9"/>
    </row>
    <row r="30" spans="1:68">
      <c r="A30" s="19">
        <v>24</v>
      </c>
      <c r="B30" s="20"/>
      <c r="C30" s="20"/>
      <c r="D30" s="21">
        <v>96</v>
      </c>
      <c r="E30" s="21">
        <v>96</v>
      </c>
      <c r="F30" s="21"/>
      <c r="G30" s="21"/>
      <c r="H30" s="21"/>
      <c r="I30" s="21"/>
      <c r="J30" s="21">
        <v>88</v>
      </c>
      <c r="K30" s="21">
        <v>104</v>
      </c>
      <c r="L30" s="21"/>
      <c r="M30" s="21"/>
      <c r="N30" s="21">
        <v>79</v>
      </c>
      <c r="O30" s="21"/>
      <c r="P30" s="21"/>
      <c r="Q30" s="21">
        <v>114</v>
      </c>
      <c r="R30" s="21"/>
      <c r="S30" s="21"/>
      <c r="T30" s="21"/>
      <c r="U30" s="21"/>
      <c r="V30" s="21">
        <v>164</v>
      </c>
      <c r="W30" s="21">
        <v>153</v>
      </c>
      <c r="X30" s="21"/>
      <c r="Y30" s="21"/>
      <c r="Z30" s="21">
        <v>204</v>
      </c>
      <c r="AA30" s="21">
        <v>132</v>
      </c>
      <c r="AB30" s="21">
        <v>208</v>
      </c>
      <c r="AC30" s="21">
        <v>153</v>
      </c>
      <c r="AD30" s="21">
        <v>154</v>
      </c>
      <c r="AE30" s="21">
        <v>205</v>
      </c>
      <c r="AF30" s="21">
        <v>215</v>
      </c>
      <c r="AG30" s="21"/>
      <c r="AH30" s="21"/>
      <c r="AI30" s="21"/>
      <c r="AJ30" s="27"/>
      <c r="AK30" s="21"/>
      <c r="AL30" s="21">
        <v>552</v>
      </c>
      <c r="AM30" s="21"/>
      <c r="AN30" s="21"/>
      <c r="AO30" s="22"/>
      <c r="AP30" s="28"/>
      <c r="AQ30" s="22"/>
      <c r="AR30" s="22"/>
      <c r="AS30" s="22"/>
      <c r="AT30" s="22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9"/>
    </row>
    <row r="31" spans="1:68">
      <c r="A31" s="19">
        <v>25</v>
      </c>
      <c r="B31" s="20"/>
      <c r="C31" s="20"/>
      <c r="D31" s="21">
        <v>95</v>
      </c>
      <c r="E31" s="21">
        <v>92</v>
      </c>
      <c r="F31" s="21"/>
      <c r="G31" s="21"/>
      <c r="H31" s="21"/>
      <c r="I31" s="21"/>
      <c r="J31" s="21">
        <v>84</v>
      </c>
      <c r="K31" s="21">
        <v>100</v>
      </c>
      <c r="L31" s="21"/>
      <c r="M31" s="21"/>
      <c r="N31" s="21">
        <v>84</v>
      </c>
      <c r="O31" s="21"/>
      <c r="P31" s="21"/>
      <c r="Q31" s="21">
        <v>106</v>
      </c>
      <c r="R31" s="21"/>
      <c r="S31" s="21"/>
      <c r="T31" s="21"/>
      <c r="U31" s="21"/>
      <c r="V31" s="21">
        <v>151</v>
      </c>
      <c r="W31" s="21">
        <v>149</v>
      </c>
      <c r="X31" s="21"/>
      <c r="Y31" s="21"/>
      <c r="Z31" s="21">
        <v>188</v>
      </c>
      <c r="AA31" s="21">
        <v>134</v>
      </c>
      <c r="AB31" s="21">
        <v>199</v>
      </c>
      <c r="AC31" s="20">
        <v>151</v>
      </c>
      <c r="AD31" s="20">
        <v>154</v>
      </c>
      <c r="AE31" s="20">
        <v>196</v>
      </c>
      <c r="AF31" s="21">
        <v>210</v>
      </c>
      <c r="AG31" s="21"/>
      <c r="AH31" s="21"/>
      <c r="AI31" s="21"/>
      <c r="AJ31" s="27"/>
      <c r="AK31" s="21"/>
      <c r="AL31" s="21">
        <v>554</v>
      </c>
      <c r="AM31" s="21"/>
      <c r="AN31" s="21"/>
      <c r="AO31" s="21"/>
      <c r="AP31" s="27"/>
      <c r="AQ31" s="21"/>
      <c r="AR31" s="21"/>
      <c r="AS31" s="21"/>
      <c r="AT31" s="21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9"/>
    </row>
    <row r="32" spans="1:68">
      <c r="A32" s="19">
        <v>26</v>
      </c>
      <c r="B32" s="20"/>
      <c r="C32" s="20"/>
      <c r="D32" s="21">
        <v>88</v>
      </c>
      <c r="E32" s="21">
        <v>93</v>
      </c>
      <c r="F32" s="21"/>
      <c r="G32" s="21"/>
      <c r="H32" s="21"/>
      <c r="I32" s="21"/>
      <c r="J32" s="21">
        <v>84</v>
      </c>
      <c r="K32" s="21">
        <v>105</v>
      </c>
      <c r="L32" s="21"/>
      <c r="M32" s="21"/>
      <c r="N32" s="21">
        <v>90.3333333333333</v>
      </c>
      <c r="O32" s="21"/>
      <c r="P32" s="21"/>
      <c r="Q32" s="21">
        <v>119</v>
      </c>
      <c r="R32" s="21"/>
      <c r="S32" s="21"/>
      <c r="T32" s="21"/>
      <c r="U32" s="21"/>
      <c r="V32" s="21">
        <v>146</v>
      </c>
      <c r="W32" s="21">
        <v>156</v>
      </c>
      <c r="X32" s="21"/>
      <c r="Y32" s="21"/>
      <c r="Z32" s="21">
        <v>179</v>
      </c>
      <c r="AA32" s="21">
        <v>132</v>
      </c>
      <c r="AB32" s="21">
        <v>199</v>
      </c>
      <c r="AC32" s="20">
        <v>153</v>
      </c>
      <c r="AD32" s="20">
        <v>154</v>
      </c>
      <c r="AE32" s="20">
        <v>205</v>
      </c>
      <c r="AF32" s="21">
        <v>210</v>
      </c>
      <c r="AG32" s="21"/>
      <c r="AH32" s="21"/>
      <c r="AI32" s="21"/>
      <c r="AJ32" s="27"/>
      <c r="AK32" s="21"/>
      <c r="AL32" s="21">
        <v>554</v>
      </c>
      <c r="AM32" s="21"/>
      <c r="AN32" s="21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9"/>
    </row>
    <row r="33" spans="1:68">
      <c r="A33" s="19">
        <v>27</v>
      </c>
      <c r="B33" s="20"/>
      <c r="C33" s="20"/>
      <c r="D33" s="21">
        <v>88</v>
      </c>
      <c r="E33" s="21">
        <v>93</v>
      </c>
      <c r="F33" s="21"/>
      <c r="G33" s="21"/>
      <c r="H33" s="21"/>
      <c r="I33" s="21"/>
      <c r="J33" s="21">
        <v>79</v>
      </c>
      <c r="K33" s="21">
        <v>105</v>
      </c>
      <c r="L33" s="21"/>
      <c r="M33" s="21"/>
      <c r="N33" s="21">
        <v>84</v>
      </c>
      <c r="O33" s="21"/>
      <c r="P33" s="21"/>
      <c r="Q33" s="21">
        <v>119</v>
      </c>
      <c r="R33" s="21"/>
      <c r="S33" s="21"/>
      <c r="T33" s="21"/>
      <c r="U33" s="21"/>
      <c r="V33" s="21">
        <v>146</v>
      </c>
      <c r="W33" s="21">
        <v>156</v>
      </c>
      <c r="X33" s="21"/>
      <c r="Y33" s="21"/>
      <c r="Z33" s="21">
        <v>179</v>
      </c>
      <c r="AA33" s="21">
        <v>134</v>
      </c>
      <c r="AB33" s="21">
        <v>205</v>
      </c>
      <c r="AC33" s="20">
        <v>154</v>
      </c>
      <c r="AD33" s="20">
        <v>155</v>
      </c>
      <c r="AE33" s="20">
        <v>206</v>
      </c>
      <c r="AF33" s="21">
        <v>210</v>
      </c>
      <c r="AG33" s="21"/>
      <c r="AH33" s="21"/>
      <c r="AI33" s="21"/>
      <c r="AJ33" s="27"/>
      <c r="AK33" s="21"/>
      <c r="AL33" s="21">
        <v>552</v>
      </c>
      <c r="AM33" s="21"/>
      <c r="AN33" s="21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9"/>
    </row>
    <row r="34" spans="1:68">
      <c r="A34" s="19">
        <v>28</v>
      </c>
      <c r="B34" s="20"/>
      <c r="C34" s="20"/>
      <c r="D34" s="21">
        <v>84</v>
      </c>
      <c r="E34" s="21">
        <v>91.5</v>
      </c>
      <c r="F34" s="21"/>
      <c r="G34" s="21"/>
      <c r="H34" s="21"/>
      <c r="I34" s="21"/>
      <c r="J34" s="21">
        <v>84</v>
      </c>
      <c r="K34" s="21">
        <v>105.5</v>
      </c>
      <c r="L34" s="21"/>
      <c r="M34" s="21"/>
      <c r="N34" s="21">
        <v>94</v>
      </c>
      <c r="O34" s="21"/>
      <c r="P34" s="21"/>
      <c r="Q34" s="21">
        <v>121.5</v>
      </c>
      <c r="R34" s="21"/>
      <c r="S34" s="21"/>
      <c r="T34" s="21"/>
      <c r="U34" s="21"/>
      <c r="V34" s="21">
        <v>137</v>
      </c>
      <c r="W34" s="21">
        <v>157.5</v>
      </c>
      <c r="X34" s="21"/>
      <c r="Y34" s="21"/>
      <c r="Z34" s="21">
        <v>166.5</v>
      </c>
      <c r="AA34" s="21">
        <v>134</v>
      </c>
      <c r="AB34" s="21">
        <v>200.5</v>
      </c>
      <c r="AC34" s="21">
        <v>151</v>
      </c>
      <c r="AD34" s="21">
        <v>156</v>
      </c>
      <c r="AE34" s="21">
        <v>199</v>
      </c>
      <c r="AF34" s="21">
        <v>207.5</v>
      </c>
      <c r="AG34" s="21"/>
      <c r="AH34" s="21"/>
      <c r="AI34" s="21"/>
      <c r="AJ34" s="27"/>
      <c r="AK34" s="21"/>
      <c r="AL34" s="21">
        <v>553</v>
      </c>
      <c r="AM34" s="21"/>
      <c r="AN34" s="21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9"/>
    </row>
    <row r="35" spans="1:68">
      <c r="A35" s="19">
        <v>29</v>
      </c>
      <c r="B35" s="20"/>
      <c r="C35" s="20"/>
      <c r="D35" s="21">
        <v>88</v>
      </c>
      <c r="E35" s="21">
        <v>93</v>
      </c>
      <c r="F35" s="21"/>
      <c r="G35" s="21"/>
      <c r="H35" s="21"/>
      <c r="I35" s="21"/>
      <c r="J35" s="21">
        <v>84</v>
      </c>
      <c r="K35" s="21">
        <v>105</v>
      </c>
      <c r="L35" s="21"/>
      <c r="M35" s="21"/>
      <c r="N35" s="21">
        <v>88</v>
      </c>
      <c r="O35" s="21"/>
      <c r="P35" s="21"/>
      <c r="Q35" s="21">
        <v>119</v>
      </c>
      <c r="R35" s="21"/>
      <c r="S35" s="21"/>
      <c r="T35" s="21"/>
      <c r="U35" s="21"/>
      <c r="V35" s="21">
        <v>146</v>
      </c>
      <c r="W35" s="21">
        <v>156</v>
      </c>
      <c r="X35" s="21"/>
      <c r="Y35" s="21"/>
      <c r="Z35" s="21">
        <v>179</v>
      </c>
      <c r="AA35" s="21">
        <v>146</v>
      </c>
      <c r="AB35" s="21">
        <v>205</v>
      </c>
      <c r="AC35" s="21">
        <v>152</v>
      </c>
      <c r="AD35" s="21">
        <v>155</v>
      </c>
      <c r="AE35" s="21">
        <v>202</v>
      </c>
      <c r="AF35" s="21">
        <v>210</v>
      </c>
      <c r="AG35" s="21"/>
      <c r="AH35" s="21"/>
      <c r="AI35" s="21"/>
      <c r="AJ35" s="27"/>
      <c r="AK35" s="21"/>
      <c r="AL35" s="21">
        <v>552</v>
      </c>
      <c r="AM35" s="21"/>
      <c r="AN35" s="21"/>
      <c r="AO35" s="21"/>
      <c r="AP35" s="27"/>
      <c r="AQ35" s="21"/>
      <c r="AR35" s="21"/>
      <c r="AS35" s="21"/>
      <c r="AT35" s="21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9"/>
    </row>
    <row r="36" spans="1:68">
      <c r="A36" s="19">
        <v>30</v>
      </c>
      <c r="B36" s="20"/>
      <c r="C36" s="20"/>
      <c r="D36" s="21">
        <v>88</v>
      </c>
      <c r="E36" s="21">
        <v>93</v>
      </c>
      <c r="F36" s="21"/>
      <c r="G36" s="21"/>
      <c r="H36" s="21"/>
      <c r="I36" s="21"/>
      <c r="J36" s="21">
        <v>84</v>
      </c>
      <c r="K36" s="21">
        <v>105</v>
      </c>
      <c r="L36" s="21"/>
      <c r="M36" s="21"/>
      <c r="N36" s="21">
        <v>91</v>
      </c>
      <c r="O36" s="21"/>
      <c r="P36" s="21"/>
      <c r="Q36" s="21">
        <v>119</v>
      </c>
      <c r="R36" s="21"/>
      <c r="S36" s="21"/>
      <c r="T36" s="21"/>
      <c r="U36" s="21"/>
      <c r="V36" s="21">
        <v>146</v>
      </c>
      <c r="W36" s="21">
        <v>156</v>
      </c>
      <c r="X36" s="21"/>
      <c r="Y36" s="21"/>
      <c r="Z36" s="21">
        <v>179</v>
      </c>
      <c r="AA36" s="21">
        <v>134</v>
      </c>
      <c r="AB36" s="21">
        <v>199</v>
      </c>
      <c r="AC36" s="21">
        <v>151.333333333333</v>
      </c>
      <c r="AD36" s="21">
        <v>155.666666666667</v>
      </c>
      <c r="AE36" s="21">
        <v>200</v>
      </c>
      <c r="AF36" s="21">
        <v>210</v>
      </c>
      <c r="AG36" s="21"/>
      <c r="AH36" s="21"/>
      <c r="AI36" s="21"/>
      <c r="AJ36" s="27"/>
      <c r="AK36" s="21"/>
      <c r="AL36" s="21">
        <v>554</v>
      </c>
      <c r="AM36" s="21"/>
      <c r="AN36" s="21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9"/>
    </row>
    <row r="37" spans="1:68">
      <c r="A37" s="19">
        <v>31</v>
      </c>
      <c r="B37" s="20"/>
      <c r="C37" s="20"/>
      <c r="D37" s="21">
        <v>88</v>
      </c>
      <c r="E37" s="21">
        <v>93</v>
      </c>
      <c r="F37" s="21"/>
      <c r="G37" s="21"/>
      <c r="H37" s="21"/>
      <c r="I37" s="21"/>
      <c r="J37" s="21">
        <v>84</v>
      </c>
      <c r="K37" s="21">
        <v>105</v>
      </c>
      <c r="L37" s="21"/>
      <c r="M37" s="21"/>
      <c r="N37" s="21">
        <v>85</v>
      </c>
      <c r="O37" s="21"/>
      <c r="P37" s="21"/>
      <c r="Q37" s="21">
        <v>119</v>
      </c>
      <c r="R37" s="21"/>
      <c r="S37" s="21"/>
      <c r="T37" s="21"/>
      <c r="U37" s="21"/>
      <c r="V37" s="21">
        <v>146</v>
      </c>
      <c r="W37" s="21">
        <v>156</v>
      </c>
      <c r="X37" s="21"/>
      <c r="Y37" s="21"/>
      <c r="Z37" s="21">
        <v>179</v>
      </c>
      <c r="AA37" s="21">
        <v>129</v>
      </c>
      <c r="AB37" s="21">
        <v>199</v>
      </c>
      <c r="AC37" s="21">
        <v>152</v>
      </c>
      <c r="AD37" s="21">
        <v>155</v>
      </c>
      <c r="AE37" s="21">
        <v>202</v>
      </c>
      <c r="AF37" s="21">
        <v>210</v>
      </c>
      <c r="AG37" s="21"/>
      <c r="AH37" s="21"/>
      <c r="AI37" s="21"/>
      <c r="AJ37" s="27"/>
      <c r="AK37" s="21"/>
      <c r="AL37" s="21">
        <v>554</v>
      </c>
      <c r="AM37" s="21"/>
      <c r="AN37" s="21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9"/>
    </row>
    <row r="38" spans="1:68">
      <c r="A38" s="23" t="s">
        <v>40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30"/>
    </row>
    <row r="39" spans="1:68">
      <c r="A39" s="12" t="s">
        <v>41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31"/>
    </row>
  </sheetData>
  <protectedRanges>
    <protectedRange sqref="BP7:BP8 BP35 BP11:BP14 BP18 BP22:BP23 BP27:BP28 BP30:BP31" name="区域5"/>
    <protectedRange sqref="C35 AU35:BO35" name="区域5_2_1"/>
    <protectedRange sqref="BP36" name="区域5_2"/>
    <protectedRange sqref="BP6 BP9:BP10 BP19 BP32" name="区域5_5"/>
    <protectedRange sqref="C30 AU30:BO30 C33:C34 AU33:BO34 C28 AO28:BO28" name="区域5_2_1_3_2"/>
    <protectedRange sqref="BO27 C21 AU21:BO21 C29 AO29:BO29" name="区域5_2_3_2_1"/>
    <protectedRange sqref="AU5:BO5" name="区域5_2_1_3_1_1_1"/>
    <protectedRange sqref="AU13:BO13 AU8:BO8" name="区域5_2_1_3_2_1"/>
    <protectedRange sqref="AU11:BO11" name="区域5_2_1_3_1_2_1"/>
    <protectedRange sqref="AU12:BO12" name="区域5_2_3_2_1_1"/>
    <protectedRange sqref="C25 AU25:BO25" name="区域5_2_1_3_1_1"/>
    <protectedRange sqref="C17 AU17:BO17 C24 AU24:BO24 C22 AU22:BO22" name="区域5_2_1_3_2_2"/>
    <protectedRange sqref="C20 AU20:BO20" name="区域5_2_1_3_1_2"/>
    <protectedRange sqref="C21 AU21:BO21" name="区域5_2_3_2_1_2"/>
    <protectedRange sqref="D21:AB21 AF21:AT21" name="区域5_1_3"/>
    <protectedRange sqref="D25:I25" name="区域2_2_1"/>
    <protectedRange sqref="B27:C27" name="区域5_2_3_2_1_3"/>
    <protectedRange sqref="AU27:BN27" name="区域5_2_3_2_1_4"/>
    <protectedRange sqref="AO30:AT30" name="区域5_1_1_1"/>
    <protectedRange sqref="AO31:AT31" name="区域5_1_5"/>
    <protectedRange sqref="AO35:AT35" name="区域5_2_3_2_1_5"/>
    <protectedRange sqref="AO35:AT35" name="区域5_1_3_1"/>
    <protectedRange sqref="AO37:AT37" name="区域5_2_1_3_2_2_2"/>
    <protectedRange sqref="B10:C10" name="区域5_2_3_2_1_6"/>
    <protectedRange sqref="B13:C13 B11:C11" name="区域5_2_1_3_2_2_3"/>
    <protectedRange sqref="B9:C9" name="区域5_2_1_3_1_2_2"/>
    <protectedRange sqref="B6:C6" name="区域5_1_1_3"/>
    <protectedRange sqref="B7:C7" name="区域5_1_2_1"/>
    <protectedRange sqref="B10:C10" name="区域5_1_3_2"/>
    <protectedRange sqref="B14:C14" name="区域5_1_4_1"/>
    <protectedRange sqref="B14:C14" name="区域2_2_1_1"/>
    <protectedRange sqref="B5:C5" name="区域5_2_1_3_2_2_1_1"/>
    <protectedRange sqref="B8:C8" name="区域5_1_1_2_1"/>
    <protectedRange sqref="AM10:AT10" name="区域5_2_3_2_1_7"/>
    <protectedRange sqref="AM13:AT13 AM11:AT11" name="区域5_2_1_3_2_2_4"/>
    <protectedRange sqref="AM9:AT9" name="区域5_2_1_3_1_2_3"/>
    <protectedRange sqref="AM6:AT6" name="区域5_1_1_4"/>
    <protectedRange sqref="AM7:AT7" name="区域5_1_2_2"/>
    <protectedRange sqref="AM10:AT10" name="区域5_1_3_3"/>
    <protectedRange sqref="AM14:AT14" name="区域5_1_4_2"/>
    <protectedRange sqref="D5:AT5" name="区域5_2_1_3_2_2_1_2"/>
    <protectedRange sqref="AM8:AT8" name="区域5_1_1_2_2"/>
    <protectedRange sqref="D10:AL10" name="区域5_2_3_2_1_8"/>
    <protectedRange sqref="D11:AL11 D13:AL13" name="区域5_2_1_3_2_2_5"/>
    <protectedRange sqref="D9:AL9" name="区域5_2_1_3_1_2_4"/>
    <protectedRange sqref="D6:AB6 AF6:AL6" name="区域5_1_1_5"/>
    <protectedRange sqref="D7:AB7 AF7:AL7" name="区域5_1_2_3"/>
    <protectedRange sqref="D10:AL10" name="区域5_1_3_4"/>
    <protectedRange sqref="D14:AL14" name="区域5_1_4_3"/>
    <protectedRange sqref="D14:I14" name="区域2_2_1_2"/>
    <protectedRange sqref="D5:AL5" name="区域5_2_1_3_2_2_1_3"/>
    <protectedRange sqref="D8:AB8 AF8:AL8" name="区域5_1_1_2_3"/>
    <protectedRange sqref="D16:AL16" name="区域5_2_1_3_1_2_4_1"/>
    <protectedRange sqref="D18:AL18" name="区域5_2_1_3_2_2_1_3_1"/>
    <protectedRange sqref="Y25" name="区域3_1"/>
    <protectedRange sqref="Z25:AT25" name="区域1_1"/>
    <protectedRange sqref="X25" name="区域4"/>
    <protectedRange sqref="AC30:AE30" name="区域5_2_3_2_1_8_1"/>
    <protectedRange sqref="AC31:AE31 AC33:AE33" name="区域5_2_1_3_2_2_5_1"/>
    <protectedRange sqref="AC30:AE30" name="区域5_1_3_4_1"/>
    <protectedRange sqref="AC34:AE34" name="区域5_1_4_3_1"/>
    <protectedRange sqref="AA30" name="区域5_1_3_5"/>
    <protectedRange sqref="AA27" name="区域5_2_1_3_2_2_1_3_1_1"/>
    <protectedRange sqref="AA34" name="区域5_2_1_3_1_2_4_1_1"/>
    <protectedRange sqref="AA36" name="区域5_2_1_3_2_2_1_3_1_2"/>
  </protectedRanges>
  <mergeCells count="70">
    <mergeCell ref="A1:BP1"/>
    <mergeCell ref="B2:BP2"/>
    <mergeCell ref="A2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  <mergeCell ref="AU3:AU4"/>
    <mergeCell ref="AV3:AV4"/>
    <mergeCell ref="AW3:AW4"/>
    <mergeCell ref="AX3:AX4"/>
    <mergeCell ref="AY3:AY4"/>
    <mergeCell ref="AZ3:AZ4"/>
    <mergeCell ref="BA3:BA4"/>
    <mergeCell ref="BB3:BB4"/>
    <mergeCell ref="BC3:BC4"/>
    <mergeCell ref="BD3:BD4"/>
    <mergeCell ref="BE3:BE4"/>
    <mergeCell ref="BF3:BF4"/>
    <mergeCell ref="BG3:BG4"/>
    <mergeCell ref="BM3:BM4"/>
    <mergeCell ref="BN3:BN4"/>
    <mergeCell ref="BO3:BO4"/>
    <mergeCell ref="BP3:BP4"/>
    <mergeCell ref="BH3:BH4"/>
    <mergeCell ref="BI3:BI4"/>
    <mergeCell ref="BJ3:BJ4"/>
    <mergeCell ref="BK3:BK4"/>
    <mergeCell ref="BL3:BL4"/>
  </mergeCells>
  <phoneticPr fontId="4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原燃料质量</vt:lpstr>
      <vt:lpstr>原燃料消耗</vt:lpstr>
      <vt:lpstr>布料、风口及炉况情况</vt:lpstr>
      <vt:lpstr>出渣铁及煤气成分</vt:lpstr>
      <vt:lpstr>技术经济指标及操作参数</vt:lpstr>
      <vt:lpstr>_dictionary</vt:lpstr>
      <vt:lpstr>_metadata</vt:lpstr>
      <vt:lpstr>冷却水冷却壁</vt:lpstr>
      <vt:lpstr>炉底温度</vt:lpstr>
      <vt:lpstr>休风统计</vt:lpstr>
      <vt:lpstr>大计事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Blair</cp:lastModifiedBy>
  <dcterms:created xsi:type="dcterms:W3CDTF">2020-06-20T02:20:00Z</dcterms:created>
  <dcterms:modified xsi:type="dcterms:W3CDTF">2020-06-29T06:52:36Z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