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</sheets>
  <calcPr calcId="144525"/>
</workbook>
</file>

<file path=xl/sharedStrings.xml><?xml version="1.0" encoding="utf-8"?>
<sst xmlns="http://schemas.openxmlformats.org/spreadsheetml/2006/main" count="38" uniqueCount="36">
  <si>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</si>
  <si>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</si>
  <si>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</si>
  <si>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</si>
  <si>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</si>
  <si>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</si>
  <si>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</si>
  <si>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</si>
  <si>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</si>
  <si>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</si>
  <si>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</si>
  <si>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</si>
  <si>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</si>
  <si>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</si>
  <si>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</si>
  <si>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</si>
  <si>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</si>
  <si>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</si>
  <si>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</si>
  <si>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</si>
  <si>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≥0.85</t>
  </si>
  <si>
    <t>≥0.90</t>
  </si>
  <si>
    <t>≤170℃</t>
  </si>
  <si>
    <t>≤3%</t>
  </si>
  <si>
    <t>实绩</t>
  </si>
  <si>
    <t>评价</t>
  </si>
  <si>
    <t>异常说明</t>
  </si>
  <si>
    <r>
      <rPr>
        <sz val="10"/>
        <color theme="1"/>
        <rFont val="Arial"/>
        <charset val="134"/>
        <scheme val="minor"/>
      </rPr>
      <t>备注：每班发布一次，每班结束后</t>
    </r>
    <r>
      <rPr>
        <sz val="10"/>
        <color theme="1"/>
        <rFont val="Arial"/>
        <charset val="134"/>
        <scheme val="minor"/>
      </rPr>
      <t>1h</t>
    </r>
    <r>
      <rPr>
        <sz val="10"/>
        <color theme="1"/>
        <rFont val="Arial"/>
        <charset val="134"/>
        <scheme val="minor"/>
      </rPr>
      <t>内刷新</t>
    </r>
  </si>
  <si>
    <t>CK67_L1R_CDQ_TISA_31106DisCokeTe_1m_avg</t>
  </si>
  <si>
    <t>CK67_L1R_CDQ_ARA_31101BHH2O_1m_avg</t>
  </si>
  <si>
    <t>crushingFineness</t>
  </si>
  <si>
    <t>k2</t>
  </si>
  <si>
    <t>coalLoadingCoefficient</t>
  </si>
  <si>
    <t>kAn</t>
  </si>
  <si>
    <t>kAvg</t>
  </si>
  <si>
    <t>CK67_L1R_CB_CBReset_4_report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</si>
</sst>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27">
    <font>
      <sz val="11"/>
      <color theme="1"/>
      <name val="Arial"/>
      <charset val="134"/>
      <scheme val="minor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18" borderId="20" applyNumberFormat="0" applyAlignment="0" applyProtection="0">
      <alignment vertical="center"/>
    </xf>
    <xf numFmtId="0" fontId="22" fillId="18" borderId="18" applyNumberFormat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0" xfId="0" applyFont="1" applyAlignment="1">
      <alignment vertical="center"/>
    </xf>
    <xf numFmtId="20" fontId="0" fillId="0" borderId="8" xfId="0" applyNumberForma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B6" sqref="B6"/>
    </sheetView>
  </sheetViews>
  <sheetFormatPr defaultColWidth="9" defaultRowHeight="14.25"/>
  <cols>
    <col min="1" max="1" width="13.25" style="3" customWidth="1"/>
    <col min="2" max="2" width="12.4166666666667" style="3" customWidth="1"/>
    <col min="3" max="3" width="11.9166666666667" style="3" customWidth="1"/>
    <col min="4" max="4" width="10.9166666666667" style="3" customWidth="1"/>
    <col min="5" max="5" width="13.4166666666667" style="3" customWidth="1"/>
    <col min="6" max="6" width="10.3333333333333" style="3" customWidth="1"/>
    <col min="7" max="7" width="12.6666666666667" style="3" customWidth="1"/>
    <col min="8" max="8" width="10.25" style="3" customWidth="1"/>
    <col min="9" max="9" width="10.6666666666667" style="3" customWidth="1"/>
    <col min="10" max="16384" width="9" style="3"/>
  </cols>
  <sheetData>
    <row r="1" ht="23.25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7.25" customHeight="1" spans="1:9">
      <c r="A2" s="5" t="s">
        <v>1</v>
      </c>
      <c r="B2" s="6" t="str">
        <f>IF(_metadata!B2="","",_metadata!B2)</f>
        <v/>
      </c>
      <c r="C2" s="6"/>
      <c r="D2" s="7" t="s">
        <v>2</v>
      </c>
      <c r="E2" s="7" t="str">
        <f>IF(_peimei_day_shift!C2="","",_peimei_day_shift!C2)</f>
        <v/>
      </c>
      <c r="F2" s="8"/>
      <c r="G2" s="8"/>
      <c r="H2" s="9" t="str">
        <f>IF(_peimei_day_shift!D2="","",_peimei_day_shift!D2)</f>
        <v/>
      </c>
      <c r="I2" s="34"/>
    </row>
    <row r="3" ht="17.25" customHeight="1" spans="1:9">
      <c r="A3" s="10" t="s">
        <v>3</v>
      </c>
      <c r="B3" s="11" t="s">
        <v>4</v>
      </c>
      <c r="C3" s="12"/>
      <c r="D3" s="13" t="s">
        <v>5</v>
      </c>
      <c r="E3" s="12"/>
      <c r="F3" s="13" t="s">
        <v>6</v>
      </c>
      <c r="G3" s="12"/>
      <c r="H3" s="13" t="s">
        <v>7</v>
      </c>
      <c r="I3" s="12"/>
    </row>
    <row r="4" ht="16.5" customHeight="1" spans="1:9">
      <c r="A4" s="14" t="s">
        <v>8</v>
      </c>
      <c r="B4" s="15" t="s">
        <v>9</v>
      </c>
      <c r="C4" s="16" t="s">
        <v>10</v>
      </c>
      <c r="D4" s="16" t="s">
        <v>11</v>
      </c>
      <c r="E4" s="16" t="s">
        <v>12</v>
      </c>
      <c r="F4" s="16" t="s">
        <v>13</v>
      </c>
      <c r="G4" s="16" t="s">
        <v>14</v>
      </c>
      <c r="H4" s="16" t="s">
        <v>15</v>
      </c>
      <c r="I4" s="16" t="s">
        <v>16</v>
      </c>
    </row>
    <row r="5" ht="20.15" customHeight="1" spans="1:9">
      <c r="A5" s="17" t="s">
        <v>17</v>
      </c>
      <c r="B5" s="15" t="s">
        <v>18</v>
      </c>
      <c r="C5" s="16" t="s">
        <v>19</v>
      </c>
      <c r="D5" s="16" t="s">
        <v>20</v>
      </c>
      <c r="E5" s="16" t="s">
        <v>21</v>
      </c>
      <c r="F5" s="16" t="s">
        <v>21</v>
      </c>
      <c r="G5" s="16" t="s">
        <v>20</v>
      </c>
      <c r="H5" s="16" t="s">
        <v>22</v>
      </c>
      <c r="I5" s="16" t="s">
        <v>23</v>
      </c>
    </row>
    <row r="6" ht="18" customHeight="1" spans="1:9">
      <c r="A6" s="16" t="s">
        <v>24</v>
      </c>
      <c r="B6" s="18" t="str">
        <f>IF(_peimei_day_shift!A2="","",_peimei_day_shift!A2)</f>
        <v/>
      </c>
      <c r="C6" s="19" t="str">
        <f>IF(_crushing_day_shift!A2="","",_crushing_day_shift!A2)</f>
        <v/>
      </c>
      <c r="D6" s="19" t="str">
        <f>IF(_lianjiao_day_shift!A2="","",_lianjiao_day_shift!A2)</f>
        <v/>
      </c>
      <c r="E6" s="19" t="str">
        <f>IF(_lianjiao_day_shift!B2="","",_lianjiao_day_shift!B2)</f>
        <v/>
      </c>
      <c r="F6" s="18" t="str">
        <f>IF(_lianjiao_day_shift!C2="","",_lianjiao_day_shift!C2)</f>
        <v/>
      </c>
      <c r="G6" s="19" t="str">
        <f>IF(_lianjiao_day_shift!D2="","",_lianjiao_day_shift!D2)</f>
        <v/>
      </c>
      <c r="H6" s="20" t="str">
        <f>IF(_tag_day_shift!A2="","",_tag_day_shift!A2)</f>
        <v/>
      </c>
      <c r="I6" s="19" t="str">
        <f>IF(_tag_day_shift!B2="","",_tag_day_shift!B2)</f>
        <v/>
      </c>
    </row>
    <row r="7" ht="20.15" customHeight="1" spans="1:9">
      <c r="A7" s="16" t="s">
        <v>25</v>
      </c>
      <c r="B7" s="21" t="str">
        <f>IF(B6="","",IF(B6&gt;=98,"正常","异常"))</f>
        <v/>
      </c>
      <c r="C7" s="21" t="str">
        <f>IF(C6="","",IF(AND(C6&gt;=68,C6&lt;=80),"正常","异常"))</f>
        <v/>
      </c>
      <c r="D7" s="21" t="str">
        <f>IF(D6="","",IF(D6&gt;=0.85,"正常","异常"))</f>
        <v/>
      </c>
      <c r="E7" s="21" t="str">
        <f>IF(E6="","",IF(E6&gt;=0.9,"正常","异常"))</f>
        <v/>
      </c>
      <c r="F7" s="21" t="str">
        <f>IF(F6="","",IF(F6&gt;=0.9,"正常","异常"))</f>
        <v/>
      </c>
      <c r="G7" s="21" t="str">
        <f>IF(G6="","",IF(G6&gt;=0.85,"正常","异常"))</f>
        <v/>
      </c>
      <c r="H7" s="21" t="str">
        <f>IF(H6="","",IF(H6&lt;=170,"正常","异常"))</f>
        <v/>
      </c>
      <c r="I7" s="21" t="str">
        <f>IF(I6="","",IF(I6&lt;=3,"正常","异常"))</f>
        <v/>
      </c>
    </row>
    <row r="8" s="2" customFormat="1" ht="35.25" customHeight="1" spans="1:9">
      <c r="A8" s="22" t="s">
        <v>26</v>
      </c>
      <c r="B8" s="23"/>
      <c r="C8" s="24"/>
      <c r="D8" s="25"/>
      <c r="E8" s="24"/>
      <c r="F8" s="26"/>
      <c r="G8" s="27"/>
      <c r="H8" s="26"/>
      <c r="I8" s="27"/>
    </row>
    <row r="9" ht="20.5" customHeight="1" spans="1:11">
      <c r="A9" s="28" t="s">
        <v>27</v>
      </c>
      <c r="B9" s="29"/>
      <c r="C9" s="29"/>
      <c r="D9" s="29"/>
      <c r="E9" s="29"/>
      <c r="F9" s="29"/>
      <c r="G9" s="29"/>
      <c r="H9" s="29"/>
      <c r="I9" s="35"/>
      <c r="K9" s="2"/>
    </row>
    <row r="10" spans="1:13">
      <c r="A10" s="30"/>
      <c r="B10" s="31"/>
      <c r="C10" s="31"/>
      <c r="D10" s="31"/>
      <c r="E10" s="31"/>
      <c r="F10" s="31"/>
      <c r="G10" s="31"/>
      <c r="H10" s="31"/>
      <c r="I10" s="31"/>
      <c r="M10" s="33"/>
    </row>
    <row r="11" spans="1:1">
      <c r="A11" s="32"/>
    </row>
    <row r="12" spans="1:15">
      <c r="A12" s="32"/>
      <c r="O12" s="36"/>
    </row>
    <row r="13" spans="1:1">
      <c r="A13" s="32"/>
    </row>
    <row r="14" spans="1:1">
      <c r="A14" s="32"/>
    </row>
    <row r="15" spans="1:1">
      <c r="A15" s="32"/>
    </row>
    <row r="16" spans="1:1">
      <c r="A16" s="32"/>
    </row>
    <row r="17" spans="1:1">
      <c r="A17" s="32"/>
    </row>
    <row r="18" spans="1:1">
      <c r="A18" s="32"/>
    </row>
    <row r="19" spans="1:1">
      <c r="A19" s="32"/>
    </row>
    <row r="20" spans="1:4">
      <c r="A20" s="32"/>
      <c r="D20" s="33"/>
    </row>
    <row r="21" spans="1:1">
      <c r="A21" s="32"/>
    </row>
    <row r="22" spans="1:1">
      <c r="A22" s="32"/>
    </row>
    <row r="23" spans="1:1">
      <c r="A23" s="32"/>
    </row>
  </sheetData>
  <mergeCells count="11">
    <mergeCell ref="A1:I1"/>
    <mergeCell ref="B2:C2"/>
    <mergeCell ref="B3:C3"/>
    <mergeCell ref="D3:E3"/>
    <mergeCell ref="F3:G3"/>
    <mergeCell ref="H3:I3"/>
    <mergeCell ref="B8:C8"/>
    <mergeCell ref="D8:E8"/>
    <mergeCell ref="F8:G8"/>
    <mergeCell ref="H8:I8"/>
    <mergeCell ref="A9:I9"/>
  </mergeCells>
  <conditionalFormatting sqref="B6">
    <cfRule type="cellIs" dxfId="0" priority="9" operator="lessThan">
      <formula>98</formula>
    </cfRule>
  </conditionalFormatting>
  <conditionalFormatting sqref="C6">
    <cfRule type="cellIs" dxfId="0" priority="7" operator="greaterThan">
      <formula>80</formula>
    </cfRule>
    <cfRule type="cellIs" dxfId="0" priority="8" operator="lessThan">
      <formula>68</formula>
    </cfRule>
  </conditionalFormatting>
  <conditionalFormatting sqref="D6">
    <cfRule type="cellIs" dxfId="0" priority="6" operator="lessThan">
      <formula>0.85</formula>
    </cfRule>
  </conditionalFormatting>
  <conditionalFormatting sqref="E6">
    <cfRule type="cellIs" dxfId="0" priority="5" operator="lessThan">
      <formula>0.9</formula>
    </cfRule>
  </conditionalFormatting>
  <conditionalFormatting sqref="F6">
    <cfRule type="cellIs" dxfId="0" priority="4" operator="lessThan">
      <formula>0.9</formula>
    </cfRule>
  </conditionalFormatting>
  <conditionalFormatting sqref="G6">
    <cfRule type="cellIs" dxfId="0" priority="3" operator="lessThan">
      <formula>0.85</formula>
    </cfRule>
  </conditionalFormatting>
  <conditionalFormatting sqref="H6">
    <cfRule type="cellIs" dxfId="0" priority="2" operator="greaterThan">
      <formula>170</formula>
    </cfRule>
  </conditionalFormatting>
  <conditionalFormatting sqref="I6">
    <cfRule type="cellIs" dxfId="0" priority="1" operator="greaterThan">
      <formula>3</formula>
    </cfRule>
  </conditionalFormatting>
  <printOptions gridLines="1"/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4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28</v>
      </c>
      <c r="B1" s="1" t="s">
        <v>29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D4"/>
    </sheetView>
  </sheetViews>
  <sheetFormatPr defaultColWidth="9" defaultRowHeight="14.25"/>
  <sheetData>
    <row r="1" spans="1:1">
      <c r="A1" t="s">
        <v>30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A2:F4"/>
    </sheetView>
  </sheetViews>
  <sheetFormatPr defaultColWidth="9" defaultRowHeight="14.25" outlineLevelCol="3"/>
  <sheetData>
    <row r="1" spans="1:4">
      <c r="A1" t="s">
        <v>31</v>
      </c>
      <c r="B1" t="s">
        <v>32</v>
      </c>
      <c r="C1" t="s">
        <v>33</v>
      </c>
      <c r="D1" t="s">
        <v>34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E7"/>
    </sheetView>
  </sheetViews>
  <sheetFormatPr defaultColWidth="9" defaultRowHeight="14.25"/>
  <sheetData>
    <row r="1" spans="1:1">
      <c r="A1" t="s">
        <v>35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2019-04-01T07:27:09Z</dcterms:created>
  <dcterms:modified xsi:type="dcterms:W3CDTF">2019-04-01T07:29:21Z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