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2700" yWindow="270" windowWidth="7275" windowHeight="6480" tabRatio="888"/>
  </bookViews>
  <sheets>
    <sheet name="MEB" sheetId="14" r:id="rId1"/>
    <sheet name="_metadata" sheetId="29" state="hidden" r:id="rId2"/>
    <sheet name="IOC" sheetId="22" r:id="rId3"/>
    <sheet name="tag1" sheetId="23" state="hidden" r:id="rId4"/>
    <sheet name="tag2" sheetId="24" state="hidden" r:id="rId5"/>
    <sheet name="tag3" sheetId="25" state="hidden" r:id="rId6"/>
    <sheet name="tag4" sheetId="26" state="hidden" r:id="rId7"/>
    <sheet name="MEBBaseTableData" sheetId="9" state="veryHidden" r:id="rId8"/>
    <sheet name="MEBRateData" sheetId="13" state="veryHidden" r:id="rId9"/>
    <sheet name="MEBSPRateData" sheetId="12" state="veryHidden" r:id="rId10"/>
    <sheet name="MEBPercentData" sheetId="11" state="veryHidden" r:id="rId11"/>
    <sheet name="tag5" sheetId="27" state="hidden" r:id="rId12"/>
    <sheet name="tag6" sheetId="28" state="hidden" r:id="rId13"/>
    <sheet name="IOCRateData" sheetId="19" state="veryHidden" r:id="rId14"/>
    <sheet name="IOCBaseTableData" sheetId="17" state="veryHidden" r:id="rId15"/>
    <sheet name="GlobalParameterData" sheetId="10" state="veryHidden" r:id="rId16"/>
    <sheet name="TranslationData" sheetId="15" state="veryHidden" r:id="rId17"/>
    <sheet name="Info" sheetId="8" state="hidden" r:id="rId18"/>
  </sheets>
  <externalReferences>
    <externalReference r:id="rId19"/>
  </externalReferences>
  <definedNames>
    <definedName name="BalancingEnd" localSheetId="17">Info!#REF!</definedName>
    <definedName name="BalancingStart" localSheetId="17">Info!#REF!</definedName>
    <definedName name="CalorificValue" localSheetId="0">MEB!#REF!</definedName>
    <definedName name="Charging" localSheetId="17">Info!#REF!</definedName>
    <definedName name="Clock" localSheetId="17">Info!#REF!</definedName>
    <definedName name="Components" localSheetId="14">IOCBaseTableData!$A$1</definedName>
    <definedName name="Components" localSheetId="7">MEBBaseTableData!$A$1</definedName>
    <definedName name="FactorBasicity" localSheetId="2">IOC!$D$59</definedName>
    <definedName name="GlobalParameter">GlobalParameterData!$A$1</definedName>
    <definedName name="HMRate" localSheetId="9">MEBSPRateData!$A$48</definedName>
    <definedName name="Info" localSheetId="17">Info!#REF!</definedName>
    <definedName name="Integrity" localSheetId="17">Info!#REF!</definedName>
    <definedName name="InterTemp" localSheetId="13">IOCRateData!$C$48</definedName>
    <definedName name="InterTemp" localSheetId="8">MEBRateData!$C$48</definedName>
    <definedName name="kcal_h" localSheetId="13">IOCRateData!$B$2</definedName>
    <definedName name="kcal_h" localSheetId="8">MEBRateData!$B$2</definedName>
    <definedName name="Languages">TranslationData!$B$1:$D$1</definedName>
    <definedName name="LocalParameter">GlobalParameterData!$G$1:$G$11</definedName>
    <definedName name="MaterialInput" localSheetId="14">IOCBaseTableData!$A$3</definedName>
    <definedName name="MaterialInput" localSheetId="7">MEBBaseTableData!$A$3</definedName>
    <definedName name="MaterialOutput" localSheetId="14">IOCBaseTableData!$A$26</definedName>
    <definedName name="MaterialOutput" localSheetId="7">MEBBaseTableData!$A$26</definedName>
    <definedName name="NoColumns" localSheetId="2">IOC!$C$10:$AE$10</definedName>
    <definedName name="NoColumns" localSheetId="0">MEB!$C$10:$AI$10</definedName>
    <definedName name="NoRows" localSheetId="2">IOC!$B$13:$B$33,IOC!$B$36:$B$54</definedName>
    <definedName name="NoRows" localSheetId="0">MEB!$B$13:$B$33,MEB!$B$36:$B$54,MEB!$B$65:$B$85,MEB!$B$88:$B$106,MEB!$B$111:$B$132,MEB!$B$134:$B$152</definedName>
    <definedName name="NoRows" localSheetId="9">[1]MEB!$B$13:$B$33,[1]MEB!$B$36:$B$54,[1]MEB!$B$60:$B$80,[1]MEB!$B$83:$B$101,[1]MEB!$B$106:$B$127,[1]MEB!$B$129:$B$147</definedName>
    <definedName name="PlantStates" localSheetId="17">Info!#REF!</definedName>
    <definedName name="_xlnm.Print_Area" localSheetId="2">IOC!$A$1:$AH$61</definedName>
    <definedName name="_xlnm.Print_Area" localSheetId="0">MEB!$A$1:$AK$170</definedName>
    <definedName name="RateEnthUnit" localSheetId="2">MEBRateData!$A$2</definedName>
    <definedName name="RateEnthUnit" localSheetId="13">IOCRateData!$A$2</definedName>
    <definedName name="RateEnthUnit" localSheetId="0">MEBRateData!$A$2</definedName>
    <definedName name="RateEnthUnit" localSheetId="8">MEBRateData!$A$2</definedName>
    <definedName name="RateUnit" localSheetId="2">MEBRateData!$A$1</definedName>
    <definedName name="RateUnit" localSheetId="13">IOCRateData!$A$1</definedName>
    <definedName name="RateUnit" localSheetId="0">MEBRateData!$A$1</definedName>
    <definedName name="RateUnit" localSheetId="8">MEBRateData!$A$1</definedName>
    <definedName name="SelectedLang">TranslationData!$A$2</definedName>
    <definedName name="SelectedLanguage" localSheetId="2">IOC!#REF!</definedName>
    <definedName name="SelectedLanguage" localSheetId="0">MEB!$X$6</definedName>
    <definedName name="SlagB2" localSheetId="2">IOC!$C$59</definedName>
    <definedName name="SlopeTemp" localSheetId="13">IOCRateData!$B$48</definedName>
    <definedName name="SlopeTemp" localSheetId="8">MEBRateData!$B$48</definedName>
    <definedName name="SPRateEnthUnit" localSheetId="2">MEBSPRateData!$A$2</definedName>
    <definedName name="SPRateEnthUnit" localSheetId="0">MEBSPRateData!$A$2</definedName>
    <definedName name="SPRateEnthUnit" localSheetId="9">MEBSPRateData!$A$2</definedName>
    <definedName name="SPRateUnit" localSheetId="2">MEBSPRateData!$A$1</definedName>
    <definedName name="SPRateUnit" localSheetId="0">MEBSPRateData!$A$1</definedName>
    <definedName name="SPRateUnit" localSheetId="9">MEBSPRateData!$A$1</definedName>
    <definedName name="SPUnitEnthFactors" localSheetId="9">MEBSPRateData!$A$47</definedName>
    <definedName name="SPUnitFactors" localSheetId="9">MEBSPRateData!$A$46</definedName>
    <definedName name="TempUnit" localSheetId="2">MEBRateData!$B$2</definedName>
    <definedName name="TempUnit" localSheetId="13">IOCRateData!$B$2</definedName>
    <definedName name="TempUnit" localSheetId="0">MEBRateData!$B$2</definedName>
    <definedName name="TempUnit" localSheetId="8">MEBRateData!$B$2</definedName>
    <definedName name="UnitBlastPress" localSheetId="2">GlobalParameterData!$I$1</definedName>
    <definedName name="UnitBlastPress" localSheetId="0">GlobalParameterData!$I$1</definedName>
    <definedName name="UnitEnthFactors" localSheetId="13">IOCRateData!$A$47</definedName>
    <definedName name="UnitEnthFactors" localSheetId="8">MEBRateData!$A$47</definedName>
    <definedName name="UnitFactors" localSheetId="13">IOCRateData!$A$46</definedName>
    <definedName name="UnitFactors" localSheetId="8">MEBRateData!$A$46</definedName>
    <definedName name="UnitHeatflux">GlobalParameterData!$I$7</definedName>
    <definedName name="UnitTempFactors" localSheetId="13">IOCRateData!$A$48</definedName>
    <definedName name="UnitTempFactors" localSheetId="8">MEBRateData!$A$48</definedName>
    <definedName name="UnitTGCO" localSheetId="2">GlobalParameterData!$I$3</definedName>
    <definedName name="UnitTGCO" localSheetId="0">GlobalParameterData!$I$3</definedName>
    <definedName name="UnitTGCO2" localSheetId="2">GlobalParameterData!$I$4</definedName>
    <definedName name="UnitTGCO2" localSheetId="0">GlobalParameterData!$I$4</definedName>
    <definedName name="UnitTGFlowPrj">GlobalParameterData!$I$9</definedName>
    <definedName name="UnitTGFlowTotPrj">GlobalParameterData!$I$10</definedName>
    <definedName name="UnitTGH2" localSheetId="2">GlobalParameterData!$I$5</definedName>
    <definedName name="UnitTGH2" localSheetId="0">GlobalParameterData!$I$5</definedName>
    <definedName name="UnitTGN2" localSheetId="2">GlobalParameterData!$I$6</definedName>
    <definedName name="UnitTGN2" localSheetId="0">GlobalParameterData!$I$6</definedName>
    <definedName name="UnitTGN2GeartPrj">GlobalParameterData!$I$8</definedName>
    <definedName name="UnitTGPress" localSheetId="2">GlobalParameterData!$I$2</definedName>
    <definedName name="UnitTGPress" localSheetId="0">GlobalParameterData!$I$2</definedName>
    <definedName name="ValBlastPress" localSheetId="2">GlobalParameterData!$H$1</definedName>
    <definedName name="ValBlastPress" localSheetId="0">GlobalParameterData!$H$1</definedName>
    <definedName name="ValHeatflux">GlobalParameterData!$H$7</definedName>
    <definedName name="ValTGCO" localSheetId="2">GlobalParameterData!$H$3</definedName>
    <definedName name="ValTGCO" localSheetId="0">GlobalParameterData!$H$3</definedName>
    <definedName name="ValTGCO2" localSheetId="2">GlobalParameterData!$H$4</definedName>
    <definedName name="ValTGCO2" localSheetId="0">GlobalParameterData!$H$4</definedName>
    <definedName name="ValTGFlowPrj">GlobalParameterData!$H$9</definedName>
    <definedName name="ValTGFlowTotPrj">GlobalParameterData!$H$10</definedName>
    <definedName name="ValTGH2" localSheetId="2">GlobalParameterData!$H$5</definedName>
    <definedName name="ValTGH2" localSheetId="0">GlobalParameterData!$H$5</definedName>
    <definedName name="ValTGN2" localSheetId="2">GlobalParameterData!$H$6</definedName>
    <definedName name="ValTGN2" localSheetId="0">GlobalParameterData!$H$6</definedName>
    <definedName name="ValTGN2GearPrj">GlobalParameterData!$H$8</definedName>
    <definedName name="ValTGPress" localSheetId="2">GlobalParameterData!$H$2</definedName>
    <definedName name="ValTGPress" localSheetId="0">GlobalParameterData!$H$2</definedName>
  </definedNames>
  <calcPr calcId="152511"/>
</workbook>
</file>

<file path=xl/calcChain.xml><?xml version="1.0" encoding="utf-8"?>
<calcChain xmlns="http://schemas.openxmlformats.org/spreadsheetml/2006/main">
  <c r="U42" i="22" l="1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I8" i="14"/>
  <c r="E8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3" i="15" l="1"/>
  <c r="T1" i="13"/>
  <c r="T26" i="13" s="1"/>
  <c r="T30" i="13"/>
  <c r="U40" i="14" s="1"/>
  <c r="T31" i="13"/>
  <c r="U41" i="14" s="1"/>
  <c r="T32" i="13"/>
  <c r="U42" i="14" s="1"/>
  <c r="T33" i="13"/>
  <c r="U43" i="14" s="1"/>
  <c r="T34" i="13"/>
  <c r="U44" i="14" s="1"/>
  <c r="T35" i="13"/>
  <c r="U45" i="14" s="1"/>
  <c r="T36" i="13"/>
  <c r="U46" i="14" s="1"/>
  <c r="T37" i="13"/>
  <c r="U47" i="14" s="1"/>
  <c r="T38" i="13"/>
  <c r="U48" i="14" s="1"/>
  <c r="T39" i="13"/>
  <c r="U49" i="14" s="1"/>
  <c r="T40" i="13"/>
  <c r="U50" i="14" s="1"/>
  <c r="T41" i="13"/>
  <c r="U51" i="14" s="1"/>
  <c r="T42" i="13"/>
  <c r="U52" i="14" s="1"/>
  <c r="T43" i="13"/>
  <c r="U53" i="14" s="1"/>
  <c r="T44" i="13"/>
  <c r="U54" i="14" s="1"/>
  <c r="U1" i="13"/>
  <c r="U26" i="13" s="1"/>
  <c r="U30" i="13"/>
  <c r="V40" i="14"/>
  <c r="U31" i="13"/>
  <c r="V41" i="14"/>
  <c r="U32" i="13"/>
  <c r="V42" i="14"/>
  <c r="U33" i="13"/>
  <c r="V43" i="14"/>
  <c r="U34" i="13"/>
  <c r="V44" i="14"/>
  <c r="U35" i="13"/>
  <c r="V45" i="14"/>
  <c r="U36" i="13"/>
  <c r="V46" i="14"/>
  <c r="U37" i="13"/>
  <c r="V47" i="14"/>
  <c r="U38" i="13"/>
  <c r="V48" i="14"/>
  <c r="U39" i="13"/>
  <c r="V49" i="14"/>
  <c r="U40" i="13"/>
  <c r="V50" i="14"/>
  <c r="U41" i="13"/>
  <c r="V51" i="14"/>
  <c r="U42" i="13"/>
  <c r="V52" i="14"/>
  <c r="U43" i="13"/>
  <c r="V53" i="14"/>
  <c r="U44" i="13"/>
  <c r="V54" i="14"/>
  <c r="V1" i="13"/>
  <c r="V27" i="13"/>
  <c r="V26" i="13"/>
  <c r="V28" i="13"/>
  <c r="V30" i="13"/>
  <c r="W40" i="14" s="1"/>
  <c r="V31" i="13"/>
  <c r="W41" i="14" s="1"/>
  <c r="V32" i="13"/>
  <c r="W42" i="14" s="1"/>
  <c r="V33" i="13"/>
  <c r="W43" i="14" s="1"/>
  <c r="V34" i="13"/>
  <c r="W44" i="14" s="1"/>
  <c r="V35" i="13"/>
  <c r="W45" i="14" s="1"/>
  <c r="V36" i="13"/>
  <c r="W46" i="14" s="1"/>
  <c r="V37" i="13"/>
  <c r="W47" i="14" s="1"/>
  <c r="V38" i="13"/>
  <c r="W48" i="14" s="1"/>
  <c r="V39" i="13"/>
  <c r="W49" i="14" s="1"/>
  <c r="V40" i="13"/>
  <c r="W50" i="14" s="1"/>
  <c r="V41" i="13"/>
  <c r="W51" i="14" s="1"/>
  <c r="V42" i="13"/>
  <c r="W52" i="14" s="1"/>
  <c r="V43" i="13"/>
  <c r="W53" i="14" s="1"/>
  <c r="V44" i="13"/>
  <c r="W54" i="14" s="1"/>
  <c r="S1" i="13"/>
  <c r="S27" i="13" s="1"/>
  <c r="S30" i="13"/>
  <c r="T40" i="14"/>
  <c r="S31" i="13"/>
  <c r="T41" i="14"/>
  <c r="S32" i="13"/>
  <c r="T42" i="14"/>
  <c r="S33" i="13"/>
  <c r="T43" i="14"/>
  <c r="S34" i="13"/>
  <c r="T44" i="14"/>
  <c r="S35" i="13"/>
  <c r="T45" i="14"/>
  <c r="S36" i="13"/>
  <c r="T46" i="14"/>
  <c r="S37" i="13"/>
  <c r="T47" i="14"/>
  <c r="S38" i="13"/>
  <c r="T48" i="14"/>
  <c r="S39" i="13"/>
  <c r="T49" i="14"/>
  <c r="S40" i="13"/>
  <c r="T50" i="14"/>
  <c r="S41" i="13"/>
  <c r="T51" i="14"/>
  <c r="S42" i="13"/>
  <c r="T52" i="14"/>
  <c r="S43" i="13"/>
  <c r="T53" i="14"/>
  <c r="S44" i="13"/>
  <c r="T54" i="14"/>
  <c r="C1" i="13"/>
  <c r="C26" i="13"/>
  <c r="C27" i="13"/>
  <c r="C28" i="13"/>
  <c r="C29" i="13"/>
  <c r="C30" i="13"/>
  <c r="D40" i="14" s="1"/>
  <c r="C31" i="13"/>
  <c r="D41" i="14" s="1"/>
  <c r="C32" i="13"/>
  <c r="D42" i="14" s="1"/>
  <c r="C33" i="13"/>
  <c r="D43" i="14" s="1"/>
  <c r="C34" i="13"/>
  <c r="D44" i="14" s="1"/>
  <c r="C35" i="13"/>
  <c r="D45" i="14" s="1"/>
  <c r="C36" i="13"/>
  <c r="D46" i="14" s="1"/>
  <c r="C37" i="13"/>
  <c r="D47" i="14" s="1"/>
  <c r="C38" i="13"/>
  <c r="D48" i="14" s="1"/>
  <c r="C39" i="13"/>
  <c r="D49" i="14" s="1"/>
  <c r="C40" i="13"/>
  <c r="D50" i="14" s="1"/>
  <c r="C41" i="13"/>
  <c r="D51" i="14" s="1"/>
  <c r="C42" i="13"/>
  <c r="D52" i="14" s="1"/>
  <c r="C43" i="13"/>
  <c r="D53" i="14" s="1"/>
  <c r="C44" i="13"/>
  <c r="D54" i="14" s="1"/>
  <c r="D1" i="13"/>
  <c r="D28" i="13" s="1"/>
  <c r="D30" i="13"/>
  <c r="E40" i="14"/>
  <c r="D31" i="13"/>
  <c r="E41" i="14"/>
  <c r="D32" i="13"/>
  <c r="E42" i="14"/>
  <c r="D33" i="13"/>
  <c r="E43" i="14"/>
  <c r="D34" i="13"/>
  <c r="E44" i="14"/>
  <c r="D35" i="13"/>
  <c r="E45" i="14"/>
  <c r="D36" i="13"/>
  <c r="E46" i="14"/>
  <c r="D37" i="13"/>
  <c r="E47" i="14"/>
  <c r="D38" i="13"/>
  <c r="E48" i="14"/>
  <c r="D39" i="13"/>
  <c r="E49" i="14"/>
  <c r="D40" i="13"/>
  <c r="E50" i="14"/>
  <c r="D41" i="13"/>
  <c r="E51" i="14"/>
  <c r="D42" i="13"/>
  <c r="E52" i="14"/>
  <c r="D43" i="13"/>
  <c r="E53" i="14"/>
  <c r="D44" i="13"/>
  <c r="E54" i="14"/>
  <c r="E1" i="13"/>
  <c r="E26" i="13"/>
  <c r="E27" i="13"/>
  <c r="E29" i="13"/>
  <c r="E30" i="13"/>
  <c r="F40" i="14" s="1"/>
  <c r="E31" i="13"/>
  <c r="F41" i="14" s="1"/>
  <c r="E32" i="13"/>
  <c r="F42" i="14" s="1"/>
  <c r="E33" i="13"/>
  <c r="F43" i="14" s="1"/>
  <c r="E34" i="13"/>
  <c r="F44" i="14" s="1"/>
  <c r="E35" i="13"/>
  <c r="F45" i="14" s="1"/>
  <c r="E36" i="13"/>
  <c r="F46" i="14" s="1"/>
  <c r="E37" i="13"/>
  <c r="F47" i="14" s="1"/>
  <c r="E38" i="13"/>
  <c r="F48" i="14" s="1"/>
  <c r="E39" i="13"/>
  <c r="F49" i="14" s="1"/>
  <c r="E40" i="13"/>
  <c r="F50" i="14" s="1"/>
  <c r="E41" i="13"/>
  <c r="F51" i="14" s="1"/>
  <c r="E42" i="13"/>
  <c r="F52" i="14" s="1"/>
  <c r="E43" i="13"/>
  <c r="F53" i="14" s="1"/>
  <c r="E44" i="13"/>
  <c r="F54" i="14" s="1"/>
  <c r="F1" i="13"/>
  <c r="F26" i="13" s="1"/>
  <c r="F30" i="13"/>
  <c r="G40" i="14"/>
  <c r="F31" i="13"/>
  <c r="G41" i="14"/>
  <c r="F32" i="13"/>
  <c r="G42" i="14"/>
  <c r="F33" i="13"/>
  <c r="G43" i="14"/>
  <c r="F34" i="13"/>
  <c r="G44" i="14"/>
  <c r="F35" i="13"/>
  <c r="G45" i="14"/>
  <c r="F36" i="13"/>
  <c r="G46" i="14"/>
  <c r="F37" i="13"/>
  <c r="G47" i="14"/>
  <c r="F38" i="13"/>
  <c r="G48" i="14"/>
  <c r="F39" i="13"/>
  <c r="G49" i="14"/>
  <c r="F40" i="13"/>
  <c r="G50" i="14"/>
  <c r="F41" i="13"/>
  <c r="G51" i="14"/>
  <c r="F42" i="13"/>
  <c r="G52" i="14"/>
  <c r="F43" i="13"/>
  <c r="G53" i="14"/>
  <c r="F44" i="13"/>
  <c r="G54" i="14"/>
  <c r="G1" i="13"/>
  <c r="G26" i="13"/>
  <c r="G30" i="13"/>
  <c r="H40" i="14" s="1"/>
  <c r="G31" i="13"/>
  <c r="H41" i="14" s="1"/>
  <c r="G32" i="13"/>
  <c r="H42" i="14" s="1"/>
  <c r="G33" i="13"/>
  <c r="H43" i="14" s="1"/>
  <c r="G34" i="13"/>
  <c r="H44" i="14" s="1"/>
  <c r="G35" i="13"/>
  <c r="H45" i="14" s="1"/>
  <c r="G36" i="13"/>
  <c r="H46" i="14" s="1"/>
  <c r="G37" i="13"/>
  <c r="H47" i="14" s="1"/>
  <c r="G38" i="13"/>
  <c r="H48" i="14" s="1"/>
  <c r="G39" i="13"/>
  <c r="H49" i="14" s="1"/>
  <c r="G40" i="13"/>
  <c r="H50" i="14" s="1"/>
  <c r="G41" i="13"/>
  <c r="H51" i="14" s="1"/>
  <c r="G42" i="13"/>
  <c r="H52" i="14" s="1"/>
  <c r="G43" i="13"/>
  <c r="H53" i="14" s="1"/>
  <c r="G44" i="13"/>
  <c r="H54" i="14" s="1"/>
  <c r="H1" i="13"/>
  <c r="H30" i="13"/>
  <c r="I40" i="14"/>
  <c r="H31" i="13"/>
  <c r="I41" i="14"/>
  <c r="H32" i="13"/>
  <c r="I42" i="14"/>
  <c r="H33" i="13"/>
  <c r="I43" i="14"/>
  <c r="H34" i="13"/>
  <c r="I44" i="14"/>
  <c r="H35" i="13"/>
  <c r="I45" i="14"/>
  <c r="H36" i="13"/>
  <c r="I46" i="14"/>
  <c r="H37" i="13"/>
  <c r="I47" i="14"/>
  <c r="H38" i="13"/>
  <c r="I48" i="14"/>
  <c r="H39" i="13"/>
  <c r="I49" i="14"/>
  <c r="H40" i="13"/>
  <c r="I50" i="14"/>
  <c r="H41" i="13"/>
  <c r="I51" i="14"/>
  <c r="H42" i="13"/>
  <c r="I52" i="14"/>
  <c r="H43" i="13"/>
  <c r="I53" i="14"/>
  <c r="H44" i="13"/>
  <c r="I54" i="14"/>
  <c r="I1" i="13"/>
  <c r="I27" i="13"/>
  <c r="I26" i="13"/>
  <c r="I28" i="13"/>
  <c r="I30" i="13"/>
  <c r="J40" i="14" s="1"/>
  <c r="I31" i="13"/>
  <c r="J41" i="14" s="1"/>
  <c r="I32" i="13"/>
  <c r="J42" i="14" s="1"/>
  <c r="I33" i="13"/>
  <c r="J43" i="14" s="1"/>
  <c r="I34" i="13"/>
  <c r="J44" i="14" s="1"/>
  <c r="I35" i="13"/>
  <c r="J45" i="14" s="1"/>
  <c r="I36" i="13"/>
  <c r="J46" i="14" s="1"/>
  <c r="I37" i="13"/>
  <c r="J47" i="14" s="1"/>
  <c r="I38" i="13"/>
  <c r="J48" i="14" s="1"/>
  <c r="I39" i="13"/>
  <c r="J49" i="14" s="1"/>
  <c r="I40" i="13"/>
  <c r="J50" i="14" s="1"/>
  <c r="I41" i="13"/>
  <c r="J51" i="14" s="1"/>
  <c r="I42" i="13"/>
  <c r="J52" i="14" s="1"/>
  <c r="I43" i="13"/>
  <c r="J53" i="14" s="1"/>
  <c r="I44" i="13"/>
  <c r="J54" i="14" s="1"/>
  <c r="J1" i="13"/>
  <c r="J27" i="13" s="1"/>
  <c r="J30" i="13"/>
  <c r="K40" i="14"/>
  <c r="J31" i="13"/>
  <c r="K41" i="14"/>
  <c r="J32" i="13"/>
  <c r="K42" i="14"/>
  <c r="J33" i="13"/>
  <c r="K43" i="14"/>
  <c r="J34" i="13"/>
  <c r="K44" i="14"/>
  <c r="J35" i="13"/>
  <c r="K45" i="14"/>
  <c r="J36" i="13"/>
  <c r="K46" i="14"/>
  <c r="J37" i="13"/>
  <c r="K47" i="14"/>
  <c r="J38" i="13"/>
  <c r="K48" i="14"/>
  <c r="J39" i="13"/>
  <c r="K49" i="14"/>
  <c r="J40" i="13"/>
  <c r="K50" i="14"/>
  <c r="J41" i="13"/>
  <c r="K51" i="14"/>
  <c r="J42" i="13"/>
  <c r="K52" i="14"/>
  <c r="J43" i="13"/>
  <c r="K53" i="14"/>
  <c r="J44" i="13"/>
  <c r="K54" i="14"/>
  <c r="K1" i="13"/>
  <c r="K26" i="13"/>
  <c r="K27" i="13"/>
  <c r="K28" i="13"/>
  <c r="K29" i="13"/>
  <c r="K30" i="13"/>
  <c r="L40" i="14" s="1"/>
  <c r="K31" i="13"/>
  <c r="L41" i="14" s="1"/>
  <c r="K32" i="13"/>
  <c r="L42" i="14" s="1"/>
  <c r="K33" i="13"/>
  <c r="L43" i="14" s="1"/>
  <c r="K34" i="13"/>
  <c r="L44" i="14" s="1"/>
  <c r="K35" i="13"/>
  <c r="L45" i="14" s="1"/>
  <c r="K36" i="13"/>
  <c r="L46" i="14" s="1"/>
  <c r="K37" i="13"/>
  <c r="L47" i="14" s="1"/>
  <c r="K38" i="13"/>
  <c r="L48" i="14" s="1"/>
  <c r="K39" i="13"/>
  <c r="L49" i="14" s="1"/>
  <c r="K40" i="13"/>
  <c r="L50" i="14" s="1"/>
  <c r="K41" i="13"/>
  <c r="L51" i="14" s="1"/>
  <c r="K42" i="13"/>
  <c r="L52" i="14" s="1"/>
  <c r="K43" i="13"/>
  <c r="L53" i="14" s="1"/>
  <c r="K44" i="13"/>
  <c r="L54" i="14" s="1"/>
  <c r="L1" i="13"/>
  <c r="L29" i="13" s="1"/>
  <c r="L30" i="13"/>
  <c r="M40" i="14"/>
  <c r="L31" i="13"/>
  <c r="M41" i="14"/>
  <c r="L32" i="13"/>
  <c r="M42" i="14"/>
  <c r="L33" i="13"/>
  <c r="M43" i="14"/>
  <c r="L34" i="13"/>
  <c r="M44" i="14"/>
  <c r="L35" i="13"/>
  <c r="M45" i="14"/>
  <c r="L36" i="13"/>
  <c r="M46" i="14"/>
  <c r="L37" i="13"/>
  <c r="M47" i="14"/>
  <c r="L38" i="13"/>
  <c r="M48" i="14"/>
  <c r="L39" i="13"/>
  <c r="M49" i="14"/>
  <c r="L40" i="13"/>
  <c r="M50" i="14"/>
  <c r="L41" i="13"/>
  <c r="M51" i="14"/>
  <c r="L42" i="13"/>
  <c r="M52" i="14"/>
  <c r="L43" i="13"/>
  <c r="M53" i="14"/>
  <c r="L44" i="13"/>
  <c r="M54" i="14"/>
  <c r="M1" i="13"/>
  <c r="M26" i="13"/>
  <c r="M27" i="13"/>
  <c r="M29" i="13"/>
  <c r="M30" i="13"/>
  <c r="N40" i="14" s="1"/>
  <c r="M31" i="13"/>
  <c r="N41" i="14" s="1"/>
  <c r="M32" i="13"/>
  <c r="N42" i="14" s="1"/>
  <c r="M33" i="13"/>
  <c r="N43" i="14" s="1"/>
  <c r="M34" i="13"/>
  <c r="N44" i="14" s="1"/>
  <c r="M35" i="13"/>
  <c r="N45" i="14" s="1"/>
  <c r="M36" i="13"/>
  <c r="N46" i="14" s="1"/>
  <c r="M37" i="13"/>
  <c r="N47" i="14" s="1"/>
  <c r="M38" i="13"/>
  <c r="N48" i="14" s="1"/>
  <c r="M39" i="13"/>
  <c r="N49" i="14" s="1"/>
  <c r="M40" i="13"/>
  <c r="N50" i="14" s="1"/>
  <c r="M41" i="13"/>
  <c r="N51" i="14" s="1"/>
  <c r="M42" i="13"/>
  <c r="N52" i="14" s="1"/>
  <c r="M43" i="13"/>
  <c r="N53" i="14" s="1"/>
  <c r="M44" i="13"/>
  <c r="N54" i="14" s="1"/>
  <c r="N1" i="13"/>
  <c r="N30" i="13"/>
  <c r="O40" i="14"/>
  <c r="N31" i="13"/>
  <c r="O41" i="14"/>
  <c r="N32" i="13"/>
  <c r="O42" i="14"/>
  <c r="N33" i="13"/>
  <c r="O43" i="14"/>
  <c r="N34" i="13"/>
  <c r="O44" i="14"/>
  <c r="N35" i="13"/>
  <c r="O45" i="14"/>
  <c r="N36" i="13"/>
  <c r="O46" i="14"/>
  <c r="N37" i="13"/>
  <c r="O47" i="14"/>
  <c r="N38" i="13"/>
  <c r="O48" i="14"/>
  <c r="N39" i="13"/>
  <c r="O49" i="14"/>
  <c r="N40" i="13"/>
  <c r="O50" i="14"/>
  <c r="N41" i="13"/>
  <c r="O51" i="14"/>
  <c r="N42" i="13"/>
  <c r="O52" i="14"/>
  <c r="N43" i="13"/>
  <c r="O53" i="14"/>
  <c r="N44" i="13"/>
  <c r="O54" i="14"/>
  <c r="O1" i="13"/>
  <c r="O26" i="13"/>
  <c r="O27" i="13"/>
  <c r="O29" i="13"/>
  <c r="O30" i="13"/>
  <c r="P40" i="14" s="1"/>
  <c r="O31" i="13"/>
  <c r="P41" i="14" s="1"/>
  <c r="O32" i="13"/>
  <c r="P42" i="14" s="1"/>
  <c r="O33" i="13"/>
  <c r="P43" i="14" s="1"/>
  <c r="O34" i="13"/>
  <c r="P44" i="14" s="1"/>
  <c r="O35" i="13"/>
  <c r="P45" i="14" s="1"/>
  <c r="O36" i="13"/>
  <c r="P46" i="14" s="1"/>
  <c r="O37" i="13"/>
  <c r="P47" i="14" s="1"/>
  <c r="O38" i="13"/>
  <c r="P48" i="14" s="1"/>
  <c r="O39" i="13"/>
  <c r="P49" i="14" s="1"/>
  <c r="O40" i="13"/>
  <c r="P50" i="14" s="1"/>
  <c r="O41" i="13"/>
  <c r="P51" i="14" s="1"/>
  <c r="O42" i="13"/>
  <c r="P52" i="14" s="1"/>
  <c r="O43" i="13"/>
  <c r="P53" i="14" s="1"/>
  <c r="O44" i="13"/>
  <c r="P54" i="14" s="1"/>
  <c r="P1" i="13"/>
  <c r="P26" i="13" s="1"/>
  <c r="P30" i="13"/>
  <c r="Q40" i="14"/>
  <c r="P31" i="13"/>
  <c r="Q41" i="14"/>
  <c r="P32" i="13"/>
  <c r="Q42" i="14"/>
  <c r="P33" i="13"/>
  <c r="Q43" i="14"/>
  <c r="P34" i="13"/>
  <c r="Q44" i="14"/>
  <c r="P35" i="13"/>
  <c r="Q45" i="14"/>
  <c r="P36" i="13"/>
  <c r="Q46" i="14"/>
  <c r="P37" i="13"/>
  <c r="Q47" i="14"/>
  <c r="P38" i="13"/>
  <c r="Q48" i="14"/>
  <c r="P39" i="13"/>
  <c r="Q49" i="14"/>
  <c r="P40" i="13"/>
  <c r="Q50" i="14"/>
  <c r="P41" i="13"/>
  <c r="Q51" i="14"/>
  <c r="P42" i="13"/>
  <c r="Q52" i="14"/>
  <c r="P43" i="13"/>
  <c r="Q53" i="14"/>
  <c r="P44" i="13"/>
  <c r="Q54" i="14"/>
  <c r="Q1" i="13"/>
  <c r="Q27" i="13"/>
  <c r="Q30" i="13"/>
  <c r="R40" i="14" s="1"/>
  <c r="Q31" i="13"/>
  <c r="R41" i="14" s="1"/>
  <c r="Q32" i="13"/>
  <c r="R42" i="14" s="1"/>
  <c r="Q33" i="13"/>
  <c r="R43" i="14" s="1"/>
  <c r="Q34" i="13"/>
  <c r="R44" i="14" s="1"/>
  <c r="Q35" i="13"/>
  <c r="R45" i="14" s="1"/>
  <c r="Q36" i="13"/>
  <c r="R46" i="14" s="1"/>
  <c r="Q37" i="13"/>
  <c r="R47" i="14" s="1"/>
  <c r="Q38" i="13"/>
  <c r="R48" i="14" s="1"/>
  <c r="Q39" i="13"/>
  <c r="R49" i="14" s="1"/>
  <c r="Q40" i="13"/>
  <c r="R50" i="14" s="1"/>
  <c r="Q41" i="13"/>
  <c r="R51" i="14" s="1"/>
  <c r="Q42" i="13"/>
  <c r="R52" i="14" s="1"/>
  <c r="Q43" i="13"/>
  <c r="R53" i="14" s="1"/>
  <c r="Q44" i="13"/>
  <c r="R54" i="14" s="1"/>
  <c r="R1" i="13"/>
  <c r="R27" i="13" s="1"/>
  <c r="R30" i="13"/>
  <c r="S40" i="14"/>
  <c r="R31" i="13"/>
  <c r="S41" i="14"/>
  <c r="R32" i="13"/>
  <c r="S42" i="14"/>
  <c r="R33" i="13"/>
  <c r="S43" i="14"/>
  <c r="R34" i="13"/>
  <c r="S44" i="14"/>
  <c r="R35" i="13"/>
  <c r="S45" i="14"/>
  <c r="R36" i="13"/>
  <c r="S46" i="14"/>
  <c r="R37" i="13"/>
  <c r="S47" i="14"/>
  <c r="R38" i="13"/>
  <c r="S48" i="14"/>
  <c r="R39" i="13"/>
  <c r="S49" i="14"/>
  <c r="R40" i="13"/>
  <c r="S50" i="14"/>
  <c r="R41" i="13"/>
  <c r="S51" i="14"/>
  <c r="R42" i="13"/>
  <c r="S52" i="14"/>
  <c r="R43" i="13"/>
  <c r="S53" i="14"/>
  <c r="R44" i="13"/>
  <c r="S54" i="14"/>
  <c r="B1" i="13"/>
  <c r="B26" i="13"/>
  <c r="B28" i="13"/>
  <c r="B30" i="13"/>
  <c r="C40" i="14" s="1"/>
  <c r="B31" i="13"/>
  <c r="C41" i="14" s="1"/>
  <c r="B32" i="13"/>
  <c r="C42" i="14" s="1"/>
  <c r="B33" i="13"/>
  <c r="C43" i="14" s="1"/>
  <c r="B34" i="13"/>
  <c r="C44" i="14" s="1"/>
  <c r="B35" i="13"/>
  <c r="C45" i="14" s="1"/>
  <c r="B36" i="13"/>
  <c r="C46" i="14" s="1"/>
  <c r="B37" i="13"/>
  <c r="C47" i="14" s="1"/>
  <c r="B38" i="13"/>
  <c r="C48" i="14" s="1"/>
  <c r="B39" i="13"/>
  <c r="C49" i="14" s="1"/>
  <c r="B40" i="13"/>
  <c r="C50" i="14" s="1"/>
  <c r="B41" i="13"/>
  <c r="C51" i="14" s="1"/>
  <c r="B42" i="13"/>
  <c r="C52" i="14" s="1"/>
  <c r="B43" i="13"/>
  <c r="C53" i="14" s="1"/>
  <c r="B44" i="13"/>
  <c r="C54" i="14" s="1"/>
  <c r="C4" i="13"/>
  <c r="C5" i="13"/>
  <c r="C6" i="13"/>
  <c r="C7" i="13"/>
  <c r="C8" i="13"/>
  <c r="C9" i="13"/>
  <c r="C10" i="13"/>
  <c r="C11" i="13"/>
  <c r="D20" i="14" s="1"/>
  <c r="C12" i="13"/>
  <c r="D21" i="14" s="1"/>
  <c r="C13" i="13"/>
  <c r="D22" i="14" s="1"/>
  <c r="C14" i="13"/>
  <c r="D23" i="14" s="1"/>
  <c r="C15" i="13"/>
  <c r="D24" i="14" s="1"/>
  <c r="C16" i="13"/>
  <c r="D25" i="14" s="1"/>
  <c r="C17" i="13"/>
  <c r="D26" i="14" s="1"/>
  <c r="C18" i="13"/>
  <c r="D27" i="14" s="1"/>
  <c r="C19" i="13"/>
  <c r="D28" i="14" s="1"/>
  <c r="C20" i="13"/>
  <c r="D29" i="14" s="1"/>
  <c r="C21" i="13"/>
  <c r="D30" i="14" s="1"/>
  <c r="C22" i="13"/>
  <c r="D31" i="14" s="1"/>
  <c r="C23" i="13"/>
  <c r="D32" i="14" s="1"/>
  <c r="C24" i="13"/>
  <c r="D33" i="14" s="1"/>
  <c r="D4" i="13"/>
  <c r="D5" i="13"/>
  <c r="D6" i="13"/>
  <c r="D7" i="13"/>
  <c r="D8" i="13"/>
  <c r="D9" i="13"/>
  <c r="D10" i="13"/>
  <c r="D11" i="13"/>
  <c r="E20" i="14" s="1"/>
  <c r="D12" i="13"/>
  <c r="E21" i="14" s="1"/>
  <c r="D13" i="13"/>
  <c r="E22" i="14" s="1"/>
  <c r="D14" i="13"/>
  <c r="E23" i="14" s="1"/>
  <c r="D15" i="13"/>
  <c r="E24" i="14" s="1"/>
  <c r="D16" i="13"/>
  <c r="E25" i="14" s="1"/>
  <c r="D17" i="13"/>
  <c r="E26" i="14" s="1"/>
  <c r="D18" i="13"/>
  <c r="E27" i="14" s="1"/>
  <c r="D19" i="13"/>
  <c r="E28" i="14" s="1"/>
  <c r="D20" i="13"/>
  <c r="E29" i="14" s="1"/>
  <c r="D21" i="13"/>
  <c r="E30" i="14" s="1"/>
  <c r="D22" i="13"/>
  <c r="E31" i="14" s="1"/>
  <c r="D23" i="13"/>
  <c r="E32" i="14" s="1"/>
  <c r="D24" i="13"/>
  <c r="E33" i="14" s="1"/>
  <c r="E4" i="13"/>
  <c r="E5" i="13"/>
  <c r="E6" i="13"/>
  <c r="E7" i="13"/>
  <c r="E8" i="13"/>
  <c r="E9" i="13"/>
  <c r="E10" i="13"/>
  <c r="E11" i="13"/>
  <c r="F20" i="14" s="1"/>
  <c r="E12" i="13"/>
  <c r="F21" i="14" s="1"/>
  <c r="E13" i="13"/>
  <c r="F22" i="14" s="1"/>
  <c r="E14" i="13"/>
  <c r="F23" i="14" s="1"/>
  <c r="E15" i="13"/>
  <c r="F24" i="14" s="1"/>
  <c r="E16" i="13"/>
  <c r="F25" i="14" s="1"/>
  <c r="E17" i="13"/>
  <c r="F26" i="14" s="1"/>
  <c r="E18" i="13"/>
  <c r="F27" i="14" s="1"/>
  <c r="E19" i="13"/>
  <c r="F28" i="14" s="1"/>
  <c r="E20" i="13"/>
  <c r="F29" i="14" s="1"/>
  <c r="E21" i="13"/>
  <c r="F30" i="14" s="1"/>
  <c r="E22" i="13"/>
  <c r="F31" i="14" s="1"/>
  <c r="E23" i="13"/>
  <c r="F32" i="14" s="1"/>
  <c r="E24" i="13"/>
  <c r="F33" i="14" s="1"/>
  <c r="F4" i="13"/>
  <c r="F5" i="13"/>
  <c r="F6" i="13"/>
  <c r="F7" i="13"/>
  <c r="F8" i="13"/>
  <c r="F9" i="13"/>
  <c r="F10" i="13"/>
  <c r="F11" i="13"/>
  <c r="G20" i="14" s="1"/>
  <c r="F12" i="13"/>
  <c r="G21" i="14" s="1"/>
  <c r="F13" i="13"/>
  <c r="G22" i="14" s="1"/>
  <c r="F14" i="13"/>
  <c r="G23" i="14" s="1"/>
  <c r="F15" i="13"/>
  <c r="G24" i="14" s="1"/>
  <c r="F16" i="13"/>
  <c r="G25" i="14" s="1"/>
  <c r="F17" i="13"/>
  <c r="G26" i="14" s="1"/>
  <c r="F18" i="13"/>
  <c r="G27" i="14" s="1"/>
  <c r="F19" i="13"/>
  <c r="G28" i="14" s="1"/>
  <c r="F20" i="13"/>
  <c r="G29" i="14" s="1"/>
  <c r="F21" i="13"/>
  <c r="G30" i="14" s="1"/>
  <c r="F22" i="13"/>
  <c r="G31" i="14" s="1"/>
  <c r="F23" i="13"/>
  <c r="G32" i="14" s="1"/>
  <c r="F24" i="13"/>
  <c r="G33" i="14" s="1"/>
  <c r="G4" i="13"/>
  <c r="G5" i="13"/>
  <c r="G6" i="13"/>
  <c r="G7" i="13"/>
  <c r="G8" i="13"/>
  <c r="G9" i="13"/>
  <c r="G10" i="13"/>
  <c r="G11" i="13"/>
  <c r="H20" i="14" s="1"/>
  <c r="G12" i="13"/>
  <c r="H21" i="14" s="1"/>
  <c r="G13" i="13"/>
  <c r="H22" i="14" s="1"/>
  <c r="G14" i="13"/>
  <c r="H23" i="14" s="1"/>
  <c r="G15" i="13"/>
  <c r="H24" i="14" s="1"/>
  <c r="G16" i="13"/>
  <c r="H25" i="14" s="1"/>
  <c r="G17" i="13"/>
  <c r="H26" i="14" s="1"/>
  <c r="G18" i="13"/>
  <c r="H27" i="14" s="1"/>
  <c r="G19" i="13"/>
  <c r="H28" i="14" s="1"/>
  <c r="G20" i="13"/>
  <c r="H29" i="14" s="1"/>
  <c r="G21" i="13"/>
  <c r="H30" i="14" s="1"/>
  <c r="G22" i="13"/>
  <c r="H31" i="14" s="1"/>
  <c r="G23" i="13"/>
  <c r="H32" i="14" s="1"/>
  <c r="G24" i="13"/>
  <c r="H33" i="14" s="1"/>
  <c r="H4" i="13"/>
  <c r="H5" i="13"/>
  <c r="H6" i="13"/>
  <c r="H7" i="13"/>
  <c r="H8" i="13"/>
  <c r="H9" i="13"/>
  <c r="H10" i="13"/>
  <c r="H11" i="13"/>
  <c r="I20" i="14" s="1"/>
  <c r="H12" i="13"/>
  <c r="I21" i="14" s="1"/>
  <c r="H13" i="13"/>
  <c r="I22" i="14" s="1"/>
  <c r="H14" i="13"/>
  <c r="I23" i="14" s="1"/>
  <c r="H15" i="13"/>
  <c r="I24" i="14" s="1"/>
  <c r="H16" i="13"/>
  <c r="I25" i="14" s="1"/>
  <c r="H17" i="13"/>
  <c r="I26" i="14" s="1"/>
  <c r="H18" i="13"/>
  <c r="I27" i="14" s="1"/>
  <c r="H19" i="13"/>
  <c r="I28" i="14" s="1"/>
  <c r="H20" i="13"/>
  <c r="I29" i="14" s="1"/>
  <c r="H21" i="13"/>
  <c r="I30" i="14" s="1"/>
  <c r="H22" i="13"/>
  <c r="I31" i="14" s="1"/>
  <c r="H23" i="13"/>
  <c r="I32" i="14" s="1"/>
  <c r="H24" i="13"/>
  <c r="I33" i="14" s="1"/>
  <c r="I4" i="13"/>
  <c r="I5" i="13"/>
  <c r="I6" i="13"/>
  <c r="I7" i="13"/>
  <c r="I8" i="13"/>
  <c r="I9" i="13"/>
  <c r="I10" i="13"/>
  <c r="I11" i="13"/>
  <c r="J20" i="14" s="1"/>
  <c r="I12" i="13"/>
  <c r="J21" i="14" s="1"/>
  <c r="I13" i="13"/>
  <c r="J22" i="14" s="1"/>
  <c r="I14" i="13"/>
  <c r="J23" i="14" s="1"/>
  <c r="I15" i="13"/>
  <c r="J24" i="14" s="1"/>
  <c r="I16" i="13"/>
  <c r="J25" i="14" s="1"/>
  <c r="I17" i="13"/>
  <c r="J26" i="14" s="1"/>
  <c r="I18" i="13"/>
  <c r="J27" i="14" s="1"/>
  <c r="I19" i="13"/>
  <c r="J28" i="14" s="1"/>
  <c r="I20" i="13"/>
  <c r="J29" i="14" s="1"/>
  <c r="I21" i="13"/>
  <c r="J30" i="14" s="1"/>
  <c r="I22" i="13"/>
  <c r="J31" i="14" s="1"/>
  <c r="I23" i="13"/>
  <c r="J32" i="14" s="1"/>
  <c r="I24" i="13"/>
  <c r="J33" i="14" s="1"/>
  <c r="J4" i="13"/>
  <c r="J5" i="13"/>
  <c r="J6" i="13"/>
  <c r="J7" i="13"/>
  <c r="J8" i="13"/>
  <c r="J9" i="13"/>
  <c r="J10" i="13"/>
  <c r="J11" i="13"/>
  <c r="K20" i="14" s="1"/>
  <c r="J12" i="13"/>
  <c r="K21" i="14" s="1"/>
  <c r="J13" i="13"/>
  <c r="K22" i="14" s="1"/>
  <c r="J14" i="13"/>
  <c r="K23" i="14" s="1"/>
  <c r="J15" i="13"/>
  <c r="K24" i="14" s="1"/>
  <c r="J16" i="13"/>
  <c r="K25" i="14" s="1"/>
  <c r="J17" i="13"/>
  <c r="K26" i="14" s="1"/>
  <c r="J18" i="13"/>
  <c r="K27" i="14" s="1"/>
  <c r="J19" i="13"/>
  <c r="K28" i="14" s="1"/>
  <c r="J20" i="13"/>
  <c r="K29" i="14" s="1"/>
  <c r="J21" i="13"/>
  <c r="K30" i="14" s="1"/>
  <c r="J22" i="13"/>
  <c r="K31" i="14" s="1"/>
  <c r="J23" i="13"/>
  <c r="K32" i="14" s="1"/>
  <c r="J24" i="13"/>
  <c r="K33" i="14" s="1"/>
  <c r="K4" i="13"/>
  <c r="K5" i="13"/>
  <c r="K6" i="13"/>
  <c r="K7" i="13"/>
  <c r="K8" i="13"/>
  <c r="K9" i="13"/>
  <c r="K10" i="13"/>
  <c r="K11" i="13"/>
  <c r="L20" i="14" s="1"/>
  <c r="K12" i="13"/>
  <c r="L21" i="14" s="1"/>
  <c r="K13" i="13"/>
  <c r="L22" i="14" s="1"/>
  <c r="K14" i="13"/>
  <c r="L23" i="14" s="1"/>
  <c r="K15" i="13"/>
  <c r="L24" i="14" s="1"/>
  <c r="K16" i="13"/>
  <c r="L25" i="14" s="1"/>
  <c r="K17" i="13"/>
  <c r="L26" i="14" s="1"/>
  <c r="K18" i="13"/>
  <c r="L27" i="14" s="1"/>
  <c r="K19" i="13"/>
  <c r="L28" i="14" s="1"/>
  <c r="K20" i="13"/>
  <c r="L29" i="14" s="1"/>
  <c r="K21" i="13"/>
  <c r="L30" i="14" s="1"/>
  <c r="K22" i="13"/>
  <c r="L31" i="14" s="1"/>
  <c r="K23" i="13"/>
  <c r="L32" i="14" s="1"/>
  <c r="K24" i="13"/>
  <c r="L33" i="14" s="1"/>
  <c r="L4" i="13"/>
  <c r="L5" i="13"/>
  <c r="L6" i="13"/>
  <c r="L7" i="13"/>
  <c r="L8" i="13"/>
  <c r="L9" i="13"/>
  <c r="L10" i="13"/>
  <c r="L11" i="13"/>
  <c r="M20" i="14" s="1"/>
  <c r="L12" i="13"/>
  <c r="M21" i="14" s="1"/>
  <c r="L13" i="13"/>
  <c r="M22" i="14" s="1"/>
  <c r="L14" i="13"/>
  <c r="M23" i="14" s="1"/>
  <c r="L15" i="13"/>
  <c r="M24" i="14" s="1"/>
  <c r="L16" i="13"/>
  <c r="M25" i="14" s="1"/>
  <c r="L17" i="13"/>
  <c r="M26" i="14" s="1"/>
  <c r="L18" i="13"/>
  <c r="M27" i="14" s="1"/>
  <c r="L19" i="13"/>
  <c r="M28" i="14" s="1"/>
  <c r="L20" i="13"/>
  <c r="M29" i="14" s="1"/>
  <c r="L21" i="13"/>
  <c r="M30" i="14" s="1"/>
  <c r="L22" i="13"/>
  <c r="M31" i="14" s="1"/>
  <c r="L23" i="13"/>
  <c r="M32" i="14" s="1"/>
  <c r="L24" i="13"/>
  <c r="M33" i="14" s="1"/>
  <c r="M4" i="13"/>
  <c r="M5" i="13"/>
  <c r="M6" i="13"/>
  <c r="M7" i="13"/>
  <c r="M8" i="13"/>
  <c r="M9" i="13"/>
  <c r="M10" i="13"/>
  <c r="M11" i="13"/>
  <c r="N20" i="14" s="1"/>
  <c r="M12" i="13"/>
  <c r="N21" i="14" s="1"/>
  <c r="M13" i="13"/>
  <c r="N22" i="14" s="1"/>
  <c r="M14" i="13"/>
  <c r="N23" i="14" s="1"/>
  <c r="M15" i="13"/>
  <c r="N24" i="14" s="1"/>
  <c r="M16" i="13"/>
  <c r="N25" i="14" s="1"/>
  <c r="M17" i="13"/>
  <c r="N26" i="14" s="1"/>
  <c r="M18" i="13"/>
  <c r="N27" i="14" s="1"/>
  <c r="M19" i="13"/>
  <c r="N28" i="14" s="1"/>
  <c r="M20" i="13"/>
  <c r="N29" i="14" s="1"/>
  <c r="M21" i="13"/>
  <c r="N30" i="14" s="1"/>
  <c r="M22" i="13"/>
  <c r="N31" i="14" s="1"/>
  <c r="M23" i="13"/>
  <c r="N32" i="14" s="1"/>
  <c r="M24" i="13"/>
  <c r="N33" i="14" s="1"/>
  <c r="N4" i="13"/>
  <c r="N5" i="13"/>
  <c r="N6" i="13"/>
  <c r="N7" i="13"/>
  <c r="N8" i="13"/>
  <c r="N9" i="13"/>
  <c r="N10" i="13"/>
  <c r="N11" i="13"/>
  <c r="O20" i="14" s="1"/>
  <c r="N12" i="13"/>
  <c r="O21" i="14" s="1"/>
  <c r="N13" i="13"/>
  <c r="O22" i="14" s="1"/>
  <c r="N14" i="13"/>
  <c r="O23" i="14" s="1"/>
  <c r="N15" i="13"/>
  <c r="O24" i="14" s="1"/>
  <c r="N16" i="13"/>
  <c r="O25" i="14" s="1"/>
  <c r="N17" i="13"/>
  <c r="O26" i="14" s="1"/>
  <c r="N18" i="13"/>
  <c r="O27" i="14" s="1"/>
  <c r="N19" i="13"/>
  <c r="O28" i="14" s="1"/>
  <c r="N20" i="13"/>
  <c r="O29" i="14" s="1"/>
  <c r="N21" i="13"/>
  <c r="O30" i="14" s="1"/>
  <c r="N22" i="13"/>
  <c r="O31" i="14" s="1"/>
  <c r="N23" i="13"/>
  <c r="O32" i="14" s="1"/>
  <c r="N24" i="13"/>
  <c r="O33" i="14" s="1"/>
  <c r="O4" i="13"/>
  <c r="O5" i="13"/>
  <c r="O6" i="13"/>
  <c r="O7" i="13"/>
  <c r="O8" i="13"/>
  <c r="O9" i="13"/>
  <c r="O10" i="13"/>
  <c r="O11" i="13"/>
  <c r="P20" i="14" s="1"/>
  <c r="O12" i="13"/>
  <c r="P21" i="14" s="1"/>
  <c r="O13" i="13"/>
  <c r="P22" i="14" s="1"/>
  <c r="O14" i="13"/>
  <c r="P23" i="14" s="1"/>
  <c r="O15" i="13"/>
  <c r="P24" i="14" s="1"/>
  <c r="O16" i="13"/>
  <c r="P25" i="14" s="1"/>
  <c r="O17" i="13"/>
  <c r="P26" i="14" s="1"/>
  <c r="O18" i="13"/>
  <c r="P27" i="14" s="1"/>
  <c r="O19" i="13"/>
  <c r="P28" i="14" s="1"/>
  <c r="O20" i="13"/>
  <c r="P29" i="14" s="1"/>
  <c r="O21" i="13"/>
  <c r="P30" i="14" s="1"/>
  <c r="O22" i="13"/>
  <c r="P31" i="14" s="1"/>
  <c r="O23" i="13"/>
  <c r="P32" i="14" s="1"/>
  <c r="O24" i="13"/>
  <c r="P33" i="14" s="1"/>
  <c r="P4" i="13"/>
  <c r="P5" i="13"/>
  <c r="P6" i="13"/>
  <c r="P7" i="13"/>
  <c r="P8" i="13"/>
  <c r="P9" i="13"/>
  <c r="P10" i="13"/>
  <c r="P11" i="13"/>
  <c r="Q20" i="14" s="1"/>
  <c r="P12" i="13"/>
  <c r="Q21" i="14" s="1"/>
  <c r="P13" i="13"/>
  <c r="Q22" i="14" s="1"/>
  <c r="P14" i="13"/>
  <c r="Q23" i="14" s="1"/>
  <c r="P15" i="13"/>
  <c r="Q24" i="14" s="1"/>
  <c r="P16" i="13"/>
  <c r="Q25" i="14" s="1"/>
  <c r="P17" i="13"/>
  <c r="Q26" i="14" s="1"/>
  <c r="P18" i="13"/>
  <c r="Q27" i="14" s="1"/>
  <c r="P19" i="13"/>
  <c r="Q28" i="14" s="1"/>
  <c r="P20" i="13"/>
  <c r="Q29" i="14" s="1"/>
  <c r="P21" i="13"/>
  <c r="Q30" i="14" s="1"/>
  <c r="P22" i="13"/>
  <c r="Q31" i="14" s="1"/>
  <c r="P23" i="13"/>
  <c r="Q32" i="14" s="1"/>
  <c r="P24" i="13"/>
  <c r="Q33" i="14" s="1"/>
  <c r="Q4" i="13"/>
  <c r="Q5" i="13"/>
  <c r="Q6" i="13"/>
  <c r="Q7" i="13"/>
  <c r="Q8" i="13"/>
  <c r="Q9" i="13"/>
  <c r="Q10" i="13"/>
  <c r="Q11" i="13"/>
  <c r="R20" i="14" s="1"/>
  <c r="Q12" i="13"/>
  <c r="R21" i="14" s="1"/>
  <c r="Q13" i="13"/>
  <c r="R22" i="14" s="1"/>
  <c r="Q14" i="13"/>
  <c r="R23" i="14" s="1"/>
  <c r="Q15" i="13"/>
  <c r="R24" i="14" s="1"/>
  <c r="Q16" i="13"/>
  <c r="R25" i="14" s="1"/>
  <c r="Q17" i="13"/>
  <c r="R26" i="14" s="1"/>
  <c r="Q18" i="13"/>
  <c r="R27" i="14" s="1"/>
  <c r="Q19" i="13"/>
  <c r="R28" i="14" s="1"/>
  <c r="Q20" i="13"/>
  <c r="R29" i="14" s="1"/>
  <c r="Q21" i="13"/>
  <c r="R30" i="14" s="1"/>
  <c r="Q22" i="13"/>
  <c r="R31" i="14" s="1"/>
  <c r="Q23" i="13"/>
  <c r="R32" i="14" s="1"/>
  <c r="Q24" i="13"/>
  <c r="R33" i="14" s="1"/>
  <c r="R4" i="13"/>
  <c r="R5" i="13"/>
  <c r="R6" i="13"/>
  <c r="R7" i="13"/>
  <c r="R8" i="13"/>
  <c r="R9" i="13"/>
  <c r="R10" i="13"/>
  <c r="R11" i="13"/>
  <c r="S20" i="14" s="1"/>
  <c r="R12" i="13"/>
  <c r="S21" i="14" s="1"/>
  <c r="R13" i="13"/>
  <c r="S22" i="14" s="1"/>
  <c r="R14" i="13"/>
  <c r="S23" i="14" s="1"/>
  <c r="R15" i="13"/>
  <c r="S24" i="14" s="1"/>
  <c r="R16" i="13"/>
  <c r="S25" i="14" s="1"/>
  <c r="R17" i="13"/>
  <c r="S26" i="14" s="1"/>
  <c r="R18" i="13"/>
  <c r="S27" i="14" s="1"/>
  <c r="R19" i="13"/>
  <c r="S28" i="14" s="1"/>
  <c r="R20" i="13"/>
  <c r="S29" i="14" s="1"/>
  <c r="R21" i="13"/>
  <c r="S30" i="14" s="1"/>
  <c r="R22" i="13"/>
  <c r="S31" i="14" s="1"/>
  <c r="R23" i="13"/>
  <c r="S32" i="14" s="1"/>
  <c r="R24" i="13"/>
  <c r="S33" i="14" s="1"/>
  <c r="S4" i="13"/>
  <c r="S5" i="13"/>
  <c r="S6" i="13"/>
  <c r="S7" i="13"/>
  <c r="S8" i="13"/>
  <c r="S9" i="13"/>
  <c r="S10" i="13"/>
  <c r="S11" i="13"/>
  <c r="T20" i="14" s="1"/>
  <c r="S12" i="13"/>
  <c r="T21" i="14" s="1"/>
  <c r="S13" i="13"/>
  <c r="T22" i="14" s="1"/>
  <c r="S14" i="13"/>
  <c r="T23" i="14" s="1"/>
  <c r="S15" i="13"/>
  <c r="T24" i="14" s="1"/>
  <c r="S16" i="13"/>
  <c r="T25" i="14" s="1"/>
  <c r="S17" i="13"/>
  <c r="T26" i="14" s="1"/>
  <c r="S18" i="13"/>
  <c r="T27" i="14" s="1"/>
  <c r="S19" i="13"/>
  <c r="T28" i="14" s="1"/>
  <c r="S20" i="13"/>
  <c r="T29" i="14" s="1"/>
  <c r="S21" i="13"/>
  <c r="T30" i="14" s="1"/>
  <c r="S22" i="13"/>
  <c r="T31" i="14" s="1"/>
  <c r="S23" i="13"/>
  <c r="T32" i="14" s="1"/>
  <c r="S24" i="13"/>
  <c r="T33" i="14" s="1"/>
  <c r="T4" i="13"/>
  <c r="T5" i="13"/>
  <c r="T6" i="13"/>
  <c r="T7" i="13"/>
  <c r="T8" i="13"/>
  <c r="T9" i="13"/>
  <c r="T10" i="13"/>
  <c r="T11" i="13"/>
  <c r="U20" i="14" s="1"/>
  <c r="T12" i="13"/>
  <c r="U21" i="14" s="1"/>
  <c r="T13" i="13"/>
  <c r="U22" i="14" s="1"/>
  <c r="T14" i="13"/>
  <c r="U23" i="14" s="1"/>
  <c r="T15" i="13"/>
  <c r="U24" i="14" s="1"/>
  <c r="T16" i="13"/>
  <c r="U25" i="14" s="1"/>
  <c r="T17" i="13"/>
  <c r="U26" i="14" s="1"/>
  <c r="T18" i="13"/>
  <c r="U27" i="14" s="1"/>
  <c r="T19" i="13"/>
  <c r="U28" i="14" s="1"/>
  <c r="T20" i="13"/>
  <c r="U29" i="14" s="1"/>
  <c r="T21" i="13"/>
  <c r="U30" i="14" s="1"/>
  <c r="T22" i="13"/>
  <c r="U31" i="14" s="1"/>
  <c r="T23" i="13"/>
  <c r="U32" i="14" s="1"/>
  <c r="T24" i="13"/>
  <c r="U33" i="14" s="1"/>
  <c r="U4" i="13"/>
  <c r="U5" i="13"/>
  <c r="U6" i="13"/>
  <c r="U7" i="13"/>
  <c r="U8" i="13"/>
  <c r="U9" i="13"/>
  <c r="U10" i="13"/>
  <c r="U11" i="13"/>
  <c r="V20" i="14" s="1"/>
  <c r="U12" i="13"/>
  <c r="V21" i="14" s="1"/>
  <c r="U13" i="13"/>
  <c r="V22" i="14" s="1"/>
  <c r="U14" i="13"/>
  <c r="V23" i="14" s="1"/>
  <c r="U15" i="13"/>
  <c r="V24" i="14" s="1"/>
  <c r="U16" i="13"/>
  <c r="V25" i="14" s="1"/>
  <c r="U17" i="13"/>
  <c r="V26" i="14" s="1"/>
  <c r="U18" i="13"/>
  <c r="V27" i="14" s="1"/>
  <c r="U19" i="13"/>
  <c r="V28" i="14" s="1"/>
  <c r="U20" i="13"/>
  <c r="V29" i="14" s="1"/>
  <c r="U21" i="13"/>
  <c r="V30" i="14" s="1"/>
  <c r="U22" i="13"/>
  <c r="V31" i="14" s="1"/>
  <c r="U23" i="13"/>
  <c r="V32" i="14" s="1"/>
  <c r="U24" i="13"/>
  <c r="V33" i="14" s="1"/>
  <c r="V4" i="13"/>
  <c r="V5" i="13"/>
  <c r="V6" i="13"/>
  <c r="V7" i="13"/>
  <c r="V8" i="13"/>
  <c r="V9" i="13"/>
  <c r="V10" i="13"/>
  <c r="V11" i="13"/>
  <c r="W20" i="14" s="1"/>
  <c r="V12" i="13"/>
  <c r="W21" i="14" s="1"/>
  <c r="V13" i="13"/>
  <c r="W22" i="14" s="1"/>
  <c r="V14" i="13"/>
  <c r="W23" i="14" s="1"/>
  <c r="V15" i="13"/>
  <c r="W24" i="14" s="1"/>
  <c r="V16" i="13"/>
  <c r="W25" i="14" s="1"/>
  <c r="V17" i="13"/>
  <c r="W26" i="14" s="1"/>
  <c r="V18" i="13"/>
  <c r="W27" i="14" s="1"/>
  <c r="V19" i="13"/>
  <c r="W28" i="14" s="1"/>
  <c r="V20" i="13"/>
  <c r="W29" i="14" s="1"/>
  <c r="V21" i="13"/>
  <c r="W30" i="14" s="1"/>
  <c r="V22" i="13"/>
  <c r="W31" i="14" s="1"/>
  <c r="V23" i="13"/>
  <c r="W32" i="14" s="1"/>
  <c r="V24" i="13"/>
  <c r="W33" i="14" s="1"/>
  <c r="B4" i="13"/>
  <c r="B5" i="13"/>
  <c r="B6" i="13"/>
  <c r="B7" i="13"/>
  <c r="B8" i="13"/>
  <c r="B9" i="13"/>
  <c r="B10" i="13"/>
  <c r="B11" i="13"/>
  <c r="C20" i="14" s="1"/>
  <c r="B12" i="13"/>
  <c r="C21" i="14" s="1"/>
  <c r="B13" i="13"/>
  <c r="C22" i="14" s="1"/>
  <c r="B14" i="13"/>
  <c r="C23" i="14" s="1"/>
  <c r="B15" i="13"/>
  <c r="C24" i="14" s="1"/>
  <c r="B16" i="13"/>
  <c r="C25" i="14" s="1"/>
  <c r="B17" i="13"/>
  <c r="C26" i="14" s="1"/>
  <c r="B18" i="13"/>
  <c r="C27" i="14" s="1"/>
  <c r="B19" i="13"/>
  <c r="C28" i="14" s="1"/>
  <c r="B20" i="13"/>
  <c r="C29" i="14" s="1"/>
  <c r="B21" i="13"/>
  <c r="C30" i="14" s="1"/>
  <c r="B22" i="13"/>
  <c r="C31" i="14" s="1"/>
  <c r="B23" i="13"/>
  <c r="C32" i="14" s="1"/>
  <c r="B24" i="13"/>
  <c r="C33" i="14" s="1"/>
  <c r="A33" i="15"/>
  <c r="C60" i="14" s="1"/>
  <c r="A32" i="15"/>
  <c r="B62" i="14" s="1"/>
  <c r="T156" i="14"/>
  <c r="A30" i="15"/>
  <c r="A31" i="15"/>
  <c r="A29" i="15"/>
  <c r="A17" i="15"/>
  <c r="A2" i="15"/>
  <c r="B66" i="14"/>
  <c r="B113" i="14" s="1"/>
  <c r="A5" i="13"/>
  <c r="A6" i="13"/>
  <c r="A7" i="13"/>
  <c r="B68" i="14" s="1"/>
  <c r="B115" i="14" s="1"/>
  <c r="A8" i="13"/>
  <c r="A9" i="13"/>
  <c r="A10" i="13"/>
  <c r="A11" i="13"/>
  <c r="A12" i="13"/>
  <c r="A4" i="13"/>
  <c r="B65" i="14" s="1"/>
  <c r="B112" i="14" s="1"/>
  <c r="A27" i="13"/>
  <c r="A28" i="13"/>
  <c r="A29" i="13"/>
  <c r="A26" i="13"/>
  <c r="A19" i="15"/>
  <c r="G4" i="22"/>
  <c r="A28" i="15"/>
  <c r="E10" i="22"/>
  <c r="A27" i="15"/>
  <c r="D10" i="22"/>
  <c r="A26" i="15"/>
  <c r="B59" i="22"/>
  <c r="C15" i="19"/>
  <c r="D24" i="22"/>
  <c r="C16" i="19"/>
  <c r="K25" i="22"/>
  <c r="C13" i="19"/>
  <c r="D22" i="22"/>
  <c r="E59" i="22"/>
  <c r="C10" i="19"/>
  <c r="B1" i="19"/>
  <c r="B26" i="19"/>
  <c r="B10" i="19"/>
  <c r="E22" i="22"/>
  <c r="E24" i="22"/>
  <c r="C17" i="19"/>
  <c r="F26" i="22" s="1"/>
  <c r="C21" i="19"/>
  <c r="C4" i="19"/>
  <c r="D1" i="19"/>
  <c r="D4" i="19" s="1"/>
  <c r="C8" i="19"/>
  <c r="C9" i="19"/>
  <c r="D9" i="19"/>
  <c r="F22" i="22"/>
  <c r="F24" i="22"/>
  <c r="C20" i="19"/>
  <c r="F29" i="22" s="1"/>
  <c r="F30" i="22"/>
  <c r="C26" i="19"/>
  <c r="C29" i="19"/>
  <c r="C30" i="19"/>
  <c r="C34" i="19"/>
  <c r="K44" i="22"/>
  <c r="C38" i="19"/>
  <c r="E48" i="22"/>
  <c r="C39" i="19"/>
  <c r="C42" i="19"/>
  <c r="E52" i="22" s="1"/>
  <c r="H8" i="22"/>
  <c r="H7" i="22"/>
  <c r="A8" i="15"/>
  <c r="E8" i="22"/>
  <c r="E7" i="22"/>
  <c r="E1" i="19"/>
  <c r="E26" i="19" s="1"/>
  <c r="F1" i="19"/>
  <c r="F30" i="19" s="1"/>
  <c r="H1" i="19"/>
  <c r="H8" i="19"/>
  <c r="H26" i="19"/>
  <c r="I1" i="19"/>
  <c r="I26" i="19" s="1"/>
  <c r="J1" i="19"/>
  <c r="J26" i="19" s="1"/>
  <c r="L1" i="19"/>
  <c r="L30" i="19"/>
  <c r="M1" i="19"/>
  <c r="M8" i="19" s="1"/>
  <c r="N1" i="19"/>
  <c r="N26" i="19"/>
  <c r="P1" i="19"/>
  <c r="P26" i="19" s="1"/>
  <c r="Q1" i="19"/>
  <c r="Q29" i="19" s="1"/>
  <c r="R1" i="19"/>
  <c r="R30" i="19"/>
  <c r="R26" i="19"/>
  <c r="C27" i="19"/>
  <c r="J27" i="19"/>
  <c r="O1" i="19"/>
  <c r="C28" i="19"/>
  <c r="K1" i="19"/>
  <c r="K7" i="19" s="1"/>
  <c r="G1" i="19"/>
  <c r="G29" i="19"/>
  <c r="J30" i="19"/>
  <c r="N30" i="19"/>
  <c r="P30" i="19"/>
  <c r="C31" i="19"/>
  <c r="I31" i="19"/>
  <c r="N31" i="19"/>
  <c r="S1" i="19"/>
  <c r="S8" i="19" s="1"/>
  <c r="C33" i="19"/>
  <c r="H44" i="22"/>
  <c r="N44" i="22"/>
  <c r="S44" i="22"/>
  <c r="C35" i="19"/>
  <c r="T45" i="22"/>
  <c r="I45" i="22"/>
  <c r="O45" i="22"/>
  <c r="C36" i="19"/>
  <c r="J46" i="22" s="1"/>
  <c r="C37" i="19"/>
  <c r="K47" i="22" s="1"/>
  <c r="Q47" i="22"/>
  <c r="G48" i="22"/>
  <c r="H48" i="22"/>
  <c r="J48" i="22"/>
  <c r="K48" i="22"/>
  <c r="L48" i="22"/>
  <c r="N48" i="22"/>
  <c r="O48" i="22"/>
  <c r="P48" i="22"/>
  <c r="R48" i="22"/>
  <c r="S48" i="22"/>
  <c r="T48" i="22"/>
  <c r="C41" i="19"/>
  <c r="J51" i="22" s="1"/>
  <c r="U51" i="22"/>
  <c r="O51" i="22"/>
  <c r="G52" i="22"/>
  <c r="H52" i="22"/>
  <c r="J52" i="22"/>
  <c r="P52" i="22"/>
  <c r="R52" i="22"/>
  <c r="S52" i="22"/>
  <c r="T52" i="22"/>
  <c r="C43" i="19"/>
  <c r="G53" i="22" s="1"/>
  <c r="C44" i="19"/>
  <c r="M54" i="22" s="1"/>
  <c r="D29" i="19"/>
  <c r="D30" i="19"/>
  <c r="F44" i="22"/>
  <c r="F48" i="22"/>
  <c r="D26" i="19"/>
  <c r="C5" i="19"/>
  <c r="N5" i="19"/>
  <c r="C6" i="19"/>
  <c r="J6" i="19"/>
  <c r="C7" i="19"/>
  <c r="F7" i="19"/>
  <c r="P7" i="19"/>
  <c r="L8" i="19"/>
  <c r="P8" i="19"/>
  <c r="Q8" i="19"/>
  <c r="H9" i="19"/>
  <c r="R9" i="19"/>
  <c r="N10" i="19"/>
  <c r="C12" i="19"/>
  <c r="M21" i="22" s="1"/>
  <c r="G22" i="22"/>
  <c r="H22" i="22"/>
  <c r="J22" i="22"/>
  <c r="K22" i="22"/>
  <c r="L22" i="22"/>
  <c r="N22" i="22"/>
  <c r="O22" i="22"/>
  <c r="P22" i="22"/>
  <c r="R22" i="22"/>
  <c r="S22" i="22"/>
  <c r="T22" i="22"/>
  <c r="C14" i="19"/>
  <c r="I23" i="22" s="1"/>
  <c r="H24" i="22"/>
  <c r="I24" i="22"/>
  <c r="J24" i="22"/>
  <c r="L24" i="22"/>
  <c r="M24" i="22"/>
  <c r="N24" i="22"/>
  <c r="P24" i="22"/>
  <c r="Q24" i="22"/>
  <c r="R24" i="22"/>
  <c r="T24" i="22"/>
  <c r="U24" i="22"/>
  <c r="Q25" i="22"/>
  <c r="G26" i="22"/>
  <c r="K26" i="22"/>
  <c r="L26" i="22"/>
  <c r="P26" i="22"/>
  <c r="R26" i="22"/>
  <c r="C18" i="19"/>
  <c r="S27" i="22" s="1"/>
  <c r="C19" i="19"/>
  <c r="T28" i="22"/>
  <c r="J29" i="22"/>
  <c r="O29" i="22"/>
  <c r="U29" i="22"/>
  <c r="L30" i="22"/>
  <c r="N30" i="22"/>
  <c r="C22" i="19"/>
  <c r="Q31" i="22"/>
  <c r="G31" i="22"/>
  <c r="C24" i="19"/>
  <c r="S33" i="22" s="1"/>
  <c r="H4" i="19"/>
  <c r="R4" i="19"/>
  <c r="B27" i="19"/>
  <c r="B28" i="19"/>
  <c r="B31" i="19"/>
  <c r="B32" i="19"/>
  <c r="B33" i="19"/>
  <c r="C43" i="22" s="1"/>
  <c r="B34" i="19"/>
  <c r="C44" i="22" s="1"/>
  <c r="B35" i="19"/>
  <c r="C45" i="22"/>
  <c r="B36" i="19"/>
  <c r="C46" i="22"/>
  <c r="B37" i="19"/>
  <c r="C47" i="22" s="1"/>
  <c r="B38" i="19"/>
  <c r="C48" i="22" s="1"/>
  <c r="B39" i="19"/>
  <c r="C49" i="22"/>
  <c r="B40" i="19"/>
  <c r="C50" i="22"/>
  <c r="B41" i="19"/>
  <c r="C51" i="22" s="1"/>
  <c r="B42" i="19"/>
  <c r="C52" i="22" s="1"/>
  <c r="B43" i="19"/>
  <c r="C53" i="22"/>
  <c r="B44" i="19"/>
  <c r="C54" i="22"/>
  <c r="D45" i="22"/>
  <c r="D48" i="22"/>
  <c r="D51" i="22"/>
  <c r="D52" i="22"/>
  <c r="U10" i="22"/>
  <c r="U11" i="22"/>
  <c r="S10" i="22"/>
  <c r="S11" i="22" s="1"/>
  <c r="R10" i="22"/>
  <c r="R11" i="22" s="1"/>
  <c r="P10" i="22"/>
  <c r="P11" i="22"/>
  <c r="O10" i="22"/>
  <c r="O11" i="22" s="1"/>
  <c r="M10" i="22"/>
  <c r="M11" i="22" s="1"/>
  <c r="L10" i="22"/>
  <c r="L11" i="22" s="1"/>
  <c r="K10" i="22"/>
  <c r="K11" i="22"/>
  <c r="J10" i="22"/>
  <c r="J11" i="22" s="1"/>
  <c r="G10" i="22"/>
  <c r="G11" i="22" s="1"/>
  <c r="F10" i="22"/>
  <c r="F11" i="22"/>
  <c r="C10" i="22"/>
  <c r="C11" i="22" s="1"/>
  <c r="E11" i="22" s="1"/>
  <c r="B4" i="19"/>
  <c r="B5" i="19"/>
  <c r="B6" i="19"/>
  <c r="B7" i="19"/>
  <c r="B8" i="19"/>
  <c r="B9" i="19"/>
  <c r="B11" i="19"/>
  <c r="B12" i="19"/>
  <c r="C21" i="22" s="1"/>
  <c r="B13" i="19"/>
  <c r="C22" i="22" s="1"/>
  <c r="B14" i="19"/>
  <c r="C23" i="22" s="1"/>
  <c r="B15" i="19"/>
  <c r="C24" i="22"/>
  <c r="B16" i="19"/>
  <c r="C25" i="22" s="1"/>
  <c r="B17" i="19"/>
  <c r="C26" i="22" s="1"/>
  <c r="B18" i="19"/>
  <c r="C27" i="22" s="1"/>
  <c r="B19" i="19"/>
  <c r="C28" i="22"/>
  <c r="B20" i="19"/>
  <c r="C29" i="22" s="1"/>
  <c r="B21" i="19"/>
  <c r="C30" i="22" s="1"/>
  <c r="B22" i="19"/>
  <c r="C31" i="22" s="1"/>
  <c r="B23" i="19"/>
  <c r="C32" i="22" s="1"/>
  <c r="B24" i="19"/>
  <c r="C33" i="22" s="1"/>
  <c r="AA44" i="19"/>
  <c r="Y54" i="22" s="1"/>
  <c r="AH43" i="19"/>
  <c r="AF53" i="22" s="1"/>
  <c r="AD43" i="19"/>
  <c r="AB53" i="22" s="1"/>
  <c r="AA43" i="19"/>
  <c r="Y53" i="22" s="1"/>
  <c r="Z43" i="19"/>
  <c r="X53" i="22" s="1"/>
  <c r="AH42" i="19"/>
  <c r="AF52" i="22" s="1"/>
  <c r="AG42" i="19"/>
  <c r="AE52" i="22"/>
  <c r="AD42" i="19"/>
  <c r="AB52" i="22" s="1"/>
  <c r="AA42" i="19"/>
  <c r="Y52" i="22" s="1"/>
  <c r="Z42" i="19"/>
  <c r="X52" i="22" s="1"/>
  <c r="AH41" i="19"/>
  <c r="AF51" i="22" s="1"/>
  <c r="AG41" i="19"/>
  <c r="AE51" i="22" s="1"/>
  <c r="AD41" i="19"/>
  <c r="AB51" i="22" s="1"/>
  <c r="Z41" i="19"/>
  <c r="X51" i="22" s="1"/>
  <c r="AG40" i="19"/>
  <c r="AE50" i="22" s="1"/>
  <c r="AH39" i="19"/>
  <c r="AF49" i="22" s="1"/>
  <c r="AD39" i="19"/>
  <c r="AB49" i="22" s="1"/>
  <c r="Z39" i="19"/>
  <c r="X49" i="22" s="1"/>
  <c r="AH38" i="19"/>
  <c r="AF48" i="22" s="1"/>
  <c r="AD38" i="19"/>
  <c r="AB48" i="22" s="1"/>
  <c r="AC38" i="19"/>
  <c r="AA48" i="22" s="1"/>
  <c r="Z38" i="19"/>
  <c r="X48" i="22" s="1"/>
  <c r="AH37" i="19"/>
  <c r="AF47" i="22"/>
  <c r="AD37" i="19"/>
  <c r="AB47" i="22" s="1"/>
  <c r="AC37" i="19"/>
  <c r="AA47" i="22" s="1"/>
  <c r="Z37" i="19"/>
  <c r="X47" i="22" s="1"/>
  <c r="AI36" i="19"/>
  <c r="AG46" i="22"/>
  <c r="AC36" i="19"/>
  <c r="AA46" i="22" s="1"/>
  <c r="AI35" i="19"/>
  <c r="AG45" i="22" s="1"/>
  <c r="AH35" i="19"/>
  <c r="AF45" i="22" s="1"/>
  <c r="AD35" i="19"/>
  <c r="AB45" i="22" s="1"/>
  <c r="Z35" i="19"/>
  <c r="X45" i="22" s="1"/>
  <c r="AI34" i="19"/>
  <c r="AG44" i="22" s="1"/>
  <c r="AH34" i="19"/>
  <c r="AF44" i="22" s="1"/>
  <c r="AD34" i="19"/>
  <c r="AB44" i="22" s="1"/>
  <c r="Z34" i="19"/>
  <c r="X44" i="22" s="1"/>
  <c r="Y34" i="19"/>
  <c r="W44" i="22" s="1"/>
  <c r="AH33" i="19"/>
  <c r="AF43" i="22" s="1"/>
  <c r="AD33" i="19"/>
  <c r="AB43" i="22"/>
  <c r="AD26" i="19"/>
  <c r="AB36" i="22" s="1"/>
  <c r="AD27" i="19"/>
  <c r="AB37" i="22" s="1"/>
  <c r="AD28" i="19"/>
  <c r="AB38" i="22" s="1"/>
  <c r="AD29" i="19"/>
  <c r="AB39" i="22" s="1"/>
  <c r="AD30" i="19"/>
  <c r="AB40" i="22" s="1"/>
  <c r="AD31" i="19"/>
  <c r="AB41" i="22" s="1"/>
  <c r="AD32" i="19"/>
  <c r="AB42" i="22" s="1"/>
  <c r="AD36" i="19"/>
  <c r="AB46" i="22" s="1"/>
  <c r="AD40" i="19"/>
  <c r="AB50" i="22" s="1"/>
  <c r="AD44" i="19"/>
  <c r="AB54" i="22" s="1"/>
  <c r="Z33" i="19"/>
  <c r="X43" i="22" s="1"/>
  <c r="Y33" i="19"/>
  <c r="W43" i="22" s="1"/>
  <c r="AE32" i="19"/>
  <c r="AC42" i="22" s="1"/>
  <c r="Y32" i="19"/>
  <c r="W42" i="22" s="1"/>
  <c r="AH31" i="19"/>
  <c r="AF41" i="22" s="1"/>
  <c r="AE31" i="19"/>
  <c r="AC41" i="22"/>
  <c r="Z31" i="19"/>
  <c r="X41" i="22" s="1"/>
  <c r="AH30" i="19"/>
  <c r="AF40" i="22" s="1"/>
  <c r="AE30" i="19"/>
  <c r="AC40" i="22" s="1"/>
  <c r="Z30" i="19"/>
  <c r="X40" i="22"/>
  <c r="AH29" i="19"/>
  <c r="AF39" i="22" s="1"/>
  <c r="Z29" i="19"/>
  <c r="X39" i="22" s="1"/>
  <c r="AA28" i="19"/>
  <c r="Y38" i="22" s="1"/>
  <c r="AH27" i="19"/>
  <c r="AF37" i="22" s="1"/>
  <c r="AF27" i="19"/>
  <c r="AD37" i="22" s="1"/>
  <c r="AA27" i="19"/>
  <c r="Y37" i="22" s="1"/>
  <c r="Z27" i="19"/>
  <c r="X37" i="22" s="1"/>
  <c r="AH26" i="19"/>
  <c r="AF36" i="22" s="1"/>
  <c r="AG26" i="19"/>
  <c r="AE36" i="22" s="1"/>
  <c r="AA26" i="19"/>
  <c r="Y36" i="22" s="1"/>
  <c r="Z26" i="19"/>
  <c r="X36" i="22" s="1"/>
  <c r="AH24" i="19"/>
  <c r="AF33" i="22"/>
  <c r="AG24" i="19"/>
  <c r="AE33" i="22" s="1"/>
  <c r="AD24" i="19"/>
  <c r="AB33" i="22" s="1"/>
  <c r="AB24" i="19"/>
  <c r="Z33" i="22" s="1"/>
  <c r="Z24" i="19"/>
  <c r="X33" i="22" s="1"/>
  <c r="AG23" i="19"/>
  <c r="AE32" i="22" s="1"/>
  <c r="AH22" i="19"/>
  <c r="AF31" i="22" s="1"/>
  <c r="AD22" i="19"/>
  <c r="AB31" i="22" s="1"/>
  <c r="AB22" i="19"/>
  <c r="Z31" i="22" s="1"/>
  <c r="Z22" i="19"/>
  <c r="X31" i="22" s="1"/>
  <c r="AH21" i="19"/>
  <c r="AF30" i="22" s="1"/>
  <c r="AD21" i="19"/>
  <c r="AB30" i="22" s="1"/>
  <c r="AC21" i="19"/>
  <c r="AA30" i="22" s="1"/>
  <c r="Z21" i="19"/>
  <c r="X30" i="22" s="1"/>
  <c r="AH20" i="19"/>
  <c r="AF29" i="22" s="1"/>
  <c r="AD20" i="19"/>
  <c r="AB29" i="22" s="1"/>
  <c r="AC20" i="19"/>
  <c r="AA29" i="22"/>
  <c r="Z20" i="19"/>
  <c r="X29" i="22" s="1"/>
  <c r="AI19" i="19"/>
  <c r="AG28" i="22" s="1"/>
  <c r="AC19" i="19"/>
  <c r="AA28" i="22" s="1"/>
  <c r="AI18" i="19"/>
  <c r="AG27" i="22"/>
  <c r="AH18" i="19"/>
  <c r="AF27" i="22" s="1"/>
  <c r="AD18" i="19"/>
  <c r="AB27" i="22" s="1"/>
  <c r="Z18" i="19"/>
  <c r="X27" i="22" s="1"/>
  <c r="AI17" i="19"/>
  <c r="AG26" i="22" s="1"/>
  <c r="AH17" i="19"/>
  <c r="AF26" i="22" s="1"/>
  <c r="AD17" i="19"/>
  <c r="AB26" i="22" s="1"/>
  <c r="Z17" i="19"/>
  <c r="X26" i="22" s="1"/>
  <c r="Y17" i="19"/>
  <c r="W26" i="22" s="1"/>
  <c r="AH16" i="19"/>
  <c r="AF25" i="22" s="1"/>
  <c r="AD16" i="19"/>
  <c r="AB25" i="22" s="1"/>
  <c r="Z16" i="19"/>
  <c r="X25" i="22" s="1"/>
  <c r="Y16" i="19"/>
  <c r="W25" i="22"/>
  <c r="AE15" i="19"/>
  <c r="AC24" i="22" s="1"/>
  <c r="Y15" i="19"/>
  <c r="W24" i="22" s="1"/>
  <c r="AH14" i="19"/>
  <c r="AF23" i="22" s="1"/>
  <c r="AE14" i="19"/>
  <c r="AC23" i="22" s="1"/>
  <c r="AD14" i="19"/>
  <c r="AB23" i="22" s="1"/>
  <c r="Z14" i="19"/>
  <c r="X23" i="22" s="1"/>
  <c r="AH13" i="19"/>
  <c r="AF22" i="22" s="1"/>
  <c r="AE13" i="19"/>
  <c r="AC22" i="22" s="1"/>
  <c r="AD13" i="19"/>
  <c r="AB22" i="22" s="1"/>
  <c r="Z13" i="19"/>
  <c r="X22" i="22" s="1"/>
  <c r="AH12" i="19"/>
  <c r="AF21" i="22" s="1"/>
  <c r="AF12" i="19"/>
  <c r="AD21" i="22" s="1"/>
  <c r="AD12" i="19"/>
  <c r="AB21" i="22" s="1"/>
  <c r="Z12" i="19"/>
  <c r="X21" i="22" s="1"/>
  <c r="AA11" i="19"/>
  <c r="Y20" i="22" s="1"/>
  <c r="AH10" i="19"/>
  <c r="AF19" i="22"/>
  <c r="AD10" i="19"/>
  <c r="AB19" i="22" s="1"/>
  <c r="AA10" i="19"/>
  <c r="Y19" i="22" s="1"/>
  <c r="Z10" i="19"/>
  <c r="X19" i="22" s="1"/>
  <c r="AH9" i="19"/>
  <c r="AF18" i="22"/>
  <c r="AG9" i="19"/>
  <c r="AE18" i="22" s="1"/>
  <c r="AD9" i="19"/>
  <c r="AB18" i="22" s="1"/>
  <c r="AA9" i="19"/>
  <c r="Y18" i="22" s="1"/>
  <c r="Z9" i="19"/>
  <c r="X18" i="22" s="1"/>
  <c r="AH8" i="19"/>
  <c r="AF17" i="22" s="1"/>
  <c r="AG8" i="19"/>
  <c r="AE17" i="22" s="1"/>
  <c r="AD8" i="19"/>
  <c r="AB17" i="22" s="1"/>
  <c r="Z8" i="19"/>
  <c r="X17" i="22" s="1"/>
  <c r="AG7" i="19"/>
  <c r="AE16" i="22" s="1"/>
  <c r="AH6" i="19"/>
  <c r="AF15" i="22" s="1"/>
  <c r="AD6" i="19"/>
  <c r="AB15" i="22" s="1"/>
  <c r="Z6" i="19"/>
  <c r="X15" i="22"/>
  <c r="AH5" i="19"/>
  <c r="AF14" i="22" s="1"/>
  <c r="AD5" i="19"/>
  <c r="AB14" i="22" s="1"/>
  <c r="AC5" i="19"/>
  <c r="AA14" i="22" s="1"/>
  <c r="Z5" i="19"/>
  <c r="X14" i="22" s="1"/>
  <c r="AH4" i="19"/>
  <c r="AF13" i="22" s="1"/>
  <c r="AD4" i="19"/>
  <c r="AB13" i="22" s="1"/>
  <c r="AC4" i="19"/>
  <c r="AA13" i="22" s="1"/>
  <c r="Z4" i="19"/>
  <c r="X13" i="22" s="1"/>
  <c r="AI1" i="19"/>
  <c r="AG10" i="22" s="1"/>
  <c r="AG11" i="22" s="1"/>
  <c r="AC1" i="19"/>
  <c r="AA10" i="22"/>
  <c r="AA11" i="22" s="1"/>
  <c r="A4" i="15"/>
  <c r="B3" i="22"/>
  <c r="A5" i="15"/>
  <c r="B5" i="22" s="1"/>
  <c r="B6" i="22"/>
  <c r="A6" i="15"/>
  <c r="C7" i="22"/>
  <c r="A7" i="15"/>
  <c r="D8" i="22"/>
  <c r="A9" i="15"/>
  <c r="C8" i="22" s="1"/>
  <c r="A10" i="15"/>
  <c r="B12" i="14"/>
  <c r="A13" i="15"/>
  <c r="B34" i="22" s="1"/>
  <c r="A12" i="15"/>
  <c r="B35" i="22"/>
  <c r="A20" i="15"/>
  <c r="B56" i="22" s="1"/>
  <c r="A21" i="15"/>
  <c r="B57" i="22"/>
  <c r="A23" i="15"/>
  <c r="K7" i="22" s="1"/>
  <c r="A29" i="19"/>
  <c r="A34" i="19"/>
  <c r="A39" i="19"/>
  <c r="A26" i="19"/>
  <c r="A14" i="19"/>
  <c r="A20" i="19"/>
  <c r="G24" i="22"/>
  <c r="I25" i="22"/>
  <c r="I22" i="22"/>
  <c r="E4" i="19"/>
  <c r="F10" i="19"/>
  <c r="C11" i="19"/>
  <c r="I26" i="22"/>
  <c r="E27" i="22"/>
  <c r="I30" i="22"/>
  <c r="I31" i="22"/>
  <c r="C23" i="19"/>
  <c r="C32" i="19"/>
  <c r="I44" i="22"/>
  <c r="G45" i="22"/>
  <c r="I48" i="22"/>
  <c r="C40" i="19"/>
  <c r="I52" i="22"/>
  <c r="I53" i="22"/>
  <c r="AI44" i="19"/>
  <c r="AG54" i="22" s="1"/>
  <c r="AH44" i="19"/>
  <c r="AF54" i="22" s="1"/>
  <c r="AG44" i="19"/>
  <c r="AE54" i="22" s="1"/>
  <c r="AF44" i="19"/>
  <c r="AD54" i="22"/>
  <c r="AE44" i="19"/>
  <c r="AC54" i="22" s="1"/>
  <c r="AC44" i="19"/>
  <c r="AA54" i="22" s="1"/>
  <c r="AB44" i="19"/>
  <c r="Z54" i="22" s="1"/>
  <c r="Z44" i="19"/>
  <c r="X54" i="22" s="1"/>
  <c r="Y44" i="19"/>
  <c r="W54" i="22" s="1"/>
  <c r="X44" i="19"/>
  <c r="AI43" i="19"/>
  <c r="AG53" i="22" s="1"/>
  <c r="AG43" i="19"/>
  <c r="AE53" i="22"/>
  <c r="AF43" i="19"/>
  <c r="AD53" i="22" s="1"/>
  <c r="AE43" i="19"/>
  <c r="AC53" i="22"/>
  <c r="AC43" i="19"/>
  <c r="AA53" i="22" s="1"/>
  <c r="AB43" i="19"/>
  <c r="Z53" i="22"/>
  <c r="Y43" i="19"/>
  <c r="W53" i="22" s="1"/>
  <c r="X43" i="19"/>
  <c r="AI42" i="19"/>
  <c r="AG52" i="22" s="1"/>
  <c r="AF42" i="19"/>
  <c r="AD52" i="22" s="1"/>
  <c r="AE42" i="19"/>
  <c r="AC52" i="22"/>
  <c r="AC42" i="19"/>
  <c r="AA52" i="22" s="1"/>
  <c r="AB42" i="19"/>
  <c r="Z52" i="22" s="1"/>
  <c r="Y42" i="19"/>
  <c r="W52" i="22" s="1"/>
  <c r="X42" i="19"/>
  <c r="AI41" i="19"/>
  <c r="AG51" i="22" s="1"/>
  <c r="AF41" i="19"/>
  <c r="AD51" i="22"/>
  <c r="AE41" i="19"/>
  <c r="AC51" i="22" s="1"/>
  <c r="AC41" i="19"/>
  <c r="AA51" i="22"/>
  <c r="AB41" i="19"/>
  <c r="Z51" i="22" s="1"/>
  <c r="AA41" i="19"/>
  <c r="Y51" i="22"/>
  <c r="Y41" i="19"/>
  <c r="W51" i="22" s="1"/>
  <c r="X41" i="19"/>
  <c r="AI40" i="19"/>
  <c r="AG50" i="22" s="1"/>
  <c r="AH40" i="19"/>
  <c r="AF50" i="22" s="1"/>
  <c r="AF40" i="19"/>
  <c r="AD50" i="22" s="1"/>
  <c r="AE40" i="19"/>
  <c r="AC50" i="22" s="1"/>
  <c r="AC40" i="19"/>
  <c r="AA50" i="22"/>
  <c r="AB40" i="19"/>
  <c r="Z50" i="22" s="1"/>
  <c r="AA40" i="19"/>
  <c r="Y50" i="22" s="1"/>
  <c r="Z40" i="19"/>
  <c r="X50" i="22" s="1"/>
  <c r="Y40" i="19"/>
  <c r="W50" i="22"/>
  <c r="X40" i="19"/>
  <c r="AI39" i="19"/>
  <c r="AG49" i="22"/>
  <c r="AG39" i="19"/>
  <c r="AE49" i="22" s="1"/>
  <c r="AF39" i="19"/>
  <c r="AD49" i="22"/>
  <c r="AE39" i="19"/>
  <c r="AC49" i="22" s="1"/>
  <c r="AC39" i="19"/>
  <c r="AA49" i="22"/>
  <c r="AB39" i="19"/>
  <c r="Z49" i="22" s="1"/>
  <c r="AA39" i="19"/>
  <c r="Y49" i="22"/>
  <c r="Y39" i="19"/>
  <c r="W49" i="22" s="1"/>
  <c r="X39" i="19"/>
  <c r="AI38" i="19"/>
  <c r="AG48" i="22" s="1"/>
  <c r="AG38" i="19"/>
  <c r="AE48" i="22" s="1"/>
  <c r="AF38" i="19"/>
  <c r="AD48" i="22" s="1"/>
  <c r="AE38" i="19"/>
  <c r="AC48" i="22" s="1"/>
  <c r="AB38" i="19"/>
  <c r="Z48" i="22" s="1"/>
  <c r="AA38" i="19"/>
  <c r="Y48" i="22" s="1"/>
  <c r="Y38" i="19"/>
  <c r="W48" i="22"/>
  <c r="X38" i="19"/>
  <c r="AI37" i="19"/>
  <c r="AG47" i="22"/>
  <c r="AG37" i="19"/>
  <c r="AE47" i="22" s="1"/>
  <c r="AF37" i="19"/>
  <c r="AD47" i="22"/>
  <c r="AE37" i="19"/>
  <c r="AC47" i="22" s="1"/>
  <c r="AB37" i="19"/>
  <c r="Z47" i="22"/>
  <c r="AA37" i="19"/>
  <c r="Y47" i="22" s="1"/>
  <c r="Y37" i="19"/>
  <c r="W47" i="22"/>
  <c r="X37" i="19"/>
  <c r="AH36" i="19"/>
  <c r="AF46" i="22" s="1"/>
  <c r="AG36" i="19"/>
  <c r="AE46" i="22" s="1"/>
  <c r="AF36" i="19"/>
  <c r="AD46" i="22" s="1"/>
  <c r="AE36" i="19"/>
  <c r="AC46" i="22" s="1"/>
  <c r="AB36" i="19"/>
  <c r="Z46" i="22" s="1"/>
  <c r="AA36" i="19"/>
  <c r="Y46" i="22" s="1"/>
  <c r="Z36" i="19"/>
  <c r="X46" i="22" s="1"/>
  <c r="Y36" i="19"/>
  <c r="W46" i="22" s="1"/>
  <c r="X36" i="19"/>
  <c r="AG35" i="19"/>
  <c r="AE45" i="22"/>
  <c r="AF35" i="19"/>
  <c r="AD45" i="22" s="1"/>
  <c r="AE35" i="19"/>
  <c r="AC45" i="22"/>
  <c r="AC35" i="19"/>
  <c r="AA45" i="22" s="1"/>
  <c r="AB35" i="19"/>
  <c r="Z45" i="22"/>
  <c r="AA35" i="19"/>
  <c r="Y45" i="22" s="1"/>
  <c r="Y35" i="19"/>
  <c r="W45" i="22"/>
  <c r="X35" i="19"/>
  <c r="AG34" i="19"/>
  <c r="AE44" i="22" s="1"/>
  <c r="AF34" i="19"/>
  <c r="AD44" i="22" s="1"/>
  <c r="AE34" i="19"/>
  <c r="AC44" i="22" s="1"/>
  <c r="AC34" i="19"/>
  <c r="AA44" i="22"/>
  <c r="AB34" i="19"/>
  <c r="Z44" i="22" s="1"/>
  <c r="AA34" i="19"/>
  <c r="Y44" i="22" s="1"/>
  <c r="X34" i="19"/>
  <c r="AI33" i="19"/>
  <c r="AG43" i="22"/>
  <c r="AG33" i="19"/>
  <c r="AE43" i="22" s="1"/>
  <c r="AF33" i="19"/>
  <c r="AD43" i="22"/>
  <c r="AE33" i="19"/>
  <c r="AC43" i="22"/>
  <c r="AC33" i="19"/>
  <c r="AA43" i="22"/>
  <c r="AB33" i="19"/>
  <c r="Z43" i="22" s="1"/>
  <c r="AA33" i="19"/>
  <c r="Y43" i="22"/>
  <c r="X33" i="19"/>
  <c r="AI32" i="19"/>
  <c r="AG42" i="22" s="1"/>
  <c r="AH32" i="19"/>
  <c r="AF42" i="22"/>
  <c r="AG32" i="19"/>
  <c r="AE42" i="22" s="1"/>
  <c r="AF32" i="19"/>
  <c r="AD42" i="22" s="1"/>
  <c r="AC32" i="19"/>
  <c r="AA42" i="22" s="1"/>
  <c r="AB32" i="19"/>
  <c r="Z42" i="22"/>
  <c r="AA32" i="19"/>
  <c r="Y42" i="22" s="1"/>
  <c r="Z32" i="19"/>
  <c r="X42" i="22" s="1"/>
  <c r="X32" i="19"/>
  <c r="AI31" i="19"/>
  <c r="AG41" i="22"/>
  <c r="AG31" i="19"/>
  <c r="AE41" i="22" s="1"/>
  <c r="AF31" i="19"/>
  <c r="AD41" i="22"/>
  <c r="AC31" i="19"/>
  <c r="AA41" i="22"/>
  <c r="AB31" i="19"/>
  <c r="Z41" i="22"/>
  <c r="AA31" i="19"/>
  <c r="Y41" i="22" s="1"/>
  <c r="Y31" i="19"/>
  <c r="W41" i="22"/>
  <c r="X31" i="19"/>
  <c r="AI30" i="19"/>
  <c r="AG40" i="22" s="1"/>
  <c r="AG30" i="19"/>
  <c r="AE40" i="22"/>
  <c r="AF30" i="19"/>
  <c r="AD40" i="22" s="1"/>
  <c r="AC30" i="19"/>
  <c r="AA40" i="22" s="1"/>
  <c r="AB30" i="19"/>
  <c r="Z40" i="22" s="1"/>
  <c r="AA30" i="19"/>
  <c r="Y40" i="22"/>
  <c r="Y30" i="19"/>
  <c r="W40" i="22" s="1"/>
  <c r="X30" i="19"/>
  <c r="AI29" i="19"/>
  <c r="AG39" i="22"/>
  <c r="AG29" i="19"/>
  <c r="AE39" i="22"/>
  <c r="AF29" i="19"/>
  <c r="AD39" i="22"/>
  <c r="AE29" i="19"/>
  <c r="AC39" i="22"/>
  <c r="AC29" i="19"/>
  <c r="AA39" i="22"/>
  <c r="AB29" i="19"/>
  <c r="Z39" i="22"/>
  <c r="AA29" i="19"/>
  <c r="Y39" i="22"/>
  <c r="Y29" i="19"/>
  <c r="W39" i="22"/>
  <c r="X29" i="19"/>
  <c r="AI28" i="19"/>
  <c r="AG38" i="22" s="1"/>
  <c r="AH28" i="19"/>
  <c r="AF38" i="22" s="1"/>
  <c r="AG28" i="19"/>
  <c r="AE38" i="22" s="1"/>
  <c r="AF28" i="19"/>
  <c r="AD38" i="22" s="1"/>
  <c r="AE28" i="19"/>
  <c r="AC38" i="22" s="1"/>
  <c r="AC28" i="19"/>
  <c r="AA38" i="22"/>
  <c r="AB28" i="19"/>
  <c r="Z38" i="22" s="1"/>
  <c r="Z28" i="19"/>
  <c r="X38" i="22" s="1"/>
  <c r="Y28" i="19"/>
  <c r="W38" i="22" s="1"/>
  <c r="X28" i="19"/>
  <c r="AI27" i="19"/>
  <c r="AG37" i="22" s="1"/>
  <c r="AG27" i="19"/>
  <c r="AE37" i="22"/>
  <c r="AE27" i="19"/>
  <c r="AC37" i="22"/>
  <c r="AC27" i="19"/>
  <c r="AA37" i="22"/>
  <c r="AB27" i="19"/>
  <c r="Z37" i="22" s="1"/>
  <c r="Y27" i="19"/>
  <c r="W37" i="22"/>
  <c r="X27" i="19"/>
  <c r="AI26" i="19"/>
  <c r="AG36" i="22" s="1"/>
  <c r="AF26" i="19"/>
  <c r="AD36" i="22"/>
  <c r="AE26" i="19"/>
  <c r="AC36" i="22" s="1"/>
  <c r="AC26" i="19"/>
  <c r="AA36" i="22" s="1"/>
  <c r="AB26" i="19"/>
  <c r="Z36" i="22" s="1"/>
  <c r="Y26" i="19"/>
  <c r="W36" i="22" s="1"/>
  <c r="X26" i="19"/>
  <c r="AI24" i="19"/>
  <c r="AG33" i="22"/>
  <c r="AF24" i="19"/>
  <c r="AD33" i="22"/>
  <c r="AE24" i="19"/>
  <c r="AC33" i="22"/>
  <c r="AC24" i="19"/>
  <c r="AA33" i="22"/>
  <c r="AA24" i="19"/>
  <c r="Y33" i="22"/>
  <c r="Y24" i="19"/>
  <c r="W33" i="22"/>
  <c r="X24" i="19"/>
  <c r="AI23" i="19"/>
  <c r="AG32" i="22" s="1"/>
  <c r="AH23" i="19"/>
  <c r="AF32" i="22" s="1"/>
  <c r="AF23" i="19"/>
  <c r="AD32" i="22" s="1"/>
  <c r="AE23" i="19"/>
  <c r="AC32" i="22" s="1"/>
  <c r="AD23" i="19"/>
  <c r="AB32" i="22" s="1"/>
  <c r="AC23" i="19"/>
  <c r="AA32" i="22" s="1"/>
  <c r="AB23" i="19"/>
  <c r="Z32" i="22" s="1"/>
  <c r="AA23" i="19"/>
  <c r="Y32" i="22" s="1"/>
  <c r="Z23" i="19"/>
  <c r="X32" i="22" s="1"/>
  <c r="Y23" i="19"/>
  <c r="W32" i="22" s="1"/>
  <c r="X23" i="19"/>
  <c r="AI22" i="19"/>
  <c r="AG31" i="22"/>
  <c r="AG22" i="19"/>
  <c r="AE31" i="22"/>
  <c r="AF22" i="19"/>
  <c r="AD31" i="22" s="1"/>
  <c r="AE22" i="19"/>
  <c r="AC31" i="22"/>
  <c r="AC22" i="19"/>
  <c r="AA31" i="22"/>
  <c r="AA22" i="19"/>
  <c r="Y31" i="22"/>
  <c r="Y22" i="19"/>
  <c r="W31" i="22" s="1"/>
  <c r="X22" i="19"/>
  <c r="AI21" i="19"/>
  <c r="AG30" i="22" s="1"/>
  <c r="AG21" i="19"/>
  <c r="AE30" i="22" s="1"/>
  <c r="AF21" i="19"/>
  <c r="AD30" i="22"/>
  <c r="AE21" i="19"/>
  <c r="AC30" i="22" s="1"/>
  <c r="AB21" i="19"/>
  <c r="Z30" i="22" s="1"/>
  <c r="AA21" i="19"/>
  <c r="Y30" i="22" s="1"/>
  <c r="Y21" i="19"/>
  <c r="W30" i="22"/>
  <c r="X21" i="19"/>
  <c r="AI20" i="19"/>
  <c r="AG29" i="22"/>
  <c r="AG20" i="19"/>
  <c r="AE29" i="22"/>
  <c r="AF20" i="19"/>
  <c r="AD29" i="22"/>
  <c r="AE20" i="19"/>
  <c r="AC29" i="22" s="1"/>
  <c r="AB20" i="19"/>
  <c r="Z29" i="22"/>
  <c r="AA20" i="19"/>
  <c r="Y29" i="22"/>
  <c r="Y20" i="19"/>
  <c r="W29" i="22"/>
  <c r="X20" i="19"/>
  <c r="AH19" i="19"/>
  <c r="AF28" i="22" s="1"/>
  <c r="AG19" i="19"/>
  <c r="AE28" i="22" s="1"/>
  <c r="AF19" i="19"/>
  <c r="AD28" i="22" s="1"/>
  <c r="AE19" i="19"/>
  <c r="AC28" i="22"/>
  <c r="AD19" i="19"/>
  <c r="AB28" i="22" s="1"/>
  <c r="AB19" i="19"/>
  <c r="Z28" i="22" s="1"/>
  <c r="AA19" i="19"/>
  <c r="Y28" i="22" s="1"/>
  <c r="Z19" i="19"/>
  <c r="X28" i="22" s="1"/>
  <c r="Y19" i="19"/>
  <c r="W28" i="22" s="1"/>
  <c r="X19" i="19"/>
  <c r="AG18" i="19"/>
  <c r="AE27" i="22"/>
  <c r="AF18" i="19"/>
  <c r="AD27" i="22"/>
  <c r="AE18" i="19"/>
  <c r="AC27" i="22" s="1"/>
  <c r="AC18" i="19"/>
  <c r="AA27" i="22"/>
  <c r="AB18" i="19"/>
  <c r="Z27" i="22"/>
  <c r="AA18" i="19"/>
  <c r="Y27" i="22"/>
  <c r="Y18" i="19"/>
  <c r="W27" i="22" s="1"/>
  <c r="X18" i="19"/>
  <c r="AG17" i="19"/>
  <c r="AE26" i="22" s="1"/>
  <c r="AF17" i="19"/>
  <c r="AD26" i="22" s="1"/>
  <c r="AE17" i="19"/>
  <c r="AC26" i="22"/>
  <c r="AC17" i="19"/>
  <c r="AA26" i="22" s="1"/>
  <c r="AB17" i="19"/>
  <c r="Z26" i="22" s="1"/>
  <c r="AA17" i="19"/>
  <c r="Y26" i="22" s="1"/>
  <c r="X17" i="19"/>
  <c r="AI16" i="19"/>
  <c r="AG25" i="22"/>
  <c r="AG16" i="19"/>
  <c r="AE25" i="22" s="1"/>
  <c r="AF16" i="19"/>
  <c r="AD25" i="22"/>
  <c r="AE16" i="19"/>
  <c r="AC25" i="22"/>
  <c r="AC16" i="19"/>
  <c r="AA25" i="22"/>
  <c r="AB16" i="19"/>
  <c r="Z25" i="22" s="1"/>
  <c r="AA16" i="19"/>
  <c r="Y25" i="22"/>
  <c r="X16" i="19"/>
  <c r="AI15" i="19"/>
  <c r="AG24" i="22" s="1"/>
  <c r="AH15" i="19"/>
  <c r="AF24" i="22"/>
  <c r="AG15" i="19"/>
  <c r="AE24" i="22" s="1"/>
  <c r="AF15" i="19"/>
  <c r="AD24" i="22" s="1"/>
  <c r="AD15" i="19"/>
  <c r="AB24" i="22" s="1"/>
  <c r="AC15" i="19"/>
  <c r="AA24" i="22"/>
  <c r="AB15" i="19"/>
  <c r="Z24" i="22" s="1"/>
  <c r="AA15" i="19"/>
  <c r="Y24" i="22" s="1"/>
  <c r="Z15" i="19"/>
  <c r="X24" i="22" s="1"/>
  <c r="X15" i="19"/>
  <c r="AI14" i="19"/>
  <c r="AG23" i="22" s="1"/>
  <c r="AG14" i="19"/>
  <c r="AE23" i="22"/>
  <c r="AF14" i="19"/>
  <c r="AD23" i="22"/>
  <c r="AC14" i="19"/>
  <c r="AA23" i="22"/>
  <c r="AB14" i="19"/>
  <c r="Z23" i="22" s="1"/>
  <c r="AA14" i="19"/>
  <c r="Y23" i="22"/>
  <c r="Y14" i="19"/>
  <c r="W23" i="22"/>
  <c r="X14" i="19"/>
  <c r="AI13" i="19"/>
  <c r="AG22" i="22"/>
  <c r="AG13" i="19"/>
  <c r="AE22" i="22" s="1"/>
  <c r="AF13" i="19"/>
  <c r="AD22" i="22" s="1"/>
  <c r="AC13" i="19"/>
  <c r="AA22" i="22" s="1"/>
  <c r="AB13" i="19"/>
  <c r="Z22" i="22"/>
  <c r="AA13" i="19"/>
  <c r="Y22" i="22" s="1"/>
  <c r="Y13" i="19"/>
  <c r="W22" i="22" s="1"/>
  <c r="X13" i="19"/>
  <c r="AI12" i="19"/>
  <c r="AG21" i="22"/>
  <c r="AG12" i="19"/>
  <c r="AE21" i="22" s="1"/>
  <c r="AE12" i="19"/>
  <c r="AC21" i="22"/>
  <c r="AC12" i="19"/>
  <c r="AA21" i="22"/>
  <c r="AB12" i="19"/>
  <c r="Z21" i="22"/>
  <c r="AA12" i="19"/>
  <c r="Y21" i="22" s="1"/>
  <c r="Y12" i="19"/>
  <c r="W21" i="22"/>
  <c r="X12" i="19"/>
  <c r="AI11" i="19"/>
  <c r="AG20" i="22" s="1"/>
  <c r="AH11" i="19"/>
  <c r="AF20" i="22"/>
  <c r="AG11" i="19"/>
  <c r="AE20" i="22" s="1"/>
  <c r="AF11" i="19"/>
  <c r="AD20" i="22" s="1"/>
  <c r="AE11" i="19"/>
  <c r="AC20" i="22" s="1"/>
  <c r="AD11" i="19"/>
  <c r="AB20" i="22"/>
  <c r="AC11" i="19"/>
  <c r="AA20" i="22" s="1"/>
  <c r="AB11" i="19"/>
  <c r="Z20" i="22" s="1"/>
  <c r="Z11" i="19"/>
  <c r="X20" i="22" s="1"/>
  <c r="Y11" i="19"/>
  <c r="W20" i="22"/>
  <c r="X11" i="19"/>
  <c r="AI10" i="19"/>
  <c r="AG19" i="22"/>
  <c r="AG10" i="19"/>
  <c r="AE19" i="22"/>
  <c r="AF10" i="19"/>
  <c r="AD19" i="22"/>
  <c r="AE10" i="19"/>
  <c r="AC19" i="22" s="1"/>
  <c r="AC10" i="19"/>
  <c r="AA19" i="22"/>
  <c r="AB10" i="19"/>
  <c r="Z19" i="22"/>
  <c r="Y10" i="19"/>
  <c r="W19" i="22"/>
  <c r="X10" i="19"/>
  <c r="AI9" i="19"/>
  <c r="AG18" i="22" s="1"/>
  <c r="AF9" i="19"/>
  <c r="AD18" i="22" s="1"/>
  <c r="AE9" i="19"/>
  <c r="AC18" i="22" s="1"/>
  <c r="AC9" i="19"/>
  <c r="AA18" i="22"/>
  <c r="AB9" i="19"/>
  <c r="Z18" i="22" s="1"/>
  <c r="Y9" i="19"/>
  <c r="W18" i="22" s="1"/>
  <c r="X9" i="19"/>
  <c r="AI8" i="19"/>
  <c r="AG17" i="22"/>
  <c r="AF8" i="19"/>
  <c r="AD17" i="22" s="1"/>
  <c r="AE8" i="19"/>
  <c r="AC17" i="22"/>
  <c r="AC8" i="19"/>
  <c r="AA17" i="22"/>
  <c r="AB8" i="19"/>
  <c r="Z17" i="22"/>
  <c r="AA8" i="19"/>
  <c r="Y17" i="22" s="1"/>
  <c r="Y8" i="19"/>
  <c r="W17" i="22"/>
  <c r="X8" i="19"/>
  <c r="AI7" i="19"/>
  <c r="AG16" i="22" s="1"/>
  <c r="AH7" i="19"/>
  <c r="AF16" i="22"/>
  <c r="AF7" i="19"/>
  <c r="AD16" i="22" s="1"/>
  <c r="AE7" i="19"/>
  <c r="AC16" i="22" s="1"/>
  <c r="AD7" i="19"/>
  <c r="AB16" i="22" s="1"/>
  <c r="AC7" i="19"/>
  <c r="AA16" i="22"/>
  <c r="AB7" i="19"/>
  <c r="Z16" i="22" s="1"/>
  <c r="AA7" i="19"/>
  <c r="Y16" i="22" s="1"/>
  <c r="Z7" i="19"/>
  <c r="X16" i="22" s="1"/>
  <c r="Y7" i="19"/>
  <c r="W16" i="22"/>
  <c r="X7" i="19"/>
  <c r="AI6" i="19"/>
  <c r="AG15" i="22"/>
  <c r="AG6" i="19"/>
  <c r="AE15" i="22"/>
  <c r="AF6" i="19"/>
  <c r="AD15" i="22"/>
  <c r="AE6" i="19"/>
  <c r="AC15" i="22" s="1"/>
  <c r="AC6" i="19"/>
  <c r="AA15" i="22"/>
  <c r="AB6" i="19"/>
  <c r="Z15" i="22"/>
  <c r="AA6" i="19"/>
  <c r="Y15" i="22"/>
  <c r="Y6" i="19"/>
  <c r="W15" i="22" s="1"/>
  <c r="X6" i="19"/>
  <c r="AI5" i="19"/>
  <c r="AG14" i="22" s="1"/>
  <c r="AG5" i="19"/>
  <c r="AE14" i="22" s="1"/>
  <c r="AF5" i="19"/>
  <c r="AD14" i="22"/>
  <c r="AE5" i="19"/>
  <c r="AC14" i="22" s="1"/>
  <c r="AB5" i="19"/>
  <c r="Z14" i="22" s="1"/>
  <c r="AA5" i="19"/>
  <c r="Y14" i="22" s="1"/>
  <c r="Y5" i="19"/>
  <c r="W14" i="22"/>
  <c r="X5" i="19"/>
  <c r="AI4" i="19"/>
  <c r="AG13" i="22"/>
  <c r="AG4" i="19"/>
  <c r="AE13" i="22"/>
  <c r="AF4" i="19"/>
  <c r="AD13" i="22"/>
  <c r="AE4" i="19"/>
  <c r="AC13" i="22" s="1"/>
  <c r="AB4" i="19"/>
  <c r="Z13" i="22"/>
  <c r="AA4" i="19"/>
  <c r="Y13" i="22"/>
  <c r="Y4" i="19"/>
  <c r="W13" i="22"/>
  <c r="X4" i="19"/>
  <c r="AH1" i="19"/>
  <c r="AF10" i="22" s="1"/>
  <c r="AF11" i="22"/>
  <c r="AG1" i="19"/>
  <c r="AE10" i="22"/>
  <c r="AE11" i="22" s="1"/>
  <c r="AF1" i="19"/>
  <c r="AD10" i="22"/>
  <c r="AD11" i="22" s="1"/>
  <c r="AE1" i="19"/>
  <c r="AC10" i="22"/>
  <c r="AC11" i="22" s="1"/>
  <c r="AD1" i="19"/>
  <c r="AB10" i="22" s="1"/>
  <c r="AB11" i="22" s="1"/>
  <c r="AB1" i="19"/>
  <c r="Z10" i="22" s="1"/>
  <c r="Z11" i="22" s="1"/>
  <c r="AA1" i="19"/>
  <c r="Y10" i="22" s="1"/>
  <c r="Y11" i="22" s="1"/>
  <c r="Z1" i="19"/>
  <c r="X10" i="22"/>
  <c r="X11" i="22"/>
  <c r="Y1" i="19"/>
  <c r="W10" i="22" s="1"/>
  <c r="W11" i="22" s="1"/>
  <c r="X1" i="19"/>
  <c r="A27" i="19"/>
  <c r="A28" i="19"/>
  <c r="A30" i="19"/>
  <c r="A31" i="19"/>
  <c r="B41" i="22" s="1"/>
  <c r="A32" i="19"/>
  <c r="A33" i="19"/>
  <c r="A35" i="19"/>
  <c r="B45" i="22"/>
  <c r="A36" i="19"/>
  <c r="A37" i="19"/>
  <c r="A38" i="19"/>
  <c r="A40" i="19"/>
  <c r="A41" i="19"/>
  <c r="B51" i="22"/>
  <c r="A42" i="19"/>
  <c r="A43" i="19"/>
  <c r="A44" i="19"/>
  <c r="B54" i="22"/>
  <c r="A5" i="19"/>
  <c r="A6" i="19"/>
  <c r="A7" i="19"/>
  <c r="A8" i="19"/>
  <c r="A9" i="19"/>
  <c r="B18" i="22"/>
  <c r="A10" i="19"/>
  <c r="A11" i="19"/>
  <c r="A12" i="19"/>
  <c r="B21" i="22" s="1"/>
  <c r="A13" i="19"/>
  <c r="A15" i="19"/>
  <c r="A16" i="19"/>
  <c r="A17" i="19"/>
  <c r="A18" i="19"/>
  <c r="B27" i="22"/>
  <c r="A19" i="19"/>
  <c r="A21" i="19"/>
  <c r="A22" i="19"/>
  <c r="B31" i="22"/>
  <c r="A23" i="19"/>
  <c r="A24" i="19"/>
  <c r="A4" i="19"/>
  <c r="AJ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AJ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AJ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AJ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AJ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AJ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AJ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AJ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AJ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AJ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AJ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AJ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AJ32" i="19"/>
  <c r="W32" i="19"/>
  <c r="V32" i="19"/>
  <c r="U32" i="19"/>
  <c r="T32" i="19"/>
  <c r="S32" i="19"/>
  <c r="R32" i="19"/>
  <c r="Q32" i="19"/>
  <c r="P32" i="19"/>
  <c r="N32" i="19"/>
  <c r="M32" i="19"/>
  <c r="L32" i="19"/>
  <c r="K32" i="19"/>
  <c r="J32" i="19"/>
  <c r="I32" i="19"/>
  <c r="H32" i="19"/>
  <c r="G32" i="19"/>
  <c r="F32" i="19"/>
  <c r="E32" i="19"/>
  <c r="D32" i="19"/>
  <c r="AJ31" i="19"/>
  <c r="W31" i="19"/>
  <c r="V31" i="19"/>
  <c r="U31" i="19"/>
  <c r="T31" i="19"/>
  <c r="R31" i="19"/>
  <c r="Q31" i="19"/>
  <c r="P31" i="19"/>
  <c r="M31" i="19"/>
  <c r="L31" i="19"/>
  <c r="K31" i="19"/>
  <c r="J31" i="19"/>
  <c r="H31" i="19"/>
  <c r="G31" i="19"/>
  <c r="F31" i="19"/>
  <c r="E31" i="19"/>
  <c r="D31" i="19"/>
  <c r="AJ30" i="19"/>
  <c r="W30" i="19"/>
  <c r="V30" i="19"/>
  <c r="U30" i="19"/>
  <c r="T30" i="19"/>
  <c r="S30" i="19"/>
  <c r="K30" i="19"/>
  <c r="AJ29" i="19"/>
  <c r="W29" i="19"/>
  <c r="V29" i="19"/>
  <c r="U29" i="19"/>
  <c r="T29" i="19"/>
  <c r="S29" i="19"/>
  <c r="R29" i="19"/>
  <c r="P29" i="19"/>
  <c r="N29" i="19"/>
  <c r="M29" i="19"/>
  <c r="K29" i="19"/>
  <c r="J29" i="19"/>
  <c r="I29" i="19"/>
  <c r="H29" i="19"/>
  <c r="F29" i="19"/>
  <c r="E29" i="19"/>
  <c r="AJ28" i="19"/>
  <c r="W28" i="19"/>
  <c r="V28" i="19"/>
  <c r="U28" i="19"/>
  <c r="T28" i="19"/>
  <c r="S28" i="19"/>
  <c r="R28" i="19"/>
  <c r="Q28" i="19"/>
  <c r="P28" i="19"/>
  <c r="N28" i="19"/>
  <c r="M28" i="19"/>
  <c r="L28" i="19"/>
  <c r="J28" i="19"/>
  <c r="I28" i="19"/>
  <c r="H28" i="19"/>
  <c r="G28" i="19"/>
  <c r="F28" i="19"/>
  <c r="E28" i="19"/>
  <c r="D28" i="19"/>
  <c r="AJ27" i="19"/>
  <c r="W27" i="19"/>
  <c r="V27" i="19"/>
  <c r="U27" i="19"/>
  <c r="T27" i="19"/>
  <c r="S27" i="19"/>
  <c r="R27" i="19"/>
  <c r="Q27" i="19"/>
  <c r="P27" i="19"/>
  <c r="N27" i="19"/>
  <c r="M27" i="19"/>
  <c r="L27" i="19"/>
  <c r="K27" i="19"/>
  <c r="I27" i="19"/>
  <c r="H27" i="19"/>
  <c r="F27" i="19"/>
  <c r="D27" i="19"/>
  <c r="AJ26" i="19"/>
  <c r="W26" i="19"/>
  <c r="V26" i="19"/>
  <c r="U26" i="19"/>
  <c r="T26" i="19"/>
  <c r="S26" i="19"/>
  <c r="K26" i="19"/>
  <c r="AJ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AJ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AJ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AJ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AJ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AJ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AJ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AJ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AJ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AJ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AJ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AJ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AJ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AJ11" i="19"/>
  <c r="W11" i="19"/>
  <c r="V11" i="19"/>
  <c r="U11" i="19"/>
  <c r="T11" i="19"/>
  <c r="S11" i="19"/>
  <c r="R11" i="19"/>
  <c r="Q11" i="19"/>
  <c r="P11" i="19"/>
  <c r="N11" i="19"/>
  <c r="M11" i="19"/>
  <c r="L11" i="19"/>
  <c r="K11" i="19"/>
  <c r="J11" i="19"/>
  <c r="I11" i="19"/>
  <c r="H11" i="19"/>
  <c r="G11" i="19"/>
  <c r="F11" i="19"/>
  <c r="E11" i="19"/>
  <c r="D11" i="19"/>
  <c r="AJ10" i="19"/>
  <c r="W10" i="19"/>
  <c r="V10" i="19"/>
  <c r="U10" i="19"/>
  <c r="T10" i="19"/>
  <c r="R10" i="19"/>
  <c r="Q10" i="19"/>
  <c r="P10" i="19"/>
  <c r="M10" i="19"/>
  <c r="L10" i="19"/>
  <c r="K10" i="19"/>
  <c r="J10" i="19"/>
  <c r="H10" i="19"/>
  <c r="G10" i="19"/>
  <c r="E10" i="19"/>
  <c r="D10" i="19"/>
  <c r="AJ9" i="19"/>
  <c r="W9" i="19"/>
  <c r="V9" i="19"/>
  <c r="U9" i="19"/>
  <c r="T9" i="19"/>
  <c r="S9" i="19"/>
  <c r="Q9" i="19"/>
  <c r="P9" i="19"/>
  <c r="N9" i="19"/>
  <c r="L9" i="19"/>
  <c r="K9" i="19"/>
  <c r="J9" i="19"/>
  <c r="I9" i="19"/>
  <c r="G9" i="19"/>
  <c r="F9" i="19"/>
  <c r="E9" i="19"/>
  <c r="AJ8" i="19"/>
  <c r="W8" i="19"/>
  <c r="V8" i="19"/>
  <c r="U8" i="19"/>
  <c r="T8" i="19"/>
  <c r="R8" i="19"/>
  <c r="N8" i="19"/>
  <c r="J8" i="19"/>
  <c r="F8" i="19"/>
  <c r="AJ7" i="19"/>
  <c r="W7" i="19"/>
  <c r="V7" i="19"/>
  <c r="U7" i="19"/>
  <c r="T7" i="19"/>
  <c r="S7" i="19"/>
  <c r="R7" i="19"/>
  <c r="Q7" i="19"/>
  <c r="N7" i="19"/>
  <c r="M7" i="19"/>
  <c r="L7" i="19"/>
  <c r="J7" i="19"/>
  <c r="I7" i="19"/>
  <c r="H7" i="19"/>
  <c r="G7" i="19"/>
  <c r="E7" i="19"/>
  <c r="D7" i="19"/>
  <c r="AJ6" i="19"/>
  <c r="W6" i="19"/>
  <c r="V6" i="19"/>
  <c r="U6" i="19"/>
  <c r="T6" i="19"/>
  <c r="S6" i="19"/>
  <c r="R6" i="19"/>
  <c r="Q6" i="19"/>
  <c r="P6" i="19"/>
  <c r="N6" i="19"/>
  <c r="M6" i="19"/>
  <c r="L6" i="19"/>
  <c r="K6" i="19"/>
  <c r="I6" i="19"/>
  <c r="H6" i="19"/>
  <c r="G6" i="19"/>
  <c r="F6" i="19"/>
  <c r="E6" i="19"/>
  <c r="D6" i="19"/>
  <c r="AJ5" i="19"/>
  <c r="W5" i="19"/>
  <c r="V5" i="19"/>
  <c r="U5" i="19"/>
  <c r="T5" i="19"/>
  <c r="S5" i="19"/>
  <c r="R5" i="19"/>
  <c r="Q5" i="19"/>
  <c r="P5" i="19"/>
  <c r="O5" i="19"/>
  <c r="M5" i="19"/>
  <c r="L5" i="19"/>
  <c r="K5" i="19"/>
  <c r="J5" i="19"/>
  <c r="I5" i="19"/>
  <c r="H5" i="19"/>
  <c r="G5" i="19"/>
  <c r="F5" i="19"/>
  <c r="E5" i="19"/>
  <c r="D5" i="19"/>
  <c r="AJ4" i="19"/>
  <c r="W4" i="19"/>
  <c r="V4" i="19"/>
  <c r="U4" i="19"/>
  <c r="T4" i="19"/>
  <c r="S4" i="19"/>
  <c r="Q4" i="19"/>
  <c r="P4" i="19"/>
  <c r="O4" i="19"/>
  <c r="N4" i="19"/>
  <c r="L4" i="19"/>
  <c r="K4" i="19"/>
  <c r="J4" i="19"/>
  <c r="I4" i="19"/>
  <c r="G4" i="19"/>
  <c r="F4" i="19"/>
  <c r="AJ1" i="19"/>
  <c r="W1" i="19"/>
  <c r="V1" i="19"/>
  <c r="U1" i="19"/>
  <c r="T1" i="19"/>
  <c r="C1" i="19"/>
  <c r="A18" i="15"/>
  <c r="A25" i="15"/>
  <c r="B64" i="14"/>
  <c r="A16" i="15"/>
  <c r="A15" i="15"/>
  <c r="A14" i="15"/>
  <c r="B107" i="14"/>
  <c r="B87" i="14"/>
  <c r="B86" i="14"/>
  <c r="B55" i="14"/>
  <c r="B35" i="14"/>
  <c r="B34" i="14"/>
  <c r="H8" i="14"/>
  <c r="C7" i="14"/>
  <c r="B5" i="14"/>
  <c r="G155" i="14"/>
  <c r="H1" i="11"/>
  <c r="H35" i="11" s="1"/>
  <c r="AD1" i="11"/>
  <c r="AD33" i="11"/>
  <c r="AE141" i="14"/>
  <c r="AG1" i="11"/>
  <c r="AG24" i="11" s="1"/>
  <c r="AH132" i="14"/>
  <c r="AC1" i="11"/>
  <c r="AC11" i="11"/>
  <c r="AD119" i="14" s="1"/>
  <c r="AA1" i="11"/>
  <c r="AA7" i="11"/>
  <c r="AB115" i="14" s="1"/>
  <c r="Z1" i="11"/>
  <c r="Z20" i="11"/>
  <c r="AA128" i="14" s="1"/>
  <c r="AE1" i="11"/>
  <c r="AE4" i="11" s="1"/>
  <c r="AF112" i="14" s="1"/>
  <c r="K167" i="14"/>
  <c r="K157" i="14"/>
  <c r="K158" i="14"/>
  <c r="K159" i="14"/>
  <c r="K160" i="14"/>
  <c r="K161" i="14"/>
  <c r="K162" i="14"/>
  <c r="K163" i="14"/>
  <c r="K164" i="14"/>
  <c r="K165" i="14"/>
  <c r="K166" i="14"/>
  <c r="K156" i="14"/>
  <c r="K155" i="14"/>
  <c r="G164" i="14"/>
  <c r="G163" i="14"/>
  <c r="G156" i="14"/>
  <c r="D167" i="14"/>
  <c r="D156" i="14"/>
  <c r="D157" i="14"/>
  <c r="D158" i="14"/>
  <c r="D159" i="14"/>
  <c r="D160" i="14"/>
  <c r="D161" i="14"/>
  <c r="D162" i="14"/>
  <c r="D163" i="14"/>
  <c r="D164" i="14"/>
  <c r="D165" i="14"/>
  <c r="D166" i="14"/>
  <c r="D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55" i="14"/>
  <c r="B157" i="14"/>
  <c r="B158" i="14"/>
  <c r="B159" i="14"/>
  <c r="B160" i="14"/>
  <c r="B161" i="14"/>
  <c r="B162" i="14"/>
  <c r="B163" i="14"/>
  <c r="B164" i="14"/>
  <c r="B165" i="14"/>
  <c r="B166" i="14"/>
  <c r="B167" i="14"/>
  <c r="B156" i="14"/>
  <c r="B155" i="14"/>
  <c r="V1" i="11"/>
  <c r="U1" i="11"/>
  <c r="T1" i="11"/>
  <c r="T10" i="11" s="1"/>
  <c r="S1" i="11"/>
  <c r="S9" i="11"/>
  <c r="T117" i="14" s="1"/>
  <c r="R1" i="11"/>
  <c r="Q1" i="11"/>
  <c r="P1" i="11"/>
  <c r="P29" i="11" s="1"/>
  <c r="Q137" i="14" s="1"/>
  <c r="P31" i="11"/>
  <c r="Q139" i="14" s="1"/>
  <c r="P37" i="11"/>
  <c r="Q145" i="14" s="1"/>
  <c r="P39" i="11"/>
  <c r="Q147" i="14" s="1"/>
  <c r="P41" i="11"/>
  <c r="Q149" i="14" s="1"/>
  <c r="O1" i="11"/>
  <c r="O15" i="11" s="1"/>
  <c r="P123" i="14" s="1"/>
  <c r="N1" i="11"/>
  <c r="M1" i="11"/>
  <c r="L1" i="11"/>
  <c r="K1" i="11"/>
  <c r="K21" i="11" s="1"/>
  <c r="L129" i="14" s="1"/>
  <c r="J1" i="11"/>
  <c r="J29" i="11"/>
  <c r="K137" i="14" s="1"/>
  <c r="J35" i="11"/>
  <c r="K143" i="14"/>
  <c r="J43" i="11"/>
  <c r="K151" i="14" s="1"/>
  <c r="I1" i="11"/>
  <c r="I9" i="11" s="1"/>
  <c r="J117" i="14" s="1"/>
  <c r="I143" i="14"/>
  <c r="H39" i="11"/>
  <c r="I147" i="14" s="1"/>
  <c r="G1" i="11"/>
  <c r="G30" i="11"/>
  <c r="H138" i="14" s="1"/>
  <c r="G28" i="11"/>
  <c r="H136" i="14"/>
  <c r="G31" i="11"/>
  <c r="H139" i="14" s="1"/>
  <c r="G32" i="11"/>
  <c r="H140" i="14" s="1"/>
  <c r="G35" i="11"/>
  <c r="H143" i="14" s="1"/>
  <c r="G38" i="11"/>
  <c r="H146" i="14" s="1"/>
  <c r="G39" i="11"/>
  <c r="H147" i="14" s="1"/>
  <c r="G43" i="11"/>
  <c r="H151" i="14" s="1"/>
  <c r="F1" i="11"/>
  <c r="E1" i="11"/>
  <c r="E28" i="11"/>
  <c r="F136" i="14" s="1"/>
  <c r="E29" i="11"/>
  <c r="F137" i="14" s="1"/>
  <c r="E30" i="11"/>
  <c r="F138" i="14" s="1"/>
  <c r="E31" i="11"/>
  <c r="F139" i="14" s="1"/>
  <c r="E32" i="11"/>
  <c r="F140" i="14" s="1"/>
  <c r="E33" i="11"/>
  <c r="F141" i="14" s="1"/>
  <c r="E34" i="11"/>
  <c r="F142" i="14" s="1"/>
  <c r="E35" i="11"/>
  <c r="F143" i="14" s="1"/>
  <c r="E36" i="11"/>
  <c r="F144" i="14" s="1"/>
  <c r="E37" i="11"/>
  <c r="F145" i="14" s="1"/>
  <c r="E38" i="11"/>
  <c r="F146" i="14"/>
  <c r="E39" i="11"/>
  <c r="F147" i="14" s="1"/>
  <c r="E40" i="11"/>
  <c r="F148" i="14" s="1"/>
  <c r="E41" i="11"/>
  <c r="F149" i="14" s="1"/>
  <c r="E42" i="11"/>
  <c r="F150" i="14" s="1"/>
  <c r="E43" i="11"/>
  <c r="F151" i="14" s="1"/>
  <c r="E44" i="11"/>
  <c r="F152" i="14" s="1"/>
  <c r="E27" i="11"/>
  <c r="F135" i="14" s="1"/>
  <c r="H27" i="11"/>
  <c r="I135" i="14" s="1"/>
  <c r="K27" i="11"/>
  <c r="L135" i="14" s="1"/>
  <c r="S27" i="11"/>
  <c r="T135" i="14" s="1"/>
  <c r="U27" i="11"/>
  <c r="V135" i="14" s="1"/>
  <c r="E26" i="11"/>
  <c r="F134" i="14" s="1"/>
  <c r="G26" i="11"/>
  <c r="H134" i="14"/>
  <c r="H26" i="11"/>
  <c r="I134" i="14" s="1"/>
  <c r="O26" i="11"/>
  <c r="P134" i="14"/>
  <c r="P26" i="11"/>
  <c r="Q134" i="14" s="1"/>
  <c r="S26" i="11"/>
  <c r="T134" i="14" s="1"/>
  <c r="D1" i="11"/>
  <c r="D29" i="11" s="1"/>
  <c r="E137" i="14" s="1"/>
  <c r="C1" i="11"/>
  <c r="C31" i="11" s="1"/>
  <c r="D139" i="14" s="1"/>
  <c r="C34" i="11"/>
  <c r="D142" i="14" s="1"/>
  <c r="D27" i="11"/>
  <c r="E135" i="14"/>
  <c r="D26" i="11"/>
  <c r="E134" i="14" s="1"/>
  <c r="W1" i="11"/>
  <c r="W13" i="11" s="1"/>
  <c r="X121" i="14" s="1"/>
  <c r="U118" i="14"/>
  <c r="S7" i="11"/>
  <c r="T115" i="14"/>
  <c r="S11" i="11"/>
  <c r="T119" i="14" s="1"/>
  <c r="S17" i="11"/>
  <c r="T125" i="14" s="1"/>
  <c r="S23" i="11"/>
  <c r="T131" i="14"/>
  <c r="R8" i="11"/>
  <c r="S116" i="14" s="1"/>
  <c r="R12" i="11"/>
  <c r="S120" i="14" s="1"/>
  <c r="R16" i="11"/>
  <c r="S124" i="14" s="1"/>
  <c r="R20" i="11"/>
  <c r="S128" i="14"/>
  <c r="R24" i="11"/>
  <c r="S132" i="14" s="1"/>
  <c r="P7" i="11"/>
  <c r="Q115" i="14" s="1"/>
  <c r="P9" i="11"/>
  <c r="Q117" i="14" s="1"/>
  <c r="P10" i="11"/>
  <c r="Q118" i="14" s="1"/>
  <c r="P11" i="11"/>
  <c r="Q119" i="14" s="1"/>
  <c r="P12" i="11"/>
  <c r="Q120" i="14" s="1"/>
  <c r="P13" i="11"/>
  <c r="Q121" i="14" s="1"/>
  <c r="P16" i="11"/>
  <c r="Q124" i="14"/>
  <c r="P17" i="11"/>
  <c r="Q125" i="14" s="1"/>
  <c r="P18" i="11"/>
  <c r="Q126" i="14" s="1"/>
  <c r="P20" i="11"/>
  <c r="Q128" i="14" s="1"/>
  <c r="P22" i="11"/>
  <c r="Q130" i="14" s="1"/>
  <c r="P23" i="11"/>
  <c r="Q131" i="14" s="1"/>
  <c r="P24" i="11"/>
  <c r="Q132" i="14" s="1"/>
  <c r="O7" i="11"/>
  <c r="P115" i="14" s="1"/>
  <c r="O9" i="11"/>
  <c r="P117" i="14" s="1"/>
  <c r="O13" i="11"/>
  <c r="P121" i="14" s="1"/>
  <c r="O17" i="11"/>
  <c r="P125" i="14"/>
  <c r="O21" i="11"/>
  <c r="P129" i="14" s="1"/>
  <c r="O23" i="11"/>
  <c r="P131" i="14" s="1"/>
  <c r="N6" i="11"/>
  <c r="O114" i="14" s="1"/>
  <c r="N10" i="11"/>
  <c r="O118" i="14"/>
  <c r="N14" i="11"/>
  <c r="O122" i="14" s="1"/>
  <c r="N18" i="11"/>
  <c r="O126" i="14" s="1"/>
  <c r="N22" i="11"/>
  <c r="O130" i="14" s="1"/>
  <c r="L6" i="11"/>
  <c r="M114" i="14" s="1"/>
  <c r="L8" i="11"/>
  <c r="M116" i="14" s="1"/>
  <c r="L10" i="11"/>
  <c r="M118" i="14" s="1"/>
  <c r="L12" i="11"/>
  <c r="M120" i="14" s="1"/>
  <c r="L14" i="11"/>
  <c r="M122" i="14" s="1"/>
  <c r="L16" i="11"/>
  <c r="M124" i="14" s="1"/>
  <c r="L18" i="11"/>
  <c r="M126" i="14"/>
  <c r="L20" i="11"/>
  <c r="M128" i="14" s="1"/>
  <c r="L22" i="11"/>
  <c r="M130" i="14" s="1"/>
  <c r="L24" i="11"/>
  <c r="M132" i="14" s="1"/>
  <c r="K7" i="11"/>
  <c r="L115" i="14" s="1"/>
  <c r="K15" i="11"/>
  <c r="L123" i="14" s="1"/>
  <c r="K19" i="11"/>
  <c r="L127" i="14" s="1"/>
  <c r="K23" i="11"/>
  <c r="L131" i="14" s="1"/>
  <c r="J6" i="11"/>
  <c r="K114" i="14" s="1"/>
  <c r="J8" i="11"/>
  <c r="K116" i="14"/>
  <c r="J10" i="11"/>
  <c r="K118" i="14" s="1"/>
  <c r="J12" i="11"/>
  <c r="K120" i="14" s="1"/>
  <c r="J14" i="11"/>
  <c r="K122" i="14" s="1"/>
  <c r="J16" i="11"/>
  <c r="K124" i="14" s="1"/>
  <c r="J18" i="11"/>
  <c r="K126" i="14" s="1"/>
  <c r="J20" i="11"/>
  <c r="K128" i="14"/>
  <c r="J22" i="11"/>
  <c r="K130" i="14" s="1"/>
  <c r="J24" i="11"/>
  <c r="K132" i="14"/>
  <c r="H6" i="11"/>
  <c r="I114" i="14" s="1"/>
  <c r="H7" i="11"/>
  <c r="I115" i="14" s="1"/>
  <c r="H8" i="11"/>
  <c r="I116" i="14" s="1"/>
  <c r="H9" i="11"/>
  <c r="I117" i="14" s="1"/>
  <c r="H10" i="11"/>
  <c r="I118" i="14" s="1"/>
  <c r="H11" i="11"/>
  <c r="I119" i="14"/>
  <c r="H12" i="11"/>
  <c r="I120" i="14" s="1"/>
  <c r="H13" i="11"/>
  <c r="I121" i="14" s="1"/>
  <c r="H14" i="11"/>
  <c r="I122" i="14" s="1"/>
  <c r="H15" i="11"/>
  <c r="I123" i="14" s="1"/>
  <c r="H16" i="11"/>
  <c r="I124" i="14" s="1"/>
  <c r="H17" i="11"/>
  <c r="I125" i="14"/>
  <c r="H18" i="11"/>
  <c r="I126" i="14" s="1"/>
  <c r="H19" i="11"/>
  <c r="I127" i="14"/>
  <c r="H20" i="11"/>
  <c r="I128" i="14" s="1"/>
  <c r="H21" i="11"/>
  <c r="I129" i="14"/>
  <c r="H22" i="11"/>
  <c r="I130" i="14" s="1"/>
  <c r="H23" i="11"/>
  <c r="I131" i="14" s="1"/>
  <c r="G6" i="11"/>
  <c r="H114" i="14" s="1"/>
  <c r="G10" i="11"/>
  <c r="H118" i="14" s="1"/>
  <c r="G14" i="11"/>
  <c r="H122" i="14" s="1"/>
  <c r="G18" i="11"/>
  <c r="H126" i="14"/>
  <c r="G20" i="11"/>
  <c r="H128" i="14" s="1"/>
  <c r="G22" i="11"/>
  <c r="H130" i="14" s="1"/>
  <c r="E6" i="11"/>
  <c r="F114" i="14" s="1"/>
  <c r="E7" i="11"/>
  <c r="F115" i="14" s="1"/>
  <c r="E8" i="11"/>
  <c r="F116" i="14" s="1"/>
  <c r="E9" i="11"/>
  <c r="F117" i="14" s="1"/>
  <c r="E10" i="11"/>
  <c r="F118" i="14"/>
  <c r="E11" i="11"/>
  <c r="F119" i="14" s="1"/>
  <c r="E12" i="11"/>
  <c r="F120" i="14" s="1"/>
  <c r="E13" i="11"/>
  <c r="F121" i="14" s="1"/>
  <c r="E14" i="11"/>
  <c r="F122" i="14"/>
  <c r="E15" i="11"/>
  <c r="F123" i="14" s="1"/>
  <c r="E16" i="11"/>
  <c r="F124" i="14"/>
  <c r="E17" i="11"/>
  <c r="F125" i="14" s="1"/>
  <c r="E18" i="11"/>
  <c r="F126" i="14"/>
  <c r="E19" i="11"/>
  <c r="F127" i="14" s="1"/>
  <c r="E20" i="11"/>
  <c r="F128" i="14"/>
  <c r="E21" i="11"/>
  <c r="F129" i="14"/>
  <c r="E22" i="11"/>
  <c r="F130" i="14" s="1"/>
  <c r="E23" i="11"/>
  <c r="F131" i="14" s="1"/>
  <c r="E24" i="11"/>
  <c r="F132" i="14"/>
  <c r="D7" i="11"/>
  <c r="E115" i="14"/>
  <c r="D11" i="11"/>
  <c r="E119" i="14" s="1"/>
  <c r="D13" i="11"/>
  <c r="E121" i="14" s="1"/>
  <c r="D15" i="11"/>
  <c r="E123" i="14"/>
  <c r="D17" i="11"/>
  <c r="E125" i="14"/>
  <c r="D19" i="11"/>
  <c r="E127" i="14" s="1"/>
  <c r="D21" i="11"/>
  <c r="E129" i="14" s="1"/>
  <c r="D23" i="11"/>
  <c r="E131" i="14"/>
  <c r="E5" i="11"/>
  <c r="F113" i="14"/>
  <c r="H5" i="11"/>
  <c r="I113" i="14" s="1"/>
  <c r="J5" i="11"/>
  <c r="K113" i="14" s="1"/>
  <c r="L5" i="11"/>
  <c r="M113" i="14"/>
  <c r="N5" i="11"/>
  <c r="O113" i="14" s="1"/>
  <c r="O5" i="11"/>
  <c r="P113" i="14"/>
  <c r="P5" i="11"/>
  <c r="Q113" i="14"/>
  <c r="R5" i="11"/>
  <c r="S113" i="14" s="1"/>
  <c r="S5" i="11"/>
  <c r="T113" i="14" s="1"/>
  <c r="C10" i="11"/>
  <c r="D118" i="14"/>
  <c r="C18" i="11"/>
  <c r="D126" i="14" s="1"/>
  <c r="E4" i="11"/>
  <c r="F112" i="14" s="1"/>
  <c r="H4" i="11"/>
  <c r="I112" i="14"/>
  <c r="J4" i="11"/>
  <c r="K112" i="14" s="1"/>
  <c r="L4" i="11"/>
  <c r="M112" i="14" s="1"/>
  <c r="N4" i="11"/>
  <c r="O112" i="14"/>
  <c r="P4" i="11"/>
  <c r="Q112" i="14"/>
  <c r="R4" i="11"/>
  <c r="S112" i="14" s="1"/>
  <c r="V4" i="11"/>
  <c r="W112" i="14" s="1"/>
  <c r="D4" i="11"/>
  <c r="E112" i="14"/>
  <c r="E109" i="14"/>
  <c r="F109" i="14"/>
  <c r="H109" i="14"/>
  <c r="I109" i="14"/>
  <c r="K109" i="14"/>
  <c r="M109" i="14"/>
  <c r="O109" i="14"/>
  <c r="P109" i="14"/>
  <c r="Q109" i="14"/>
  <c r="S109" i="14"/>
  <c r="T109" i="14"/>
  <c r="W109" i="14"/>
  <c r="AI38" i="12"/>
  <c r="AI100" i="14"/>
  <c r="AH35" i="12"/>
  <c r="AH97" i="14" s="1"/>
  <c r="AG34" i="12"/>
  <c r="AG96" i="14" s="1"/>
  <c r="AF33" i="12"/>
  <c r="AF95" i="14"/>
  <c r="AE32" i="12"/>
  <c r="AE94" i="14"/>
  <c r="AD31" i="12"/>
  <c r="AD93" i="14" s="1"/>
  <c r="AC30" i="12"/>
  <c r="AC92" i="14" s="1"/>
  <c r="AB29" i="12"/>
  <c r="AB91" i="14"/>
  <c r="AA28" i="12"/>
  <c r="AA90" i="14"/>
  <c r="AA44" i="12"/>
  <c r="AA106" i="14" s="1"/>
  <c r="Z43" i="12"/>
  <c r="Z105" i="14" s="1"/>
  <c r="Y42" i="12"/>
  <c r="Y104" i="14"/>
  <c r="AD27" i="12"/>
  <c r="AD89" i="14"/>
  <c r="AB26" i="12"/>
  <c r="AB88" i="14" s="1"/>
  <c r="AI15" i="12"/>
  <c r="AI76" i="14" s="1"/>
  <c r="AH12" i="12"/>
  <c r="AH73" i="14"/>
  <c r="AG9" i="12"/>
  <c r="AG70" i="14"/>
  <c r="AF6" i="12"/>
  <c r="AF67" i="14" s="1"/>
  <c r="AF22" i="12"/>
  <c r="AF83" i="14" s="1"/>
  <c r="AE19" i="12"/>
  <c r="AE80" i="14"/>
  <c r="AD16" i="12"/>
  <c r="AD77" i="14"/>
  <c r="AC13" i="12"/>
  <c r="AC74" i="14" s="1"/>
  <c r="AB10" i="12"/>
  <c r="AB71" i="14" s="1"/>
  <c r="AA6" i="12"/>
  <c r="AA67" i="14"/>
  <c r="AA22" i="12"/>
  <c r="AA83" i="14"/>
  <c r="Z20" i="12"/>
  <c r="Z81" i="14" s="1"/>
  <c r="Y17" i="12"/>
  <c r="Y78" i="14" s="1"/>
  <c r="AE5" i="12"/>
  <c r="AE66" i="14"/>
  <c r="AA1" i="12"/>
  <c r="AA62" i="14"/>
  <c r="AA63" i="14" s="1"/>
  <c r="AI1" i="12"/>
  <c r="AI62" i="14"/>
  <c r="AI63" i="14" s="1"/>
  <c r="AH31" i="13"/>
  <c r="AH41" i="14"/>
  <c r="AH35" i="13"/>
  <c r="AH45" i="14"/>
  <c r="AH39" i="13"/>
  <c r="AH49" i="14" s="1"/>
  <c r="AH43" i="13"/>
  <c r="AH53" i="14" s="1"/>
  <c r="AG30" i="13"/>
  <c r="AG40" i="14"/>
  <c r="AG34" i="13"/>
  <c r="AG44" i="14"/>
  <c r="AG38" i="13"/>
  <c r="AG48" i="14" s="1"/>
  <c r="AG42" i="13"/>
  <c r="AG52" i="14" s="1"/>
  <c r="AF29" i="13"/>
  <c r="AF39" i="14"/>
  <c r="AF33" i="13"/>
  <c r="AF43" i="14"/>
  <c r="AF37" i="13"/>
  <c r="AF47" i="14" s="1"/>
  <c r="AF41" i="13"/>
  <c r="AF51" i="14" s="1"/>
  <c r="AE28" i="13"/>
  <c r="AE38" i="14"/>
  <c r="AE32" i="13"/>
  <c r="AE42" i="14"/>
  <c r="AE36" i="13"/>
  <c r="AE46" i="14" s="1"/>
  <c r="AE40" i="13"/>
  <c r="AE50" i="14" s="1"/>
  <c r="AE44" i="13"/>
  <c r="AE54" i="14"/>
  <c r="AD31" i="13"/>
  <c r="AD41" i="14"/>
  <c r="AD35" i="13"/>
  <c r="AD45" i="14" s="1"/>
  <c r="AD39" i="13"/>
  <c r="AD49" i="14" s="1"/>
  <c r="AD43" i="13"/>
  <c r="AD53" i="14"/>
  <c r="AC30" i="13"/>
  <c r="AC40" i="14"/>
  <c r="AC34" i="13"/>
  <c r="AC44" i="14" s="1"/>
  <c r="AC38" i="13"/>
  <c r="AC48" i="14" s="1"/>
  <c r="AC42" i="13"/>
  <c r="AC52" i="14"/>
  <c r="AB29" i="13"/>
  <c r="AB39" i="14"/>
  <c r="AB33" i="13"/>
  <c r="AB43" i="14" s="1"/>
  <c r="AB37" i="13"/>
  <c r="AB47" i="14" s="1"/>
  <c r="AB41" i="13"/>
  <c r="AB51" i="14"/>
  <c r="AA28" i="13"/>
  <c r="AA38" i="14"/>
  <c r="AA32" i="13"/>
  <c r="AA42" i="14" s="1"/>
  <c r="AA36" i="13"/>
  <c r="AA46" i="14" s="1"/>
  <c r="AA40" i="13"/>
  <c r="AA50" i="14"/>
  <c r="AA44" i="13"/>
  <c r="AA54" i="14"/>
  <c r="Z31" i="13"/>
  <c r="Z41" i="14" s="1"/>
  <c r="Z35" i="13"/>
  <c r="Z45" i="14" s="1"/>
  <c r="Z39" i="13"/>
  <c r="Z49" i="14"/>
  <c r="Z43" i="13"/>
  <c r="Z53" i="14"/>
  <c r="Y30" i="13"/>
  <c r="Y40" i="14" s="1"/>
  <c r="Y34" i="13"/>
  <c r="Y44" i="14" s="1"/>
  <c r="Y38" i="13"/>
  <c r="Y48" i="14"/>
  <c r="Y42" i="13"/>
  <c r="Y52" i="14"/>
  <c r="AI33" i="13"/>
  <c r="AI43" i="14" s="1"/>
  <c r="AI41" i="13"/>
  <c r="AI51" i="14" s="1"/>
  <c r="Z26" i="13"/>
  <c r="Z36" i="14"/>
  <c r="AH26" i="13"/>
  <c r="AH36" i="14"/>
  <c r="AI12" i="13"/>
  <c r="AI21" i="14" s="1"/>
  <c r="AI20" i="13"/>
  <c r="AI29" i="14" s="1"/>
  <c r="AH9" i="13"/>
  <c r="AH18" i="14"/>
  <c r="AH17" i="13"/>
  <c r="AH26" i="14"/>
  <c r="AG6" i="13"/>
  <c r="AG15" i="14" s="1"/>
  <c r="AG14" i="13"/>
  <c r="AG23" i="14" s="1"/>
  <c r="AG22" i="13"/>
  <c r="AG31" i="14"/>
  <c r="AF11" i="13"/>
  <c r="AF20" i="14"/>
  <c r="AF19" i="13"/>
  <c r="AF28" i="14" s="1"/>
  <c r="AE8" i="13"/>
  <c r="AE17" i="14" s="1"/>
  <c r="AE16" i="13"/>
  <c r="AE25" i="14"/>
  <c r="AE24" i="13"/>
  <c r="AE33" i="14"/>
  <c r="AD13" i="13"/>
  <c r="AD22" i="14" s="1"/>
  <c r="AD21" i="13"/>
  <c r="AD30" i="14" s="1"/>
  <c r="AC10" i="13"/>
  <c r="AC19" i="14"/>
  <c r="AC18" i="13"/>
  <c r="AC27" i="14"/>
  <c r="AB7" i="13"/>
  <c r="AB16" i="14" s="1"/>
  <c r="AB15" i="13"/>
  <c r="AB24" i="14" s="1"/>
  <c r="AB23" i="13"/>
  <c r="AB32" i="14"/>
  <c r="AA12" i="13"/>
  <c r="AA21" i="14"/>
  <c r="AA20" i="13"/>
  <c r="AA29" i="14" s="1"/>
  <c r="Z9" i="13"/>
  <c r="Z18" i="14" s="1"/>
  <c r="Z17" i="13"/>
  <c r="Z26" i="14"/>
  <c r="Y6" i="13"/>
  <c r="Y15" i="14"/>
  <c r="Y14" i="13"/>
  <c r="Y23" i="14" s="1"/>
  <c r="Y22" i="13"/>
  <c r="Y31" i="14" s="1"/>
  <c r="AC5" i="13"/>
  <c r="AC14" i="14"/>
  <c r="Z4" i="13"/>
  <c r="Z13" i="14"/>
  <c r="AH4" i="13"/>
  <c r="AH13" i="14" s="1"/>
  <c r="AB1" i="13"/>
  <c r="AB10" i="14" s="1"/>
  <c r="AB11" i="14" s="1"/>
  <c r="D44" i="12"/>
  <c r="E106" i="14"/>
  <c r="E44" i="12"/>
  <c r="F106" i="14" s="1"/>
  <c r="F44" i="12"/>
  <c r="G106" i="14"/>
  <c r="G44" i="12"/>
  <c r="H106" i="14"/>
  <c r="H44" i="12"/>
  <c r="I106" i="14"/>
  <c r="I44" i="12"/>
  <c r="J106" i="14" s="1"/>
  <c r="J44" i="12"/>
  <c r="K106" i="14"/>
  <c r="K44" i="12"/>
  <c r="L106" i="14"/>
  <c r="L44" i="12"/>
  <c r="M106" i="14"/>
  <c r="M44" i="12"/>
  <c r="N106" i="14" s="1"/>
  <c r="N44" i="12"/>
  <c r="O106" i="14"/>
  <c r="O44" i="12"/>
  <c r="P106" i="14"/>
  <c r="P44" i="12"/>
  <c r="Q106" i="14"/>
  <c r="Q44" i="12"/>
  <c r="R106" i="14" s="1"/>
  <c r="R44" i="12"/>
  <c r="S106" i="14"/>
  <c r="S44" i="12"/>
  <c r="T106" i="14" s="1"/>
  <c r="T44" i="12"/>
  <c r="U106" i="14"/>
  <c r="U44" i="12"/>
  <c r="V106" i="14" s="1"/>
  <c r="V44" i="12"/>
  <c r="W106" i="14"/>
  <c r="V1" i="12"/>
  <c r="V28" i="12" s="1"/>
  <c r="V29" i="12"/>
  <c r="V30" i="12"/>
  <c r="W92" i="14" s="1"/>
  <c r="V31" i="12"/>
  <c r="W93" i="14" s="1"/>
  <c r="V32" i="12"/>
  <c r="W94" i="14"/>
  <c r="V33" i="12"/>
  <c r="W95" i="14"/>
  <c r="V34" i="12"/>
  <c r="W96" i="14" s="1"/>
  <c r="V35" i="12"/>
  <c r="W97" i="14" s="1"/>
  <c r="V36" i="12"/>
  <c r="W98" i="14"/>
  <c r="V37" i="12"/>
  <c r="W99" i="14"/>
  <c r="V38" i="12"/>
  <c r="W100" i="14" s="1"/>
  <c r="V39" i="12"/>
  <c r="W101" i="14" s="1"/>
  <c r="V40" i="12"/>
  <c r="W102" i="14"/>
  <c r="V41" i="12"/>
  <c r="W103" i="14"/>
  <c r="V42" i="12"/>
  <c r="W104" i="14" s="1"/>
  <c r="V43" i="12"/>
  <c r="W105" i="14" s="1"/>
  <c r="U1" i="12"/>
  <c r="U29" i="12"/>
  <c r="U30" i="12"/>
  <c r="V92" i="14" s="1"/>
  <c r="U31" i="12"/>
  <c r="V93" i="14"/>
  <c r="U32" i="12"/>
  <c r="V94" i="14" s="1"/>
  <c r="U33" i="12"/>
  <c r="V95" i="14"/>
  <c r="U34" i="12"/>
  <c r="V96" i="14" s="1"/>
  <c r="U35" i="12"/>
  <c r="V97" i="14"/>
  <c r="U36" i="12"/>
  <c r="V98" i="14" s="1"/>
  <c r="U37" i="12"/>
  <c r="V99" i="14"/>
  <c r="U38" i="12"/>
  <c r="V100" i="14" s="1"/>
  <c r="U39" i="12"/>
  <c r="V101" i="14"/>
  <c r="U40" i="12"/>
  <c r="V102" i="14" s="1"/>
  <c r="U41" i="12"/>
  <c r="V103" i="14"/>
  <c r="U42" i="12"/>
  <c r="V104" i="14" s="1"/>
  <c r="U43" i="12"/>
  <c r="V105" i="14"/>
  <c r="T1" i="12"/>
  <c r="U62" i="14" s="1"/>
  <c r="U63" i="14" s="1"/>
  <c r="T28" i="12"/>
  <c r="T29" i="12"/>
  <c r="T26" i="12"/>
  <c r="T27" i="12"/>
  <c r="T30" i="12"/>
  <c r="U92" i="14"/>
  <c r="T31" i="12"/>
  <c r="U93" i="14" s="1"/>
  <c r="T32" i="12"/>
  <c r="U94" i="14" s="1"/>
  <c r="T33" i="12"/>
  <c r="U95" i="14"/>
  <c r="T34" i="12"/>
  <c r="U96" i="14"/>
  <c r="T35" i="12"/>
  <c r="U97" i="14" s="1"/>
  <c r="T36" i="12"/>
  <c r="U98" i="14" s="1"/>
  <c r="T37" i="12"/>
  <c r="U99" i="14"/>
  <c r="T38" i="12"/>
  <c r="U100" i="14"/>
  <c r="T39" i="12"/>
  <c r="U101" i="14" s="1"/>
  <c r="T40" i="12"/>
  <c r="U102" i="14" s="1"/>
  <c r="T41" i="12"/>
  <c r="U103" i="14"/>
  <c r="T42" i="12"/>
  <c r="U104" i="14"/>
  <c r="T43" i="12"/>
  <c r="U105" i="14" s="1"/>
  <c r="S1" i="12"/>
  <c r="S28" i="12" s="1"/>
  <c r="S30" i="12"/>
  <c r="T92" i="14" s="1"/>
  <c r="S31" i="12"/>
  <c r="T93" i="14"/>
  <c r="S32" i="12"/>
  <c r="T94" i="14" s="1"/>
  <c r="S33" i="12"/>
  <c r="T95" i="14"/>
  <c r="S34" i="12"/>
  <c r="T96" i="14" s="1"/>
  <c r="S35" i="12"/>
  <c r="T97" i="14"/>
  <c r="S36" i="12"/>
  <c r="T98" i="14" s="1"/>
  <c r="S37" i="12"/>
  <c r="T99" i="14"/>
  <c r="S38" i="12"/>
  <c r="T100" i="14" s="1"/>
  <c r="S39" i="12"/>
  <c r="T101" i="14"/>
  <c r="S40" i="12"/>
  <c r="T102" i="14" s="1"/>
  <c r="S41" i="12"/>
  <c r="T103" i="14"/>
  <c r="S42" i="12"/>
  <c r="T104" i="14" s="1"/>
  <c r="S43" i="12"/>
  <c r="T105" i="14"/>
  <c r="R1" i="12"/>
  <c r="R28" i="12" s="1"/>
  <c r="R30" i="12"/>
  <c r="S92" i="14"/>
  <c r="R31" i="12"/>
  <c r="S93" i="14" s="1"/>
  <c r="R32" i="12"/>
  <c r="S94" i="14" s="1"/>
  <c r="R33" i="12"/>
  <c r="S95" i="14"/>
  <c r="R34" i="12"/>
  <c r="S96" i="14"/>
  <c r="R35" i="12"/>
  <c r="S97" i="14" s="1"/>
  <c r="R36" i="12"/>
  <c r="S98" i="14" s="1"/>
  <c r="R37" i="12"/>
  <c r="S99" i="14"/>
  <c r="R38" i="12"/>
  <c r="S100" i="14"/>
  <c r="R39" i="12"/>
  <c r="S101" i="14" s="1"/>
  <c r="R40" i="12"/>
  <c r="S102" i="14" s="1"/>
  <c r="R41" i="12"/>
  <c r="S103" i="14"/>
  <c r="R42" i="12"/>
  <c r="S104" i="14"/>
  <c r="R43" i="12"/>
  <c r="S105" i="14" s="1"/>
  <c r="Q1" i="12"/>
  <c r="Q28" i="12" s="1"/>
  <c r="Q30" i="12"/>
  <c r="R92" i="14" s="1"/>
  <c r="Q31" i="12"/>
  <c r="R93" i="14"/>
  <c r="Q32" i="12"/>
  <c r="R94" i="14" s="1"/>
  <c r="Q33" i="12"/>
  <c r="R95" i="14"/>
  <c r="Q34" i="12"/>
  <c r="R96" i="14" s="1"/>
  <c r="Q35" i="12"/>
  <c r="R97" i="14"/>
  <c r="Q36" i="12"/>
  <c r="R98" i="14" s="1"/>
  <c r="Q37" i="12"/>
  <c r="R99" i="14"/>
  <c r="Q38" i="12"/>
  <c r="R100" i="14" s="1"/>
  <c r="Q39" i="12"/>
  <c r="R101" i="14"/>
  <c r="Q40" i="12"/>
  <c r="R102" i="14" s="1"/>
  <c r="Q41" i="12"/>
  <c r="R103" i="14"/>
  <c r="Q42" i="12"/>
  <c r="R104" i="14" s="1"/>
  <c r="Q43" i="12"/>
  <c r="R105" i="14"/>
  <c r="P1" i="12"/>
  <c r="P28" i="12" s="1"/>
  <c r="P30" i="12"/>
  <c r="Q92" i="14"/>
  <c r="P31" i="12"/>
  <c r="Q93" i="14" s="1"/>
  <c r="P32" i="12"/>
  <c r="Q94" i="14" s="1"/>
  <c r="P33" i="12"/>
  <c r="Q95" i="14"/>
  <c r="P34" i="12"/>
  <c r="Q96" i="14"/>
  <c r="P35" i="12"/>
  <c r="Q97" i="14" s="1"/>
  <c r="P36" i="12"/>
  <c r="Q98" i="14" s="1"/>
  <c r="P37" i="12"/>
  <c r="Q99" i="14"/>
  <c r="P38" i="12"/>
  <c r="Q100" i="14"/>
  <c r="P39" i="12"/>
  <c r="Q101" i="14" s="1"/>
  <c r="P40" i="12"/>
  <c r="Q102" i="14" s="1"/>
  <c r="P41" i="12"/>
  <c r="Q103" i="14"/>
  <c r="P42" i="12"/>
  <c r="Q104" i="14"/>
  <c r="P43" i="12"/>
  <c r="Q105" i="14" s="1"/>
  <c r="O1" i="12"/>
  <c r="O27" i="12" s="1"/>
  <c r="O30" i="12"/>
  <c r="P92" i="14" s="1"/>
  <c r="O31" i="12"/>
  <c r="P93" i="14"/>
  <c r="O32" i="12"/>
  <c r="P94" i="14" s="1"/>
  <c r="O33" i="12"/>
  <c r="P95" i="14"/>
  <c r="O34" i="12"/>
  <c r="P96" i="14" s="1"/>
  <c r="O35" i="12"/>
  <c r="P97" i="14"/>
  <c r="O36" i="12"/>
  <c r="P98" i="14" s="1"/>
  <c r="O37" i="12"/>
  <c r="P99" i="14"/>
  <c r="O38" i="12"/>
  <c r="P100" i="14" s="1"/>
  <c r="O39" i="12"/>
  <c r="P101" i="14"/>
  <c r="O40" i="12"/>
  <c r="P102" i="14" s="1"/>
  <c r="O41" i="12"/>
  <c r="P103" i="14"/>
  <c r="O42" i="12"/>
  <c r="P104" i="14" s="1"/>
  <c r="O43" i="12"/>
  <c r="P105" i="14"/>
  <c r="N1" i="12"/>
  <c r="N30" i="12"/>
  <c r="O92" i="14"/>
  <c r="N31" i="12"/>
  <c r="O93" i="14"/>
  <c r="N32" i="12"/>
  <c r="O94" i="14" s="1"/>
  <c r="N33" i="12"/>
  <c r="O95" i="14" s="1"/>
  <c r="N34" i="12"/>
  <c r="O96" i="14"/>
  <c r="N35" i="12"/>
  <c r="O97" i="14"/>
  <c r="N36" i="12"/>
  <c r="O98" i="14" s="1"/>
  <c r="N37" i="12"/>
  <c r="O99" i="14" s="1"/>
  <c r="N38" i="12"/>
  <c r="O100" i="14"/>
  <c r="N39" i="12"/>
  <c r="O101" i="14"/>
  <c r="N40" i="12"/>
  <c r="O102" i="14" s="1"/>
  <c r="N41" i="12"/>
  <c r="O103" i="14" s="1"/>
  <c r="N42" i="12"/>
  <c r="O104" i="14"/>
  <c r="N43" i="12"/>
  <c r="O105" i="14"/>
  <c r="M1" i="12"/>
  <c r="M28" i="12" s="1"/>
  <c r="M30" i="12"/>
  <c r="N92" i="14"/>
  <c r="M31" i="12"/>
  <c r="N93" i="14" s="1"/>
  <c r="M32" i="12"/>
  <c r="N94" i="14"/>
  <c r="M33" i="12"/>
  <c r="N95" i="14" s="1"/>
  <c r="M34" i="12"/>
  <c r="N96" i="14"/>
  <c r="M35" i="12"/>
  <c r="N97" i="14" s="1"/>
  <c r="M36" i="12"/>
  <c r="N98" i="14"/>
  <c r="M37" i="12"/>
  <c r="N99" i="14" s="1"/>
  <c r="M38" i="12"/>
  <c r="N100" i="14"/>
  <c r="M39" i="12"/>
  <c r="N101" i="14" s="1"/>
  <c r="M40" i="12"/>
  <c r="N102" i="14"/>
  <c r="M41" i="12"/>
  <c r="N103" i="14" s="1"/>
  <c r="M42" i="12"/>
  <c r="N104" i="14"/>
  <c r="M43" i="12"/>
  <c r="N105" i="14" s="1"/>
  <c r="L1" i="12"/>
  <c r="L30" i="12"/>
  <c r="M92" i="14" s="1"/>
  <c r="L31" i="12"/>
  <c r="M93" i="14"/>
  <c r="L32" i="12"/>
  <c r="M94" i="14"/>
  <c r="L33" i="12"/>
  <c r="M95" i="14" s="1"/>
  <c r="L34" i="12"/>
  <c r="M96" i="14" s="1"/>
  <c r="L35" i="12"/>
  <c r="M97" i="14"/>
  <c r="L36" i="12"/>
  <c r="M98" i="14"/>
  <c r="L37" i="12"/>
  <c r="M99" i="14" s="1"/>
  <c r="L38" i="12"/>
  <c r="M100" i="14" s="1"/>
  <c r="L39" i="12"/>
  <c r="M101" i="14"/>
  <c r="L40" i="12"/>
  <c r="M102" i="14"/>
  <c r="L41" i="12"/>
  <c r="M103" i="14" s="1"/>
  <c r="L42" i="12"/>
  <c r="M104" i="14" s="1"/>
  <c r="L43" i="12"/>
  <c r="M105" i="14"/>
  <c r="K1" i="12"/>
  <c r="K29" i="12" s="1"/>
  <c r="K28" i="12"/>
  <c r="K30" i="12"/>
  <c r="L92" i="14" s="1"/>
  <c r="K31" i="12"/>
  <c r="L93" i="14"/>
  <c r="K32" i="12"/>
  <c r="L94" i="14" s="1"/>
  <c r="K33" i="12"/>
  <c r="L95" i="14"/>
  <c r="K34" i="12"/>
  <c r="L96" i="14" s="1"/>
  <c r="K35" i="12"/>
  <c r="L97" i="14"/>
  <c r="K36" i="12"/>
  <c r="L98" i="14" s="1"/>
  <c r="K37" i="12"/>
  <c r="L99" i="14"/>
  <c r="K38" i="12"/>
  <c r="L100" i="14" s="1"/>
  <c r="K39" i="12"/>
  <c r="L101" i="14"/>
  <c r="K40" i="12"/>
  <c r="L102" i="14" s="1"/>
  <c r="K41" i="12"/>
  <c r="L103" i="14"/>
  <c r="K42" i="12"/>
  <c r="L104" i="14" s="1"/>
  <c r="K43" i="12"/>
  <c r="L105" i="14"/>
  <c r="J1" i="12"/>
  <c r="J30" i="12"/>
  <c r="K92" i="14" s="1"/>
  <c r="J31" i="12"/>
  <c r="K93" i="14" s="1"/>
  <c r="J32" i="12"/>
  <c r="K94" i="14"/>
  <c r="J33" i="12"/>
  <c r="K95" i="14"/>
  <c r="J34" i="12"/>
  <c r="K96" i="14" s="1"/>
  <c r="J35" i="12"/>
  <c r="K97" i="14" s="1"/>
  <c r="J36" i="12"/>
  <c r="K98" i="14"/>
  <c r="J37" i="12"/>
  <c r="K99" i="14"/>
  <c r="J38" i="12"/>
  <c r="K100" i="14" s="1"/>
  <c r="J39" i="12"/>
  <c r="K101" i="14" s="1"/>
  <c r="J40" i="12"/>
  <c r="K102" i="14"/>
  <c r="J41" i="12"/>
  <c r="K103" i="14"/>
  <c r="J42" i="12"/>
  <c r="K104" i="14" s="1"/>
  <c r="J43" i="12"/>
  <c r="K105" i="14" s="1"/>
  <c r="I1" i="12"/>
  <c r="I28" i="12"/>
  <c r="I29" i="12"/>
  <c r="I30" i="12"/>
  <c r="J92" i="14"/>
  <c r="I31" i="12"/>
  <c r="J93" i="14"/>
  <c r="I32" i="12"/>
  <c r="J94" i="14"/>
  <c r="I33" i="12"/>
  <c r="J95" i="14" s="1"/>
  <c r="I34" i="12"/>
  <c r="J96" i="14"/>
  <c r="I35" i="12"/>
  <c r="J97" i="14" s="1"/>
  <c r="I36" i="12"/>
  <c r="J98" i="14"/>
  <c r="I37" i="12"/>
  <c r="J99" i="14" s="1"/>
  <c r="I38" i="12"/>
  <c r="J100" i="14"/>
  <c r="I39" i="12"/>
  <c r="J101" i="14" s="1"/>
  <c r="I40" i="12"/>
  <c r="J102" i="14"/>
  <c r="I41" i="12"/>
  <c r="J103" i="14" s="1"/>
  <c r="I42" i="12"/>
  <c r="J104" i="14"/>
  <c r="I43" i="12"/>
  <c r="J105" i="14" s="1"/>
  <c r="H1" i="12"/>
  <c r="H30" i="12"/>
  <c r="I92" i="14"/>
  <c r="H31" i="12"/>
  <c r="I93" i="14" s="1"/>
  <c r="H32" i="12"/>
  <c r="I94" i="14" s="1"/>
  <c r="H33" i="12"/>
  <c r="I95" i="14"/>
  <c r="H34" i="12"/>
  <c r="I96" i="14"/>
  <c r="H35" i="12"/>
  <c r="I97" i="14" s="1"/>
  <c r="H36" i="12"/>
  <c r="I98" i="14" s="1"/>
  <c r="H37" i="12"/>
  <c r="I99" i="14"/>
  <c r="H38" i="12"/>
  <c r="I100" i="14"/>
  <c r="H39" i="12"/>
  <c r="I101" i="14" s="1"/>
  <c r="H40" i="12"/>
  <c r="I102" i="14" s="1"/>
  <c r="H41" i="12"/>
  <c r="I103" i="14"/>
  <c r="H42" i="12"/>
  <c r="I104" i="14"/>
  <c r="H43" i="12"/>
  <c r="I105" i="14" s="1"/>
  <c r="G1" i="12"/>
  <c r="G28" i="12" s="1"/>
  <c r="G30" i="12"/>
  <c r="H92" i="14" s="1"/>
  <c r="G31" i="12"/>
  <c r="H93" i="14"/>
  <c r="G32" i="12"/>
  <c r="H94" i="14" s="1"/>
  <c r="G33" i="12"/>
  <c r="H95" i="14"/>
  <c r="G34" i="12"/>
  <c r="H96" i="14" s="1"/>
  <c r="G35" i="12"/>
  <c r="H97" i="14"/>
  <c r="G36" i="12"/>
  <c r="H98" i="14" s="1"/>
  <c r="G37" i="12"/>
  <c r="H99" i="14"/>
  <c r="G38" i="12"/>
  <c r="H100" i="14" s="1"/>
  <c r="G39" i="12"/>
  <c r="H101" i="14"/>
  <c r="G40" i="12"/>
  <c r="H102" i="14" s="1"/>
  <c r="G41" i="12"/>
  <c r="H103" i="14"/>
  <c r="G42" i="12"/>
  <c r="H104" i="14" s="1"/>
  <c r="G43" i="12"/>
  <c r="H105" i="14"/>
  <c r="F1" i="12"/>
  <c r="F28" i="12" s="1"/>
  <c r="F29" i="12"/>
  <c r="F30" i="12"/>
  <c r="G92" i="14" s="1"/>
  <c r="F31" i="12"/>
  <c r="G93" i="14" s="1"/>
  <c r="F32" i="12"/>
  <c r="G94" i="14"/>
  <c r="F33" i="12"/>
  <c r="G95" i="14"/>
  <c r="F34" i="12"/>
  <c r="G96" i="14" s="1"/>
  <c r="F35" i="12"/>
  <c r="G97" i="14" s="1"/>
  <c r="F36" i="12"/>
  <c r="G98" i="14"/>
  <c r="F37" i="12"/>
  <c r="G99" i="14"/>
  <c r="F38" i="12"/>
  <c r="G100" i="14" s="1"/>
  <c r="F39" i="12"/>
  <c r="G101" i="14" s="1"/>
  <c r="F40" i="12"/>
  <c r="G102" i="14"/>
  <c r="F41" i="12"/>
  <c r="G103" i="14"/>
  <c r="F42" i="12"/>
  <c r="G104" i="14" s="1"/>
  <c r="F43" i="12"/>
  <c r="G105" i="14" s="1"/>
  <c r="E1" i="12"/>
  <c r="E29" i="12"/>
  <c r="E28" i="12"/>
  <c r="E30" i="12"/>
  <c r="F92" i="14"/>
  <c r="E31" i="12"/>
  <c r="F93" i="14" s="1"/>
  <c r="E32" i="12"/>
  <c r="F94" i="14"/>
  <c r="E33" i="12"/>
  <c r="F95" i="14" s="1"/>
  <c r="E34" i="12"/>
  <c r="F96" i="14"/>
  <c r="E35" i="12"/>
  <c r="F97" i="14" s="1"/>
  <c r="E36" i="12"/>
  <c r="F98" i="14"/>
  <c r="E37" i="12"/>
  <c r="F99" i="14" s="1"/>
  <c r="E38" i="12"/>
  <c r="F100" i="14"/>
  <c r="E39" i="12"/>
  <c r="F101" i="14" s="1"/>
  <c r="E40" i="12"/>
  <c r="F102" i="14"/>
  <c r="E41" i="12"/>
  <c r="F103" i="14" s="1"/>
  <c r="E42" i="12"/>
  <c r="F104" i="14"/>
  <c r="E43" i="12"/>
  <c r="F105" i="14" s="1"/>
  <c r="D1" i="12"/>
  <c r="E62" i="14"/>
  <c r="E63" i="14"/>
  <c r="D30" i="12"/>
  <c r="E92" i="14" s="1"/>
  <c r="D31" i="12"/>
  <c r="E93" i="14" s="1"/>
  <c r="D32" i="12"/>
  <c r="E94" i="14"/>
  <c r="D33" i="12"/>
  <c r="E95" i="14"/>
  <c r="D34" i="12"/>
  <c r="E96" i="14" s="1"/>
  <c r="D35" i="12"/>
  <c r="E97" i="14" s="1"/>
  <c r="D36" i="12"/>
  <c r="E98" i="14"/>
  <c r="D37" i="12"/>
  <c r="E99" i="14"/>
  <c r="D38" i="12"/>
  <c r="E100" i="14" s="1"/>
  <c r="D39" i="12"/>
  <c r="E101" i="14" s="1"/>
  <c r="D40" i="12"/>
  <c r="E102" i="14"/>
  <c r="D41" i="12"/>
  <c r="E103" i="14"/>
  <c r="D42" i="12"/>
  <c r="E104" i="14" s="1"/>
  <c r="D43" i="12"/>
  <c r="E105" i="14" s="1"/>
  <c r="C1" i="12"/>
  <c r="C29" i="12"/>
  <c r="C28" i="12"/>
  <c r="C30" i="12"/>
  <c r="D92" i="14"/>
  <c r="C31" i="12"/>
  <c r="D93" i="14" s="1"/>
  <c r="C32" i="12"/>
  <c r="D94" i="14"/>
  <c r="C33" i="12"/>
  <c r="D95" i="14" s="1"/>
  <c r="C34" i="12"/>
  <c r="D96" i="14"/>
  <c r="C35" i="12"/>
  <c r="D97" i="14" s="1"/>
  <c r="C36" i="12"/>
  <c r="D98" i="14"/>
  <c r="C37" i="12"/>
  <c r="D99" i="14" s="1"/>
  <c r="C38" i="12"/>
  <c r="D100" i="14"/>
  <c r="C39" i="12"/>
  <c r="D101" i="14" s="1"/>
  <c r="C40" i="12"/>
  <c r="D102" i="14"/>
  <c r="C41" i="12"/>
  <c r="D103" i="14" s="1"/>
  <c r="C42" i="12"/>
  <c r="D104" i="14"/>
  <c r="C43" i="12"/>
  <c r="D105" i="14" s="1"/>
  <c r="D27" i="12"/>
  <c r="E27" i="12"/>
  <c r="F27" i="12"/>
  <c r="F26" i="12"/>
  <c r="H27" i="12"/>
  <c r="I27" i="12"/>
  <c r="K27" i="12"/>
  <c r="L27" i="12"/>
  <c r="M27" i="12"/>
  <c r="N27" i="12"/>
  <c r="N26" i="12"/>
  <c r="P27" i="12"/>
  <c r="P26" i="12"/>
  <c r="Q27" i="12"/>
  <c r="R27" i="12"/>
  <c r="S27" i="12"/>
  <c r="U27" i="12"/>
  <c r="V27" i="12"/>
  <c r="D26" i="12"/>
  <c r="E26" i="12"/>
  <c r="F107" i="14" s="1"/>
  <c r="H26" i="12"/>
  <c r="I26" i="12"/>
  <c r="L26" i="12"/>
  <c r="M26" i="12"/>
  <c r="R26" i="12"/>
  <c r="S26" i="12"/>
  <c r="U26" i="12"/>
  <c r="V26" i="12"/>
  <c r="C44" i="12"/>
  <c r="D106" i="14"/>
  <c r="C27" i="12"/>
  <c r="C26" i="12"/>
  <c r="B44" i="12"/>
  <c r="C106" i="14" s="1"/>
  <c r="B1" i="12"/>
  <c r="C62" i="14"/>
  <c r="C63" i="14"/>
  <c r="B28" i="12"/>
  <c r="B29" i="12"/>
  <c r="B30" i="12"/>
  <c r="C92" i="14"/>
  <c r="B31" i="12"/>
  <c r="C93" i="14"/>
  <c r="B32" i="12"/>
  <c r="C94" i="14" s="1"/>
  <c r="B33" i="12"/>
  <c r="C95" i="14" s="1"/>
  <c r="B34" i="12"/>
  <c r="C96" i="14"/>
  <c r="B35" i="12"/>
  <c r="C97" i="14"/>
  <c r="B36" i="12"/>
  <c r="C98" i="14" s="1"/>
  <c r="B37" i="12"/>
  <c r="C99" i="14" s="1"/>
  <c r="B38" i="12"/>
  <c r="C100" i="14"/>
  <c r="B39" i="12"/>
  <c r="C101" i="14"/>
  <c r="B40" i="12"/>
  <c r="C102" i="14" s="1"/>
  <c r="B41" i="12"/>
  <c r="C103" i="14" s="1"/>
  <c r="B42" i="12"/>
  <c r="C104" i="14"/>
  <c r="B43" i="12"/>
  <c r="C105" i="14"/>
  <c r="B27" i="12"/>
  <c r="B26" i="12"/>
  <c r="D24" i="12"/>
  <c r="E85" i="14"/>
  <c r="E24" i="12"/>
  <c r="F85" i="14"/>
  <c r="F24" i="12"/>
  <c r="G85" i="14" s="1"/>
  <c r="G24" i="12"/>
  <c r="H85" i="14" s="1"/>
  <c r="H24" i="12"/>
  <c r="I85" i="14"/>
  <c r="I24" i="12"/>
  <c r="J85" i="14"/>
  <c r="J24" i="12"/>
  <c r="K85" i="14" s="1"/>
  <c r="K24" i="12"/>
  <c r="L85" i="14" s="1"/>
  <c r="L24" i="12"/>
  <c r="M85" i="14"/>
  <c r="M24" i="12"/>
  <c r="N85" i="14"/>
  <c r="N24" i="12"/>
  <c r="O85" i="14" s="1"/>
  <c r="O24" i="12"/>
  <c r="P85" i="14" s="1"/>
  <c r="P24" i="12"/>
  <c r="Q85" i="14"/>
  <c r="Q24" i="12"/>
  <c r="R85" i="14"/>
  <c r="R24" i="12"/>
  <c r="S85" i="14" s="1"/>
  <c r="S24" i="12"/>
  <c r="T85" i="14" s="1"/>
  <c r="T24" i="12"/>
  <c r="U85" i="14"/>
  <c r="U24" i="12"/>
  <c r="V85" i="14"/>
  <c r="V24" i="12"/>
  <c r="W85" i="14" s="1"/>
  <c r="V6" i="12"/>
  <c r="V7" i="12"/>
  <c r="V8" i="12"/>
  <c r="V9" i="12"/>
  <c r="V10" i="12"/>
  <c r="V11" i="12"/>
  <c r="W72" i="14"/>
  <c r="V12" i="12"/>
  <c r="W73" i="14"/>
  <c r="V13" i="12"/>
  <c r="W74" i="14" s="1"/>
  <c r="V14" i="12"/>
  <c r="W75" i="14" s="1"/>
  <c r="V15" i="12"/>
  <c r="W76" i="14"/>
  <c r="V16" i="12"/>
  <c r="W77" i="14"/>
  <c r="V17" i="12"/>
  <c r="W78" i="14" s="1"/>
  <c r="V18" i="12"/>
  <c r="W79" i="14" s="1"/>
  <c r="V19" i="12"/>
  <c r="W80" i="14"/>
  <c r="V20" i="12"/>
  <c r="W81" i="14"/>
  <c r="V21" i="12"/>
  <c r="W82" i="14" s="1"/>
  <c r="V22" i="12"/>
  <c r="W83" i="14" s="1"/>
  <c r="V23" i="12"/>
  <c r="W84" i="14"/>
  <c r="U6" i="12"/>
  <c r="U7" i="12"/>
  <c r="U8" i="12"/>
  <c r="U9" i="12"/>
  <c r="U10" i="12"/>
  <c r="U11" i="12"/>
  <c r="V72" i="14" s="1"/>
  <c r="U12" i="12"/>
  <c r="V73" i="14" s="1"/>
  <c r="U13" i="12"/>
  <c r="V74" i="14"/>
  <c r="U14" i="12"/>
  <c r="V75" i="14"/>
  <c r="U15" i="12"/>
  <c r="V76" i="14" s="1"/>
  <c r="U16" i="12"/>
  <c r="V77" i="14" s="1"/>
  <c r="U17" i="12"/>
  <c r="V78" i="14"/>
  <c r="U18" i="12"/>
  <c r="V79" i="14"/>
  <c r="U19" i="12"/>
  <c r="V80" i="14" s="1"/>
  <c r="U20" i="12"/>
  <c r="V81" i="14" s="1"/>
  <c r="U21" i="12"/>
  <c r="V82" i="14"/>
  <c r="U22" i="12"/>
  <c r="V83" i="14"/>
  <c r="U23" i="12"/>
  <c r="V84" i="14" s="1"/>
  <c r="T6" i="12"/>
  <c r="T7" i="12"/>
  <c r="T8" i="12"/>
  <c r="T9" i="12"/>
  <c r="T10" i="12"/>
  <c r="T11" i="12"/>
  <c r="U72" i="14"/>
  <c r="T12" i="12"/>
  <c r="U73" i="14"/>
  <c r="T13" i="12"/>
  <c r="U74" i="14" s="1"/>
  <c r="T14" i="12"/>
  <c r="U75" i="14" s="1"/>
  <c r="T15" i="12"/>
  <c r="U76" i="14"/>
  <c r="T16" i="12"/>
  <c r="U77" i="14"/>
  <c r="T17" i="12"/>
  <c r="U78" i="14" s="1"/>
  <c r="T18" i="12"/>
  <c r="U79" i="14" s="1"/>
  <c r="T19" i="12"/>
  <c r="U80" i="14"/>
  <c r="T20" i="12"/>
  <c r="U81" i="14"/>
  <c r="T21" i="12"/>
  <c r="U82" i="14" s="1"/>
  <c r="T22" i="12"/>
  <c r="U83" i="14" s="1"/>
  <c r="T23" i="12"/>
  <c r="U84" i="14"/>
  <c r="S6" i="12"/>
  <c r="S7" i="12"/>
  <c r="S8" i="12"/>
  <c r="S9" i="12"/>
  <c r="S10" i="12"/>
  <c r="S11" i="12"/>
  <c r="T72" i="14" s="1"/>
  <c r="S12" i="12"/>
  <c r="T73" i="14" s="1"/>
  <c r="S13" i="12"/>
  <c r="T74" i="14"/>
  <c r="S14" i="12"/>
  <c r="T75" i="14"/>
  <c r="S15" i="12"/>
  <c r="T76" i="14" s="1"/>
  <c r="S16" i="12"/>
  <c r="T77" i="14" s="1"/>
  <c r="S17" i="12"/>
  <c r="T78" i="14"/>
  <c r="S18" i="12"/>
  <c r="T79" i="14"/>
  <c r="S19" i="12"/>
  <c r="T80" i="14" s="1"/>
  <c r="S20" i="12"/>
  <c r="T81" i="14" s="1"/>
  <c r="S21" i="12"/>
  <c r="T82" i="14"/>
  <c r="S22" i="12"/>
  <c r="T83" i="14"/>
  <c r="S23" i="12"/>
  <c r="T84" i="14" s="1"/>
  <c r="R6" i="12"/>
  <c r="R7" i="12"/>
  <c r="R8" i="12"/>
  <c r="R9" i="12"/>
  <c r="R10" i="12"/>
  <c r="R11" i="12"/>
  <c r="S72" i="14"/>
  <c r="R12" i="12"/>
  <c r="S73" i="14"/>
  <c r="R13" i="12"/>
  <c r="S74" i="14" s="1"/>
  <c r="R14" i="12"/>
  <c r="S75" i="14" s="1"/>
  <c r="R15" i="12"/>
  <c r="S76" i="14"/>
  <c r="R16" i="12"/>
  <c r="S77" i="14" s="1"/>
  <c r="R17" i="12"/>
  <c r="S78" i="14" s="1"/>
  <c r="R18" i="12"/>
  <c r="S79" i="14" s="1"/>
  <c r="R19" i="12"/>
  <c r="S80" i="14"/>
  <c r="R20" i="12"/>
  <c r="S81" i="14"/>
  <c r="R21" i="12"/>
  <c r="S82" i="14" s="1"/>
  <c r="R22" i="12"/>
  <c r="S83" i="14" s="1"/>
  <c r="R23" i="12"/>
  <c r="S84" i="14"/>
  <c r="Q6" i="12"/>
  <c r="Q7" i="12"/>
  <c r="Q8" i="12"/>
  <c r="Q9" i="12"/>
  <c r="Q10" i="12"/>
  <c r="Q11" i="12"/>
  <c r="R72" i="14" s="1"/>
  <c r="Q12" i="12"/>
  <c r="R73" i="14" s="1"/>
  <c r="Q13" i="12"/>
  <c r="R74" i="14" s="1"/>
  <c r="Q14" i="12"/>
  <c r="R75" i="14"/>
  <c r="Q15" i="12"/>
  <c r="R76" i="14" s="1"/>
  <c r="Q16" i="12"/>
  <c r="R77" i="14" s="1"/>
  <c r="Q17" i="12"/>
  <c r="R78" i="14" s="1"/>
  <c r="Q18" i="12"/>
  <c r="R79" i="14" s="1"/>
  <c r="Q19" i="12"/>
  <c r="R80" i="14" s="1"/>
  <c r="Q20" i="12"/>
  <c r="R81" i="14" s="1"/>
  <c r="Q21" i="12"/>
  <c r="R82" i="14" s="1"/>
  <c r="Q22" i="12"/>
  <c r="R83" i="14" s="1"/>
  <c r="Q23" i="12"/>
  <c r="R84" i="14" s="1"/>
  <c r="P6" i="12"/>
  <c r="P7" i="12"/>
  <c r="P8" i="12"/>
  <c r="P9" i="12"/>
  <c r="P10" i="12"/>
  <c r="P11" i="12"/>
  <c r="Q72" i="14" s="1"/>
  <c r="P12" i="12"/>
  <c r="Q73" i="14"/>
  <c r="P13" i="12"/>
  <c r="Q74" i="14" s="1"/>
  <c r="P14" i="12"/>
  <c r="Q75" i="14" s="1"/>
  <c r="P15" i="12"/>
  <c r="Q76" i="14" s="1"/>
  <c r="P16" i="12"/>
  <c r="Q77" i="14"/>
  <c r="P17" i="12"/>
  <c r="Q78" i="14" s="1"/>
  <c r="P18" i="12"/>
  <c r="Q79" i="14" s="1"/>
  <c r="P19" i="12"/>
  <c r="Q80" i="14" s="1"/>
  <c r="P20" i="12"/>
  <c r="Q81" i="14" s="1"/>
  <c r="P21" i="12"/>
  <c r="Q82" i="14" s="1"/>
  <c r="P22" i="12"/>
  <c r="Q83" i="14" s="1"/>
  <c r="P23" i="12"/>
  <c r="Q84" i="14" s="1"/>
  <c r="O6" i="12"/>
  <c r="O7" i="12"/>
  <c r="O8" i="12"/>
  <c r="O9" i="12"/>
  <c r="O10" i="12"/>
  <c r="O11" i="12"/>
  <c r="P72" i="14" s="1"/>
  <c r="O12" i="12"/>
  <c r="P73" i="14" s="1"/>
  <c r="O13" i="12"/>
  <c r="P74" i="14" s="1"/>
  <c r="O14" i="12"/>
  <c r="P75" i="14" s="1"/>
  <c r="O15" i="12"/>
  <c r="P76" i="14" s="1"/>
  <c r="O16" i="12"/>
  <c r="P77" i="14" s="1"/>
  <c r="O17" i="12"/>
  <c r="P78" i="14" s="1"/>
  <c r="O18" i="12"/>
  <c r="P79" i="14" s="1"/>
  <c r="O19" i="12"/>
  <c r="P80" i="14" s="1"/>
  <c r="O20" i="12"/>
  <c r="P81" i="14" s="1"/>
  <c r="O21" i="12"/>
  <c r="P82" i="14" s="1"/>
  <c r="O22" i="12"/>
  <c r="P83" i="14" s="1"/>
  <c r="O23" i="12"/>
  <c r="P84" i="14" s="1"/>
  <c r="N6" i="12"/>
  <c r="N7" i="12"/>
  <c r="N8" i="12"/>
  <c r="N9" i="12"/>
  <c r="N10" i="12"/>
  <c r="N11" i="12"/>
  <c r="O72" i="14" s="1"/>
  <c r="N12" i="12"/>
  <c r="O73" i="14"/>
  <c r="N13" i="12"/>
  <c r="O74" i="14" s="1"/>
  <c r="N14" i="12"/>
  <c r="O75" i="14" s="1"/>
  <c r="N15" i="12"/>
  <c r="O76" i="14" s="1"/>
  <c r="N16" i="12"/>
  <c r="O77" i="14" s="1"/>
  <c r="N17" i="12"/>
  <c r="O78" i="14" s="1"/>
  <c r="N18" i="12"/>
  <c r="O79" i="14" s="1"/>
  <c r="N19" i="12"/>
  <c r="O80" i="14" s="1"/>
  <c r="N20" i="12"/>
  <c r="O81" i="14" s="1"/>
  <c r="N21" i="12"/>
  <c r="O82" i="14" s="1"/>
  <c r="N22" i="12"/>
  <c r="O83" i="14" s="1"/>
  <c r="N23" i="12"/>
  <c r="O84" i="14" s="1"/>
  <c r="M6" i="12"/>
  <c r="M7" i="12"/>
  <c r="M8" i="12"/>
  <c r="M9" i="12"/>
  <c r="M10" i="12"/>
  <c r="M11" i="12"/>
  <c r="N72" i="14" s="1"/>
  <c r="M12" i="12"/>
  <c r="N73" i="14" s="1"/>
  <c r="M13" i="12"/>
  <c r="N74" i="14" s="1"/>
  <c r="M14" i="12"/>
  <c r="N75" i="14" s="1"/>
  <c r="M15" i="12"/>
  <c r="N76" i="14" s="1"/>
  <c r="M16" i="12"/>
  <c r="N77" i="14" s="1"/>
  <c r="M17" i="12"/>
  <c r="N78" i="14" s="1"/>
  <c r="M18" i="12"/>
  <c r="N79" i="14" s="1"/>
  <c r="M19" i="12"/>
  <c r="N80" i="14" s="1"/>
  <c r="M20" i="12"/>
  <c r="N81" i="14" s="1"/>
  <c r="M21" i="12"/>
  <c r="N82" i="14" s="1"/>
  <c r="M22" i="12"/>
  <c r="N83" i="14"/>
  <c r="M23" i="12"/>
  <c r="N84" i="14" s="1"/>
  <c r="L6" i="12"/>
  <c r="L7" i="12"/>
  <c r="L8" i="12"/>
  <c r="L9" i="12"/>
  <c r="L10" i="12"/>
  <c r="L11" i="12"/>
  <c r="M72" i="14" s="1"/>
  <c r="L12" i="12"/>
  <c r="M73" i="14" s="1"/>
  <c r="L13" i="12"/>
  <c r="M74" i="14" s="1"/>
  <c r="L14" i="12"/>
  <c r="M75" i="14" s="1"/>
  <c r="L15" i="12"/>
  <c r="M76" i="14" s="1"/>
  <c r="L16" i="12"/>
  <c r="M77" i="14" s="1"/>
  <c r="L17" i="12"/>
  <c r="M78" i="14" s="1"/>
  <c r="L18" i="12"/>
  <c r="M79" i="14" s="1"/>
  <c r="L19" i="12"/>
  <c r="M80" i="14" s="1"/>
  <c r="L20" i="12"/>
  <c r="M81" i="14"/>
  <c r="L21" i="12"/>
  <c r="M82" i="14" s="1"/>
  <c r="L22" i="12"/>
  <c r="M83" i="14" s="1"/>
  <c r="L23" i="12"/>
  <c r="M84" i="14" s="1"/>
  <c r="K6" i="12"/>
  <c r="K7" i="12"/>
  <c r="K8" i="12"/>
  <c r="K9" i="12"/>
  <c r="K10" i="12"/>
  <c r="K11" i="12"/>
  <c r="L72" i="14" s="1"/>
  <c r="K12" i="12"/>
  <c r="L73" i="14" s="1"/>
  <c r="K13" i="12"/>
  <c r="L74" i="14" s="1"/>
  <c r="K14" i="12"/>
  <c r="L75" i="14" s="1"/>
  <c r="K15" i="12"/>
  <c r="L76" i="14" s="1"/>
  <c r="K16" i="12"/>
  <c r="L77" i="14" s="1"/>
  <c r="K17" i="12"/>
  <c r="L78" i="14" s="1"/>
  <c r="K18" i="12"/>
  <c r="L79" i="14"/>
  <c r="K19" i="12"/>
  <c r="L80" i="14" s="1"/>
  <c r="K20" i="12"/>
  <c r="L81" i="14" s="1"/>
  <c r="K21" i="12"/>
  <c r="L82" i="14" s="1"/>
  <c r="K22" i="12"/>
  <c r="L83" i="14"/>
  <c r="K23" i="12"/>
  <c r="L84" i="14" s="1"/>
  <c r="J6" i="12"/>
  <c r="J7" i="12"/>
  <c r="J8" i="12"/>
  <c r="J9" i="12"/>
  <c r="J10" i="12"/>
  <c r="J11" i="12"/>
  <c r="K72" i="14" s="1"/>
  <c r="J12" i="12"/>
  <c r="K73" i="14" s="1"/>
  <c r="J13" i="12"/>
  <c r="K74" i="14" s="1"/>
  <c r="J14" i="12"/>
  <c r="K75" i="14" s="1"/>
  <c r="J15" i="12"/>
  <c r="K76" i="14" s="1"/>
  <c r="J16" i="12"/>
  <c r="K77" i="14"/>
  <c r="J17" i="12"/>
  <c r="K78" i="14" s="1"/>
  <c r="J18" i="12"/>
  <c r="K79" i="14" s="1"/>
  <c r="J19" i="12"/>
  <c r="K80" i="14" s="1"/>
  <c r="J20" i="12"/>
  <c r="K81" i="14" s="1"/>
  <c r="J21" i="12"/>
  <c r="K82" i="14" s="1"/>
  <c r="J22" i="12"/>
  <c r="K83" i="14" s="1"/>
  <c r="J23" i="12"/>
  <c r="K84" i="14" s="1"/>
  <c r="I6" i="12"/>
  <c r="I7" i="12"/>
  <c r="I8" i="12"/>
  <c r="I9" i="12"/>
  <c r="I10" i="12"/>
  <c r="I11" i="12"/>
  <c r="J72" i="14" s="1"/>
  <c r="I12" i="12"/>
  <c r="J73" i="14" s="1"/>
  <c r="I13" i="12"/>
  <c r="J74" i="14"/>
  <c r="I14" i="12"/>
  <c r="J75" i="14" s="1"/>
  <c r="I15" i="12"/>
  <c r="J76" i="14"/>
  <c r="I16" i="12"/>
  <c r="J77" i="14" s="1"/>
  <c r="I17" i="12"/>
  <c r="J78" i="14"/>
  <c r="I18" i="12"/>
  <c r="J79" i="14" s="1"/>
  <c r="I19" i="12"/>
  <c r="J80" i="14"/>
  <c r="I20" i="12"/>
  <c r="J81" i="14" s="1"/>
  <c r="I21" i="12"/>
  <c r="J82" i="14"/>
  <c r="I22" i="12"/>
  <c r="J83" i="14" s="1"/>
  <c r="I23" i="12"/>
  <c r="J84" i="14"/>
  <c r="H6" i="12"/>
  <c r="H7" i="12"/>
  <c r="H8" i="12"/>
  <c r="H9" i="12"/>
  <c r="H10" i="12"/>
  <c r="H11" i="12"/>
  <c r="I72" i="14"/>
  <c r="H12" i="12"/>
  <c r="I73" i="14" s="1"/>
  <c r="H13" i="12"/>
  <c r="I74" i="14"/>
  <c r="H14" i="12"/>
  <c r="I75" i="14" s="1"/>
  <c r="H15" i="12"/>
  <c r="I76" i="14"/>
  <c r="H16" i="12"/>
  <c r="I77" i="14" s="1"/>
  <c r="H17" i="12"/>
  <c r="I78" i="14"/>
  <c r="H18" i="12"/>
  <c r="I79" i="14" s="1"/>
  <c r="H19" i="12"/>
  <c r="I80" i="14"/>
  <c r="H20" i="12"/>
  <c r="I81" i="14" s="1"/>
  <c r="H21" i="12"/>
  <c r="I82" i="14"/>
  <c r="H22" i="12"/>
  <c r="I83" i="14" s="1"/>
  <c r="H23" i="12"/>
  <c r="I84" i="14"/>
  <c r="G6" i="12"/>
  <c r="G7" i="12"/>
  <c r="G8" i="12"/>
  <c r="G9" i="12"/>
  <c r="G10" i="12"/>
  <c r="G11" i="12"/>
  <c r="H72" i="14"/>
  <c r="G12" i="12"/>
  <c r="H73" i="14" s="1"/>
  <c r="G13" i="12"/>
  <c r="H74" i="14"/>
  <c r="G14" i="12"/>
  <c r="H75" i="14" s="1"/>
  <c r="G15" i="12"/>
  <c r="H76" i="14"/>
  <c r="G16" i="12"/>
  <c r="H77" i="14" s="1"/>
  <c r="G17" i="12"/>
  <c r="H78" i="14"/>
  <c r="G18" i="12"/>
  <c r="H79" i="14" s="1"/>
  <c r="G19" i="12"/>
  <c r="H80" i="14"/>
  <c r="G20" i="12"/>
  <c r="H81" i="14" s="1"/>
  <c r="G21" i="12"/>
  <c r="H82" i="14"/>
  <c r="G22" i="12"/>
  <c r="H83" i="14" s="1"/>
  <c r="G23" i="12"/>
  <c r="H84" i="14"/>
  <c r="F6" i="12"/>
  <c r="F7" i="12"/>
  <c r="F8" i="12"/>
  <c r="F9" i="12"/>
  <c r="F10" i="12"/>
  <c r="F11" i="12"/>
  <c r="G72" i="14"/>
  <c r="F12" i="12"/>
  <c r="G73" i="14" s="1"/>
  <c r="F13" i="12"/>
  <c r="G74" i="14"/>
  <c r="F14" i="12"/>
  <c r="G75" i="14" s="1"/>
  <c r="F15" i="12"/>
  <c r="G76" i="14"/>
  <c r="F16" i="12"/>
  <c r="G77" i="14" s="1"/>
  <c r="F17" i="12"/>
  <c r="G78" i="14"/>
  <c r="F18" i="12"/>
  <c r="G79" i="14" s="1"/>
  <c r="F19" i="12"/>
  <c r="G80" i="14"/>
  <c r="F20" i="12"/>
  <c r="G81" i="14" s="1"/>
  <c r="F21" i="12"/>
  <c r="G82" i="14"/>
  <c r="F22" i="12"/>
  <c r="G83" i="14" s="1"/>
  <c r="F23" i="12"/>
  <c r="G84" i="14"/>
  <c r="E6" i="12"/>
  <c r="E7" i="12"/>
  <c r="E8" i="12"/>
  <c r="E9" i="12"/>
  <c r="E10" i="12"/>
  <c r="E11" i="12"/>
  <c r="F72" i="14"/>
  <c r="E12" i="12"/>
  <c r="F73" i="14" s="1"/>
  <c r="E13" i="12"/>
  <c r="F74" i="14"/>
  <c r="E14" i="12"/>
  <c r="F75" i="14" s="1"/>
  <c r="E15" i="12"/>
  <c r="F76" i="14"/>
  <c r="E16" i="12"/>
  <c r="F77" i="14" s="1"/>
  <c r="E17" i="12"/>
  <c r="F78" i="14"/>
  <c r="E18" i="12"/>
  <c r="F79" i="14" s="1"/>
  <c r="E19" i="12"/>
  <c r="F80" i="14"/>
  <c r="E20" i="12"/>
  <c r="F81" i="14" s="1"/>
  <c r="E21" i="12"/>
  <c r="F82" i="14"/>
  <c r="E22" i="12"/>
  <c r="F83" i="14" s="1"/>
  <c r="E23" i="12"/>
  <c r="F84" i="14"/>
  <c r="D6" i="12"/>
  <c r="D7" i="12"/>
  <c r="D8" i="12"/>
  <c r="D9" i="12"/>
  <c r="D10" i="12"/>
  <c r="D11" i="12"/>
  <c r="E72" i="14"/>
  <c r="D12" i="12"/>
  <c r="E73" i="14" s="1"/>
  <c r="D13" i="12"/>
  <c r="E74" i="14"/>
  <c r="D14" i="12"/>
  <c r="E75" i="14" s="1"/>
  <c r="D15" i="12"/>
  <c r="E76" i="14"/>
  <c r="D16" i="12"/>
  <c r="E77" i="14" s="1"/>
  <c r="D17" i="12"/>
  <c r="E78" i="14"/>
  <c r="D18" i="12"/>
  <c r="E79" i="14" s="1"/>
  <c r="D19" i="12"/>
  <c r="E80" i="14"/>
  <c r="D20" i="12"/>
  <c r="E81" i="14" s="1"/>
  <c r="D21" i="12"/>
  <c r="E82" i="14"/>
  <c r="D22" i="12"/>
  <c r="E83" i="14" s="1"/>
  <c r="D23" i="12"/>
  <c r="E84" i="14"/>
  <c r="C6" i="12"/>
  <c r="C7" i="12"/>
  <c r="C8" i="12"/>
  <c r="C9" i="12"/>
  <c r="C10" i="12"/>
  <c r="C11" i="12"/>
  <c r="D72" i="14"/>
  <c r="C12" i="12"/>
  <c r="D73" i="14" s="1"/>
  <c r="C13" i="12"/>
  <c r="D74" i="14"/>
  <c r="C14" i="12"/>
  <c r="D75" i="14" s="1"/>
  <c r="C15" i="12"/>
  <c r="D76" i="14"/>
  <c r="C16" i="12"/>
  <c r="D77" i="14" s="1"/>
  <c r="C17" i="12"/>
  <c r="D78" i="14"/>
  <c r="C18" i="12"/>
  <c r="D79" i="14" s="1"/>
  <c r="C19" i="12"/>
  <c r="D80" i="14"/>
  <c r="C20" i="12"/>
  <c r="D81" i="14" s="1"/>
  <c r="C21" i="12"/>
  <c r="D82" i="14"/>
  <c r="C22" i="12"/>
  <c r="D83" i="14" s="1"/>
  <c r="C23" i="12"/>
  <c r="D84" i="14"/>
  <c r="D5" i="12"/>
  <c r="E5" i="12"/>
  <c r="F5" i="12"/>
  <c r="G5" i="12"/>
  <c r="G4" i="12"/>
  <c r="H5" i="12"/>
  <c r="I5" i="12"/>
  <c r="I4" i="12"/>
  <c r="J5" i="12"/>
  <c r="K5" i="12"/>
  <c r="L5" i="12"/>
  <c r="M5" i="12"/>
  <c r="N5" i="12"/>
  <c r="O5" i="12"/>
  <c r="O4" i="12"/>
  <c r="P5" i="12"/>
  <c r="Q5" i="12"/>
  <c r="R5" i="12"/>
  <c r="S5" i="12"/>
  <c r="T5" i="12"/>
  <c r="U5" i="12"/>
  <c r="V5" i="12"/>
  <c r="D4" i="12"/>
  <c r="E4" i="12"/>
  <c r="F4" i="12"/>
  <c r="H4" i="12"/>
  <c r="J4" i="12"/>
  <c r="K4" i="12"/>
  <c r="L4" i="12"/>
  <c r="M4" i="12"/>
  <c r="N4" i="12"/>
  <c r="P4" i="12"/>
  <c r="Q4" i="12"/>
  <c r="R4" i="12"/>
  <c r="S4" i="12"/>
  <c r="T4" i="12"/>
  <c r="U4" i="12"/>
  <c r="V4" i="12"/>
  <c r="C24" i="12"/>
  <c r="D85" i="14" s="1"/>
  <c r="C5" i="12"/>
  <c r="C4" i="12"/>
  <c r="B24" i="12"/>
  <c r="C85" i="14" s="1"/>
  <c r="B6" i="12"/>
  <c r="B7" i="12"/>
  <c r="B8" i="12"/>
  <c r="B9" i="12"/>
  <c r="B10" i="12"/>
  <c r="B11" i="12"/>
  <c r="C72" i="14"/>
  <c r="B12" i="12"/>
  <c r="C73" i="14" s="1"/>
  <c r="B13" i="12"/>
  <c r="C74" i="14" s="1"/>
  <c r="B14" i="12"/>
  <c r="C75" i="14" s="1"/>
  <c r="B15" i="12"/>
  <c r="C76" i="14"/>
  <c r="B16" i="12"/>
  <c r="C77" i="14" s="1"/>
  <c r="B17" i="12"/>
  <c r="C78" i="14" s="1"/>
  <c r="B18" i="12"/>
  <c r="C79" i="14" s="1"/>
  <c r="B19" i="12"/>
  <c r="C80" i="14"/>
  <c r="B20" i="12"/>
  <c r="C81" i="14" s="1"/>
  <c r="B21" i="12"/>
  <c r="C82" i="14" s="1"/>
  <c r="B22" i="12"/>
  <c r="C83" i="14" s="1"/>
  <c r="B23" i="12"/>
  <c r="C84" i="14"/>
  <c r="B5" i="12"/>
  <c r="B4" i="12"/>
  <c r="F62" i="14"/>
  <c r="F63" i="14" s="1"/>
  <c r="G62" i="14"/>
  <c r="G63" i="14"/>
  <c r="H62" i="14"/>
  <c r="H63" i="14" s="1"/>
  <c r="J62" i="14"/>
  <c r="K62" i="14"/>
  <c r="K63" i="14" s="1"/>
  <c r="L62" i="14"/>
  <c r="L63" i="14" s="1"/>
  <c r="N62" i="14"/>
  <c r="N63" i="14"/>
  <c r="O62" i="14"/>
  <c r="P62" i="14"/>
  <c r="P63" i="14"/>
  <c r="R62" i="14"/>
  <c r="R63" i="14"/>
  <c r="S62" i="14"/>
  <c r="S63" i="14"/>
  <c r="T62" i="14"/>
  <c r="T63" i="14"/>
  <c r="V62" i="14"/>
  <c r="W62" i="14"/>
  <c r="W63" i="14" s="1"/>
  <c r="D62" i="14"/>
  <c r="D63" i="14" s="1"/>
  <c r="E10" i="14"/>
  <c r="E11" i="14"/>
  <c r="F10" i="14"/>
  <c r="F11" i="14" s="1"/>
  <c r="G10" i="14"/>
  <c r="G11" i="14" s="1"/>
  <c r="H10" i="14"/>
  <c r="H11" i="14" s="1"/>
  <c r="I10" i="14"/>
  <c r="I11" i="14"/>
  <c r="J10" i="14"/>
  <c r="J11" i="14" s="1"/>
  <c r="K10" i="14"/>
  <c r="K11" i="14" s="1"/>
  <c r="L10" i="14"/>
  <c r="L11" i="14" s="1"/>
  <c r="M10" i="14"/>
  <c r="M11" i="14"/>
  <c r="N10" i="14"/>
  <c r="N11" i="14" s="1"/>
  <c r="O10" i="14"/>
  <c r="O11" i="14" s="1"/>
  <c r="P10" i="14"/>
  <c r="P11" i="14" s="1"/>
  <c r="Q10" i="14"/>
  <c r="Q11" i="14"/>
  <c r="R10" i="14"/>
  <c r="R11" i="14" s="1"/>
  <c r="S10" i="14"/>
  <c r="S11" i="14" s="1"/>
  <c r="T10" i="14"/>
  <c r="T11" i="14" s="1"/>
  <c r="U10" i="14"/>
  <c r="V10" i="14"/>
  <c r="V11" i="14"/>
  <c r="W10" i="14"/>
  <c r="W11" i="14"/>
  <c r="D10" i="14"/>
  <c r="D11" i="14"/>
  <c r="C10" i="14"/>
  <c r="C11" i="14"/>
  <c r="I7" i="14"/>
  <c r="E7" i="14"/>
  <c r="B6" i="14"/>
  <c r="B3" i="14"/>
  <c r="Y1" i="12"/>
  <c r="Y62" i="14"/>
  <c r="Y63" i="14"/>
  <c r="AG1" i="12"/>
  <c r="AG62" i="14" s="1"/>
  <c r="AG63" i="14" s="1"/>
  <c r="AD1" i="13"/>
  <c r="AD10" i="14"/>
  <c r="AD11" i="14" s="1"/>
  <c r="V63" i="14"/>
  <c r="U11" i="14"/>
  <c r="O63" i="14"/>
  <c r="J63" i="14"/>
  <c r="B56" i="14"/>
  <c r="B57" i="14"/>
  <c r="A24" i="15"/>
  <c r="A22" i="15"/>
  <c r="B37" i="14"/>
  <c r="B38" i="14"/>
  <c r="B39" i="14"/>
  <c r="A35" i="13"/>
  <c r="B45" i="14" s="1"/>
  <c r="A40" i="13"/>
  <c r="B50" i="14"/>
  <c r="A43" i="13"/>
  <c r="B53" i="14" s="1"/>
  <c r="B36" i="14"/>
  <c r="B14" i="14"/>
  <c r="B15" i="14"/>
  <c r="B17" i="14"/>
  <c r="B18" i="14"/>
  <c r="B19" i="14"/>
  <c r="B20" i="14"/>
  <c r="A18" i="13"/>
  <c r="B27" i="14"/>
  <c r="A23" i="13"/>
  <c r="B32" i="14"/>
  <c r="B13" i="14"/>
  <c r="X1" i="11"/>
  <c r="Y1" i="11"/>
  <c r="Y32" i="11" s="1"/>
  <c r="Z140" i="14" s="1"/>
  <c r="AB1" i="11"/>
  <c r="AB9" i="11" s="1"/>
  <c r="AC117" i="14"/>
  <c r="AC32" i="11"/>
  <c r="AD140" i="14"/>
  <c r="AF1" i="11"/>
  <c r="AF32" i="11" s="1"/>
  <c r="AF33" i="11"/>
  <c r="AG141" i="14" s="1"/>
  <c r="AG32" i="11"/>
  <c r="AH140" i="14" s="1"/>
  <c r="AH1" i="11"/>
  <c r="AH35" i="11" s="1"/>
  <c r="AI143" i="14" s="1"/>
  <c r="AI1" i="11"/>
  <c r="AI30" i="11"/>
  <c r="AJ138" i="14"/>
  <c r="AH30" i="11"/>
  <c r="AI138" i="14" s="1"/>
  <c r="AH32" i="11"/>
  <c r="AI140" i="14" s="1"/>
  <c r="AH34" i="11"/>
  <c r="AI142" i="14" s="1"/>
  <c r="AH38" i="11"/>
  <c r="AI146" i="14" s="1"/>
  <c r="AH40" i="11"/>
  <c r="AI148" i="14" s="1"/>
  <c r="AH42" i="11"/>
  <c r="AI150" i="14" s="1"/>
  <c r="AG31" i="11"/>
  <c r="AH139" i="14"/>
  <c r="AG33" i="11"/>
  <c r="AH141" i="14" s="1"/>
  <c r="AG35" i="11"/>
  <c r="AH143" i="14" s="1"/>
  <c r="AG36" i="11"/>
  <c r="AH144" i="14" s="1"/>
  <c r="AG39" i="11"/>
  <c r="AH147" i="14"/>
  <c r="AG40" i="11"/>
  <c r="AH148" i="14" s="1"/>
  <c r="AG41" i="11"/>
  <c r="AH149" i="14" s="1"/>
  <c r="AG44" i="11"/>
  <c r="AH152" i="14" s="1"/>
  <c r="AG140" i="14"/>
  <c r="AF37" i="11"/>
  <c r="AG145" i="14" s="1"/>
  <c r="AF42" i="11"/>
  <c r="AG150" i="14" s="1"/>
  <c r="AE30" i="11"/>
  <c r="AF138" i="14" s="1"/>
  <c r="AE31" i="11"/>
  <c r="AF139" i="14"/>
  <c r="AE33" i="11"/>
  <c r="AF141" i="14" s="1"/>
  <c r="AE34" i="11"/>
  <c r="AF142" i="14" s="1"/>
  <c r="AE35" i="11"/>
  <c r="AF143" i="14" s="1"/>
  <c r="AE37" i="11"/>
  <c r="AF145" i="14"/>
  <c r="AE38" i="11"/>
  <c r="AF146" i="14" s="1"/>
  <c r="AE39" i="11"/>
  <c r="AF147" i="14" s="1"/>
  <c r="AE41" i="11"/>
  <c r="AF149" i="14" s="1"/>
  <c r="AE42" i="11"/>
  <c r="AF150" i="14"/>
  <c r="AE43" i="11"/>
  <c r="AF151" i="14" s="1"/>
  <c r="AD30" i="11"/>
  <c r="AE138" i="14" s="1"/>
  <c r="AD31" i="11"/>
  <c r="AE139" i="14" s="1"/>
  <c r="AD32" i="11"/>
  <c r="AE140" i="14"/>
  <c r="AD34" i="11"/>
  <c r="AE142" i="14" s="1"/>
  <c r="AD35" i="11"/>
  <c r="AE143" i="14" s="1"/>
  <c r="AD36" i="11"/>
  <c r="AE144" i="14" s="1"/>
  <c r="AD37" i="11"/>
  <c r="AE145" i="14"/>
  <c r="AD38" i="11"/>
  <c r="AE146" i="14" s="1"/>
  <c r="AD39" i="11"/>
  <c r="AE147" i="14"/>
  <c r="AD40" i="11"/>
  <c r="AE148" i="14" s="1"/>
  <c r="AD41" i="11"/>
  <c r="AE149" i="14" s="1"/>
  <c r="AD42" i="11"/>
  <c r="AE150" i="14" s="1"/>
  <c r="AD43" i="11"/>
  <c r="AE151" i="14" s="1"/>
  <c r="AD44" i="11"/>
  <c r="AE152" i="14" s="1"/>
  <c r="AC31" i="11"/>
  <c r="AD139" i="14"/>
  <c r="AC33" i="11"/>
  <c r="AD141" i="14" s="1"/>
  <c r="AC35" i="11"/>
  <c r="AD143" i="14"/>
  <c r="AC36" i="11"/>
  <c r="AD144" i="14" s="1"/>
  <c r="AC39" i="11"/>
  <c r="AD147" i="14" s="1"/>
  <c r="AC40" i="11"/>
  <c r="AD148" i="14" s="1"/>
  <c r="AC41" i="11"/>
  <c r="AD149" i="14" s="1"/>
  <c r="AC44" i="11"/>
  <c r="AD152" i="14" s="1"/>
  <c r="AB32" i="11"/>
  <c r="AC140" i="14"/>
  <c r="AB37" i="11"/>
  <c r="AC145" i="14" s="1"/>
  <c r="AB42" i="11"/>
  <c r="AC150" i="14"/>
  <c r="AA30" i="11"/>
  <c r="AB138" i="14" s="1"/>
  <c r="AA31" i="11"/>
  <c r="AB139" i="14" s="1"/>
  <c r="AA33" i="11"/>
  <c r="AB141" i="14" s="1"/>
  <c r="AA34" i="11"/>
  <c r="AB142" i="14" s="1"/>
  <c r="AA35" i="11"/>
  <c r="AB143" i="14" s="1"/>
  <c r="AA37" i="11"/>
  <c r="AB145" i="14"/>
  <c r="AA38" i="11"/>
  <c r="AB146" i="14" s="1"/>
  <c r="AA39" i="11"/>
  <c r="AB147" i="14"/>
  <c r="AA41" i="11"/>
  <c r="AB149" i="14" s="1"/>
  <c r="AA42" i="11"/>
  <c r="AB150" i="14" s="1"/>
  <c r="AA43" i="11"/>
  <c r="AB151" i="14" s="1"/>
  <c r="Z30" i="11"/>
  <c r="AA138" i="14" s="1"/>
  <c r="Z31" i="11"/>
  <c r="AA139" i="14" s="1"/>
  <c r="Z32" i="11"/>
  <c r="AA140" i="14"/>
  <c r="Z33" i="11"/>
  <c r="AA141" i="14" s="1"/>
  <c r="Z34" i="11"/>
  <c r="AA142" i="14"/>
  <c r="Z35" i="11"/>
  <c r="AA143" i="14" s="1"/>
  <c r="Z36" i="11"/>
  <c r="AA144" i="14" s="1"/>
  <c r="Z37" i="11"/>
  <c r="AA145" i="14" s="1"/>
  <c r="Z38" i="11"/>
  <c r="AA146" i="14" s="1"/>
  <c r="Z39" i="11"/>
  <c r="AA147" i="14" s="1"/>
  <c r="Z40" i="11"/>
  <c r="AA148" i="14"/>
  <c r="Z41" i="11"/>
  <c r="AA149" i="14" s="1"/>
  <c r="Z42" i="11"/>
  <c r="AA150" i="14"/>
  <c r="Z43" i="11"/>
  <c r="AA151" i="14" s="1"/>
  <c r="Z44" i="11"/>
  <c r="AA152" i="14" s="1"/>
  <c r="Y33" i="11"/>
  <c r="Z141" i="14" s="1"/>
  <c r="Y35" i="11"/>
  <c r="Z143" i="14"/>
  <c r="Y40" i="11"/>
  <c r="Z148" i="14" s="1"/>
  <c r="Y41" i="11"/>
  <c r="Z149" i="14"/>
  <c r="AI14" i="11"/>
  <c r="AJ122" i="14"/>
  <c r="AI16" i="11"/>
  <c r="AJ124" i="14" s="1"/>
  <c r="AI19" i="11"/>
  <c r="AJ127" i="14"/>
  <c r="AI22" i="11"/>
  <c r="AJ130" i="14" s="1"/>
  <c r="AI24" i="11"/>
  <c r="AJ132" i="14"/>
  <c r="AH12" i="11"/>
  <c r="AI120" i="14" s="1"/>
  <c r="AH13" i="11"/>
  <c r="AI121" i="14"/>
  <c r="AH14" i="11"/>
  <c r="AI122" i="14" s="1"/>
  <c r="AH15" i="11"/>
  <c r="AI123" i="14"/>
  <c r="AH16" i="11"/>
  <c r="AI124" i="14" s="1"/>
  <c r="AH17" i="11"/>
  <c r="AI125" i="14"/>
  <c r="AH18" i="11"/>
  <c r="AI126" i="14" s="1"/>
  <c r="AH19" i="11"/>
  <c r="AI127" i="14"/>
  <c r="AH20" i="11"/>
  <c r="AI128" i="14" s="1"/>
  <c r="AH21" i="11"/>
  <c r="AI129" i="14"/>
  <c r="AH22" i="11"/>
  <c r="AI130" i="14" s="1"/>
  <c r="AH23" i="11"/>
  <c r="AI131" i="14"/>
  <c r="AH24" i="11"/>
  <c r="AI132" i="14" s="1"/>
  <c r="AG12" i="11"/>
  <c r="AH120" i="14"/>
  <c r="AG13" i="11"/>
  <c r="AH121" i="14" s="1"/>
  <c r="AG14" i="11"/>
  <c r="AH122" i="14"/>
  <c r="AG17" i="11"/>
  <c r="AH125" i="14" s="1"/>
  <c r="AG18" i="11"/>
  <c r="AH126" i="14"/>
  <c r="AG20" i="11"/>
  <c r="AH128" i="14" s="1"/>
  <c r="AG22" i="11"/>
  <c r="AH130" i="14"/>
  <c r="AF12" i="11"/>
  <c r="AG120" i="14" s="1"/>
  <c r="AF15" i="11"/>
  <c r="AG123" i="14"/>
  <c r="AF17" i="11"/>
  <c r="AG125" i="14" s="1"/>
  <c r="AF20" i="11"/>
  <c r="AG128" i="14"/>
  <c r="AF23" i="11"/>
  <c r="AG131" i="14" s="1"/>
  <c r="AE12" i="11"/>
  <c r="AF120" i="14"/>
  <c r="AE14" i="11"/>
  <c r="AF122" i="14" s="1"/>
  <c r="AE15" i="11"/>
  <c r="AF123" i="14"/>
  <c r="AE16" i="11"/>
  <c r="AF124" i="14" s="1"/>
  <c r="AE18" i="11"/>
  <c r="AF126" i="14"/>
  <c r="AE19" i="11"/>
  <c r="AF127" i="14" s="1"/>
  <c r="AE20" i="11"/>
  <c r="AF128" i="14"/>
  <c r="AE22" i="11"/>
  <c r="AF130" i="14" s="1"/>
  <c r="AE23" i="11"/>
  <c r="AF131" i="14"/>
  <c r="AE24" i="11"/>
  <c r="AF132" i="14" s="1"/>
  <c r="AD12" i="11"/>
  <c r="AE120" i="14"/>
  <c r="AD13" i="11"/>
  <c r="AE121" i="14" s="1"/>
  <c r="AD14" i="11"/>
  <c r="AE122" i="14"/>
  <c r="AD15" i="11"/>
  <c r="AE123" i="14" s="1"/>
  <c r="AD16" i="11"/>
  <c r="AE124" i="14"/>
  <c r="AD17" i="11"/>
  <c r="AE125" i="14" s="1"/>
  <c r="AD18" i="11"/>
  <c r="AE126" i="14"/>
  <c r="AD19" i="11"/>
  <c r="AE127" i="14" s="1"/>
  <c r="AD20" i="11"/>
  <c r="AE128" i="14"/>
  <c r="AD21" i="11"/>
  <c r="AE129" i="14" s="1"/>
  <c r="AD22" i="11"/>
  <c r="AE130" i="14"/>
  <c r="AD23" i="11"/>
  <c r="AE131" i="14" s="1"/>
  <c r="AD24" i="11"/>
  <c r="AE132" i="14"/>
  <c r="AC13" i="11"/>
  <c r="AD121" i="14" s="1"/>
  <c r="AC14" i="11"/>
  <c r="AD122" i="14"/>
  <c r="AC16" i="11"/>
  <c r="AD124" i="14" s="1"/>
  <c r="AC18" i="11"/>
  <c r="AD126" i="14"/>
  <c r="AC20" i="11"/>
  <c r="AD128" i="14" s="1"/>
  <c r="AC21" i="11"/>
  <c r="AD129" i="14"/>
  <c r="AC24" i="11"/>
  <c r="AD132" i="14" s="1"/>
  <c r="AB13" i="11"/>
  <c r="AC121" i="14"/>
  <c r="AB16" i="11"/>
  <c r="AC124" i="14" s="1"/>
  <c r="AB19" i="11"/>
  <c r="AC127" i="14"/>
  <c r="AB21" i="11"/>
  <c r="AC129" i="14" s="1"/>
  <c r="AB24" i="11"/>
  <c r="AC132" i="14"/>
  <c r="AA12" i="11"/>
  <c r="AB120" i="14" s="1"/>
  <c r="AA14" i="11"/>
  <c r="AB122" i="14"/>
  <c r="AA15" i="11"/>
  <c r="AB123" i="14" s="1"/>
  <c r="AA16" i="11"/>
  <c r="AB124" i="14"/>
  <c r="AA18" i="11"/>
  <c r="AB126" i="14" s="1"/>
  <c r="AA19" i="11"/>
  <c r="AB127" i="14"/>
  <c r="AA20" i="11"/>
  <c r="AB128" i="14" s="1"/>
  <c r="AA22" i="11"/>
  <c r="AB130" i="14"/>
  <c r="AA23" i="11"/>
  <c r="AB131" i="14" s="1"/>
  <c r="AA24" i="11"/>
  <c r="AB132" i="14" s="1"/>
  <c r="Z12" i="11"/>
  <c r="AA120" i="14" s="1"/>
  <c r="Z13" i="11"/>
  <c r="AA121" i="14"/>
  <c r="Z14" i="11"/>
  <c r="AA122" i="14" s="1"/>
  <c r="Z15" i="11"/>
  <c r="AA123" i="14" s="1"/>
  <c r="Z16" i="11"/>
  <c r="AA124" i="14" s="1"/>
  <c r="Z17" i="11"/>
  <c r="AA125" i="14"/>
  <c r="Z18" i="11"/>
  <c r="AA126" i="14" s="1"/>
  <c r="Z19" i="11"/>
  <c r="AA127" i="14" s="1"/>
  <c r="Z21" i="11"/>
  <c r="AA129" i="14" s="1"/>
  <c r="Z22" i="11"/>
  <c r="AA130" i="14"/>
  <c r="Z23" i="11"/>
  <c r="AA131" i="14" s="1"/>
  <c r="Z24" i="11"/>
  <c r="AA132" i="14" s="1"/>
  <c r="Y12" i="11"/>
  <c r="Z120" i="14" s="1"/>
  <c r="Y14" i="11"/>
  <c r="Z122" i="14"/>
  <c r="Y16" i="11"/>
  <c r="Z124" i="14" s="1"/>
  <c r="Y17" i="11"/>
  <c r="Z125" i="14" s="1"/>
  <c r="Y20" i="11"/>
  <c r="Z128" i="14" s="1"/>
  <c r="Y21" i="11"/>
  <c r="Z129" i="14"/>
  <c r="Y22" i="11"/>
  <c r="Z130" i="14" s="1"/>
  <c r="X109" i="14"/>
  <c r="W32" i="11"/>
  <c r="X140" i="14" s="1"/>
  <c r="W34" i="11"/>
  <c r="X142" i="14"/>
  <c r="W37" i="11"/>
  <c r="X145" i="14" s="1"/>
  <c r="W40" i="11"/>
  <c r="X148" i="14"/>
  <c r="W42" i="11"/>
  <c r="X150" i="14" s="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27" i="11"/>
  <c r="A26" i="11"/>
  <c r="W16" i="11"/>
  <c r="X124" i="14" s="1"/>
  <c r="W18" i="11"/>
  <c r="X126" i="14" s="1"/>
  <c r="W21" i="11"/>
  <c r="X129" i="14" s="1"/>
  <c r="W24" i="11"/>
  <c r="X132" i="14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5" i="11"/>
  <c r="A4" i="11"/>
  <c r="AJ1" i="11"/>
  <c r="AJ42" i="11"/>
  <c r="AJ40" i="11"/>
  <c r="C25" i="11"/>
  <c r="AJ6" i="11"/>
  <c r="AJ11" i="11"/>
  <c r="AH28" i="13"/>
  <c r="AH38" i="14" s="1"/>
  <c r="AH29" i="13"/>
  <c r="AH39" i="14"/>
  <c r="AH30" i="13"/>
  <c r="AH40" i="14" s="1"/>
  <c r="AH32" i="13"/>
  <c r="AH42" i="14"/>
  <c r="AH33" i="13"/>
  <c r="AH43" i="14" s="1"/>
  <c r="AH34" i="13"/>
  <c r="AH44" i="14"/>
  <c r="AH36" i="13"/>
  <c r="AH46" i="14" s="1"/>
  <c r="AH37" i="13"/>
  <c r="AH47" i="14"/>
  <c r="AH38" i="13"/>
  <c r="AH48" i="14" s="1"/>
  <c r="AH40" i="13"/>
  <c r="AH50" i="14"/>
  <c r="AH41" i="13"/>
  <c r="AH51" i="14" s="1"/>
  <c r="AH42" i="13"/>
  <c r="AH52" i="14"/>
  <c r="AH44" i="13"/>
  <c r="AH54" i="14" s="1"/>
  <c r="AG28" i="13"/>
  <c r="AG38" i="14"/>
  <c r="AG29" i="13"/>
  <c r="AG39" i="14" s="1"/>
  <c r="AG31" i="13"/>
  <c r="AG41" i="14"/>
  <c r="AG32" i="13"/>
  <c r="AG42" i="14" s="1"/>
  <c r="AG33" i="13"/>
  <c r="AG43" i="14"/>
  <c r="AG35" i="13"/>
  <c r="AG45" i="14" s="1"/>
  <c r="AG36" i="13"/>
  <c r="AG46" i="14"/>
  <c r="AG37" i="13"/>
  <c r="AG47" i="14" s="1"/>
  <c r="AG39" i="13"/>
  <c r="AG49" i="14"/>
  <c r="AG40" i="13"/>
  <c r="AG50" i="14" s="1"/>
  <c r="AG41" i="13"/>
  <c r="AG51" i="14"/>
  <c r="AG43" i="13"/>
  <c r="AG53" i="14" s="1"/>
  <c r="AG44" i="13"/>
  <c r="AG54" i="14"/>
  <c r="AF28" i="13"/>
  <c r="AF38" i="14" s="1"/>
  <c r="AF30" i="13"/>
  <c r="AF40" i="14"/>
  <c r="AF31" i="13"/>
  <c r="AF41" i="14" s="1"/>
  <c r="AF32" i="13"/>
  <c r="AF42" i="14"/>
  <c r="AF34" i="13"/>
  <c r="AF44" i="14" s="1"/>
  <c r="AF35" i="13"/>
  <c r="AF45" i="14"/>
  <c r="AF36" i="13"/>
  <c r="AF46" i="14" s="1"/>
  <c r="AF38" i="13"/>
  <c r="AF48" i="14"/>
  <c r="AF39" i="13"/>
  <c r="AF49" i="14" s="1"/>
  <c r="AF40" i="13"/>
  <c r="AF50" i="14"/>
  <c r="AF42" i="13"/>
  <c r="AF52" i="14" s="1"/>
  <c r="AF43" i="13"/>
  <c r="AF53" i="14"/>
  <c r="AF44" i="13"/>
  <c r="AF54" i="14" s="1"/>
  <c r="AE29" i="13"/>
  <c r="AE39" i="14"/>
  <c r="AE30" i="13"/>
  <c r="AE40" i="14" s="1"/>
  <c r="AE31" i="13"/>
  <c r="AE41" i="14"/>
  <c r="AE33" i="13"/>
  <c r="AE43" i="14" s="1"/>
  <c r="AE34" i="13"/>
  <c r="AE44" i="14"/>
  <c r="AE35" i="13"/>
  <c r="AE45" i="14" s="1"/>
  <c r="AE37" i="13"/>
  <c r="AE47" i="14"/>
  <c r="AE38" i="13"/>
  <c r="AE48" i="14" s="1"/>
  <c r="AE55" i="14" s="1"/>
  <c r="AE39" i="13"/>
  <c r="AE49" i="14"/>
  <c r="AE41" i="13"/>
  <c r="AE51" i="14" s="1"/>
  <c r="AE42" i="13"/>
  <c r="AE52" i="14"/>
  <c r="AE43" i="13"/>
  <c r="AE53" i="14" s="1"/>
  <c r="AD28" i="13"/>
  <c r="AD38" i="14"/>
  <c r="AD29" i="13"/>
  <c r="AD39" i="14" s="1"/>
  <c r="AD30" i="13"/>
  <c r="AD40" i="14"/>
  <c r="AD32" i="13"/>
  <c r="AD42" i="14" s="1"/>
  <c r="AD33" i="13"/>
  <c r="AD43" i="14"/>
  <c r="AD34" i="13"/>
  <c r="AD44" i="14" s="1"/>
  <c r="AD36" i="13"/>
  <c r="AD46" i="14"/>
  <c r="AD37" i="13"/>
  <c r="AD47" i="14" s="1"/>
  <c r="AD38" i="13"/>
  <c r="AD48" i="14"/>
  <c r="AD40" i="13"/>
  <c r="AD50" i="14" s="1"/>
  <c r="AD41" i="13"/>
  <c r="AD51" i="14"/>
  <c r="AD42" i="13"/>
  <c r="AD52" i="14" s="1"/>
  <c r="AD44" i="13"/>
  <c r="AD54" i="14"/>
  <c r="AC28" i="13"/>
  <c r="AC38" i="14" s="1"/>
  <c r="AC29" i="13"/>
  <c r="AC39" i="14"/>
  <c r="AC31" i="13"/>
  <c r="AC41" i="14" s="1"/>
  <c r="AC32" i="13"/>
  <c r="AC42" i="14"/>
  <c r="AC33" i="13"/>
  <c r="AC43" i="14" s="1"/>
  <c r="AC35" i="13"/>
  <c r="AC45" i="14"/>
  <c r="AC36" i="13"/>
  <c r="AC46" i="14" s="1"/>
  <c r="AC37" i="13"/>
  <c r="AC47" i="14"/>
  <c r="AC39" i="13"/>
  <c r="AC49" i="14" s="1"/>
  <c r="AC40" i="13"/>
  <c r="AC50" i="14"/>
  <c r="AC41" i="13"/>
  <c r="AC51" i="14" s="1"/>
  <c r="AC55" i="14" s="1"/>
  <c r="AC43" i="13"/>
  <c r="AC53" i="14"/>
  <c r="AC44" i="13"/>
  <c r="AC54" i="14" s="1"/>
  <c r="AB28" i="13"/>
  <c r="AB38" i="14"/>
  <c r="AB30" i="13"/>
  <c r="AB40" i="14" s="1"/>
  <c r="AB31" i="13"/>
  <c r="AB41" i="14"/>
  <c r="AB32" i="13"/>
  <c r="AB42" i="14" s="1"/>
  <c r="AB34" i="13"/>
  <c r="AB44" i="14"/>
  <c r="AB35" i="13"/>
  <c r="AB45" i="14" s="1"/>
  <c r="AB36" i="13"/>
  <c r="AB46" i="14"/>
  <c r="AB38" i="13"/>
  <c r="AB48" i="14" s="1"/>
  <c r="AB39" i="13"/>
  <c r="AB49" i="14"/>
  <c r="AB40" i="13"/>
  <c r="AB50" i="14" s="1"/>
  <c r="AB42" i="13"/>
  <c r="AB52" i="14"/>
  <c r="AB43" i="13"/>
  <c r="AB53" i="14" s="1"/>
  <c r="AB44" i="13"/>
  <c r="AB54" i="14"/>
  <c r="AA29" i="13"/>
  <c r="AA39" i="14" s="1"/>
  <c r="AA30" i="13"/>
  <c r="AA40" i="14"/>
  <c r="AA31" i="13"/>
  <c r="AA41" i="14" s="1"/>
  <c r="AA33" i="13"/>
  <c r="AA43" i="14"/>
  <c r="AA34" i="13"/>
  <c r="AA44" i="14" s="1"/>
  <c r="AA55" i="14" s="1"/>
  <c r="AA35" i="13"/>
  <c r="AA45" i="14"/>
  <c r="AA37" i="13"/>
  <c r="AA47" i="14" s="1"/>
  <c r="AA38" i="13"/>
  <c r="AA48" i="14"/>
  <c r="AA39" i="13"/>
  <c r="AA49" i="14" s="1"/>
  <c r="AA41" i="13"/>
  <c r="AA51" i="14"/>
  <c r="AA42" i="13"/>
  <c r="AA52" i="14" s="1"/>
  <c r="AA43" i="13"/>
  <c r="AA53" i="14"/>
  <c r="Z28" i="13"/>
  <c r="Z38" i="14" s="1"/>
  <c r="Z29" i="13"/>
  <c r="Z39" i="14"/>
  <c r="Z30" i="13"/>
  <c r="Z40" i="14" s="1"/>
  <c r="Z32" i="13"/>
  <c r="Z42" i="14"/>
  <c r="Z33" i="13"/>
  <c r="Z43" i="14" s="1"/>
  <c r="Z34" i="13"/>
  <c r="Z44" i="14"/>
  <c r="Z36" i="13"/>
  <c r="Z46" i="14" s="1"/>
  <c r="Z37" i="13"/>
  <c r="Z47" i="14"/>
  <c r="Z38" i="13"/>
  <c r="Z48" i="14" s="1"/>
  <c r="Z40" i="13"/>
  <c r="Z50" i="14"/>
  <c r="Z41" i="13"/>
  <c r="Z51" i="14" s="1"/>
  <c r="Z42" i="13"/>
  <c r="Z52" i="14"/>
  <c r="Z44" i="13"/>
  <c r="Z54" i="14" s="1"/>
  <c r="Y28" i="13"/>
  <c r="Y38" i="14"/>
  <c r="Y29" i="13"/>
  <c r="Y39" i="14" s="1"/>
  <c r="Y31" i="13"/>
  <c r="Y41" i="14"/>
  <c r="Y32" i="13"/>
  <c r="Y42" i="14" s="1"/>
  <c r="Y33" i="13"/>
  <c r="Y43" i="14"/>
  <c r="Y35" i="13"/>
  <c r="Y45" i="14" s="1"/>
  <c r="Y36" i="13"/>
  <c r="Y46" i="14"/>
  <c r="Y37" i="13"/>
  <c r="Y47" i="14" s="1"/>
  <c r="Y39" i="13"/>
  <c r="Y49" i="14"/>
  <c r="Y40" i="13"/>
  <c r="Y50" i="14" s="1"/>
  <c r="Y41" i="13"/>
  <c r="Y51" i="14"/>
  <c r="Y43" i="13"/>
  <c r="Y53" i="14" s="1"/>
  <c r="Y44" i="13"/>
  <c r="Y54" i="14"/>
  <c r="X28" i="13"/>
  <c r="X38" i="14" s="1"/>
  <c r="X29" i="13"/>
  <c r="X39" i="14"/>
  <c r="X30" i="13"/>
  <c r="X40" i="14" s="1"/>
  <c r="X31" i="13"/>
  <c r="X41" i="14"/>
  <c r="X32" i="13"/>
  <c r="X42" i="14" s="1"/>
  <c r="X33" i="13"/>
  <c r="X43" i="14"/>
  <c r="X34" i="13"/>
  <c r="X44" i="14" s="1"/>
  <c r="X35" i="13"/>
  <c r="X45" i="14"/>
  <c r="X36" i="13"/>
  <c r="X46" i="14" s="1"/>
  <c r="X37" i="13"/>
  <c r="X47" i="14"/>
  <c r="X38" i="13"/>
  <c r="X48" i="14" s="1"/>
  <c r="X39" i="13"/>
  <c r="X49" i="14"/>
  <c r="X40" i="13"/>
  <c r="X50" i="14" s="1"/>
  <c r="X41" i="13"/>
  <c r="X51" i="14"/>
  <c r="X42" i="13"/>
  <c r="X52" i="14" s="1"/>
  <c r="X43" i="13"/>
  <c r="X53" i="14"/>
  <c r="X44" i="13"/>
  <c r="X54" i="14" s="1"/>
  <c r="AI28" i="13"/>
  <c r="AI38" i="14" s="1"/>
  <c r="AI29" i="13"/>
  <c r="AI39" i="14" s="1"/>
  <c r="AI30" i="13"/>
  <c r="AI40" i="14"/>
  <c r="AI31" i="13"/>
  <c r="AI41" i="14" s="1"/>
  <c r="AI55" i="14" s="1"/>
  <c r="AI32" i="13"/>
  <c r="AI42" i="14" s="1"/>
  <c r="AI34" i="13"/>
  <c r="AI44" i="14" s="1"/>
  <c r="AI35" i="13"/>
  <c r="AI45" i="14"/>
  <c r="AI36" i="13"/>
  <c r="AI46" i="14" s="1"/>
  <c r="AI37" i="13"/>
  <c r="AI47" i="14" s="1"/>
  <c r="AI38" i="13"/>
  <c r="AI48" i="14" s="1"/>
  <c r="AI39" i="13"/>
  <c r="AI49" i="14"/>
  <c r="AI40" i="13"/>
  <c r="AI50" i="14" s="1"/>
  <c r="AI42" i="13"/>
  <c r="AI52" i="14" s="1"/>
  <c r="AI43" i="13"/>
  <c r="AI53" i="14" s="1"/>
  <c r="AI44" i="13"/>
  <c r="AI54" i="14"/>
  <c r="AI27" i="13"/>
  <c r="AI37" i="14" s="1"/>
  <c r="X27" i="13"/>
  <c r="X37" i="14" s="1"/>
  <c r="X55" i="14" s="1"/>
  <c r="Y27" i="13"/>
  <c r="Y37" i="14" s="1"/>
  <c r="Z27" i="13"/>
  <c r="Z37" i="14"/>
  <c r="AA27" i="13"/>
  <c r="AA37" i="14" s="1"/>
  <c r="AB27" i="13"/>
  <c r="AB37" i="14" s="1"/>
  <c r="AB26" i="13"/>
  <c r="AB36" i="14" s="1"/>
  <c r="AC27" i="13"/>
  <c r="AC37" i="14"/>
  <c r="AD27" i="13"/>
  <c r="AD37" i="14"/>
  <c r="AE27" i="13"/>
  <c r="AE37" i="14"/>
  <c r="AF27" i="13"/>
  <c r="AF37" i="14" s="1"/>
  <c r="AG27" i="13"/>
  <c r="AG37" i="14"/>
  <c r="AH27" i="13"/>
  <c r="AH37" i="14"/>
  <c r="X26" i="13"/>
  <c r="X36" i="14"/>
  <c r="Y26" i="13"/>
  <c r="Y36" i="14" s="1"/>
  <c r="AA26" i="13"/>
  <c r="AA36" i="14" s="1"/>
  <c r="AC26" i="13"/>
  <c r="AC36" i="14" s="1"/>
  <c r="AD26" i="13"/>
  <c r="AD36" i="14" s="1"/>
  <c r="AD55" i="14" s="1"/>
  <c r="AE26" i="13"/>
  <c r="AE36" i="14" s="1"/>
  <c r="AF26" i="13"/>
  <c r="AF36" i="14" s="1"/>
  <c r="AG26" i="13"/>
  <c r="AG36" i="14" s="1"/>
  <c r="AI26" i="13"/>
  <c r="AI36" i="14"/>
  <c r="AI6" i="13"/>
  <c r="AI15" i="14"/>
  <c r="AI7" i="13"/>
  <c r="AI16" i="14"/>
  <c r="AI8" i="13"/>
  <c r="AI17" i="14" s="1"/>
  <c r="AI9" i="13"/>
  <c r="AI18" i="14"/>
  <c r="AI10" i="13"/>
  <c r="AI19" i="14"/>
  <c r="AI11" i="13"/>
  <c r="AI20" i="14"/>
  <c r="AI34" i="14" s="1"/>
  <c r="AI13" i="13"/>
  <c r="AI22" i="14" s="1"/>
  <c r="AI14" i="13"/>
  <c r="AI23" i="14"/>
  <c r="AI15" i="13"/>
  <c r="AI24" i="14"/>
  <c r="AI16" i="13"/>
  <c r="AI25" i="14"/>
  <c r="AI17" i="13"/>
  <c r="AI26" i="14" s="1"/>
  <c r="AI18" i="13"/>
  <c r="AI27" i="14"/>
  <c r="AI19" i="13"/>
  <c r="AI28" i="14"/>
  <c r="AI21" i="13"/>
  <c r="AI30" i="14"/>
  <c r="AI22" i="13"/>
  <c r="AI31" i="14" s="1"/>
  <c r="AI23" i="13"/>
  <c r="AI32" i="14"/>
  <c r="AI24" i="13"/>
  <c r="AI33" i="14"/>
  <c r="AH6" i="13"/>
  <c r="AH15" i="14"/>
  <c r="AH7" i="13"/>
  <c r="AH16" i="14" s="1"/>
  <c r="AH8" i="13"/>
  <c r="AH17" i="14"/>
  <c r="AH10" i="13"/>
  <c r="AH19" i="14"/>
  <c r="AH11" i="13"/>
  <c r="AH20" i="14"/>
  <c r="AH12" i="13"/>
  <c r="AH21" i="14" s="1"/>
  <c r="AH13" i="13"/>
  <c r="AH22" i="14"/>
  <c r="AH14" i="13"/>
  <c r="AH23" i="14"/>
  <c r="AH15" i="13"/>
  <c r="AH24" i="14"/>
  <c r="AH16" i="13"/>
  <c r="AH25" i="14" s="1"/>
  <c r="AH18" i="13"/>
  <c r="AH27" i="14"/>
  <c r="AH19" i="13"/>
  <c r="AH28" i="14" s="1"/>
  <c r="AH20" i="13"/>
  <c r="AH29" i="14"/>
  <c r="AH21" i="13"/>
  <c r="AH30" i="14" s="1"/>
  <c r="AH22" i="13"/>
  <c r="AH31" i="14"/>
  <c r="AH23" i="13"/>
  <c r="AH32" i="14" s="1"/>
  <c r="AH24" i="13"/>
  <c r="AH33" i="14"/>
  <c r="AG7" i="13"/>
  <c r="AG16" i="14" s="1"/>
  <c r="AG8" i="13"/>
  <c r="AG17" i="14"/>
  <c r="AG9" i="13"/>
  <c r="AG18" i="14" s="1"/>
  <c r="AG10" i="13"/>
  <c r="AG19" i="14"/>
  <c r="AG11" i="13"/>
  <c r="AG20" i="14" s="1"/>
  <c r="AG12" i="13"/>
  <c r="AG21" i="14"/>
  <c r="AG13" i="13"/>
  <c r="AG22" i="14" s="1"/>
  <c r="AG15" i="13"/>
  <c r="AG24" i="14"/>
  <c r="AG16" i="13"/>
  <c r="AG25" i="14" s="1"/>
  <c r="AG17" i="13"/>
  <c r="AG26" i="14"/>
  <c r="AG18" i="13"/>
  <c r="AG27" i="14" s="1"/>
  <c r="AG19" i="13"/>
  <c r="AG28" i="14"/>
  <c r="AG20" i="13"/>
  <c r="AG29" i="14" s="1"/>
  <c r="AG21" i="13"/>
  <c r="AG30" i="14"/>
  <c r="AG23" i="13"/>
  <c r="AG32" i="14" s="1"/>
  <c r="AG24" i="13"/>
  <c r="AG33" i="14"/>
  <c r="AF6" i="13"/>
  <c r="AF15" i="14" s="1"/>
  <c r="AF7" i="13"/>
  <c r="AF16" i="14"/>
  <c r="AF8" i="13"/>
  <c r="AF17" i="14" s="1"/>
  <c r="AF9" i="13"/>
  <c r="AF18" i="14"/>
  <c r="AF10" i="13"/>
  <c r="AF19" i="14" s="1"/>
  <c r="AF12" i="13"/>
  <c r="AF21" i="14"/>
  <c r="AF13" i="13"/>
  <c r="AF22" i="14" s="1"/>
  <c r="AF14" i="13"/>
  <c r="AF23" i="14"/>
  <c r="AF15" i="13"/>
  <c r="AF24" i="14" s="1"/>
  <c r="AF16" i="13"/>
  <c r="AF25" i="14"/>
  <c r="AF17" i="13"/>
  <c r="AF26" i="14" s="1"/>
  <c r="AF18" i="13"/>
  <c r="AF27" i="14"/>
  <c r="AF20" i="13"/>
  <c r="AF29" i="14" s="1"/>
  <c r="AF21" i="13"/>
  <c r="AF30" i="14"/>
  <c r="AF22" i="13"/>
  <c r="AF31" i="14" s="1"/>
  <c r="AF23" i="13"/>
  <c r="AF32" i="14"/>
  <c r="AF24" i="13"/>
  <c r="AF33" i="14" s="1"/>
  <c r="AE6" i="13"/>
  <c r="AE15" i="14"/>
  <c r="AE7" i="13"/>
  <c r="AE16" i="14" s="1"/>
  <c r="AE9" i="13"/>
  <c r="AE18" i="14"/>
  <c r="AE10" i="13"/>
  <c r="AE19" i="14" s="1"/>
  <c r="AE11" i="13"/>
  <c r="AE20" i="14"/>
  <c r="AE12" i="13"/>
  <c r="AE21" i="14" s="1"/>
  <c r="AE13" i="13"/>
  <c r="AE22" i="14"/>
  <c r="AE14" i="13"/>
  <c r="AE23" i="14" s="1"/>
  <c r="AE15" i="13"/>
  <c r="AE24" i="14"/>
  <c r="AE17" i="13"/>
  <c r="AE26" i="14" s="1"/>
  <c r="AE18" i="13"/>
  <c r="AE27" i="14"/>
  <c r="AE19" i="13"/>
  <c r="AE28" i="14" s="1"/>
  <c r="AE20" i="13"/>
  <c r="AE29" i="14"/>
  <c r="AE21" i="13"/>
  <c r="AE30" i="14" s="1"/>
  <c r="AE22" i="13"/>
  <c r="AE31" i="14"/>
  <c r="AE23" i="13"/>
  <c r="AE32" i="14" s="1"/>
  <c r="AE34" i="14" s="1"/>
  <c r="AD6" i="13"/>
  <c r="AD15" i="14"/>
  <c r="AD7" i="13"/>
  <c r="AD16" i="14" s="1"/>
  <c r="AD8" i="13"/>
  <c r="AD17" i="14"/>
  <c r="AD9" i="13"/>
  <c r="AD18" i="14" s="1"/>
  <c r="AD10" i="13"/>
  <c r="AD19" i="14"/>
  <c r="AD11" i="13"/>
  <c r="AD20" i="14" s="1"/>
  <c r="AD12" i="13"/>
  <c r="AD21" i="14"/>
  <c r="AD14" i="13"/>
  <c r="AD23" i="14" s="1"/>
  <c r="AD15" i="13"/>
  <c r="AD24" i="14"/>
  <c r="AD16" i="13"/>
  <c r="AD25" i="14" s="1"/>
  <c r="AD17" i="13"/>
  <c r="AD26" i="14"/>
  <c r="AD18" i="13"/>
  <c r="AD27" i="14" s="1"/>
  <c r="AD19" i="13"/>
  <c r="AD28" i="14"/>
  <c r="AD20" i="13"/>
  <c r="AD29" i="14" s="1"/>
  <c r="AD22" i="13"/>
  <c r="AD31" i="14"/>
  <c r="AD23" i="13"/>
  <c r="AD32" i="14" s="1"/>
  <c r="AD24" i="13"/>
  <c r="AD33" i="14"/>
  <c r="AC6" i="13"/>
  <c r="AC15" i="14" s="1"/>
  <c r="AC7" i="13"/>
  <c r="AC16" i="14"/>
  <c r="AC8" i="13"/>
  <c r="AC17" i="14" s="1"/>
  <c r="AC9" i="13"/>
  <c r="AC18" i="14"/>
  <c r="AC11" i="13"/>
  <c r="AC20" i="14" s="1"/>
  <c r="AC12" i="13"/>
  <c r="AC21" i="14"/>
  <c r="AC13" i="13"/>
  <c r="AC22" i="14" s="1"/>
  <c r="AC14" i="13"/>
  <c r="AC23" i="14"/>
  <c r="AC15" i="13"/>
  <c r="AC24" i="14" s="1"/>
  <c r="AC16" i="13"/>
  <c r="AC25" i="14"/>
  <c r="AC17" i="13"/>
  <c r="AC26" i="14" s="1"/>
  <c r="AC19" i="13"/>
  <c r="AC28" i="14"/>
  <c r="AC20" i="13"/>
  <c r="AC29" i="14" s="1"/>
  <c r="AC21" i="13"/>
  <c r="AC30" i="14"/>
  <c r="AC22" i="13"/>
  <c r="AC31" i="14" s="1"/>
  <c r="AC34" i="14" s="1"/>
  <c r="AC23" i="13"/>
  <c r="AC32" i="14"/>
  <c r="AC24" i="13"/>
  <c r="AC33" i="14" s="1"/>
  <c r="AB6" i="13"/>
  <c r="AB15" i="14"/>
  <c r="AB8" i="13"/>
  <c r="AB17" i="14" s="1"/>
  <c r="AB9" i="13"/>
  <c r="AB18" i="14"/>
  <c r="AB10" i="13"/>
  <c r="AB19" i="14" s="1"/>
  <c r="AB11" i="13"/>
  <c r="AB20" i="14"/>
  <c r="AB12" i="13"/>
  <c r="AB21" i="14" s="1"/>
  <c r="AB13" i="13"/>
  <c r="AB22" i="14"/>
  <c r="AB14" i="13"/>
  <c r="AB23" i="14" s="1"/>
  <c r="AB16" i="13"/>
  <c r="AB25" i="14"/>
  <c r="AB17" i="13"/>
  <c r="AB26" i="14" s="1"/>
  <c r="AB18" i="13"/>
  <c r="AB27" i="14"/>
  <c r="AB19" i="13"/>
  <c r="AB28" i="14" s="1"/>
  <c r="AB20" i="13"/>
  <c r="AB29" i="14"/>
  <c r="AB21" i="13"/>
  <c r="AB30" i="14" s="1"/>
  <c r="AB34" i="14" s="1"/>
  <c r="AB22" i="13"/>
  <c r="AB31" i="14"/>
  <c r="AB24" i="13"/>
  <c r="AB33" i="14" s="1"/>
  <c r="AA6" i="13"/>
  <c r="AA15" i="14"/>
  <c r="AA7" i="13"/>
  <c r="AA16" i="14" s="1"/>
  <c r="AA8" i="13"/>
  <c r="AA17" i="14"/>
  <c r="AA9" i="13"/>
  <c r="AA18" i="14" s="1"/>
  <c r="AA10" i="13"/>
  <c r="AA19" i="14"/>
  <c r="AA11" i="13"/>
  <c r="AA20" i="14" s="1"/>
  <c r="AA13" i="13"/>
  <c r="AA22" i="14"/>
  <c r="AA14" i="13"/>
  <c r="AA23" i="14" s="1"/>
  <c r="AA15" i="13"/>
  <c r="AA24" i="14"/>
  <c r="AA16" i="13"/>
  <c r="AA25" i="14" s="1"/>
  <c r="AA17" i="13"/>
  <c r="AA26" i="14"/>
  <c r="AA18" i="13"/>
  <c r="AA27" i="14" s="1"/>
  <c r="AA19" i="13"/>
  <c r="AA28" i="14"/>
  <c r="AA21" i="13"/>
  <c r="AA30" i="14" s="1"/>
  <c r="AA34" i="14" s="1"/>
  <c r="AA22" i="13"/>
  <c r="AA31" i="14"/>
  <c r="AA23" i="13"/>
  <c r="AA32" i="14" s="1"/>
  <c r="AA24" i="13"/>
  <c r="AA33" i="14"/>
  <c r="Z6" i="13"/>
  <c r="Z15" i="14" s="1"/>
  <c r="Z7" i="13"/>
  <c r="Z16" i="14"/>
  <c r="Z8" i="13"/>
  <c r="Z17" i="14" s="1"/>
  <c r="Z10" i="13"/>
  <c r="Z19" i="14"/>
  <c r="Z11" i="13"/>
  <c r="Z20" i="14" s="1"/>
  <c r="Z12" i="13"/>
  <c r="Z21" i="14"/>
  <c r="Z13" i="13"/>
  <c r="Z22" i="14" s="1"/>
  <c r="Z14" i="13"/>
  <c r="Z23" i="14"/>
  <c r="Z15" i="13"/>
  <c r="Z24" i="14" s="1"/>
  <c r="Z16" i="13"/>
  <c r="Z25" i="14"/>
  <c r="Z18" i="13"/>
  <c r="Z27" i="14" s="1"/>
  <c r="Z19" i="13"/>
  <c r="Z28" i="14"/>
  <c r="Z20" i="13"/>
  <c r="Z29" i="14" s="1"/>
  <c r="Z34" i="14" s="1"/>
  <c r="Z21" i="13"/>
  <c r="Z30" i="14"/>
  <c r="Z22" i="13"/>
  <c r="Z31" i="14" s="1"/>
  <c r="Z23" i="13"/>
  <c r="Z32" i="14"/>
  <c r="Z24" i="13"/>
  <c r="Z33" i="14" s="1"/>
  <c r="Y7" i="13"/>
  <c r="Y16" i="14"/>
  <c r="Y8" i="13"/>
  <c r="Y17" i="14" s="1"/>
  <c r="Y9" i="13"/>
  <c r="Y18" i="14"/>
  <c r="Y10" i="13"/>
  <c r="Y19" i="14" s="1"/>
  <c r="Y11" i="13"/>
  <c r="Y20" i="14"/>
  <c r="Y12" i="13"/>
  <c r="Y21" i="14" s="1"/>
  <c r="Y13" i="13"/>
  <c r="Y22" i="14"/>
  <c r="Y15" i="13"/>
  <c r="Y24" i="14" s="1"/>
  <c r="Y16" i="13"/>
  <c r="Y25" i="14"/>
  <c r="Y17" i="13"/>
  <c r="Y26" i="14" s="1"/>
  <c r="Y18" i="13"/>
  <c r="Y27" i="14"/>
  <c r="Y19" i="13"/>
  <c r="Y28" i="14" s="1"/>
  <c r="Y34" i="14" s="1"/>
  <c r="Y20" i="13"/>
  <c r="Y29" i="14"/>
  <c r="Y21" i="13"/>
  <c r="Y30" i="14" s="1"/>
  <c r="Y23" i="13"/>
  <c r="Y32" i="14"/>
  <c r="Y24" i="13"/>
  <c r="Y33" i="14" s="1"/>
  <c r="X6" i="13"/>
  <c r="X15" i="14"/>
  <c r="X7" i="13"/>
  <c r="X16" i="14" s="1"/>
  <c r="X8" i="13"/>
  <c r="X17" i="14"/>
  <c r="X9" i="13"/>
  <c r="X18" i="14" s="1"/>
  <c r="X10" i="13"/>
  <c r="X19" i="14"/>
  <c r="X11" i="13"/>
  <c r="X20" i="14" s="1"/>
  <c r="X12" i="13"/>
  <c r="X21" i="14"/>
  <c r="X13" i="13"/>
  <c r="X22" i="14" s="1"/>
  <c r="X14" i="13"/>
  <c r="X23" i="14"/>
  <c r="X15" i="13"/>
  <c r="X24" i="14" s="1"/>
  <c r="X16" i="13"/>
  <c r="X25" i="14"/>
  <c r="X17" i="13"/>
  <c r="X26" i="14" s="1"/>
  <c r="X18" i="13"/>
  <c r="X27" i="14"/>
  <c r="X19" i="13"/>
  <c r="X28" i="14" s="1"/>
  <c r="X20" i="13"/>
  <c r="X29" i="14"/>
  <c r="X21" i="13"/>
  <c r="X30" i="14" s="1"/>
  <c r="X22" i="13"/>
  <c r="X31" i="14"/>
  <c r="X23" i="13"/>
  <c r="X32" i="14" s="1"/>
  <c r="X24" i="13"/>
  <c r="X33" i="14"/>
  <c r="AI5" i="13"/>
  <c r="AI14" i="14" s="1"/>
  <c r="X5" i="13"/>
  <c r="X14" i="14"/>
  <c r="Y5" i="13"/>
  <c r="Y14" i="14" s="1"/>
  <c r="Z5" i="13"/>
  <c r="Z14" i="14"/>
  <c r="AA5" i="13"/>
  <c r="AA14" i="14" s="1"/>
  <c r="AB5" i="13"/>
  <c r="AB14" i="14"/>
  <c r="AD5" i="13"/>
  <c r="AD14" i="14" s="1"/>
  <c r="AE5" i="13"/>
  <c r="AE14" i="14"/>
  <c r="AF5" i="13"/>
  <c r="AF14" i="14" s="1"/>
  <c r="AF34" i="14" s="1"/>
  <c r="AG5" i="13"/>
  <c r="AG14" i="14"/>
  <c r="AH5" i="13"/>
  <c r="AH14" i="14" s="1"/>
  <c r="AI4" i="13"/>
  <c r="AI13" i="14"/>
  <c r="Y4" i="13"/>
  <c r="Y13" i="14" s="1"/>
  <c r="AA4" i="13"/>
  <c r="AA13" i="14"/>
  <c r="AB4" i="13"/>
  <c r="AB13" i="14" s="1"/>
  <c r="AC4" i="13"/>
  <c r="AC13" i="14"/>
  <c r="AD4" i="13"/>
  <c r="AD13" i="14" s="1"/>
  <c r="AE4" i="13"/>
  <c r="AE13" i="14" s="1"/>
  <c r="AF4" i="13"/>
  <c r="AF13" i="14"/>
  <c r="AG4" i="13"/>
  <c r="AG13" i="14" s="1"/>
  <c r="AG34" i="14" s="1"/>
  <c r="AE1" i="13"/>
  <c r="AE10" i="14"/>
  <c r="AE11" i="14" s="1"/>
  <c r="AF1" i="13"/>
  <c r="AF10" i="14"/>
  <c r="AF11" i="14"/>
  <c r="AG1" i="13"/>
  <c r="AG10" i="14" s="1"/>
  <c r="AG11" i="14" s="1"/>
  <c r="AH1" i="13"/>
  <c r="AH10" i="14" s="1"/>
  <c r="AH11" i="14" s="1"/>
  <c r="AI1" i="13"/>
  <c r="AI10" i="14"/>
  <c r="AI11" i="14" s="1"/>
  <c r="AC1" i="13"/>
  <c r="AC10" i="14"/>
  <c r="AC11" i="14"/>
  <c r="AA1" i="13"/>
  <c r="AA10" i="14" s="1"/>
  <c r="AA11" i="14" s="1"/>
  <c r="X4" i="13"/>
  <c r="X13" i="14" s="1"/>
  <c r="Z1" i="13"/>
  <c r="Z10" i="14"/>
  <c r="Z11" i="14"/>
  <c r="Y1" i="13"/>
  <c r="Y10" i="14" s="1"/>
  <c r="Y11" i="14" s="1"/>
  <c r="X1" i="13"/>
  <c r="X10" i="14" s="1"/>
  <c r="W44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27" i="13"/>
  <c r="W26" i="13"/>
  <c r="W24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5" i="13"/>
  <c r="W4" i="13"/>
  <c r="W1" i="13"/>
  <c r="A13" i="13"/>
  <c r="B74" i="14"/>
  <c r="B121" i="14" s="1"/>
  <c r="A14" i="13"/>
  <c r="B75" i="14"/>
  <c r="B122" i="14"/>
  <c r="A15" i="13"/>
  <c r="B76" i="14" s="1"/>
  <c r="B123" i="14" s="1"/>
  <c r="A16" i="13"/>
  <c r="A17" i="13"/>
  <c r="B78" i="14" s="1"/>
  <c r="B125" i="14" s="1"/>
  <c r="B79" i="14"/>
  <c r="B126" i="14" s="1"/>
  <c r="A19" i="13"/>
  <c r="B80" i="14"/>
  <c r="B127" i="14"/>
  <c r="A20" i="13"/>
  <c r="A21" i="13"/>
  <c r="B82" i="14"/>
  <c r="B129" i="14"/>
  <c r="A22" i="13"/>
  <c r="B83" i="14" s="1"/>
  <c r="B130" i="14" s="1"/>
  <c r="B84" i="14"/>
  <c r="B131" i="14" s="1"/>
  <c r="A24" i="13"/>
  <c r="A30" i="13"/>
  <c r="B92" i="14"/>
  <c r="B138" i="14" s="1"/>
  <c r="A31" i="13"/>
  <c r="B93" i="14"/>
  <c r="B139" i="14"/>
  <c r="A32" i="13"/>
  <c r="B94" i="14" s="1"/>
  <c r="B140" i="14" s="1"/>
  <c r="A33" i="13"/>
  <c r="A34" i="13"/>
  <c r="B96" i="14" s="1"/>
  <c r="B142" i="14" s="1"/>
  <c r="B97" i="14"/>
  <c r="B143" i="14" s="1"/>
  <c r="A36" i="13"/>
  <c r="B98" i="14"/>
  <c r="B144" i="14"/>
  <c r="A37" i="13"/>
  <c r="A38" i="13"/>
  <c r="B100" i="14"/>
  <c r="B146" i="14"/>
  <c r="A39" i="13"/>
  <c r="B101" i="14" s="1"/>
  <c r="B147" i="14" s="1"/>
  <c r="B102" i="14"/>
  <c r="B148" i="14" s="1"/>
  <c r="A41" i="13"/>
  <c r="A42" i="13"/>
  <c r="B104" i="14"/>
  <c r="B150" i="14" s="1"/>
  <c r="B105" i="14"/>
  <c r="B151" i="14"/>
  <c r="A44" i="13"/>
  <c r="B106" i="14" s="1"/>
  <c r="B152" i="14" s="1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26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4" i="13"/>
  <c r="AJ1" i="13"/>
  <c r="AI28" i="12"/>
  <c r="AI90" i="14" s="1"/>
  <c r="AI29" i="12"/>
  <c r="AI91" i="14"/>
  <c r="AI30" i="12"/>
  <c r="AI92" i="14" s="1"/>
  <c r="AI31" i="12"/>
  <c r="AI93" i="14"/>
  <c r="AI32" i="12"/>
  <c r="AI94" i="14" s="1"/>
  <c r="AI33" i="12"/>
  <c r="AI95" i="14"/>
  <c r="AI34" i="12"/>
  <c r="AI96" i="14" s="1"/>
  <c r="AI35" i="12"/>
  <c r="AI97" i="14"/>
  <c r="AI36" i="12"/>
  <c r="AI98" i="14" s="1"/>
  <c r="AI37" i="12"/>
  <c r="AI99" i="14"/>
  <c r="AI39" i="12"/>
  <c r="AI101" i="14" s="1"/>
  <c r="AI107" i="14" s="1"/>
  <c r="AI40" i="12"/>
  <c r="AI102" i="14"/>
  <c r="AI41" i="12"/>
  <c r="AI103" i="14" s="1"/>
  <c r="AI42" i="12"/>
  <c r="AI104" i="14"/>
  <c r="AI43" i="12"/>
  <c r="AI105" i="14" s="1"/>
  <c r="AI44" i="12"/>
  <c r="AI106" i="14"/>
  <c r="AI27" i="12"/>
  <c r="AI89" i="14" s="1"/>
  <c r="AI26" i="12"/>
  <c r="AI88" i="14"/>
  <c r="AH28" i="12"/>
  <c r="AH90" i="14" s="1"/>
  <c r="AH29" i="12"/>
  <c r="AH91" i="14"/>
  <c r="AH30" i="12"/>
  <c r="AH92" i="14" s="1"/>
  <c r="AH31" i="12"/>
  <c r="AH93" i="14"/>
  <c r="AH32" i="12"/>
  <c r="AH94" i="14" s="1"/>
  <c r="AH33" i="12"/>
  <c r="AH95" i="14"/>
  <c r="AH34" i="12"/>
  <c r="AH96" i="14" s="1"/>
  <c r="AH36" i="12"/>
  <c r="AH98" i="14"/>
  <c r="AH37" i="12"/>
  <c r="AH99" i="14" s="1"/>
  <c r="AH38" i="12"/>
  <c r="AH100" i="14"/>
  <c r="AH39" i="12"/>
  <c r="AH101" i="14" s="1"/>
  <c r="AH40" i="12"/>
  <c r="AH102" i="14"/>
  <c r="AH41" i="12"/>
  <c r="AH103" i="14" s="1"/>
  <c r="AH42" i="12"/>
  <c r="AH104" i="14"/>
  <c r="AH43" i="12"/>
  <c r="AH105" i="14" s="1"/>
  <c r="AH44" i="12"/>
  <c r="AH106" i="14"/>
  <c r="AG28" i="12"/>
  <c r="AG90" i="14" s="1"/>
  <c r="AG29" i="12"/>
  <c r="AG91" i="14"/>
  <c r="AG30" i="12"/>
  <c r="AG92" i="14" s="1"/>
  <c r="AG31" i="12"/>
  <c r="AG93" i="14"/>
  <c r="AG32" i="12"/>
  <c r="AG94" i="14" s="1"/>
  <c r="AG33" i="12"/>
  <c r="AG95" i="14"/>
  <c r="AG35" i="12"/>
  <c r="AG97" i="14" s="1"/>
  <c r="AG36" i="12"/>
  <c r="AG98" i="14"/>
  <c r="AG37" i="12"/>
  <c r="AG99" i="14" s="1"/>
  <c r="AG107" i="14" s="1"/>
  <c r="AG38" i="12"/>
  <c r="AG100" i="14"/>
  <c r="AG39" i="12"/>
  <c r="AG101" i="14" s="1"/>
  <c r="AG40" i="12"/>
  <c r="AG102" i="14"/>
  <c r="AG41" i="12"/>
  <c r="AG103" i="14" s="1"/>
  <c r="AG42" i="12"/>
  <c r="AG104" i="14"/>
  <c r="AG43" i="12"/>
  <c r="AG105" i="14" s="1"/>
  <c r="AG44" i="12"/>
  <c r="AG106" i="14"/>
  <c r="AF28" i="12"/>
  <c r="AF90" i="14" s="1"/>
  <c r="AF29" i="12"/>
  <c r="AF91" i="14"/>
  <c r="AF30" i="12"/>
  <c r="AF92" i="14" s="1"/>
  <c r="AF31" i="12"/>
  <c r="AF93" i="14"/>
  <c r="AF32" i="12"/>
  <c r="AF94" i="14" s="1"/>
  <c r="AF34" i="12"/>
  <c r="AF96" i="14"/>
  <c r="AF35" i="12"/>
  <c r="AF97" i="14" s="1"/>
  <c r="AF36" i="12"/>
  <c r="AF98" i="14"/>
  <c r="AF37" i="12"/>
  <c r="AF99" i="14" s="1"/>
  <c r="AF38" i="12"/>
  <c r="AF100" i="14"/>
  <c r="AF39" i="12"/>
  <c r="AF101" i="14" s="1"/>
  <c r="AF40" i="12"/>
  <c r="AF102" i="14"/>
  <c r="AF41" i="12"/>
  <c r="AF103" i="14" s="1"/>
  <c r="AF42" i="12"/>
  <c r="AF104" i="14"/>
  <c r="AF43" i="12"/>
  <c r="AF105" i="14" s="1"/>
  <c r="AF44" i="12"/>
  <c r="AF106" i="14"/>
  <c r="AE28" i="12"/>
  <c r="AE90" i="14" s="1"/>
  <c r="AE29" i="12"/>
  <c r="AE91" i="14"/>
  <c r="AE30" i="12"/>
  <c r="AE92" i="14" s="1"/>
  <c r="AE31" i="12"/>
  <c r="AE93" i="14"/>
  <c r="AE33" i="12"/>
  <c r="AE95" i="14" s="1"/>
  <c r="AE34" i="12"/>
  <c r="AE96" i="14"/>
  <c r="AE35" i="12"/>
  <c r="AE97" i="14" s="1"/>
  <c r="AE36" i="12"/>
  <c r="AE98" i="14"/>
  <c r="AE37" i="12"/>
  <c r="AE99" i="14" s="1"/>
  <c r="AE38" i="12"/>
  <c r="AE100" i="14"/>
  <c r="AE39" i="12"/>
  <c r="AE101" i="14" s="1"/>
  <c r="AE40" i="12"/>
  <c r="AE102" i="14"/>
  <c r="AE41" i="12"/>
  <c r="AE103" i="14" s="1"/>
  <c r="AE42" i="12"/>
  <c r="AE104" i="14"/>
  <c r="AE43" i="12"/>
  <c r="AE105" i="14" s="1"/>
  <c r="AE44" i="12"/>
  <c r="AE106" i="14"/>
  <c r="AD28" i="12"/>
  <c r="AD90" i="14" s="1"/>
  <c r="AD29" i="12"/>
  <c r="AD91" i="14"/>
  <c r="AD30" i="12"/>
  <c r="AD92" i="14" s="1"/>
  <c r="AD32" i="12"/>
  <c r="AD94" i="14"/>
  <c r="AD33" i="12"/>
  <c r="AD95" i="14" s="1"/>
  <c r="AD34" i="12"/>
  <c r="AD96" i="14"/>
  <c r="AD35" i="12"/>
  <c r="AD97" i="14" s="1"/>
  <c r="AD36" i="12"/>
  <c r="AD98" i="14"/>
  <c r="AD37" i="12"/>
  <c r="AD99" i="14" s="1"/>
  <c r="AD107" i="14" s="1"/>
  <c r="AD38" i="12"/>
  <c r="AD100" i="14"/>
  <c r="AD39" i="12"/>
  <c r="AD101" i="14" s="1"/>
  <c r="AD40" i="12"/>
  <c r="AD102" i="14"/>
  <c r="AD41" i="12"/>
  <c r="AD103" i="14" s="1"/>
  <c r="AD42" i="12"/>
  <c r="AD104" i="14"/>
  <c r="AD43" i="12"/>
  <c r="AD105" i="14" s="1"/>
  <c r="AD44" i="12"/>
  <c r="AD106" i="14"/>
  <c r="AC28" i="12"/>
  <c r="AC90" i="14" s="1"/>
  <c r="AC29" i="12"/>
  <c r="AC91" i="14"/>
  <c r="AC31" i="12"/>
  <c r="AC93" i="14" s="1"/>
  <c r="AC32" i="12"/>
  <c r="AC94" i="14"/>
  <c r="AC33" i="12"/>
  <c r="AC95" i="14" s="1"/>
  <c r="AC34" i="12"/>
  <c r="AC96" i="14"/>
  <c r="AC35" i="12"/>
  <c r="AC97" i="14" s="1"/>
  <c r="AC36" i="12"/>
  <c r="AC98" i="14"/>
  <c r="AC37" i="12"/>
  <c r="AC99" i="14" s="1"/>
  <c r="AC107" i="14" s="1"/>
  <c r="AC38" i="12"/>
  <c r="AC100" i="14"/>
  <c r="AC39" i="12"/>
  <c r="AC101" i="14" s="1"/>
  <c r="AC40" i="12"/>
  <c r="AC102" i="14"/>
  <c r="AC41" i="12"/>
  <c r="AC103" i="14" s="1"/>
  <c r="AC42" i="12"/>
  <c r="AC104" i="14"/>
  <c r="AC43" i="12"/>
  <c r="AC105" i="14" s="1"/>
  <c r="AC44" i="12"/>
  <c r="AC106" i="14"/>
  <c r="AB28" i="12"/>
  <c r="AB90" i="14" s="1"/>
  <c r="AB30" i="12"/>
  <c r="AB92" i="14"/>
  <c r="AB31" i="12"/>
  <c r="AB93" i="14" s="1"/>
  <c r="AB32" i="12"/>
  <c r="AB94" i="14"/>
  <c r="AB33" i="12"/>
  <c r="AB95" i="14" s="1"/>
  <c r="AB34" i="12"/>
  <c r="AB96" i="14"/>
  <c r="AB35" i="12"/>
  <c r="AB97" i="14" s="1"/>
  <c r="AB36" i="12"/>
  <c r="AB98" i="14"/>
  <c r="AB37" i="12"/>
  <c r="AB99" i="14" s="1"/>
  <c r="AB38" i="12"/>
  <c r="AB100" i="14"/>
  <c r="AB39" i="12"/>
  <c r="AB101" i="14" s="1"/>
  <c r="AB40" i="12"/>
  <c r="AB102" i="14"/>
  <c r="AB41" i="12"/>
  <c r="AB103" i="14" s="1"/>
  <c r="AB42" i="12"/>
  <c r="AB104" i="14"/>
  <c r="AB43" i="12"/>
  <c r="AB105" i="14" s="1"/>
  <c r="AB44" i="12"/>
  <c r="AB106" i="14"/>
  <c r="AA29" i="12"/>
  <c r="AA91" i="14" s="1"/>
  <c r="AA30" i="12"/>
  <c r="AA92" i="14"/>
  <c r="AA31" i="12"/>
  <c r="AA93" i="14" s="1"/>
  <c r="AA32" i="12"/>
  <c r="AA94" i="14"/>
  <c r="AA33" i="12"/>
  <c r="AA95" i="14" s="1"/>
  <c r="AA34" i="12"/>
  <c r="AA96" i="14"/>
  <c r="AA35" i="12"/>
  <c r="AA97" i="14" s="1"/>
  <c r="AA36" i="12"/>
  <c r="AA98" i="14"/>
  <c r="AA37" i="12"/>
  <c r="AA99" i="14" s="1"/>
  <c r="AA38" i="12"/>
  <c r="AA100" i="14"/>
  <c r="AA39" i="12"/>
  <c r="AA101" i="14" s="1"/>
  <c r="AA40" i="12"/>
  <c r="AA102" i="14"/>
  <c r="AA41" i="12"/>
  <c r="AA103" i="14" s="1"/>
  <c r="AA42" i="12"/>
  <c r="AA104" i="14"/>
  <c r="AA43" i="12"/>
  <c r="AA105" i="14" s="1"/>
  <c r="Z28" i="12"/>
  <c r="Z90" i="14"/>
  <c r="Z29" i="12"/>
  <c r="Z91" i="14" s="1"/>
  <c r="Z30" i="12"/>
  <c r="Z92" i="14"/>
  <c r="Z31" i="12"/>
  <c r="Z93" i="14" s="1"/>
  <c r="Z32" i="12"/>
  <c r="Z94" i="14"/>
  <c r="Z33" i="12"/>
  <c r="Z95" i="14" s="1"/>
  <c r="Z34" i="12"/>
  <c r="Z96" i="14"/>
  <c r="Z35" i="12"/>
  <c r="Z97" i="14" s="1"/>
  <c r="Z36" i="12"/>
  <c r="Z98" i="14"/>
  <c r="Z37" i="12"/>
  <c r="Z99" i="14" s="1"/>
  <c r="Z38" i="12"/>
  <c r="Z100" i="14"/>
  <c r="Z39" i="12"/>
  <c r="Z101" i="14" s="1"/>
  <c r="Z40" i="12"/>
  <c r="Z102" i="14"/>
  <c r="Z41" i="12"/>
  <c r="Z103" i="14" s="1"/>
  <c r="Z42" i="12"/>
  <c r="Z104" i="14"/>
  <c r="Z44" i="12"/>
  <c r="Z106" i="14" s="1"/>
  <c r="Y28" i="12"/>
  <c r="Y90" i="14"/>
  <c r="Y29" i="12"/>
  <c r="Y91" i="14" s="1"/>
  <c r="Y30" i="12"/>
  <c r="Y92" i="14"/>
  <c r="Y31" i="12"/>
  <c r="Y93" i="14" s="1"/>
  <c r="Y32" i="12"/>
  <c r="Y94" i="14"/>
  <c r="Y33" i="12"/>
  <c r="Y95" i="14" s="1"/>
  <c r="Y34" i="12"/>
  <c r="Y96" i="14"/>
  <c r="Y35" i="12"/>
  <c r="Y97" i="14" s="1"/>
  <c r="Y36" i="12"/>
  <c r="Y98" i="14"/>
  <c r="Y37" i="12"/>
  <c r="Y99" i="14" s="1"/>
  <c r="Y38" i="12"/>
  <c r="Y100" i="14"/>
  <c r="Y39" i="12"/>
  <c r="Y101" i="14" s="1"/>
  <c r="Y40" i="12"/>
  <c r="Y102" i="14"/>
  <c r="Y41" i="12"/>
  <c r="Y103" i="14" s="1"/>
  <c r="Y43" i="12"/>
  <c r="Y105" i="14"/>
  <c r="Y44" i="12"/>
  <c r="Y106" i="14" s="1"/>
  <c r="X28" i="12"/>
  <c r="X90" i="14"/>
  <c r="X29" i="12"/>
  <c r="X91" i="14" s="1"/>
  <c r="X30" i="12"/>
  <c r="X92" i="14"/>
  <c r="X31" i="12"/>
  <c r="X93" i="14" s="1"/>
  <c r="X32" i="12"/>
  <c r="X94" i="14"/>
  <c r="X33" i="12"/>
  <c r="X95" i="14" s="1"/>
  <c r="X34" i="12"/>
  <c r="X96" i="14"/>
  <c r="X35" i="12"/>
  <c r="X97" i="14" s="1"/>
  <c r="X36" i="12"/>
  <c r="X98" i="14"/>
  <c r="X37" i="12"/>
  <c r="X99" i="14" s="1"/>
  <c r="X107" i="14" s="1"/>
  <c r="X38" i="12"/>
  <c r="X100" i="14"/>
  <c r="X39" i="12"/>
  <c r="X101" i="14" s="1"/>
  <c r="X40" i="12"/>
  <c r="X102" i="14"/>
  <c r="X41" i="12"/>
  <c r="X103" i="14" s="1"/>
  <c r="X42" i="12"/>
  <c r="X104" i="14"/>
  <c r="X43" i="12"/>
  <c r="X105" i="14" s="1"/>
  <c r="X44" i="12"/>
  <c r="X106" i="14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X27" i="12"/>
  <c r="X89" i="14" s="1"/>
  <c r="Y27" i="12"/>
  <c r="Y89" i="14"/>
  <c r="Z27" i="12"/>
  <c r="Z89" i="14"/>
  <c r="AA27" i="12"/>
  <c r="AA89" i="14" s="1"/>
  <c r="AB27" i="12"/>
  <c r="AB89" i="14"/>
  <c r="AC27" i="12"/>
  <c r="AC89" i="14"/>
  <c r="AE27" i="12"/>
  <c r="AE89" i="14"/>
  <c r="AF27" i="12"/>
  <c r="AF89" i="14" s="1"/>
  <c r="AG27" i="12"/>
  <c r="AG89" i="14"/>
  <c r="AH27" i="12"/>
  <c r="AH89" i="14"/>
  <c r="X26" i="12"/>
  <c r="X88" i="14"/>
  <c r="Y26" i="12"/>
  <c r="Y88" i="14" s="1"/>
  <c r="Y107" i="14" s="1"/>
  <c r="Z26" i="12"/>
  <c r="Z88" i="14"/>
  <c r="AA26" i="12"/>
  <c r="AA88" i="14"/>
  <c r="AC26" i="12"/>
  <c r="AC88" i="14" s="1"/>
  <c r="AD26" i="12"/>
  <c r="AD88" i="14"/>
  <c r="AE26" i="12"/>
  <c r="AE88" i="14" s="1"/>
  <c r="AE107" i="14" s="1"/>
  <c r="AF26" i="12"/>
  <c r="AF88" i="14"/>
  <c r="AG26" i="12"/>
  <c r="AG88" i="14" s="1"/>
  <c r="AH26" i="12"/>
  <c r="AH88" i="14"/>
  <c r="AI6" i="12"/>
  <c r="AI67" i="14" s="1"/>
  <c r="AI7" i="12"/>
  <c r="AI68" i="14"/>
  <c r="AI8" i="12"/>
  <c r="AI69" i="14" s="1"/>
  <c r="AI9" i="12"/>
  <c r="AI70" i="14"/>
  <c r="AI10" i="12"/>
  <c r="AI71" i="14" s="1"/>
  <c r="AI11" i="12"/>
  <c r="AI72" i="14"/>
  <c r="AI12" i="12"/>
  <c r="AI73" i="14" s="1"/>
  <c r="AI13" i="12"/>
  <c r="AI74" i="14"/>
  <c r="AI14" i="12"/>
  <c r="AI75" i="14" s="1"/>
  <c r="AI16" i="12"/>
  <c r="AI77" i="14"/>
  <c r="AI17" i="12"/>
  <c r="AI78" i="14" s="1"/>
  <c r="AI18" i="12"/>
  <c r="AI79" i="14"/>
  <c r="AI19" i="12"/>
  <c r="AI80" i="14" s="1"/>
  <c r="AI86" i="14" s="1"/>
  <c r="AI20" i="12"/>
  <c r="AI81" i="14"/>
  <c r="AI21" i="12"/>
  <c r="AI82" i="14" s="1"/>
  <c r="AI22" i="12"/>
  <c r="AI83" i="14"/>
  <c r="AI23" i="12"/>
  <c r="AI84" i="14" s="1"/>
  <c r="AI24" i="12"/>
  <c r="AI85" i="14"/>
  <c r="AH6" i="12"/>
  <c r="AH67" i="14" s="1"/>
  <c r="AH7" i="12"/>
  <c r="AH68" i="14"/>
  <c r="AH8" i="12"/>
  <c r="AH69" i="14" s="1"/>
  <c r="AH9" i="12"/>
  <c r="AH70" i="14"/>
  <c r="AH10" i="12"/>
  <c r="AH71" i="14" s="1"/>
  <c r="AH11" i="12"/>
  <c r="AH72" i="14"/>
  <c r="AH13" i="12"/>
  <c r="AH74" i="14" s="1"/>
  <c r="AH14" i="12"/>
  <c r="AH75" i="14"/>
  <c r="AH15" i="12"/>
  <c r="AH76" i="14" s="1"/>
  <c r="AH16" i="12"/>
  <c r="AH77" i="14"/>
  <c r="AH17" i="12"/>
  <c r="AH78" i="14" s="1"/>
  <c r="AH86" i="14" s="1"/>
  <c r="AH18" i="12"/>
  <c r="AH79" i="14" s="1"/>
  <c r="AH19" i="12"/>
  <c r="AH80" i="14" s="1"/>
  <c r="AH20" i="12"/>
  <c r="AH81" i="14"/>
  <c r="AH21" i="12"/>
  <c r="AH82" i="14" s="1"/>
  <c r="AH22" i="12"/>
  <c r="AH83" i="14" s="1"/>
  <c r="AH23" i="12"/>
  <c r="AH84" i="14" s="1"/>
  <c r="AH24" i="12"/>
  <c r="AH85" i="14"/>
  <c r="AG6" i="12"/>
  <c r="AG67" i="14" s="1"/>
  <c r="AG7" i="12"/>
  <c r="AG68" i="14" s="1"/>
  <c r="AG8" i="12"/>
  <c r="AG69" i="14" s="1"/>
  <c r="AG10" i="12"/>
  <c r="AG71" i="14"/>
  <c r="AG11" i="12"/>
  <c r="AG72" i="14" s="1"/>
  <c r="AG12" i="12"/>
  <c r="AG73" i="14" s="1"/>
  <c r="AG86" i="14" s="1"/>
  <c r="AG13" i="12"/>
  <c r="AG74" i="14" s="1"/>
  <c r="AG14" i="12"/>
  <c r="AG75" i="14"/>
  <c r="AG15" i="12"/>
  <c r="AG76" i="14" s="1"/>
  <c r="AG16" i="12"/>
  <c r="AG77" i="14" s="1"/>
  <c r="AG17" i="12"/>
  <c r="AG78" i="14" s="1"/>
  <c r="AG18" i="12"/>
  <c r="AG79" i="14"/>
  <c r="AG19" i="12"/>
  <c r="AG80" i="14" s="1"/>
  <c r="AG20" i="12"/>
  <c r="AG81" i="14" s="1"/>
  <c r="AG21" i="12"/>
  <c r="AG82" i="14" s="1"/>
  <c r="AG22" i="12"/>
  <c r="AG83" i="14"/>
  <c r="AG23" i="12"/>
  <c r="AG84" i="14" s="1"/>
  <c r="AG24" i="12"/>
  <c r="AG85" i="14" s="1"/>
  <c r="AF7" i="12"/>
  <c r="AF68" i="14" s="1"/>
  <c r="AF86" i="14" s="1"/>
  <c r="AF8" i="12"/>
  <c r="AF69" i="14"/>
  <c r="AF9" i="12"/>
  <c r="AF70" i="14" s="1"/>
  <c r="AF10" i="12"/>
  <c r="AF71" i="14" s="1"/>
  <c r="AF11" i="12"/>
  <c r="AF72" i="14" s="1"/>
  <c r="AF12" i="12"/>
  <c r="AF73" i="14"/>
  <c r="AF13" i="12"/>
  <c r="AF74" i="14" s="1"/>
  <c r="AF14" i="12"/>
  <c r="AF75" i="14" s="1"/>
  <c r="AF15" i="12"/>
  <c r="AF76" i="14" s="1"/>
  <c r="AF16" i="12"/>
  <c r="AF77" i="14"/>
  <c r="AF17" i="12"/>
  <c r="AF78" i="14" s="1"/>
  <c r="AF18" i="12"/>
  <c r="AF79" i="14" s="1"/>
  <c r="AF19" i="12"/>
  <c r="AF80" i="14" s="1"/>
  <c r="AF20" i="12"/>
  <c r="AF81" i="14"/>
  <c r="AF21" i="12"/>
  <c r="AF82" i="14" s="1"/>
  <c r="AF23" i="12"/>
  <c r="AF84" i="14" s="1"/>
  <c r="AF24" i="12"/>
  <c r="AF85" i="14" s="1"/>
  <c r="AE6" i="12"/>
  <c r="AE67" i="14"/>
  <c r="AE7" i="12"/>
  <c r="AE68" i="14" s="1"/>
  <c r="AE8" i="12"/>
  <c r="AE69" i="14" s="1"/>
  <c r="AE86" i="14" s="1"/>
  <c r="AE9" i="12"/>
  <c r="AE70" i="14" s="1"/>
  <c r="AE10" i="12"/>
  <c r="AE71" i="14"/>
  <c r="AE11" i="12"/>
  <c r="AE72" i="14" s="1"/>
  <c r="AE12" i="12"/>
  <c r="AE73" i="14" s="1"/>
  <c r="AE13" i="12"/>
  <c r="AE74" i="14" s="1"/>
  <c r="AE14" i="12"/>
  <c r="AE75" i="14"/>
  <c r="AE15" i="12"/>
  <c r="AE76" i="14" s="1"/>
  <c r="AE16" i="12"/>
  <c r="AE77" i="14" s="1"/>
  <c r="AE17" i="12"/>
  <c r="AE78" i="14" s="1"/>
  <c r="AE18" i="12"/>
  <c r="AE79" i="14"/>
  <c r="AE20" i="12"/>
  <c r="AE81" i="14" s="1"/>
  <c r="AE21" i="12"/>
  <c r="AE82" i="14" s="1"/>
  <c r="AE22" i="12"/>
  <c r="AE83" i="14" s="1"/>
  <c r="AE23" i="12"/>
  <c r="AE84" i="14"/>
  <c r="AE24" i="12"/>
  <c r="AE85" i="14" s="1"/>
  <c r="AD6" i="12"/>
  <c r="AD67" i="14" s="1"/>
  <c r="AD7" i="12"/>
  <c r="AD68" i="14" s="1"/>
  <c r="AD8" i="12"/>
  <c r="AD69" i="14"/>
  <c r="AD9" i="12"/>
  <c r="AD70" i="14" s="1"/>
  <c r="AD86" i="14" s="1"/>
  <c r="AD10" i="12"/>
  <c r="AD71" i="14" s="1"/>
  <c r="AD11" i="12"/>
  <c r="AD72" i="14" s="1"/>
  <c r="AD12" i="12"/>
  <c r="AD73" i="14"/>
  <c r="AD13" i="12"/>
  <c r="AD74" i="14" s="1"/>
  <c r="AD14" i="12"/>
  <c r="AD75" i="14" s="1"/>
  <c r="AD15" i="12"/>
  <c r="AD76" i="14" s="1"/>
  <c r="AD17" i="12"/>
  <c r="AD78" i="14"/>
  <c r="AD18" i="12"/>
  <c r="AD79" i="14" s="1"/>
  <c r="AD19" i="12"/>
  <c r="AD80" i="14" s="1"/>
  <c r="AD20" i="12"/>
  <c r="AD81" i="14" s="1"/>
  <c r="AD21" i="12"/>
  <c r="AD82" i="14"/>
  <c r="AD22" i="12"/>
  <c r="AD83" i="14" s="1"/>
  <c r="AD23" i="12"/>
  <c r="AD84" i="14" s="1"/>
  <c r="AD24" i="12"/>
  <c r="AD85" i="14" s="1"/>
  <c r="AC6" i="12"/>
  <c r="AC67" i="14"/>
  <c r="AC7" i="12"/>
  <c r="AC68" i="14" s="1"/>
  <c r="AC8" i="12"/>
  <c r="AC69" i="14" s="1"/>
  <c r="AC9" i="12"/>
  <c r="AC70" i="14" s="1"/>
  <c r="AC10" i="12"/>
  <c r="AC71" i="14"/>
  <c r="AC11" i="12"/>
  <c r="AC72" i="14" s="1"/>
  <c r="AC12" i="12"/>
  <c r="AC73" i="14" s="1"/>
  <c r="AC14" i="12"/>
  <c r="AC75" i="14" s="1"/>
  <c r="AC15" i="12"/>
  <c r="AC76" i="14"/>
  <c r="AC16" i="12"/>
  <c r="AC77" i="14" s="1"/>
  <c r="AC17" i="12"/>
  <c r="AC78" i="14" s="1"/>
  <c r="AC18" i="12"/>
  <c r="AC79" i="14" s="1"/>
  <c r="AC86" i="14" s="1"/>
  <c r="AC19" i="12"/>
  <c r="AC80" i="14"/>
  <c r="AC20" i="12"/>
  <c r="AC81" i="14" s="1"/>
  <c r="AC21" i="12"/>
  <c r="AC82" i="14" s="1"/>
  <c r="AC22" i="12"/>
  <c r="AC83" i="14" s="1"/>
  <c r="AC23" i="12"/>
  <c r="AC84" i="14"/>
  <c r="AC24" i="12"/>
  <c r="AC85" i="14" s="1"/>
  <c r="AB6" i="12"/>
  <c r="AB67" i="14" s="1"/>
  <c r="AB7" i="12"/>
  <c r="AB68" i="14" s="1"/>
  <c r="AB8" i="12"/>
  <c r="AB69" i="14"/>
  <c r="AB9" i="12"/>
  <c r="AB70" i="14" s="1"/>
  <c r="AB11" i="12"/>
  <c r="AB72" i="14" s="1"/>
  <c r="AB12" i="12"/>
  <c r="AB73" i="14" s="1"/>
  <c r="AB13" i="12"/>
  <c r="AB74" i="14"/>
  <c r="AB14" i="12"/>
  <c r="AB75" i="14" s="1"/>
  <c r="AB15" i="12"/>
  <c r="AB76" i="14" s="1"/>
  <c r="AB16" i="12"/>
  <c r="AB77" i="14" s="1"/>
  <c r="AB17" i="12"/>
  <c r="AB78" i="14"/>
  <c r="AB18" i="12"/>
  <c r="AB79" i="14" s="1"/>
  <c r="AB19" i="12"/>
  <c r="AB80" i="14" s="1"/>
  <c r="AB86" i="14" s="1"/>
  <c r="AB20" i="12"/>
  <c r="AB81" i="14" s="1"/>
  <c r="AB21" i="12"/>
  <c r="AB82" i="14"/>
  <c r="AB22" i="12"/>
  <c r="AB83" i="14" s="1"/>
  <c r="AB23" i="12"/>
  <c r="AB84" i="14" s="1"/>
  <c r="AB24" i="12"/>
  <c r="AB85" i="14" s="1"/>
  <c r="AA24" i="12"/>
  <c r="AA85" i="14"/>
  <c r="AA7" i="12"/>
  <c r="AA68" i="14" s="1"/>
  <c r="AA8" i="12"/>
  <c r="AA69" i="14" s="1"/>
  <c r="AA9" i="12"/>
  <c r="AA70" i="14" s="1"/>
  <c r="AA10" i="12"/>
  <c r="AA71" i="14"/>
  <c r="AA11" i="12"/>
  <c r="AA72" i="14" s="1"/>
  <c r="AA12" i="12"/>
  <c r="AA73" i="14" s="1"/>
  <c r="AA13" i="12"/>
  <c r="AA74" i="14" s="1"/>
  <c r="AA86" i="14" s="1"/>
  <c r="AA14" i="12"/>
  <c r="AA75" i="14"/>
  <c r="AA15" i="12"/>
  <c r="AA76" i="14" s="1"/>
  <c r="AA16" i="12"/>
  <c r="AA77" i="14" s="1"/>
  <c r="AA17" i="12"/>
  <c r="AA78" i="14" s="1"/>
  <c r="AA18" i="12"/>
  <c r="AA79" i="14"/>
  <c r="AA19" i="12"/>
  <c r="AA80" i="14" s="1"/>
  <c r="AA20" i="12"/>
  <c r="AA81" i="14" s="1"/>
  <c r="AA21" i="12"/>
  <c r="AA82" i="14" s="1"/>
  <c r="AA23" i="12"/>
  <c r="AA84" i="14"/>
  <c r="Z6" i="12"/>
  <c r="Z67" i="14" s="1"/>
  <c r="Z7" i="12"/>
  <c r="Z68" i="14" s="1"/>
  <c r="Z8" i="12"/>
  <c r="Z69" i="14" s="1"/>
  <c r="Z9" i="12"/>
  <c r="Z70" i="14"/>
  <c r="Z10" i="12"/>
  <c r="Z71" i="14" s="1"/>
  <c r="Z11" i="12"/>
  <c r="Z72" i="14" s="1"/>
  <c r="Z12" i="12"/>
  <c r="Z73" i="14" s="1"/>
  <c r="Z13" i="12"/>
  <c r="Z74" i="14"/>
  <c r="Z14" i="12"/>
  <c r="Z75" i="14" s="1"/>
  <c r="Z15" i="12"/>
  <c r="Z76" i="14" s="1"/>
  <c r="Z86" i="14" s="1"/>
  <c r="Z16" i="12"/>
  <c r="Z77" i="14" s="1"/>
  <c r="Z17" i="12"/>
  <c r="Z78" i="14"/>
  <c r="Z18" i="12"/>
  <c r="Z79" i="14" s="1"/>
  <c r="Z19" i="12"/>
  <c r="Z80" i="14" s="1"/>
  <c r="Z21" i="12"/>
  <c r="Z82" i="14" s="1"/>
  <c r="Z22" i="12"/>
  <c r="Z83" i="14"/>
  <c r="Z23" i="12"/>
  <c r="Z84" i="14" s="1"/>
  <c r="Z24" i="12"/>
  <c r="Z85" i="14" s="1"/>
  <c r="Y6" i="12"/>
  <c r="Y67" i="14" s="1"/>
  <c r="Y7" i="12"/>
  <c r="Y68" i="14"/>
  <c r="Y8" i="12"/>
  <c r="Y69" i="14" s="1"/>
  <c r="Y9" i="12"/>
  <c r="Y70" i="14" s="1"/>
  <c r="Y10" i="12"/>
  <c r="Y71" i="14" s="1"/>
  <c r="Y86" i="14" s="1"/>
  <c r="Y11" i="12"/>
  <c r="Y72" i="14"/>
  <c r="Y12" i="12"/>
  <c r="Y73" i="14" s="1"/>
  <c r="Y13" i="12"/>
  <c r="Y74" i="14" s="1"/>
  <c r="Y14" i="12"/>
  <c r="Y75" i="14" s="1"/>
  <c r="Y15" i="12"/>
  <c r="Y76" i="14"/>
  <c r="Y16" i="12"/>
  <c r="Y77" i="14" s="1"/>
  <c r="Y18" i="12"/>
  <c r="Y79" i="14" s="1"/>
  <c r="Y19" i="12"/>
  <c r="Y80" i="14" s="1"/>
  <c r="Y20" i="12"/>
  <c r="Y81" i="14"/>
  <c r="Y21" i="12"/>
  <c r="Y82" i="14" s="1"/>
  <c r="Y22" i="12"/>
  <c r="Y83" i="14" s="1"/>
  <c r="Y23" i="12"/>
  <c r="Y84" i="14" s="1"/>
  <c r="Y24" i="12"/>
  <c r="Y85" i="14"/>
  <c r="X6" i="12"/>
  <c r="X67" i="14" s="1"/>
  <c r="X7" i="12"/>
  <c r="X68" i="14" s="1"/>
  <c r="X8" i="12"/>
  <c r="X69" i="14" s="1"/>
  <c r="X9" i="12"/>
  <c r="X70" i="14"/>
  <c r="X10" i="12"/>
  <c r="X71" i="14" s="1"/>
  <c r="X11" i="12"/>
  <c r="X72" i="14" s="1"/>
  <c r="X86" i="14" s="1"/>
  <c r="X12" i="12"/>
  <c r="X73" i="14" s="1"/>
  <c r="X13" i="12"/>
  <c r="X74" i="14"/>
  <c r="X14" i="12"/>
  <c r="X75" i="14" s="1"/>
  <c r="X15" i="12"/>
  <c r="X76" i="14" s="1"/>
  <c r="X16" i="12"/>
  <c r="X77" i="14" s="1"/>
  <c r="X17" i="12"/>
  <c r="X78" i="14"/>
  <c r="X18" i="12"/>
  <c r="X79" i="14" s="1"/>
  <c r="X19" i="12"/>
  <c r="X80" i="14" s="1"/>
  <c r="X20" i="12"/>
  <c r="X81" i="14" s="1"/>
  <c r="X21" i="12"/>
  <c r="X82" i="14"/>
  <c r="X22" i="12"/>
  <c r="X83" i="14" s="1"/>
  <c r="X23" i="12"/>
  <c r="X84" i="14" s="1"/>
  <c r="X24" i="12"/>
  <c r="X85" i="14" s="1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AI5" i="12"/>
  <c r="AI66" i="14"/>
  <c r="AI4" i="12"/>
  <c r="AI65" i="14"/>
  <c r="X5" i="12"/>
  <c r="X66" i="14"/>
  <c r="Y5" i="12"/>
  <c r="Y66" i="14"/>
  <c r="Z5" i="12"/>
  <c r="Z66" i="14"/>
  <c r="AA5" i="12"/>
  <c r="AA66" i="14"/>
  <c r="AB5" i="12"/>
  <c r="AB66" i="14"/>
  <c r="AC5" i="12"/>
  <c r="AC66" i="14"/>
  <c r="AD5" i="12"/>
  <c r="AD66" i="14"/>
  <c r="AF5" i="12"/>
  <c r="AF66" i="14"/>
  <c r="AG5" i="12"/>
  <c r="AG66" i="14"/>
  <c r="AH5" i="12"/>
  <c r="AH66" i="14"/>
  <c r="X4" i="12"/>
  <c r="X65" i="14"/>
  <c r="Y4" i="12"/>
  <c r="Y65" i="14"/>
  <c r="Z4" i="12"/>
  <c r="Z65" i="14"/>
  <c r="AA4" i="12"/>
  <c r="AA65" i="14"/>
  <c r="AB4" i="12"/>
  <c r="AB65" i="14"/>
  <c r="AC4" i="12"/>
  <c r="AC65" i="14"/>
  <c r="AD4" i="12"/>
  <c r="AD65" i="14"/>
  <c r="AE4" i="12"/>
  <c r="AE65" i="14"/>
  <c r="AF4" i="12"/>
  <c r="AF65" i="14"/>
  <c r="AG4" i="12"/>
  <c r="AG65" i="14"/>
  <c r="AH4" i="12"/>
  <c r="AH65" i="14"/>
  <c r="X1" i="12"/>
  <c r="X62" i="14"/>
  <c r="X63" i="14" s="1"/>
  <c r="Z1" i="12"/>
  <c r="Z62" i="14" s="1"/>
  <c r="Z63" i="14" s="1"/>
  <c r="AB1" i="12"/>
  <c r="AB62" i="14"/>
  <c r="AB63" i="14"/>
  <c r="AC1" i="12"/>
  <c r="AC62" i="14" s="1"/>
  <c r="AC63" i="14" s="1"/>
  <c r="AD1" i="12"/>
  <c r="AD62" i="14"/>
  <c r="AD63" i="14" s="1"/>
  <c r="AE1" i="12"/>
  <c r="AE62" i="14"/>
  <c r="AE63" i="14"/>
  <c r="AF1" i="12"/>
  <c r="AF62" i="14"/>
  <c r="AF63" i="14" s="1"/>
  <c r="AH1" i="12"/>
  <c r="AH62" i="14" s="1"/>
  <c r="AH63" i="14" s="1"/>
  <c r="W27" i="12"/>
  <c r="W26" i="12"/>
  <c r="W5" i="12"/>
  <c r="W4" i="12"/>
  <c r="W1" i="12"/>
  <c r="AJ44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J4" i="12"/>
  <c r="A44" i="12"/>
  <c r="A43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27" i="12"/>
  <c r="A26" i="12"/>
  <c r="A24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5" i="12"/>
  <c r="A4" i="12"/>
  <c r="AJ1" i="12"/>
  <c r="A11" i="15"/>
  <c r="AJ109" i="14"/>
  <c r="AI28" i="11"/>
  <c r="AJ136" i="14" s="1"/>
  <c r="AI27" i="11"/>
  <c r="AJ135" i="14" s="1"/>
  <c r="AI5" i="11"/>
  <c r="AJ113" i="14" s="1"/>
  <c r="AI26" i="11"/>
  <c r="AJ134" i="14"/>
  <c r="AI8" i="11"/>
  <c r="AJ116" i="14" s="1"/>
  <c r="AI9" i="11"/>
  <c r="AJ117" i="14" s="1"/>
  <c r="AI10" i="11"/>
  <c r="AJ118" i="14" s="1"/>
  <c r="AI4" i="11"/>
  <c r="AJ112" i="14"/>
  <c r="AI7" i="11"/>
  <c r="AJ115" i="14" s="1"/>
  <c r="AI29" i="11"/>
  <c r="AJ137" i="14" s="1"/>
  <c r="AI6" i="11"/>
  <c r="AJ114" i="14" s="1"/>
  <c r="AI32" i="11"/>
  <c r="AJ140" i="14"/>
  <c r="AI36" i="11"/>
  <c r="AJ144" i="14" s="1"/>
  <c r="AI40" i="11"/>
  <c r="AJ148" i="14" s="1"/>
  <c r="AI44" i="11"/>
  <c r="AJ152" i="14" s="1"/>
  <c r="AI13" i="11"/>
  <c r="AJ121" i="14"/>
  <c r="AI17" i="11"/>
  <c r="AJ125" i="14" s="1"/>
  <c r="AI21" i="11"/>
  <c r="AJ129" i="14" s="1"/>
  <c r="AF109" i="14"/>
  <c r="AE27" i="11"/>
  <c r="AF135" i="14"/>
  <c r="AE5" i="11"/>
  <c r="AF113" i="14"/>
  <c r="AE29" i="11"/>
  <c r="AF137" i="14"/>
  <c r="AE6" i="11"/>
  <c r="AF114" i="14"/>
  <c r="AE11" i="11"/>
  <c r="AF119" i="14"/>
  <c r="AE28" i="11"/>
  <c r="AF136" i="14"/>
  <c r="AE26" i="11"/>
  <c r="AF134" i="14"/>
  <c r="AE7" i="11"/>
  <c r="AF115" i="14"/>
  <c r="AE10" i="11"/>
  <c r="AF118" i="14"/>
  <c r="AE8" i="11"/>
  <c r="AF116" i="14"/>
  <c r="AE9" i="11"/>
  <c r="AF117" i="14"/>
  <c r="AE32" i="11"/>
  <c r="AF140" i="14"/>
  <c r="AE36" i="11"/>
  <c r="AF144" i="14"/>
  <c r="AE40" i="11"/>
  <c r="AF148" i="14"/>
  <c r="AE44" i="11"/>
  <c r="AF152" i="14"/>
  <c r="AE13" i="11"/>
  <c r="AF121" i="14"/>
  <c r="AE17" i="11"/>
  <c r="AF125" i="14"/>
  <c r="AE21" i="11"/>
  <c r="AF129" i="14"/>
  <c r="AB109" i="14"/>
  <c r="AA27" i="11"/>
  <c r="AB135" i="14" s="1"/>
  <c r="AA5" i="11"/>
  <c r="AB113" i="14" s="1"/>
  <c r="AA26" i="11"/>
  <c r="AB134" i="14" s="1"/>
  <c r="AA9" i="11"/>
  <c r="AB117" i="14" s="1"/>
  <c r="AA8" i="11"/>
  <c r="AB116" i="14" s="1"/>
  <c r="AA28" i="11"/>
  <c r="AB136" i="14" s="1"/>
  <c r="AA6" i="11"/>
  <c r="AB114" i="14" s="1"/>
  <c r="AA11" i="11"/>
  <c r="AB119" i="14" s="1"/>
  <c r="AA10" i="11"/>
  <c r="AB118" i="14" s="1"/>
  <c r="AA4" i="11"/>
  <c r="AB112" i="14" s="1"/>
  <c r="AA32" i="11"/>
  <c r="AB140" i="14" s="1"/>
  <c r="AA36" i="11"/>
  <c r="AB144" i="14" s="1"/>
  <c r="AA40" i="11"/>
  <c r="AB148" i="14" s="1"/>
  <c r="AA44" i="11"/>
  <c r="AB152" i="14" s="1"/>
  <c r="AA13" i="11"/>
  <c r="AB121" i="14"/>
  <c r="AA17" i="11"/>
  <c r="AB125" i="14" s="1"/>
  <c r="AA21" i="11"/>
  <c r="AB129" i="14" s="1"/>
  <c r="AJ37" i="11"/>
  <c r="W27" i="11"/>
  <c r="X135" i="14" s="1"/>
  <c r="D34" i="14"/>
  <c r="AJ23" i="11"/>
  <c r="AJ18" i="11"/>
  <c r="AJ12" i="11"/>
  <c r="AJ7" i="11"/>
  <c r="AJ44" i="11"/>
  <c r="AJ38" i="11"/>
  <c r="AJ33" i="11"/>
  <c r="AJ28" i="11"/>
  <c r="W22" i="11"/>
  <c r="X130" i="14"/>
  <c r="W17" i="11"/>
  <c r="X125" i="14"/>
  <c r="W12" i="11"/>
  <c r="X120" i="14"/>
  <c r="W44" i="11"/>
  <c r="X152" i="14"/>
  <c r="W38" i="11"/>
  <c r="X146" i="14"/>
  <c r="W33" i="11"/>
  <c r="X141" i="14"/>
  <c r="Y24" i="11"/>
  <c r="Z132" i="14"/>
  <c r="Y18" i="11"/>
  <c r="Z126" i="14" s="1"/>
  <c r="Y13" i="11"/>
  <c r="Z121" i="14"/>
  <c r="AB20" i="11"/>
  <c r="AC128" i="14"/>
  <c r="AB15" i="11"/>
  <c r="AC123" i="14"/>
  <c r="AC22" i="11"/>
  <c r="AD130" i="14" s="1"/>
  <c r="AC17" i="11"/>
  <c r="AD125" i="14"/>
  <c r="AC12" i="11"/>
  <c r="AD120" i="14"/>
  <c r="AF24" i="11"/>
  <c r="AG132" i="14"/>
  <c r="AF19" i="11"/>
  <c r="AG127" i="14" s="1"/>
  <c r="AF13" i="11"/>
  <c r="AG121" i="14"/>
  <c r="AG21" i="11"/>
  <c r="AH129" i="14"/>
  <c r="AG16" i="11"/>
  <c r="AH124" i="14"/>
  <c r="Y43" i="11"/>
  <c r="Z151" i="14" s="1"/>
  <c r="Y37" i="11"/>
  <c r="Z145" i="14"/>
  <c r="AB44" i="11"/>
  <c r="AC152" i="14"/>
  <c r="AB38" i="11"/>
  <c r="AC146" i="14"/>
  <c r="AB33" i="11"/>
  <c r="AC141" i="14" s="1"/>
  <c r="AC43" i="11"/>
  <c r="AD151" i="14"/>
  <c r="AC37" i="11"/>
  <c r="AD145" i="14"/>
  <c r="AF44" i="11"/>
  <c r="AG152" i="14"/>
  <c r="AF38" i="11"/>
  <c r="AG146" i="14" s="1"/>
  <c r="AG43" i="11"/>
  <c r="AH151" i="14"/>
  <c r="AG37" i="11"/>
  <c r="AH145" i="14"/>
  <c r="B28" i="14"/>
  <c r="B23" i="14"/>
  <c r="B52" i="14"/>
  <c r="B46" i="14"/>
  <c r="B41" i="14"/>
  <c r="AI11" i="11"/>
  <c r="AJ119" i="14" s="1"/>
  <c r="X11" i="14"/>
  <c r="W28" i="11"/>
  <c r="X136" i="14" s="1"/>
  <c r="W29" i="11"/>
  <c r="X137" i="14"/>
  <c r="W4" i="11"/>
  <c r="X112" i="14" s="1"/>
  <c r="W8" i="11"/>
  <c r="X116" i="14" s="1"/>
  <c r="W26" i="11"/>
  <c r="X134" i="14" s="1"/>
  <c r="W5" i="11"/>
  <c r="X113" i="14"/>
  <c r="W7" i="11"/>
  <c r="X115" i="14" s="1"/>
  <c r="W11" i="11"/>
  <c r="X119" i="14" s="1"/>
  <c r="W10" i="11"/>
  <c r="X118" i="14" s="1"/>
  <c r="W31" i="11"/>
  <c r="X139" i="14"/>
  <c r="W35" i="11"/>
  <c r="X143" i="14" s="1"/>
  <c r="W39" i="11"/>
  <c r="X147" i="14" s="1"/>
  <c r="W43" i="11"/>
  <c r="X151" i="14" s="1"/>
  <c r="W15" i="11"/>
  <c r="X123" i="14"/>
  <c r="W19" i="11"/>
  <c r="X127" i="14" s="1"/>
  <c r="W23" i="11"/>
  <c r="X131" i="14" s="1"/>
  <c r="AF29" i="11"/>
  <c r="AG137" i="14" s="1"/>
  <c r="AF6" i="11"/>
  <c r="AG114" i="14"/>
  <c r="AF8" i="11"/>
  <c r="AG116" i="14" s="1"/>
  <c r="AF10" i="11"/>
  <c r="AG118" i="14" s="1"/>
  <c r="AF28" i="11"/>
  <c r="AG136" i="14" s="1"/>
  <c r="AF27" i="11"/>
  <c r="AG135" i="14"/>
  <c r="AF9" i="11"/>
  <c r="AG117" i="14" s="1"/>
  <c r="AF4" i="11"/>
  <c r="AG112" i="14" s="1"/>
  <c r="AG109" i="14"/>
  <c r="AF11" i="11"/>
  <c r="AG119" i="14"/>
  <c r="AF26" i="11"/>
  <c r="AG134" i="14"/>
  <c r="AF7" i="11"/>
  <c r="AG115" i="14"/>
  <c r="AF31" i="11"/>
  <c r="AG139" i="14"/>
  <c r="AF35" i="11"/>
  <c r="AG143" i="14"/>
  <c r="AF39" i="11"/>
  <c r="AG147" i="14"/>
  <c r="AF43" i="11"/>
  <c r="AG151" i="14"/>
  <c r="AF14" i="11"/>
  <c r="AG122" i="14"/>
  <c r="AF18" i="11"/>
  <c r="AG126" i="14"/>
  <c r="AF22" i="11"/>
  <c r="AG130" i="14"/>
  <c r="AB29" i="11"/>
  <c r="AC137" i="14"/>
  <c r="AB28" i="11"/>
  <c r="AC136" i="14"/>
  <c r="AB6" i="11"/>
  <c r="AC114" i="14"/>
  <c r="AB8" i="11"/>
  <c r="AC116" i="14"/>
  <c r="AB10" i="11"/>
  <c r="AC118" i="14"/>
  <c r="AB27" i="11"/>
  <c r="AC135" i="14"/>
  <c r="AB11" i="11"/>
  <c r="AC119" i="14"/>
  <c r="AB4" i="11"/>
  <c r="AC112" i="14"/>
  <c r="AB7" i="11"/>
  <c r="AC115" i="14"/>
  <c r="AB26" i="11"/>
  <c r="AC134" i="14"/>
  <c r="AB5" i="11"/>
  <c r="AC113" i="14"/>
  <c r="AC109" i="14"/>
  <c r="AB31" i="11"/>
  <c r="AC139" i="14" s="1"/>
  <c r="AB35" i="11"/>
  <c r="AC143" i="14" s="1"/>
  <c r="AB39" i="11"/>
  <c r="AC147" i="14" s="1"/>
  <c r="AB43" i="11"/>
  <c r="AC151" i="14"/>
  <c r="AB14" i="11"/>
  <c r="AC122" i="14" s="1"/>
  <c r="AB18" i="11"/>
  <c r="AC126" i="14" s="1"/>
  <c r="AB22" i="11"/>
  <c r="AC130" i="14" s="1"/>
  <c r="I28" i="11"/>
  <c r="J136" i="14"/>
  <c r="I30" i="11"/>
  <c r="J138" i="14" s="1"/>
  <c r="I32" i="11"/>
  <c r="J140" i="14" s="1"/>
  <c r="I34" i="11"/>
  <c r="J142" i="14" s="1"/>
  <c r="I36" i="11"/>
  <c r="J144" i="14"/>
  <c r="I38" i="11"/>
  <c r="J146" i="14" s="1"/>
  <c r="I40" i="11"/>
  <c r="J148" i="14" s="1"/>
  <c r="I42" i="11"/>
  <c r="J150" i="14" s="1"/>
  <c r="I44" i="11"/>
  <c r="J152" i="14"/>
  <c r="I29" i="11"/>
  <c r="J137" i="14" s="1"/>
  <c r="I31" i="11"/>
  <c r="J139" i="14" s="1"/>
  <c r="I33" i="11"/>
  <c r="J141" i="14" s="1"/>
  <c r="I35" i="11"/>
  <c r="J143" i="14"/>
  <c r="I37" i="11"/>
  <c r="J145" i="14" s="1"/>
  <c r="I39" i="11"/>
  <c r="J147" i="14" s="1"/>
  <c r="I41" i="11"/>
  <c r="J149" i="14" s="1"/>
  <c r="I43" i="11"/>
  <c r="J151" i="14"/>
  <c r="I6" i="11"/>
  <c r="J114" i="14" s="1"/>
  <c r="I8" i="11"/>
  <c r="J116" i="14" s="1"/>
  <c r="I10" i="11"/>
  <c r="J118" i="14" s="1"/>
  <c r="I12" i="11"/>
  <c r="J120" i="14"/>
  <c r="I14" i="11"/>
  <c r="J122" i="14" s="1"/>
  <c r="I16" i="11"/>
  <c r="J124" i="14" s="1"/>
  <c r="I18" i="11"/>
  <c r="J126" i="14" s="1"/>
  <c r="I20" i="11"/>
  <c r="J128" i="14"/>
  <c r="I22" i="11"/>
  <c r="J130" i="14" s="1"/>
  <c r="I24" i="11"/>
  <c r="J132" i="14" s="1"/>
  <c r="I4" i="11"/>
  <c r="J112" i="14" s="1"/>
  <c r="I27" i="11"/>
  <c r="J135" i="14"/>
  <c r="I26" i="11"/>
  <c r="J134" i="14" s="1"/>
  <c r="I11" i="11"/>
  <c r="J119" i="14" s="1"/>
  <c r="I19" i="11"/>
  <c r="J127" i="14" s="1"/>
  <c r="I15" i="11"/>
  <c r="J123" i="14"/>
  <c r="I7" i="11"/>
  <c r="J115" i="14" s="1"/>
  <c r="I21" i="11"/>
  <c r="J129" i="14" s="1"/>
  <c r="J109" i="14"/>
  <c r="I13" i="11"/>
  <c r="J121" i="14"/>
  <c r="I17" i="11"/>
  <c r="J125" i="14"/>
  <c r="I5" i="11"/>
  <c r="J113" i="14"/>
  <c r="Q28" i="11"/>
  <c r="R136" i="14"/>
  <c r="Q30" i="11"/>
  <c r="R138" i="14"/>
  <c r="Q32" i="11"/>
  <c r="R140" i="14"/>
  <c r="Q34" i="11"/>
  <c r="R142" i="14"/>
  <c r="Q36" i="11"/>
  <c r="R144" i="14"/>
  <c r="Q38" i="11"/>
  <c r="R146" i="14"/>
  <c r="Q40" i="11"/>
  <c r="R148" i="14"/>
  <c r="Q42" i="11"/>
  <c r="R150" i="14"/>
  <c r="Q44" i="11"/>
  <c r="R152" i="14"/>
  <c r="Q29" i="11"/>
  <c r="R137" i="14"/>
  <c r="Q31" i="11"/>
  <c r="R139" i="14"/>
  <c r="Q33" i="11"/>
  <c r="R141" i="14"/>
  <c r="Q35" i="11"/>
  <c r="R143" i="14"/>
  <c r="Q37" i="11"/>
  <c r="R145" i="14"/>
  <c r="Q39" i="11"/>
  <c r="R147" i="14"/>
  <c r="Q41" i="11"/>
  <c r="R149" i="14"/>
  <c r="Q43" i="11"/>
  <c r="R151" i="14"/>
  <c r="Q6" i="11"/>
  <c r="R114" i="14"/>
  <c r="Q8" i="11"/>
  <c r="R116" i="14"/>
  <c r="Q10" i="11"/>
  <c r="R118" i="14"/>
  <c r="Q12" i="11"/>
  <c r="R120" i="14"/>
  <c r="Q14" i="11"/>
  <c r="R122" i="14"/>
  <c r="Q16" i="11"/>
  <c r="R124" i="14"/>
  <c r="Q18" i="11"/>
  <c r="R126" i="14"/>
  <c r="Q20" i="11"/>
  <c r="R128" i="14"/>
  <c r="Q22" i="11"/>
  <c r="R130" i="14"/>
  <c r="Q24" i="11"/>
  <c r="R132" i="14"/>
  <c r="Q4" i="11"/>
  <c r="R112" i="14"/>
  <c r="Q27" i="11"/>
  <c r="R135" i="14"/>
  <c r="Q26" i="11"/>
  <c r="R134" i="14"/>
  <c r="Q7" i="11"/>
  <c r="R115" i="14"/>
  <c r="Q15" i="11"/>
  <c r="R123" i="14"/>
  <c r="Q23" i="11"/>
  <c r="R131" i="14"/>
  <c r="Q11" i="11"/>
  <c r="R119" i="14"/>
  <c r="Q17" i="11"/>
  <c r="R125" i="14"/>
  <c r="Q21" i="11"/>
  <c r="R129" i="14"/>
  <c r="R109" i="14"/>
  <c r="Q9" i="11"/>
  <c r="R117" i="14" s="1"/>
  <c r="Q13" i="11"/>
  <c r="R121" i="14"/>
  <c r="Q5" i="11"/>
  <c r="R113" i="14" s="1"/>
  <c r="B73" i="14"/>
  <c r="B120" i="14" s="1"/>
  <c r="B21" i="14"/>
  <c r="AJ32" i="11"/>
  <c r="B22" i="14"/>
  <c r="B40" i="14"/>
  <c r="Z55" i="14"/>
  <c r="AJ24" i="11"/>
  <c r="AJ8" i="11"/>
  <c r="B24" i="14"/>
  <c r="B48" i="14"/>
  <c r="B42" i="14"/>
  <c r="W6" i="11"/>
  <c r="X114" i="14" s="1"/>
  <c r="AJ27" i="11"/>
  <c r="AJ31" i="11"/>
  <c r="AJ35" i="11"/>
  <c r="AJ39" i="11"/>
  <c r="AJ43" i="11"/>
  <c r="AJ5" i="11"/>
  <c r="AJ9" i="11"/>
  <c r="AJ13" i="11"/>
  <c r="AJ17" i="11"/>
  <c r="AJ21" i="11"/>
  <c r="AJ4" i="11"/>
  <c r="X7" i="11"/>
  <c r="Y115" i="14"/>
  <c r="X11" i="11"/>
  <c r="Y119" i="14"/>
  <c r="X15" i="11"/>
  <c r="Y123" i="14"/>
  <c r="X19" i="11"/>
  <c r="Y127" i="14"/>
  <c r="X23" i="11"/>
  <c r="Y131" i="14"/>
  <c r="X28" i="11"/>
  <c r="Y136" i="14"/>
  <c r="X32" i="11"/>
  <c r="Y140" i="14"/>
  <c r="X36" i="11"/>
  <c r="Y144" i="14"/>
  <c r="X40" i="11"/>
  <c r="Y148" i="14"/>
  <c r="X44" i="11"/>
  <c r="Y152" i="14"/>
  <c r="X5" i="11"/>
  <c r="Y113" i="14"/>
  <c r="X10" i="11"/>
  <c r="Y118" i="14"/>
  <c r="X16" i="11"/>
  <c r="Y124" i="14"/>
  <c r="X21" i="11"/>
  <c r="Y129" i="14"/>
  <c r="X27" i="11"/>
  <c r="Y135" i="14"/>
  <c r="X33" i="11"/>
  <c r="Y141" i="14"/>
  <c r="X38" i="11"/>
  <c r="Y146" i="14"/>
  <c r="X43" i="11"/>
  <c r="Y151" i="14"/>
  <c r="X9" i="11"/>
  <c r="Y117" i="14"/>
  <c r="X14" i="11"/>
  <c r="Y122" i="14"/>
  <c r="X20" i="11"/>
  <c r="Y128" i="14"/>
  <c r="X26" i="11"/>
  <c r="Y134" i="14"/>
  <c r="X31" i="11"/>
  <c r="Y139" i="14"/>
  <c r="X37" i="11"/>
  <c r="Y145" i="14"/>
  <c r="X42" i="11"/>
  <c r="Y150" i="14"/>
  <c r="X8" i="11"/>
  <c r="Y116" i="14"/>
  <c r="X13" i="11"/>
  <c r="Y121" i="14"/>
  <c r="X18" i="11"/>
  <c r="Y126" i="14"/>
  <c r="X24" i="11"/>
  <c r="Y132" i="14"/>
  <c r="X30" i="11"/>
  <c r="Y138" i="14"/>
  <c r="X35" i="11"/>
  <c r="Y143" i="14"/>
  <c r="X41" i="11"/>
  <c r="Y149" i="14"/>
  <c r="Y109" i="14"/>
  <c r="X22" i="11"/>
  <c r="Y130" i="14"/>
  <c r="X4" i="11"/>
  <c r="Y112" i="14" s="1"/>
  <c r="X12" i="11"/>
  <c r="Y120" i="14" s="1"/>
  <c r="X34" i="11"/>
  <c r="Y142" i="14" s="1"/>
  <c r="X17" i="11"/>
  <c r="Y125" i="14"/>
  <c r="X6" i="11"/>
  <c r="Y114" i="14" s="1"/>
  <c r="X39" i="11"/>
  <c r="Y147" i="14" s="1"/>
  <c r="X29" i="11"/>
  <c r="Y137" i="14" s="1"/>
  <c r="B103" i="14"/>
  <c r="B149" i="14"/>
  <c r="B51" i="14"/>
  <c r="B99" i="14"/>
  <c r="B145" i="14"/>
  <c r="B47" i="14"/>
  <c r="B95" i="14"/>
  <c r="B141" i="14" s="1"/>
  <c r="B43" i="14"/>
  <c r="B85" i="14"/>
  <c r="B132" i="14"/>
  <c r="B33" i="14"/>
  <c r="B81" i="14"/>
  <c r="B128" i="14" s="1"/>
  <c r="B29" i="14"/>
  <c r="B77" i="14"/>
  <c r="B124" i="14"/>
  <c r="B25" i="14"/>
  <c r="AG27" i="11"/>
  <c r="AH135" i="14" s="1"/>
  <c r="AG5" i="11"/>
  <c r="AH113" i="14" s="1"/>
  <c r="AG7" i="11"/>
  <c r="AH115" i="14" s="1"/>
  <c r="AG4" i="11"/>
  <c r="AH112" i="14"/>
  <c r="AH109" i="14"/>
  <c r="AG29" i="11"/>
  <c r="AH137" i="14"/>
  <c r="AG8" i="11"/>
  <c r="AH116" i="14"/>
  <c r="AG11" i="11"/>
  <c r="AH119" i="14"/>
  <c r="AG6" i="11"/>
  <c r="AH114" i="14"/>
  <c r="AG28" i="11"/>
  <c r="AH136" i="14"/>
  <c r="AG26" i="11"/>
  <c r="AH134" i="14"/>
  <c r="AG10" i="11"/>
  <c r="AH118" i="14"/>
  <c r="AG9" i="11"/>
  <c r="AH117" i="14"/>
  <c r="AG30" i="11"/>
  <c r="AH138" i="14"/>
  <c r="AG34" i="11"/>
  <c r="AH142" i="14"/>
  <c r="AG38" i="11"/>
  <c r="AH146" i="14"/>
  <c r="AG42" i="11"/>
  <c r="AH150" i="14"/>
  <c r="AG15" i="11"/>
  <c r="AH123" i="14"/>
  <c r="AG19" i="11"/>
  <c r="AH127" i="14"/>
  <c r="AG23" i="11"/>
  <c r="AH131" i="14"/>
  <c r="AC27" i="11"/>
  <c r="AD135" i="14"/>
  <c r="AC5" i="11"/>
  <c r="AD113" i="14"/>
  <c r="AD109" i="14"/>
  <c r="AC28" i="11"/>
  <c r="AD136" i="14" s="1"/>
  <c r="AC10" i="11"/>
  <c r="AD118" i="14"/>
  <c r="AC6" i="11"/>
  <c r="AD114" i="14" s="1"/>
  <c r="AC9" i="11"/>
  <c r="AD117" i="14" s="1"/>
  <c r="AC4" i="11"/>
  <c r="AD112" i="14" s="1"/>
  <c r="AC26" i="11"/>
  <c r="AD134" i="14"/>
  <c r="AC8" i="11"/>
  <c r="AD116" i="14" s="1"/>
  <c r="AC7" i="11"/>
  <c r="AD115" i="14" s="1"/>
  <c r="AC29" i="11"/>
  <c r="AD137" i="14" s="1"/>
  <c r="AC30" i="11"/>
  <c r="AD138" i="14"/>
  <c r="AC34" i="11"/>
  <c r="AD142" i="14" s="1"/>
  <c r="AC38" i="11"/>
  <c r="AD146" i="14" s="1"/>
  <c r="AC42" i="11"/>
  <c r="AD150" i="14" s="1"/>
  <c r="AC15" i="11"/>
  <c r="AD123" i="14"/>
  <c r="AC19" i="11"/>
  <c r="AD127" i="14" s="1"/>
  <c r="AC23" i="11"/>
  <c r="AD131" i="14" s="1"/>
  <c r="Z109" i="14"/>
  <c r="Y27" i="11"/>
  <c r="Z135" i="14"/>
  <c r="Y5" i="11"/>
  <c r="Z113" i="14"/>
  <c r="Y28" i="11"/>
  <c r="Z136" i="14"/>
  <c r="Y8" i="11"/>
  <c r="Z116" i="14"/>
  <c r="Y11" i="11"/>
  <c r="Z119" i="14"/>
  <c r="Y4" i="11"/>
  <c r="Z112" i="14"/>
  <c r="Y7" i="11"/>
  <c r="Z115" i="14"/>
  <c r="Y29" i="11"/>
  <c r="Z137" i="14"/>
  <c r="Y6" i="11"/>
  <c r="Z114" i="14"/>
  <c r="Y10" i="11"/>
  <c r="Z118" i="14"/>
  <c r="Y26" i="11"/>
  <c r="Z134" i="14"/>
  <c r="Y9" i="11"/>
  <c r="Z117" i="14"/>
  <c r="Y30" i="11"/>
  <c r="Z138" i="14"/>
  <c r="Y34" i="11"/>
  <c r="Z142" i="14"/>
  <c r="Y38" i="11"/>
  <c r="Z146" i="14"/>
  <c r="Y42" i="11"/>
  <c r="Z150" i="14"/>
  <c r="Y15" i="11"/>
  <c r="Z123" i="14"/>
  <c r="Y19" i="11"/>
  <c r="Z127" i="14"/>
  <c r="Y23" i="11"/>
  <c r="Z131" i="14"/>
  <c r="C7" i="11"/>
  <c r="D115" i="14"/>
  <c r="C9" i="11"/>
  <c r="D117" i="14"/>
  <c r="C11" i="11"/>
  <c r="D119" i="14"/>
  <c r="C13" i="11"/>
  <c r="D121" i="14"/>
  <c r="C15" i="11"/>
  <c r="D123" i="14"/>
  <c r="C17" i="11"/>
  <c r="D125" i="14"/>
  <c r="C19" i="11"/>
  <c r="D127" i="14"/>
  <c r="C21" i="11"/>
  <c r="D129" i="14"/>
  <c r="C23" i="11"/>
  <c r="D131" i="14"/>
  <c r="C5" i="11"/>
  <c r="D113" i="14"/>
  <c r="C32" i="11"/>
  <c r="D140" i="14"/>
  <c r="C35" i="11"/>
  <c r="D143" i="14"/>
  <c r="C40" i="11"/>
  <c r="D148" i="14"/>
  <c r="C43" i="11"/>
  <c r="D151" i="14"/>
  <c r="C26" i="11"/>
  <c r="D134" i="14"/>
  <c r="C30" i="11"/>
  <c r="D138" i="14"/>
  <c r="C37" i="11"/>
  <c r="D145" i="14"/>
  <c r="C41" i="11"/>
  <c r="D149" i="14" s="1"/>
  <c r="C44" i="11"/>
  <c r="D152" i="14"/>
  <c r="C12" i="11"/>
  <c r="D120" i="14"/>
  <c r="C20" i="11"/>
  <c r="D128" i="14"/>
  <c r="C4" i="11"/>
  <c r="D112" i="14" s="1"/>
  <c r="C29" i="11"/>
  <c r="D137" i="14"/>
  <c r="C33" i="11"/>
  <c r="D141" i="14"/>
  <c r="C36" i="11"/>
  <c r="D144" i="14"/>
  <c r="C27" i="11"/>
  <c r="D135" i="14" s="1"/>
  <c r="C6" i="11"/>
  <c r="D114" i="14"/>
  <c r="C14" i="11"/>
  <c r="D122" i="14"/>
  <c r="C22" i="11"/>
  <c r="D130" i="14"/>
  <c r="C28" i="11"/>
  <c r="D136" i="14" s="1"/>
  <c r="C39" i="11"/>
  <c r="D147" i="14"/>
  <c r="C42" i="11"/>
  <c r="D150" i="14"/>
  <c r="C8" i="11"/>
  <c r="D116" i="14" s="1"/>
  <c r="C16" i="11"/>
  <c r="D124" i="14" s="1"/>
  <c r="C24" i="11"/>
  <c r="D132" i="14"/>
  <c r="D109" i="14"/>
  <c r="T29" i="11"/>
  <c r="U137" i="14"/>
  <c r="T31" i="11"/>
  <c r="U139" i="14" s="1"/>
  <c r="T33" i="11"/>
  <c r="U141" i="14"/>
  <c r="T35" i="11"/>
  <c r="U143" i="14" s="1"/>
  <c r="T37" i="11"/>
  <c r="U145" i="14" s="1"/>
  <c r="T39" i="11"/>
  <c r="U147" i="14" s="1"/>
  <c r="T41" i="11"/>
  <c r="U149" i="14"/>
  <c r="T32" i="11"/>
  <c r="U140" i="14" s="1"/>
  <c r="T40" i="11"/>
  <c r="U148" i="14" s="1"/>
  <c r="T28" i="11"/>
  <c r="U136" i="14" s="1"/>
  <c r="T36" i="11"/>
  <c r="U144" i="14"/>
  <c r="T7" i="11"/>
  <c r="U115" i="14" s="1"/>
  <c r="T9" i="11"/>
  <c r="U117" i="14" s="1"/>
  <c r="T11" i="11"/>
  <c r="U119" i="14" s="1"/>
  <c r="T13" i="11"/>
  <c r="U121" i="14"/>
  <c r="T15" i="11"/>
  <c r="U123" i="14" s="1"/>
  <c r="T17" i="11"/>
  <c r="U125" i="14" s="1"/>
  <c r="T19" i="11"/>
  <c r="U127" i="14" s="1"/>
  <c r="T21" i="11"/>
  <c r="U129" i="14"/>
  <c r="T23" i="11"/>
  <c r="U131" i="14" s="1"/>
  <c r="T5" i="11"/>
  <c r="U113" i="14" s="1"/>
  <c r="T42" i="11"/>
  <c r="U150" i="14" s="1"/>
  <c r="T27" i="11"/>
  <c r="U135" i="14"/>
  <c r="T8" i="11"/>
  <c r="U116" i="14" s="1"/>
  <c r="T16" i="11"/>
  <c r="U124" i="14" s="1"/>
  <c r="T24" i="11"/>
  <c r="U132" i="14" s="1"/>
  <c r="T30" i="11"/>
  <c r="U138" i="14"/>
  <c r="T34" i="11"/>
  <c r="U142" i="14" s="1"/>
  <c r="T44" i="11"/>
  <c r="U152" i="14" s="1"/>
  <c r="T6" i="11"/>
  <c r="U114" i="14" s="1"/>
  <c r="T20" i="11"/>
  <c r="U128" i="14"/>
  <c r="T43" i="11"/>
  <c r="U151" i="14" s="1"/>
  <c r="T12" i="11"/>
  <c r="U120" i="14" s="1"/>
  <c r="T4" i="11"/>
  <c r="U112" i="14" s="1"/>
  <c r="T18" i="11"/>
  <c r="U126" i="14"/>
  <c r="T22" i="11"/>
  <c r="U130" i="14" s="1"/>
  <c r="U109" i="14"/>
  <c r="AH34" i="14"/>
  <c r="AJ19" i="11"/>
  <c r="AJ14" i="11"/>
  <c r="AJ26" i="11"/>
  <c r="AJ34" i="11"/>
  <c r="AJ29" i="11"/>
  <c r="B30" i="14"/>
  <c r="J107" i="14"/>
  <c r="AH55" i="14"/>
  <c r="AJ20" i="11"/>
  <c r="AJ15" i="11"/>
  <c r="AJ10" i="11"/>
  <c r="AJ41" i="11"/>
  <c r="AJ36" i="11"/>
  <c r="AJ30" i="11"/>
  <c r="W20" i="11"/>
  <c r="X128" i="14"/>
  <c r="W14" i="11"/>
  <c r="X122" i="14"/>
  <c r="W41" i="11"/>
  <c r="X149" i="14"/>
  <c r="W36" i="11"/>
  <c r="X144" i="14"/>
  <c r="W30" i="11"/>
  <c r="X138" i="14"/>
  <c r="AB23" i="11"/>
  <c r="AC131" i="14"/>
  <c r="AB17" i="11"/>
  <c r="AC125" i="14"/>
  <c r="AB12" i="11"/>
  <c r="AC120" i="14"/>
  <c r="AF21" i="11"/>
  <c r="AG129" i="14"/>
  <c r="AF16" i="11"/>
  <c r="AG124" i="14"/>
  <c r="AB41" i="11"/>
  <c r="AC149" i="14"/>
  <c r="AB36" i="11"/>
  <c r="AC144" i="14"/>
  <c r="AB30" i="11"/>
  <c r="AC138" i="14"/>
  <c r="AF41" i="11"/>
  <c r="AG149" i="14"/>
  <c r="AF36" i="11"/>
  <c r="AG144" i="14"/>
  <c r="AF30" i="11"/>
  <c r="AG138" i="14"/>
  <c r="B31" i="14"/>
  <c r="B26" i="14"/>
  <c r="B16" i="14"/>
  <c r="B54" i="14"/>
  <c r="B49" i="14"/>
  <c r="B44" i="14"/>
  <c r="W107" i="14"/>
  <c r="Q19" i="11"/>
  <c r="R127" i="14" s="1"/>
  <c r="W9" i="11"/>
  <c r="X117" i="14"/>
  <c r="AF5" i="11"/>
  <c r="AG113" i="14" s="1"/>
  <c r="AA29" i="11"/>
  <c r="AB137" i="14" s="1"/>
  <c r="AH28" i="11"/>
  <c r="AI136" i="14" s="1"/>
  <c r="AH29" i="11"/>
  <c r="AI137" i="14"/>
  <c r="AH7" i="11"/>
  <c r="AI115" i="14" s="1"/>
  <c r="AH9" i="11"/>
  <c r="AI117" i="14" s="1"/>
  <c r="AH11" i="11"/>
  <c r="AI119" i="14" s="1"/>
  <c r="AH6" i="11"/>
  <c r="AI114" i="14"/>
  <c r="AH5" i="11"/>
  <c r="AI113" i="14" s="1"/>
  <c r="AH26" i="11"/>
  <c r="AI134" i="14" s="1"/>
  <c r="AH10" i="11"/>
  <c r="AI118" i="14" s="1"/>
  <c r="AI109" i="14"/>
  <c r="AH8" i="11"/>
  <c r="AI116" i="14"/>
  <c r="AH27" i="11"/>
  <c r="AI135" i="14"/>
  <c r="AH4" i="11"/>
  <c r="AI112" i="14"/>
  <c r="AD28" i="11"/>
  <c r="AE136" i="14"/>
  <c r="AE109" i="14"/>
  <c r="AD7" i="11"/>
  <c r="AE115" i="14" s="1"/>
  <c r="AD9" i="11"/>
  <c r="AE117" i="14" s="1"/>
  <c r="AD11" i="11"/>
  <c r="AE119" i="14" s="1"/>
  <c r="AD26" i="11"/>
  <c r="AE134" i="14"/>
  <c r="AD29" i="11"/>
  <c r="AE137" i="14" s="1"/>
  <c r="AD8" i="11"/>
  <c r="AE116" i="14" s="1"/>
  <c r="AD5" i="11"/>
  <c r="AE113" i="14" s="1"/>
  <c r="AD27" i="11"/>
  <c r="AE135" i="14"/>
  <c r="AD6" i="11"/>
  <c r="AE114" i="14" s="1"/>
  <c r="AD4" i="11"/>
  <c r="AE112" i="14" s="1"/>
  <c r="AD10" i="11"/>
  <c r="AE118" i="14" s="1"/>
  <c r="Z28" i="11"/>
  <c r="AA136" i="14"/>
  <c r="Z7" i="11"/>
  <c r="AA115" i="14" s="1"/>
  <c r="Z9" i="11"/>
  <c r="AA117" i="14" s="1"/>
  <c r="Z11" i="11"/>
  <c r="AA119" i="14" s="1"/>
  <c r="Z10" i="11"/>
  <c r="AA118" i="14"/>
  <c r="Z5" i="11"/>
  <c r="AA113" i="14" s="1"/>
  <c r="AA109" i="14"/>
  <c r="Z26" i="11"/>
  <c r="AA134" i="14"/>
  <c r="Z6" i="11"/>
  <c r="AA114" i="14"/>
  <c r="Z29" i="11"/>
  <c r="AA137" i="14"/>
  <c r="Z8" i="11"/>
  <c r="AA116" i="14"/>
  <c r="D28" i="11"/>
  <c r="E136" i="14"/>
  <c r="D30" i="11"/>
  <c r="E138" i="14"/>
  <c r="D32" i="11"/>
  <c r="E140" i="14"/>
  <c r="D34" i="11"/>
  <c r="E142" i="14"/>
  <c r="D36" i="11"/>
  <c r="E144" i="14"/>
  <c r="D38" i="11"/>
  <c r="E146" i="14"/>
  <c r="D40" i="11"/>
  <c r="E148" i="14"/>
  <c r="D42" i="11"/>
  <c r="E150" i="14"/>
  <c r="D44" i="11"/>
  <c r="E152" i="14"/>
  <c r="D6" i="11"/>
  <c r="E114" i="14"/>
  <c r="D8" i="11"/>
  <c r="E116" i="14"/>
  <c r="D10" i="11"/>
  <c r="E118" i="14"/>
  <c r="D12" i="11"/>
  <c r="E120" i="14"/>
  <c r="D14" i="11"/>
  <c r="E122" i="14"/>
  <c r="D16" i="11"/>
  <c r="E124" i="14"/>
  <c r="D18" i="11"/>
  <c r="E126" i="14"/>
  <c r="D20" i="11"/>
  <c r="E128" i="14"/>
  <c r="D22" i="11"/>
  <c r="E130" i="14"/>
  <c r="D24" i="11"/>
  <c r="E132" i="14"/>
  <c r="D5" i="11"/>
  <c r="E113" i="14"/>
  <c r="D31" i="11"/>
  <c r="E139" i="14"/>
  <c r="D39" i="11"/>
  <c r="E147" i="14"/>
  <c r="D9" i="11"/>
  <c r="E117" i="14"/>
  <c r="K29" i="11"/>
  <c r="L137" i="14"/>
  <c r="K31" i="11"/>
  <c r="L139" i="14"/>
  <c r="K33" i="11"/>
  <c r="L141" i="14"/>
  <c r="K35" i="11"/>
  <c r="L143" i="14"/>
  <c r="K37" i="11"/>
  <c r="L145" i="14"/>
  <c r="K39" i="11"/>
  <c r="L147" i="14"/>
  <c r="K41" i="11"/>
  <c r="L149" i="14"/>
  <c r="K43" i="11"/>
  <c r="L151" i="14"/>
  <c r="K28" i="11"/>
  <c r="L136" i="14"/>
  <c r="K30" i="11"/>
  <c r="L138" i="14"/>
  <c r="K32" i="11"/>
  <c r="L140" i="14"/>
  <c r="K34" i="11"/>
  <c r="L142" i="14"/>
  <c r="K36" i="11"/>
  <c r="L144" i="14"/>
  <c r="K38" i="11"/>
  <c r="L146" i="14"/>
  <c r="K40" i="11"/>
  <c r="L148" i="14"/>
  <c r="K42" i="11"/>
  <c r="L150" i="14"/>
  <c r="K44" i="11"/>
  <c r="L152" i="14"/>
  <c r="K6" i="11"/>
  <c r="L114" i="14"/>
  <c r="K8" i="11"/>
  <c r="L116" i="14"/>
  <c r="K10" i="11"/>
  <c r="L118" i="14"/>
  <c r="K12" i="11"/>
  <c r="L120" i="14"/>
  <c r="K14" i="11"/>
  <c r="L122" i="14"/>
  <c r="K16" i="11"/>
  <c r="L124" i="14" s="1"/>
  <c r="K18" i="11"/>
  <c r="L126" i="14"/>
  <c r="K20" i="11"/>
  <c r="L128" i="14"/>
  <c r="K22" i="11"/>
  <c r="L130" i="14"/>
  <c r="K24" i="11"/>
  <c r="L132" i="14" s="1"/>
  <c r="K4" i="11"/>
  <c r="L112" i="14"/>
  <c r="K9" i="11"/>
  <c r="L117" i="14"/>
  <c r="K17" i="11"/>
  <c r="L125" i="14" s="1"/>
  <c r="G5" i="11"/>
  <c r="H113" i="14" s="1"/>
  <c r="G12" i="11"/>
  <c r="H120" i="14"/>
  <c r="M17" i="11"/>
  <c r="N125" i="14"/>
  <c r="G27" i="11"/>
  <c r="H135" i="14" s="1"/>
  <c r="G40" i="11"/>
  <c r="H148" i="14" s="1"/>
  <c r="G36" i="11"/>
  <c r="H144" i="14"/>
  <c r="G33" i="11"/>
  <c r="H141" i="14"/>
  <c r="X55" i="22"/>
  <c r="M28" i="11"/>
  <c r="N136" i="14" s="1"/>
  <c r="M30" i="11"/>
  <c r="N138" i="14"/>
  <c r="M32" i="11"/>
  <c r="N140" i="14" s="1"/>
  <c r="M34" i="11"/>
  <c r="N142" i="14"/>
  <c r="M36" i="11"/>
  <c r="N144" i="14" s="1"/>
  <c r="M38" i="11"/>
  <c r="N146" i="14"/>
  <c r="M40" i="11"/>
  <c r="N148" i="14" s="1"/>
  <c r="M42" i="11"/>
  <c r="N150" i="14"/>
  <c r="M44" i="11"/>
  <c r="N152" i="14" s="1"/>
  <c r="M29" i="11"/>
  <c r="N137" i="14"/>
  <c r="M31" i="11"/>
  <c r="N139" i="14" s="1"/>
  <c r="M33" i="11"/>
  <c r="N141" i="14"/>
  <c r="M35" i="11"/>
  <c r="N143" i="14" s="1"/>
  <c r="M37" i="11"/>
  <c r="N145" i="14"/>
  <c r="M39" i="11"/>
  <c r="N147" i="14" s="1"/>
  <c r="M41" i="11"/>
  <c r="N149" i="14" s="1"/>
  <c r="M43" i="11"/>
  <c r="N151" i="14" s="1"/>
  <c r="M6" i="11"/>
  <c r="N114" i="14"/>
  <c r="M8" i="11"/>
  <c r="N116" i="14" s="1"/>
  <c r="M10" i="11"/>
  <c r="N118" i="14" s="1"/>
  <c r="M12" i="11"/>
  <c r="N120" i="14" s="1"/>
  <c r="M14" i="11"/>
  <c r="N122" i="14"/>
  <c r="M16" i="11"/>
  <c r="N124" i="14" s="1"/>
  <c r="M18" i="11"/>
  <c r="N126" i="14" s="1"/>
  <c r="M20" i="11"/>
  <c r="N128" i="14" s="1"/>
  <c r="M22" i="11"/>
  <c r="N130" i="14"/>
  <c r="M24" i="11"/>
  <c r="N132" i="14" s="1"/>
  <c r="M4" i="11"/>
  <c r="N112" i="14" s="1"/>
  <c r="M13" i="11"/>
  <c r="N121" i="14" s="1"/>
  <c r="M21" i="11"/>
  <c r="N129" i="14"/>
  <c r="G44" i="11"/>
  <c r="H152" i="14" s="1"/>
  <c r="G41" i="11"/>
  <c r="H149" i="14" s="1"/>
  <c r="Z4" i="11"/>
  <c r="AA112" i="14" s="1"/>
  <c r="Z27" i="11"/>
  <c r="AA135" i="14"/>
  <c r="G7" i="11"/>
  <c r="H115" i="14" s="1"/>
  <c r="G9" i="11"/>
  <c r="H117" i="14" s="1"/>
  <c r="G11" i="11"/>
  <c r="H119" i="14" s="1"/>
  <c r="G13" i="11"/>
  <c r="H121" i="14"/>
  <c r="G15" i="11"/>
  <c r="H123" i="14" s="1"/>
  <c r="G17" i="11"/>
  <c r="H125" i="14" s="1"/>
  <c r="G19" i="11"/>
  <c r="H127" i="14" s="1"/>
  <c r="G21" i="11"/>
  <c r="H129" i="14"/>
  <c r="G23" i="11"/>
  <c r="H131" i="14" s="1"/>
  <c r="G4" i="11"/>
  <c r="H112" i="14" s="1"/>
  <c r="G29" i="11"/>
  <c r="H137" i="14" s="1"/>
  <c r="G34" i="11"/>
  <c r="H142" i="14"/>
  <c r="G37" i="11"/>
  <c r="H145" i="14" s="1"/>
  <c r="G42" i="11"/>
  <c r="H150" i="14" s="1"/>
  <c r="G8" i="11"/>
  <c r="H116" i="14" s="1"/>
  <c r="G16" i="11"/>
  <c r="H124" i="14"/>
  <c r="G24" i="11"/>
  <c r="H132" i="14" s="1"/>
  <c r="O29" i="11"/>
  <c r="P137" i="14" s="1"/>
  <c r="O31" i="11"/>
  <c r="P139" i="14" s="1"/>
  <c r="O33" i="11"/>
  <c r="P141" i="14"/>
  <c r="O35" i="11"/>
  <c r="P143" i="14" s="1"/>
  <c r="O37" i="11"/>
  <c r="P145" i="14" s="1"/>
  <c r="O39" i="11"/>
  <c r="P147" i="14" s="1"/>
  <c r="O41" i="11"/>
  <c r="P149" i="14"/>
  <c r="O43" i="11"/>
  <c r="P151" i="14" s="1"/>
  <c r="O28" i="11"/>
  <c r="P136" i="14" s="1"/>
  <c r="O30" i="11"/>
  <c r="P138" i="14" s="1"/>
  <c r="O32" i="11"/>
  <c r="P140" i="14"/>
  <c r="O34" i="11"/>
  <c r="P142" i="14" s="1"/>
  <c r="O36" i="11"/>
  <c r="P144" i="14" s="1"/>
  <c r="O38" i="11"/>
  <c r="P146" i="14" s="1"/>
  <c r="O40" i="11"/>
  <c r="P148" i="14"/>
  <c r="O42" i="11"/>
  <c r="P150" i="14" s="1"/>
  <c r="O44" i="11"/>
  <c r="P152" i="14" s="1"/>
  <c r="O6" i="11"/>
  <c r="P114" i="14" s="1"/>
  <c r="O8" i="11"/>
  <c r="P116" i="14"/>
  <c r="O10" i="11"/>
  <c r="P118" i="14" s="1"/>
  <c r="O12" i="11"/>
  <c r="P120" i="14" s="1"/>
  <c r="O14" i="11"/>
  <c r="P122" i="14" s="1"/>
  <c r="O16" i="11"/>
  <c r="P124" i="14"/>
  <c r="O18" i="11"/>
  <c r="P126" i="14" s="1"/>
  <c r="O20" i="11"/>
  <c r="P128" i="14" s="1"/>
  <c r="O22" i="11"/>
  <c r="P130" i="14" s="1"/>
  <c r="O24" i="11"/>
  <c r="P132" i="14"/>
  <c r="O4" i="11"/>
  <c r="P112" i="14" s="1"/>
  <c r="O11" i="11"/>
  <c r="P119" i="14" s="1"/>
  <c r="O19" i="11"/>
  <c r="P127" i="14" s="1"/>
  <c r="AE34" i="22"/>
  <c r="AF34" i="22"/>
  <c r="AF55" i="22"/>
  <c r="S29" i="11"/>
  <c r="T137" i="14"/>
  <c r="S31" i="11"/>
  <c r="T139" i="14"/>
  <c r="S33" i="11"/>
  <c r="T141" i="14"/>
  <c r="S35" i="11"/>
  <c r="T143" i="14"/>
  <c r="S37" i="11"/>
  <c r="T145" i="14"/>
  <c r="S39" i="11"/>
  <c r="T147" i="14"/>
  <c r="S41" i="11"/>
  <c r="T149" i="14"/>
  <c r="S43" i="11"/>
  <c r="T151" i="14"/>
  <c r="S28" i="11"/>
  <c r="T136" i="14"/>
  <c r="S30" i="11"/>
  <c r="T138" i="14"/>
  <c r="S32" i="11"/>
  <c r="T140" i="14"/>
  <c r="S34" i="11"/>
  <c r="T142" i="14"/>
  <c r="S36" i="11"/>
  <c r="T144" i="14"/>
  <c r="S38" i="11"/>
  <c r="T146" i="14"/>
  <c r="S40" i="11"/>
  <c r="T148" i="14"/>
  <c r="S42" i="11"/>
  <c r="T150" i="14"/>
  <c r="S44" i="11"/>
  <c r="T152" i="14"/>
  <c r="S6" i="11"/>
  <c r="T114" i="14"/>
  <c r="S8" i="11"/>
  <c r="T116" i="14"/>
  <c r="S10" i="11"/>
  <c r="T118" i="14"/>
  <c r="S12" i="11"/>
  <c r="T120" i="14"/>
  <c r="S14" i="11"/>
  <c r="T122" i="14"/>
  <c r="S16" i="11"/>
  <c r="T124" i="14"/>
  <c r="S18" i="11"/>
  <c r="T126" i="14"/>
  <c r="S20" i="11"/>
  <c r="T128" i="14"/>
  <c r="S22" i="11"/>
  <c r="T130" i="14"/>
  <c r="S24" i="11"/>
  <c r="T132" i="14"/>
  <c r="S4" i="11"/>
  <c r="T112" i="14"/>
  <c r="V28" i="11"/>
  <c r="W136" i="14"/>
  <c r="V30" i="11"/>
  <c r="W138" i="14"/>
  <c r="V32" i="11"/>
  <c r="W140" i="14"/>
  <c r="V34" i="11"/>
  <c r="W142" i="14"/>
  <c r="V36" i="11"/>
  <c r="W144" i="14"/>
  <c r="V38" i="11"/>
  <c r="W146" i="14"/>
  <c r="V40" i="11"/>
  <c r="W148" i="14"/>
  <c r="V42" i="11"/>
  <c r="W150" i="14"/>
  <c r="V44" i="11"/>
  <c r="W152" i="14"/>
  <c r="V35" i="11"/>
  <c r="W143" i="14"/>
  <c r="V43" i="11"/>
  <c r="W151" i="14"/>
  <c r="V31" i="11"/>
  <c r="W139" i="14"/>
  <c r="V39" i="11"/>
  <c r="W147" i="14"/>
  <c r="V7" i="11"/>
  <c r="W115" i="14"/>
  <c r="V9" i="11"/>
  <c r="W117" i="14"/>
  <c r="V11" i="11"/>
  <c r="W119" i="14"/>
  <c r="V13" i="11"/>
  <c r="W121" i="14"/>
  <c r="V15" i="11"/>
  <c r="W123" i="14"/>
  <c r="V17" i="11"/>
  <c r="W125" i="14"/>
  <c r="V19" i="11"/>
  <c r="W127" i="14"/>
  <c r="V21" i="11"/>
  <c r="W129" i="14"/>
  <c r="V23" i="11"/>
  <c r="W131" i="14"/>
  <c r="V5" i="11"/>
  <c r="W113" i="14"/>
  <c r="E54" i="22"/>
  <c r="G54" i="22"/>
  <c r="K54" i="22"/>
  <c r="O54" i="22"/>
  <c r="S54" i="22"/>
  <c r="F54" i="22"/>
  <c r="D54" i="22"/>
  <c r="L54" i="22"/>
  <c r="Q54" i="22"/>
  <c r="J54" i="22"/>
  <c r="P54" i="22"/>
  <c r="U54" i="22"/>
  <c r="I54" i="22"/>
  <c r="N54" i="22"/>
  <c r="T54" i="22"/>
  <c r="H54" i="22"/>
  <c r="R54" i="22"/>
  <c r="E50" i="22"/>
  <c r="G50" i="22"/>
  <c r="K50" i="22"/>
  <c r="O50" i="22"/>
  <c r="S50" i="22"/>
  <c r="F50" i="22"/>
  <c r="D50" i="22"/>
  <c r="H50" i="22"/>
  <c r="M50" i="22"/>
  <c r="R50" i="22"/>
  <c r="L50" i="22"/>
  <c r="Q50" i="22"/>
  <c r="J50" i="22"/>
  <c r="P50" i="22"/>
  <c r="U50" i="22"/>
  <c r="I50" i="22"/>
  <c r="T50" i="22"/>
  <c r="T55" i="22" s="1"/>
  <c r="E46" i="22"/>
  <c r="G46" i="22"/>
  <c r="K46" i="22"/>
  <c r="O46" i="22"/>
  <c r="S46" i="22"/>
  <c r="F46" i="22"/>
  <c r="D46" i="22"/>
  <c r="I46" i="22"/>
  <c r="N46" i="22"/>
  <c r="T46" i="22"/>
  <c r="H46" i="22"/>
  <c r="M46" i="22"/>
  <c r="R46" i="22"/>
  <c r="L46" i="22"/>
  <c r="Q46" i="22"/>
  <c r="P46" i="22"/>
  <c r="P55" i="22" s="1"/>
  <c r="G47" i="22"/>
  <c r="G49" i="22"/>
  <c r="G51" i="22"/>
  <c r="G23" i="22"/>
  <c r="G25" i="22"/>
  <c r="G27" i="22"/>
  <c r="G28" i="22"/>
  <c r="G29" i="22"/>
  <c r="G32" i="22"/>
  <c r="G33" i="22"/>
  <c r="I43" i="22"/>
  <c r="I47" i="22"/>
  <c r="I49" i="22"/>
  <c r="I51" i="22"/>
  <c r="I21" i="22"/>
  <c r="I27" i="22"/>
  <c r="I28" i="22"/>
  <c r="I29" i="22"/>
  <c r="I32" i="22"/>
  <c r="K32" i="22"/>
  <c r="O32" i="22"/>
  <c r="S32" i="22"/>
  <c r="L32" i="22"/>
  <c r="Q32" i="22"/>
  <c r="E32" i="22"/>
  <c r="F32" i="22"/>
  <c r="J32" i="22"/>
  <c r="P32" i="22"/>
  <c r="U32" i="22"/>
  <c r="N32" i="22"/>
  <c r="T32" i="22"/>
  <c r="D32" i="22"/>
  <c r="M32" i="22"/>
  <c r="K28" i="22"/>
  <c r="O28" i="22"/>
  <c r="S28" i="22"/>
  <c r="E28" i="22"/>
  <c r="F28" i="22"/>
  <c r="H28" i="22"/>
  <c r="M28" i="22"/>
  <c r="R28" i="22"/>
  <c r="L28" i="22"/>
  <c r="Q28" i="22"/>
  <c r="D28" i="22"/>
  <c r="J28" i="22"/>
  <c r="P28" i="22"/>
  <c r="U28" i="22"/>
  <c r="N28" i="22"/>
  <c r="T21" i="22"/>
  <c r="T25" i="22"/>
  <c r="T27" i="22"/>
  <c r="T29" i="22"/>
  <c r="T31" i="22"/>
  <c r="T33" i="22"/>
  <c r="T43" i="22"/>
  <c r="T47" i="22"/>
  <c r="T49" i="22"/>
  <c r="T51" i="22"/>
  <c r="T53" i="22"/>
  <c r="O21" i="22"/>
  <c r="O24" i="22"/>
  <c r="O25" i="22"/>
  <c r="O27" i="22"/>
  <c r="O31" i="22"/>
  <c r="O33" i="22"/>
  <c r="O43" i="22"/>
  <c r="O47" i="22"/>
  <c r="O49" i="22"/>
  <c r="O53" i="22"/>
  <c r="AD34" i="22"/>
  <c r="Z55" i="22"/>
  <c r="AD55" i="22"/>
  <c r="H32" i="22"/>
  <c r="N50" i="22"/>
  <c r="F29" i="11"/>
  <c r="G137" i="14"/>
  <c r="F31" i="11"/>
  <c r="G139" i="14" s="1"/>
  <c r="F33" i="11"/>
  <c r="G141" i="14" s="1"/>
  <c r="F35" i="11"/>
  <c r="G143" i="14" s="1"/>
  <c r="F37" i="11"/>
  <c r="G145" i="14"/>
  <c r="F39" i="11"/>
  <c r="G147" i="14" s="1"/>
  <c r="F41" i="11"/>
  <c r="G149" i="14" s="1"/>
  <c r="F43" i="11"/>
  <c r="G151" i="14" s="1"/>
  <c r="F6" i="11"/>
  <c r="G114" i="14"/>
  <c r="F8" i="11"/>
  <c r="G116" i="14" s="1"/>
  <c r="F10" i="11"/>
  <c r="G118" i="14" s="1"/>
  <c r="F12" i="11"/>
  <c r="G120" i="14" s="1"/>
  <c r="F14" i="11"/>
  <c r="G122" i="14"/>
  <c r="F16" i="11"/>
  <c r="G124" i="14" s="1"/>
  <c r="F18" i="11"/>
  <c r="G126" i="14" s="1"/>
  <c r="F20" i="11"/>
  <c r="G128" i="14" s="1"/>
  <c r="F22" i="11"/>
  <c r="G130" i="14"/>
  <c r="F24" i="11"/>
  <c r="G132" i="14" s="1"/>
  <c r="F5" i="11"/>
  <c r="G113" i="14" s="1"/>
  <c r="U28" i="11"/>
  <c r="V136" i="14" s="1"/>
  <c r="U31" i="11"/>
  <c r="V139" i="14"/>
  <c r="U36" i="11"/>
  <c r="V144" i="14" s="1"/>
  <c r="U39" i="11"/>
  <c r="V147" i="14" s="1"/>
  <c r="U44" i="11"/>
  <c r="V152" i="14" s="1"/>
  <c r="U32" i="11"/>
  <c r="V140" i="14"/>
  <c r="U35" i="11"/>
  <c r="V143" i="14" s="1"/>
  <c r="U40" i="11"/>
  <c r="V148" i="14" s="1"/>
  <c r="U43" i="11"/>
  <c r="V151" i="14" s="1"/>
  <c r="U6" i="11"/>
  <c r="V114" i="14"/>
  <c r="U8" i="11"/>
  <c r="V116" i="14" s="1"/>
  <c r="U10" i="11"/>
  <c r="V118" i="14" s="1"/>
  <c r="U12" i="11"/>
  <c r="V120" i="14" s="1"/>
  <c r="U14" i="11"/>
  <c r="V122" i="14"/>
  <c r="U16" i="11"/>
  <c r="V124" i="14" s="1"/>
  <c r="U18" i="11"/>
  <c r="V126" i="14" s="1"/>
  <c r="U20" i="11"/>
  <c r="V128" i="14" s="1"/>
  <c r="U22" i="11"/>
  <c r="V130" i="14"/>
  <c r="U24" i="11"/>
  <c r="V132" i="14" s="1"/>
  <c r="U4" i="11"/>
  <c r="V112" i="14" s="1"/>
  <c r="B2" i="14"/>
  <c r="B2" i="22"/>
  <c r="G7" i="22"/>
  <c r="G8" i="22"/>
  <c r="H7" i="14"/>
  <c r="S21" i="11"/>
  <c r="T129" i="14"/>
  <c r="S13" i="11"/>
  <c r="T121" i="14"/>
  <c r="V22" i="11"/>
  <c r="W130" i="14"/>
  <c r="V14" i="11"/>
  <c r="W122" i="14"/>
  <c r="V6" i="11"/>
  <c r="W114" i="14"/>
  <c r="V26" i="11"/>
  <c r="W134" i="14"/>
  <c r="V29" i="11"/>
  <c r="W137" i="14"/>
  <c r="AA34" i="22"/>
  <c r="R32" i="22"/>
  <c r="D7" i="14"/>
  <c r="D8" i="14"/>
  <c r="D7" i="22"/>
  <c r="J23" i="11"/>
  <c r="K131" i="14" s="1"/>
  <c r="J21" i="11"/>
  <c r="K129" i="14"/>
  <c r="J19" i="11"/>
  <c r="K127" i="14" s="1"/>
  <c r="J17" i="11"/>
  <c r="K125" i="14" s="1"/>
  <c r="J15" i="11"/>
  <c r="K123" i="14" s="1"/>
  <c r="J13" i="11"/>
  <c r="K121" i="14"/>
  <c r="J11" i="11"/>
  <c r="K119" i="14" s="1"/>
  <c r="J9" i="11"/>
  <c r="K117" i="14" s="1"/>
  <c r="N23" i="11"/>
  <c r="O131" i="14" s="1"/>
  <c r="N21" i="11"/>
  <c r="O129" i="14"/>
  <c r="N19" i="11"/>
  <c r="O127" i="14" s="1"/>
  <c r="N17" i="11"/>
  <c r="O125" i="14" s="1"/>
  <c r="N15" i="11"/>
  <c r="O123" i="14" s="1"/>
  <c r="N13" i="11"/>
  <c r="O121" i="14"/>
  <c r="N11" i="11"/>
  <c r="O119" i="14" s="1"/>
  <c r="N9" i="11"/>
  <c r="O117" i="14" s="1"/>
  <c r="R23" i="11"/>
  <c r="S131" i="14" s="1"/>
  <c r="R21" i="11"/>
  <c r="S129" i="14"/>
  <c r="R19" i="11"/>
  <c r="S127" i="14" s="1"/>
  <c r="R17" i="11"/>
  <c r="S125" i="14" s="1"/>
  <c r="R15" i="11"/>
  <c r="S123" i="14" s="1"/>
  <c r="R13" i="11"/>
  <c r="S121" i="14"/>
  <c r="R11" i="11"/>
  <c r="S119" i="14" s="1"/>
  <c r="R9" i="11"/>
  <c r="S117" i="14" s="1"/>
  <c r="H44" i="11"/>
  <c r="I152" i="14" s="1"/>
  <c r="H42" i="11"/>
  <c r="I150" i="14" s="1"/>
  <c r="H40" i="11"/>
  <c r="I148" i="14" s="1"/>
  <c r="H38" i="11"/>
  <c r="I146" i="14" s="1"/>
  <c r="H36" i="11"/>
  <c r="I144" i="14" s="1"/>
  <c r="H34" i="11"/>
  <c r="I142" i="14" s="1"/>
  <c r="H32" i="11"/>
  <c r="I140" i="14" s="1"/>
  <c r="H30" i="11"/>
  <c r="I138" i="14" s="1"/>
  <c r="Y34" i="22"/>
  <c r="AC34" i="22"/>
  <c r="AG34" i="22"/>
  <c r="AC55" i="22"/>
  <c r="AG55" i="22"/>
  <c r="AE55" i="22"/>
  <c r="C34" i="22"/>
  <c r="C34" i="14"/>
  <c r="R34" i="14"/>
  <c r="W34" i="22"/>
  <c r="W55" i="22"/>
  <c r="Y55" i="22"/>
  <c r="L43" i="22"/>
  <c r="L45" i="22"/>
  <c r="L47" i="22"/>
  <c r="L49" i="22"/>
  <c r="L51" i="22"/>
  <c r="L21" i="22"/>
  <c r="L23" i="22"/>
  <c r="L25" i="22"/>
  <c r="L27" i="22"/>
  <c r="L29" i="22"/>
  <c r="L33" i="22"/>
  <c r="H51" i="22"/>
  <c r="P51" i="22"/>
  <c r="H47" i="22"/>
  <c r="P47" i="22"/>
  <c r="H43" i="22"/>
  <c r="P43" i="22"/>
  <c r="E33" i="22"/>
  <c r="H33" i="22"/>
  <c r="P33" i="22"/>
  <c r="E29" i="22"/>
  <c r="H29" i="22"/>
  <c r="P29" i="22"/>
  <c r="E21" i="22"/>
  <c r="H21" i="22"/>
  <c r="P21" i="22"/>
  <c r="F23" i="22"/>
  <c r="J23" i="22"/>
  <c r="N23" i="22"/>
  <c r="R23" i="22"/>
  <c r="D27" i="22"/>
  <c r="D47" i="22"/>
  <c r="U33" i="22"/>
  <c r="J33" i="22"/>
  <c r="S31" i="22"/>
  <c r="M31" i="22"/>
  <c r="H31" i="22"/>
  <c r="Q29" i="22"/>
  <c r="K29" i="22"/>
  <c r="R25" i="22"/>
  <c r="M25" i="22"/>
  <c r="U23" i="22"/>
  <c r="P23" i="22"/>
  <c r="K23" i="22"/>
  <c r="S21" i="22"/>
  <c r="N21" i="22"/>
  <c r="N34" i="22" s="1"/>
  <c r="F51" i="22"/>
  <c r="F45" i="22"/>
  <c r="S53" i="22"/>
  <c r="M53" i="22"/>
  <c r="H53" i="22"/>
  <c r="Q51" i="22"/>
  <c r="K51" i="22"/>
  <c r="R47" i="22"/>
  <c r="M47" i="22"/>
  <c r="U45" i="22"/>
  <c r="P45" i="22"/>
  <c r="K45" i="22"/>
  <c r="S43" i="22"/>
  <c r="N43" i="22"/>
  <c r="E51" i="22"/>
  <c r="E45" i="22"/>
  <c r="F25" i="22"/>
  <c r="E31" i="22"/>
  <c r="P34" i="14"/>
  <c r="L34" i="14"/>
  <c r="L55" i="14"/>
  <c r="H34" i="14"/>
  <c r="E34" i="14"/>
  <c r="B12" i="22"/>
  <c r="X34" i="22"/>
  <c r="D33" i="22"/>
  <c r="D53" i="22"/>
  <c r="D43" i="22"/>
  <c r="Q33" i="22"/>
  <c r="K33" i="22"/>
  <c r="R29" i="22"/>
  <c r="M29" i="22"/>
  <c r="U27" i="22"/>
  <c r="P27" i="22"/>
  <c r="K27" i="22"/>
  <c r="S25" i="22"/>
  <c r="N25" i="22"/>
  <c r="Q23" i="22"/>
  <c r="U21" i="22"/>
  <c r="J21" i="22"/>
  <c r="F47" i="22"/>
  <c r="R51" i="22"/>
  <c r="M51" i="22"/>
  <c r="U49" i="22"/>
  <c r="P49" i="22"/>
  <c r="S47" i="22"/>
  <c r="N47" i="22"/>
  <c r="Q45" i="22"/>
  <c r="U43" i="22"/>
  <c r="J43" i="22"/>
  <c r="E47" i="22"/>
  <c r="F21" i="22"/>
  <c r="D23" i="22"/>
  <c r="V34" i="14"/>
  <c r="U34" i="14"/>
  <c r="T34" i="14"/>
  <c r="O34" i="14"/>
  <c r="K34" i="14"/>
  <c r="G34" i="14"/>
  <c r="J53" i="22"/>
  <c r="N53" i="22"/>
  <c r="R53" i="22"/>
  <c r="J49" i="22"/>
  <c r="N49" i="22"/>
  <c r="R49" i="22"/>
  <c r="J45" i="22"/>
  <c r="N45" i="22"/>
  <c r="R45" i="22"/>
  <c r="N51" i="22"/>
  <c r="N27" i="22"/>
  <c r="N29" i="22"/>
  <c r="N31" i="22"/>
  <c r="F31" i="22"/>
  <c r="J31" i="22"/>
  <c r="R31" i="22"/>
  <c r="F27" i="22"/>
  <c r="J27" i="22"/>
  <c r="R27" i="22"/>
  <c r="E25" i="22"/>
  <c r="H25" i="22"/>
  <c r="P25" i="22"/>
  <c r="AB34" i="22"/>
  <c r="D29" i="22"/>
  <c r="D49" i="22"/>
  <c r="R33" i="22"/>
  <c r="M33" i="22"/>
  <c r="U31" i="22"/>
  <c r="P31" i="22"/>
  <c r="K31" i="22"/>
  <c r="S29" i="22"/>
  <c r="Q27" i="22"/>
  <c r="U25" i="22"/>
  <c r="J25" i="22"/>
  <c r="S23" i="22"/>
  <c r="M23" i="22"/>
  <c r="H23" i="22"/>
  <c r="Q21" i="22"/>
  <c r="K21" i="22"/>
  <c r="F53" i="22"/>
  <c r="F43" i="22"/>
  <c r="F33" i="22"/>
  <c r="U53" i="22"/>
  <c r="P53" i="22"/>
  <c r="K53" i="22"/>
  <c r="S51" i="22"/>
  <c r="Q49" i="22"/>
  <c r="U47" i="22"/>
  <c r="J47" i="22"/>
  <c r="S45" i="22"/>
  <c r="M45" i="22"/>
  <c r="H45" i="22"/>
  <c r="Q43" i="22"/>
  <c r="K43" i="22"/>
  <c r="K24" i="22"/>
  <c r="E53" i="22"/>
  <c r="E43" i="22"/>
  <c r="E23" i="22"/>
  <c r="W34" i="14"/>
  <c r="S34" i="14"/>
  <c r="Q34" i="14"/>
  <c r="N34" i="14"/>
  <c r="M34" i="14"/>
  <c r="J34" i="14"/>
  <c r="I34" i="14"/>
  <c r="F34" i="14"/>
  <c r="D30" i="22"/>
  <c r="D26" i="22"/>
  <c r="U30" i="22"/>
  <c r="Q30" i="22"/>
  <c r="M30" i="22"/>
  <c r="U26" i="22"/>
  <c r="Q26" i="22"/>
  <c r="M26" i="22"/>
  <c r="S24" i="22"/>
  <c r="U22" i="22"/>
  <c r="Q22" i="22"/>
  <c r="M22" i="22"/>
  <c r="U52" i="22"/>
  <c r="Q52" i="22"/>
  <c r="M52" i="22"/>
  <c r="U48" i="22"/>
  <c r="Q48" i="22"/>
  <c r="M48" i="22"/>
  <c r="U44" i="22"/>
  <c r="Q44" i="22"/>
  <c r="M44" i="22"/>
  <c r="U86" i="14"/>
  <c r="R86" i="14"/>
  <c r="N86" i="14"/>
  <c r="K86" i="14"/>
  <c r="E86" i="14"/>
  <c r="P86" i="14"/>
  <c r="H86" i="14"/>
  <c r="C107" i="14"/>
  <c r="W86" i="14"/>
  <c r="T86" i="14"/>
  <c r="Q86" i="14"/>
  <c r="M86" i="14"/>
  <c r="I86" i="14"/>
  <c r="B33" i="22"/>
  <c r="B30" i="22"/>
  <c r="B24" i="22"/>
  <c r="B20" i="22"/>
  <c r="B15" i="22"/>
  <c r="B53" i="22"/>
  <c r="B47" i="22"/>
  <c r="B43" i="22"/>
  <c r="B37" i="22"/>
  <c r="B23" i="22"/>
  <c r="B49" i="22"/>
  <c r="B39" i="22"/>
  <c r="B88" i="14"/>
  <c r="B134" i="14" s="1"/>
  <c r="B71" i="14"/>
  <c r="B118" i="14" s="1"/>
  <c r="X34" i="14"/>
  <c r="G86" i="14"/>
  <c r="D107" i="14"/>
  <c r="B32" i="22"/>
  <c r="B26" i="22"/>
  <c r="B22" i="22"/>
  <c r="B17" i="22"/>
  <c r="B14" i="22"/>
  <c r="B50" i="22"/>
  <c r="B46" i="22"/>
  <c r="B40" i="22"/>
  <c r="B89" i="14"/>
  <c r="B135" i="14"/>
  <c r="B67" i="14"/>
  <c r="B114" i="14"/>
  <c r="V86" i="14"/>
  <c r="S86" i="14"/>
  <c r="O86" i="14"/>
  <c r="L86" i="14"/>
  <c r="F86" i="14"/>
  <c r="J86" i="14"/>
  <c r="C8" i="14"/>
  <c r="B13" i="22"/>
  <c r="B28" i="22"/>
  <c r="B25" i="22"/>
  <c r="B19" i="22"/>
  <c r="B16" i="22"/>
  <c r="B52" i="22"/>
  <c r="B48" i="22"/>
  <c r="B42" i="22"/>
  <c r="B38" i="22"/>
  <c r="B29" i="22"/>
  <c r="B36" i="22"/>
  <c r="B44" i="22"/>
  <c r="B91" i="14"/>
  <c r="B137" i="14" s="1"/>
  <c r="B72" i="14"/>
  <c r="B119" i="14" s="1"/>
  <c r="AF107" i="14"/>
  <c r="Z107" i="14"/>
  <c r="AH107" i="14"/>
  <c r="D86" i="14"/>
  <c r="C86" i="14"/>
  <c r="AJ22" i="11"/>
  <c r="AI23" i="11"/>
  <c r="AJ131" i="14"/>
  <c r="AI20" i="11"/>
  <c r="AJ128" i="14"/>
  <c r="AI18" i="11"/>
  <c r="AJ126" i="14"/>
  <c r="AI15" i="11"/>
  <c r="AJ123" i="14"/>
  <c r="AI12" i="11"/>
  <c r="AJ120" i="14"/>
  <c r="AB40" i="11"/>
  <c r="AC148" i="14"/>
  <c r="AB34" i="11"/>
  <c r="AC142" i="14"/>
  <c r="AF40" i="11"/>
  <c r="AG148" i="14"/>
  <c r="AF34" i="11"/>
  <c r="AG142" i="14"/>
  <c r="AI42" i="11"/>
  <c r="AJ150" i="14"/>
  <c r="AI39" i="11"/>
  <c r="AJ147" i="14"/>
  <c r="AI37" i="11"/>
  <c r="AJ145" i="14"/>
  <c r="AI34" i="11"/>
  <c r="AJ142" i="14"/>
  <c r="AI31" i="11"/>
  <c r="AJ139" i="14"/>
  <c r="G107" i="14"/>
  <c r="AJ16" i="11"/>
  <c r="AI43" i="11"/>
  <c r="AJ151" i="14"/>
  <c r="AI41" i="11"/>
  <c r="AJ149" i="14"/>
  <c r="AI38" i="11"/>
  <c r="AJ146" i="14"/>
  <c r="AI35" i="11"/>
  <c r="AJ143" i="14"/>
  <c r="AI33" i="11"/>
  <c r="AJ141" i="14"/>
  <c r="D28" i="12"/>
  <c r="E107" i="14" s="1"/>
  <c r="U107" i="14"/>
  <c r="H28" i="12"/>
  <c r="I62" i="14"/>
  <c r="I63" i="14"/>
  <c r="H29" i="12"/>
  <c r="I107" i="14"/>
  <c r="J28" i="12"/>
  <c r="J29" i="12"/>
  <c r="D29" i="12"/>
  <c r="M62" i="14"/>
  <c r="M63" i="14"/>
  <c r="L29" i="12"/>
  <c r="L28" i="12"/>
  <c r="M107" i="14"/>
  <c r="N29" i="12"/>
  <c r="N28" i="12"/>
  <c r="O107" i="14" s="1"/>
  <c r="J37" i="11"/>
  <c r="K145" i="14" s="1"/>
  <c r="Z34" i="22"/>
  <c r="P29" i="12"/>
  <c r="Q107" i="14"/>
  <c r="Q62" i="14"/>
  <c r="Q63" i="14" s="1"/>
  <c r="R29" i="12"/>
  <c r="S107" i="14" s="1"/>
  <c r="U28" i="12"/>
  <c r="V107" i="14"/>
  <c r="J27" i="11"/>
  <c r="K135" i="14" s="1"/>
  <c r="J26" i="11"/>
  <c r="K134" i="14" s="1"/>
  <c r="J7" i="11"/>
  <c r="K115" i="14" s="1"/>
  <c r="J28" i="11"/>
  <c r="K136" i="14" s="1"/>
  <c r="J30" i="11"/>
  <c r="K138" i="14" s="1"/>
  <c r="J32" i="11"/>
  <c r="K140" i="14" s="1"/>
  <c r="J34" i="11"/>
  <c r="K142" i="14" s="1"/>
  <c r="J36" i="11"/>
  <c r="K144" i="14" s="1"/>
  <c r="J38" i="11"/>
  <c r="K146" i="14" s="1"/>
  <c r="J40" i="11"/>
  <c r="K148" i="14" s="1"/>
  <c r="J42" i="11"/>
  <c r="K150" i="14" s="1"/>
  <c r="J44" i="11"/>
  <c r="K152" i="14" s="1"/>
  <c r="R28" i="11"/>
  <c r="S136" i="14" s="1"/>
  <c r="R30" i="11"/>
  <c r="S138" i="14" s="1"/>
  <c r="R32" i="11"/>
  <c r="S140" i="14" s="1"/>
  <c r="R34" i="11"/>
  <c r="S142" i="14" s="1"/>
  <c r="R36" i="11"/>
  <c r="S144" i="14" s="1"/>
  <c r="R38" i="11"/>
  <c r="S146" i="14" s="1"/>
  <c r="R40" i="11"/>
  <c r="S148" i="14" s="1"/>
  <c r="R42" i="11"/>
  <c r="S150" i="14" s="1"/>
  <c r="R44" i="11"/>
  <c r="S152" i="14" s="1"/>
  <c r="R27" i="11"/>
  <c r="S135" i="14" s="1"/>
  <c r="R7" i="11"/>
  <c r="S115" i="14" s="1"/>
  <c r="R29" i="11"/>
  <c r="S137" i="14" s="1"/>
  <c r="R31" i="11"/>
  <c r="S139" i="14" s="1"/>
  <c r="R33" i="11"/>
  <c r="S141" i="14" s="1"/>
  <c r="R35" i="11"/>
  <c r="S143" i="14" s="1"/>
  <c r="R37" i="11"/>
  <c r="S145" i="14" s="1"/>
  <c r="R39" i="11"/>
  <c r="S147" i="14" s="1"/>
  <c r="R41" i="11"/>
  <c r="S149" i="14" s="1"/>
  <c r="R43" i="11"/>
  <c r="S151" i="14" s="1"/>
  <c r="R26" i="11"/>
  <c r="S134" i="14" s="1"/>
  <c r="R6" i="11"/>
  <c r="S114" i="14" s="1"/>
  <c r="R10" i="11"/>
  <c r="S118" i="14" s="1"/>
  <c r="R14" i="11"/>
  <c r="S122" i="14" s="1"/>
  <c r="R18" i="11"/>
  <c r="S126" i="14" s="1"/>
  <c r="R22" i="11"/>
  <c r="S130" i="14" s="1"/>
  <c r="J41" i="11"/>
  <c r="K149" i="14" s="1"/>
  <c r="J33" i="11"/>
  <c r="K141" i="14" s="1"/>
  <c r="N28" i="11"/>
  <c r="O136" i="14" s="1"/>
  <c r="N30" i="11"/>
  <c r="O138" i="14" s="1"/>
  <c r="N32" i="11"/>
  <c r="O140" i="14" s="1"/>
  <c r="N34" i="11"/>
  <c r="O142" i="14" s="1"/>
  <c r="N36" i="11"/>
  <c r="O144" i="14" s="1"/>
  <c r="N38" i="11"/>
  <c r="O146" i="14" s="1"/>
  <c r="N40" i="11"/>
  <c r="O148" i="14" s="1"/>
  <c r="N42" i="11"/>
  <c r="O150" i="14" s="1"/>
  <c r="N44" i="11"/>
  <c r="O152" i="14" s="1"/>
  <c r="N26" i="11"/>
  <c r="O134" i="14" s="1"/>
  <c r="N7" i="11"/>
  <c r="O115" i="14" s="1"/>
  <c r="N29" i="11"/>
  <c r="O137" i="14" s="1"/>
  <c r="N31" i="11"/>
  <c r="O139" i="14" s="1"/>
  <c r="N33" i="11"/>
  <c r="O141" i="14" s="1"/>
  <c r="N35" i="11"/>
  <c r="O143" i="14" s="1"/>
  <c r="N37" i="11"/>
  <c r="O145" i="14" s="1"/>
  <c r="N39" i="11"/>
  <c r="O147" i="14" s="1"/>
  <c r="N41" i="11"/>
  <c r="O149" i="14" s="1"/>
  <c r="N43" i="11"/>
  <c r="O151" i="14" s="1"/>
  <c r="N27" i="11"/>
  <c r="O135" i="14" s="1"/>
  <c r="N8" i="11"/>
  <c r="O116" i="14" s="1"/>
  <c r="N12" i="11"/>
  <c r="O120" i="14" s="1"/>
  <c r="N16" i="11"/>
  <c r="O124" i="14" s="1"/>
  <c r="N20" i="11"/>
  <c r="O128" i="14" s="1"/>
  <c r="N24" i="11"/>
  <c r="O132" i="14" s="1"/>
  <c r="V37" i="11"/>
  <c r="W145" i="14" s="1"/>
  <c r="V33" i="11"/>
  <c r="W141" i="14" s="1"/>
  <c r="V41" i="11"/>
  <c r="W149" i="14" s="1"/>
  <c r="V27" i="11"/>
  <c r="W135" i="14" s="1"/>
  <c r="V10" i="11"/>
  <c r="W118" i="14" s="1"/>
  <c r="V16" i="11"/>
  <c r="W124" i="14" s="1"/>
  <c r="V20" i="11"/>
  <c r="W128" i="14" s="1"/>
  <c r="AA55" i="22"/>
  <c r="J39" i="11"/>
  <c r="K147" i="14"/>
  <c r="J31" i="11"/>
  <c r="K139" i="14"/>
  <c r="L29" i="11"/>
  <c r="M137" i="14"/>
  <c r="L31" i="11"/>
  <c r="M139" i="14"/>
  <c r="L33" i="11"/>
  <c r="M141" i="14"/>
  <c r="L35" i="11"/>
  <c r="M143" i="14"/>
  <c r="L37" i="11"/>
  <c r="M145" i="14"/>
  <c r="L39" i="11"/>
  <c r="M147" i="14"/>
  <c r="L41" i="11"/>
  <c r="M149" i="14"/>
  <c r="L43" i="11"/>
  <c r="M151" i="14"/>
  <c r="L27" i="11"/>
  <c r="M135" i="14"/>
  <c r="L26" i="11"/>
  <c r="M134" i="14"/>
  <c r="L28" i="11"/>
  <c r="M136" i="14"/>
  <c r="L30" i="11"/>
  <c r="M138" i="14"/>
  <c r="L32" i="11"/>
  <c r="M140" i="14"/>
  <c r="L34" i="11"/>
  <c r="M142" i="14"/>
  <c r="L36" i="11"/>
  <c r="M144" i="14"/>
  <c r="L38" i="11"/>
  <c r="M146" i="14"/>
  <c r="L40" i="11"/>
  <c r="M148" i="14"/>
  <c r="L42" i="11"/>
  <c r="M150" i="14"/>
  <c r="L44" i="11"/>
  <c r="M152" i="14"/>
  <c r="L7" i="11"/>
  <c r="M115" i="14"/>
  <c r="L9" i="11"/>
  <c r="M117" i="14"/>
  <c r="L11" i="11"/>
  <c r="M119" i="14"/>
  <c r="L13" i="11"/>
  <c r="M121" i="14"/>
  <c r="L15" i="11"/>
  <c r="M123" i="14"/>
  <c r="L17" i="11"/>
  <c r="M125" i="14"/>
  <c r="L19" i="11"/>
  <c r="M127" i="14"/>
  <c r="L21" i="11"/>
  <c r="M129" i="14"/>
  <c r="L23" i="11"/>
  <c r="M131" i="14"/>
  <c r="T38" i="11"/>
  <c r="U146" i="14"/>
  <c r="T26" i="11"/>
  <c r="U134" i="14"/>
  <c r="T14" i="11"/>
  <c r="U122" i="14"/>
  <c r="S19" i="11"/>
  <c r="T127" i="14"/>
  <c r="S15" i="11"/>
  <c r="T123" i="14"/>
  <c r="U23" i="11"/>
  <c r="V131" i="14"/>
  <c r="U19" i="11"/>
  <c r="V127" i="14"/>
  <c r="U15" i="11"/>
  <c r="V123" i="14"/>
  <c r="U11" i="11"/>
  <c r="V119" i="14"/>
  <c r="U7" i="11"/>
  <c r="V115" i="14"/>
  <c r="D41" i="11"/>
  <c r="E149" i="14"/>
  <c r="D35" i="11"/>
  <c r="E143" i="14"/>
  <c r="F42" i="11"/>
  <c r="G150" i="14"/>
  <c r="F38" i="11"/>
  <c r="G146" i="14"/>
  <c r="F34" i="11"/>
  <c r="G142" i="14"/>
  <c r="F30" i="11"/>
  <c r="G138" i="14"/>
  <c r="H41" i="11"/>
  <c r="I149" i="14"/>
  <c r="H37" i="11"/>
  <c r="I145" i="14"/>
  <c r="H33" i="11"/>
  <c r="I141" i="14"/>
  <c r="H29" i="11"/>
  <c r="I137" i="14"/>
  <c r="U42" i="11"/>
  <c r="V150" i="14"/>
  <c r="U38" i="11"/>
  <c r="V146" i="14"/>
  <c r="U34" i="11"/>
  <c r="V142" i="14"/>
  <c r="AB55" i="22"/>
  <c r="B55" i="22"/>
  <c r="H10" i="22"/>
  <c r="H11" i="22"/>
  <c r="N10" i="22"/>
  <c r="N11" i="22"/>
  <c r="T10" i="22"/>
  <c r="T11" i="22"/>
  <c r="D21" i="22"/>
  <c r="M4" i="19"/>
  <c r="N33" i="22"/>
  <c r="L31" i="22"/>
  <c r="L34" i="22"/>
  <c r="M27" i="22"/>
  <c r="S26" i="22"/>
  <c r="N26" i="22"/>
  <c r="H26" i="22"/>
  <c r="O23" i="22"/>
  <c r="G21" i="22"/>
  <c r="F49" i="22"/>
  <c r="S49" i="22"/>
  <c r="T44" i="22"/>
  <c r="O44" i="22"/>
  <c r="J44" i="22"/>
  <c r="M43" i="22"/>
  <c r="S31" i="19"/>
  <c r="M30" i="19"/>
  <c r="H30" i="19"/>
  <c r="L29" i="19"/>
  <c r="Q26" i="19"/>
  <c r="L26" i="19"/>
  <c r="J55" i="22"/>
  <c r="F26" i="19"/>
  <c r="E49" i="22"/>
  <c r="E44" i="22"/>
  <c r="B30" i="19"/>
  <c r="B29" i="19"/>
  <c r="E26" i="22"/>
  <c r="D25" i="22"/>
  <c r="R21" i="22"/>
  <c r="R44" i="22"/>
  <c r="L44" i="22"/>
  <c r="G44" i="22"/>
  <c r="Q30" i="19"/>
  <c r="B69" i="14"/>
  <c r="B116" i="14" s="1"/>
  <c r="D31" i="22"/>
  <c r="D44" i="22"/>
  <c r="T26" i="22"/>
  <c r="O26" i="22"/>
  <c r="S10" i="19"/>
  <c r="U34" i="22" s="1"/>
  <c r="M9" i="19"/>
  <c r="K8" i="19"/>
  <c r="M34" i="22"/>
  <c r="P44" i="22"/>
  <c r="S55" i="22"/>
  <c r="B90" i="14"/>
  <c r="B136" i="14" s="1"/>
  <c r="B70" i="14"/>
  <c r="B117" i="14" s="1"/>
  <c r="B27" i="13"/>
  <c r="C55" i="14" s="1"/>
  <c r="B29" i="13"/>
  <c r="P28" i="13"/>
  <c r="O28" i="13"/>
  <c r="P55" i="14" s="1"/>
  <c r="P56" i="14" s="1"/>
  <c r="P57" i="14" s="1"/>
  <c r="D55" i="14"/>
  <c r="D56" i="14" s="1"/>
  <c r="D57" i="14" s="1"/>
  <c r="R28" i="13"/>
  <c r="R26" i="13"/>
  <c r="Q28" i="13"/>
  <c r="Q26" i="13"/>
  <c r="R55" i="14" s="1"/>
  <c r="R29" i="13"/>
  <c r="Q29" i="13"/>
  <c r="G29" i="13"/>
  <c r="G27" i="13"/>
  <c r="U29" i="13"/>
  <c r="U27" i="13"/>
  <c r="T29" i="13"/>
  <c r="T27" i="13"/>
  <c r="U55" i="14"/>
  <c r="G2" i="22"/>
  <c r="M28" i="13"/>
  <c r="N55" i="14" s="1"/>
  <c r="N56" i="14" s="1"/>
  <c r="N57" i="14" s="1"/>
  <c r="L28" i="13"/>
  <c r="J29" i="13"/>
  <c r="I29" i="13"/>
  <c r="J55" i="14" s="1"/>
  <c r="J56" i="14" s="1"/>
  <c r="J57" i="14" s="1"/>
  <c r="H29" i="13"/>
  <c r="F28" i="13"/>
  <c r="E28" i="13"/>
  <c r="F55" i="14"/>
  <c r="S29" i="13"/>
  <c r="V29" i="13"/>
  <c r="W55" i="14"/>
  <c r="G28" i="13"/>
  <c r="U28" i="13"/>
  <c r="V55" i="14" s="1"/>
  <c r="T28" i="13"/>
  <c r="E55" i="22" l="1"/>
  <c r="R56" i="14"/>
  <c r="R57" i="14" s="1"/>
  <c r="V57" i="14"/>
  <c r="V56" i="14"/>
  <c r="W57" i="14"/>
  <c r="W56" i="14"/>
  <c r="L56" i="14"/>
  <c r="L57" i="14" s="1"/>
  <c r="F56" i="14"/>
  <c r="F57" i="14" s="1"/>
  <c r="C56" i="14"/>
  <c r="C57" i="14" s="1"/>
  <c r="T57" i="14"/>
  <c r="U57" i="14"/>
  <c r="U56" i="14"/>
  <c r="E34" i="22"/>
  <c r="S55" i="14"/>
  <c r="S56" i="14" s="1"/>
  <c r="S57" i="14" s="1"/>
  <c r="P34" i="22"/>
  <c r="P56" i="22" s="1"/>
  <c r="H55" i="14"/>
  <c r="H56" i="14" s="1"/>
  <c r="H57" i="14" s="1"/>
  <c r="AB55" i="14"/>
  <c r="C55" i="22"/>
  <c r="C56" i="22" s="1"/>
  <c r="C57" i="22" s="1"/>
  <c r="AB107" i="14"/>
  <c r="AD34" i="14"/>
  <c r="Y55" i="14"/>
  <c r="AG55" i="14"/>
  <c r="AA107" i="14"/>
  <c r="AF55" i="14"/>
  <c r="F26" i="11"/>
  <c r="G134" i="14" s="1"/>
  <c r="F40" i="11"/>
  <c r="G148" i="14" s="1"/>
  <c r="F32" i="11"/>
  <c r="G140" i="14" s="1"/>
  <c r="F36" i="11"/>
  <c r="G144" i="14" s="1"/>
  <c r="F15" i="11"/>
  <c r="G123" i="14" s="1"/>
  <c r="G109" i="14"/>
  <c r="F28" i="11"/>
  <c r="G136" i="14" s="1"/>
  <c r="F17" i="11"/>
  <c r="G125" i="14" s="1"/>
  <c r="F7" i="11"/>
  <c r="G115" i="14" s="1"/>
  <c r="F9" i="11"/>
  <c r="G117" i="14" s="1"/>
  <c r="F19" i="11"/>
  <c r="G127" i="14" s="1"/>
  <c r="F21" i="11"/>
  <c r="G129" i="14" s="1"/>
  <c r="F4" i="11"/>
  <c r="G112" i="14" s="1"/>
  <c r="F11" i="11"/>
  <c r="G119" i="14" s="1"/>
  <c r="F44" i="11"/>
  <c r="G152" i="14" s="1"/>
  <c r="F13" i="11"/>
  <c r="G121" i="14" s="1"/>
  <c r="F23" i="11"/>
  <c r="G131" i="14" s="1"/>
  <c r="F27" i="11"/>
  <c r="G135" i="14" s="1"/>
  <c r="Y39" i="11"/>
  <c r="Z147" i="14" s="1"/>
  <c r="Y31" i="11"/>
  <c r="Z139" i="14" s="1"/>
  <c r="AH44" i="11"/>
  <c r="AI152" i="14" s="1"/>
  <c r="AH36" i="11"/>
  <c r="AI144" i="14" s="1"/>
  <c r="AH43" i="11"/>
  <c r="AI151" i="14" s="1"/>
  <c r="Y44" i="11"/>
  <c r="Z152" i="14" s="1"/>
  <c r="Y36" i="11"/>
  <c r="Z144" i="14" s="1"/>
  <c r="AH33" i="11"/>
  <c r="AI141" i="14" s="1"/>
  <c r="AH37" i="11"/>
  <c r="AI145" i="14" s="1"/>
  <c r="AH41" i="11"/>
  <c r="AI149" i="14" s="1"/>
  <c r="AH39" i="11"/>
  <c r="AI147" i="14" s="1"/>
  <c r="AH31" i="11"/>
  <c r="AI139" i="14" s="1"/>
  <c r="U33" i="11"/>
  <c r="V141" i="14" s="1"/>
  <c r="U9" i="11"/>
  <c r="V117" i="14" s="1"/>
  <c r="U30" i="11"/>
  <c r="V138" i="14" s="1"/>
  <c r="U41" i="11"/>
  <c r="V149" i="14" s="1"/>
  <c r="U17" i="11"/>
  <c r="V125" i="14" s="1"/>
  <c r="U21" i="11"/>
  <c r="V129" i="14" s="1"/>
  <c r="U29" i="11"/>
  <c r="V137" i="14" s="1"/>
  <c r="U13" i="11"/>
  <c r="V121" i="14" s="1"/>
  <c r="U37" i="11"/>
  <c r="V145" i="14" s="1"/>
  <c r="U26" i="11"/>
  <c r="V134" i="14" s="1"/>
  <c r="U5" i="11"/>
  <c r="V113" i="14" s="1"/>
  <c r="V109" i="14"/>
  <c r="M27" i="11"/>
  <c r="N135" i="14" s="1"/>
  <c r="M9" i="11"/>
  <c r="N117" i="14" s="1"/>
  <c r="M5" i="11"/>
  <c r="N113" i="14" s="1"/>
  <c r="M11" i="11"/>
  <c r="N119" i="14" s="1"/>
  <c r="M15" i="11"/>
  <c r="N123" i="14" s="1"/>
  <c r="M19" i="11"/>
  <c r="N127" i="14" s="1"/>
  <c r="M26" i="11"/>
  <c r="N134" i="14" s="1"/>
  <c r="M23" i="11"/>
  <c r="N131" i="14" s="1"/>
  <c r="M7" i="11"/>
  <c r="N115" i="14" s="1"/>
  <c r="N109" i="14"/>
  <c r="J27" i="12"/>
  <c r="J26" i="12"/>
  <c r="V8" i="11"/>
  <c r="W116" i="14" s="1"/>
  <c r="V18" i="11"/>
  <c r="W126" i="14" s="1"/>
  <c r="V24" i="11"/>
  <c r="W132" i="14" s="1"/>
  <c r="G26" i="12"/>
  <c r="G27" i="12"/>
  <c r="G29" i="12"/>
  <c r="O29" i="12"/>
  <c r="Q29" i="12"/>
  <c r="S29" i="12"/>
  <c r="T107" i="14" s="1"/>
  <c r="K13" i="11"/>
  <c r="L121" i="14" s="1"/>
  <c r="P35" i="11"/>
  <c r="Q143" i="14" s="1"/>
  <c r="L109" i="14"/>
  <c r="K5" i="11"/>
  <c r="L113" i="14" s="1"/>
  <c r="I23" i="11"/>
  <c r="J131" i="14" s="1"/>
  <c r="K11" i="11"/>
  <c r="L119" i="14" s="1"/>
  <c r="P21" i="11"/>
  <c r="Q129" i="14" s="1"/>
  <c r="P15" i="11"/>
  <c r="Q123" i="14" s="1"/>
  <c r="C38" i="11"/>
  <c r="D146" i="14" s="1"/>
  <c r="K26" i="11"/>
  <c r="L134" i="14" s="1"/>
  <c r="P27" i="11"/>
  <c r="Q135" i="14" s="1"/>
  <c r="P33" i="11"/>
  <c r="Q141" i="14" s="1"/>
  <c r="Q26" i="12"/>
  <c r="R107" i="14" s="1"/>
  <c r="K26" i="12"/>
  <c r="L107" i="14" s="1"/>
  <c r="M29" i="12"/>
  <c r="N107" i="14" s="1"/>
  <c r="O28" i="12"/>
  <c r="P14" i="11"/>
  <c r="Q122" i="14" s="1"/>
  <c r="P8" i="11"/>
  <c r="Q116" i="14" s="1"/>
  <c r="V12" i="11"/>
  <c r="W120" i="14" s="1"/>
  <c r="D43" i="11"/>
  <c r="E151" i="14" s="1"/>
  <c r="D33" i="11"/>
  <c r="E141" i="14" s="1"/>
  <c r="D37" i="11"/>
  <c r="E145" i="14" s="1"/>
  <c r="O27" i="11"/>
  <c r="P135" i="14" s="1"/>
  <c r="P43" i="11"/>
  <c r="Q151" i="14" s="1"/>
  <c r="Q10" i="22"/>
  <c r="Q11" i="22" s="1"/>
  <c r="O8" i="19"/>
  <c r="O26" i="19"/>
  <c r="O10" i="19"/>
  <c r="O9" i="19"/>
  <c r="O31" i="19"/>
  <c r="O30" i="19"/>
  <c r="O7" i="19"/>
  <c r="O29" i="19"/>
  <c r="O11" i="19"/>
  <c r="O27" i="19"/>
  <c r="O32" i="19"/>
  <c r="O28" i="19"/>
  <c r="O6" i="19"/>
  <c r="O26" i="12"/>
  <c r="P107" i="14" s="1"/>
  <c r="P19" i="11"/>
  <c r="Q127" i="14" s="1"/>
  <c r="P6" i="11"/>
  <c r="Q114" i="14" s="1"/>
  <c r="P30" i="11"/>
  <c r="Q138" i="14" s="1"/>
  <c r="P34" i="11"/>
  <c r="Q142" i="14" s="1"/>
  <c r="P38" i="11"/>
  <c r="Q146" i="14" s="1"/>
  <c r="P42" i="11"/>
  <c r="Q150" i="14" s="1"/>
  <c r="P28" i="11"/>
  <c r="Q136" i="14" s="1"/>
  <c r="P32" i="11"/>
  <c r="Q140" i="14" s="1"/>
  <c r="P36" i="11"/>
  <c r="Q144" i="14" s="1"/>
  <c r="P40" i="11"/>
  <c r="Q148" i="14" s="1"/>
  <c r="P44" i="11"/>
  <c r="Q152" i="14" s="1"/>
  <c r="H31" i="11"/>
  <c r="I139" i="14" s="1"/>
  <c r="H28" i="11"/>
  <c r="I136" i="14" s="1"/>
  <c r="P30" i="22"/>
  <c r="G30" i="22"/>
  <c r="R30" i="22"/>
  <c r="R34" i="22" s="1"/>
  <c r="H30" i="22"/>
  <c r="S30" i="22"/>
  <c r="S34" i="22" s="1"/>
  <c r="J30" i="22"/>
  <c r="T30" i="22"/>
  <c r="K30" i="22"/>
  <c r="O30" i="22"/>
  <c r="O34" i="22" s="1"/>
  <c r="H43" i="11"/>
  <c r="I151" i="14" s="1"/>
  <c r="H24" i="11"/>
  <c r="I132" i="14" s="1"/>
  <c r="G43" i="22"/>
  <c r="R43" i="22"/>
  <c r="R55" i="22" s="1"/>
  <c r="R56" i="22" s="1"/>
  <c r="T23" i="22"/>
  <c r="T34" i="22" s="1"/>
  <c r="H34" i="22"/>
  <c r="I10" i="22"/>
  <c r="I11" i="22" s="1"/>
  <c r="G26" i="19"/>
  <c r="G27" i="19"/>
  <c r="G8" i="19"/>
  <c r="I34" i="22" s="1"/>
  <c r="G30" i="19"/>
  <c r="M49" i="22"/>
  <c r="K49" i="22"/>
  <c r="H49" i="22"/>
  <c r="E30" i="22"/>
  <c r="I10" i="19"/>
  <c r="I8" i="19"/>
  <c r="K34" i="22" s="1"/>
  <c r="F52" i="22"/>
  <c r="F55" i="22" s="1"/>
  <c r="Q53" i="22"/>
  <c r="O52" i="22"/>
  <c r="K28" i="19"/>
  <c r="M55" i="22" s="1"/>
  <c r="M56" i="22" s="1"/>
  <c r="M57" i="22" s="1"/>
  <c r="L55" i="22"/>
  <c r="L56" i="22" s="1"/>
  <c r="L57" i="22" s="1"/>
  <c r="D8" i="19"/>
  <c r="F34" i="22" s="1"/>
  <c r="J26" i="22"/>
  <c r="J34" i="22" s="1"/>
  <c r="H27" i="22"/>
  <c r="L53" i="22"/>
  <c r="N52" i="22"/>
  <c r="N55" i="22" s="1"/>
  <c r="N56" i="22" s="1"/>
  <c r="N57" i="22" s="1"/>
  <c r="M26" i="19"/>
  <c r="O55" i="22" s="1"/>
  <c r="H55" i="22"/>
  <c r="L52" i="22"/>
  <c r="U46" i="22"/>
  <c r="U55" i="22" s="1"/>
  <c r="U56" i="22" s="1"/>
  <c r="U57" i="22" s="1"/>
  <c r="I33" i="22"/>
  <c r="E8" i="19"/>
  <c r="G34" i="22" s="1"/>
  <c r="K52" i="22"/>
  <c r="I30" i="19"/>
  <c r="E27" i="19"/>
  <c r="E30" i="19"/>
  <c r="N27" i="13"/>
  <c r="N28" i="13"/>
  <c r="N29" i="13"/>
  <c r="N26" i="13"/>
  <c r="H26" i="13"/>
  <c r="I55" i="14" s="1"/>
  <c r="I56" i="14" s="1"/>
  <c r="I57" i="14" s="1"/>
  <c r="H28" i="13"/>
  <c r="H27" i="13"/>
  <c r="P29" i="13"/>
  <c r="L27" i="13"/>
  <c r="D27" i="13"/>
  <c r="P27" i="13"/>
  <c r="Q55" i="14" s="1"/>
  <c r="Q56" i="14" s="1"/>
  <c r="Q57" i="14" s="1"/>
  <c r="L26" i="13"/>
  <c r="J28" i="13"/>
  <c r="F29" i="13"/>
  <c r="D26" i="13"/>
  <c r="S28" i="13"/>
  <c r="J26" i="13"/>
  <c r="K55" i="14" s="1"/>
  <c r="K56" i="14" s="1"/>
  <c r="K57" i="14" s="1"/>
  <c r="F27" i="13"/>
  <c r="G55" i="14" s="1"/>
  <c r="G56" i="14" s="1"/>
  <c r="G57" i="14" s="1"/>
  <c r="D29" i="13"/>
  <c r="S26" i="13"/>
  <c r="T55" i="14" s="1"/>
  <c r="T56" i="14" s="1"/>
  <c r="H56" i="22" l="1"/>
  <c r="F56" i="22"/>
  <c r="T57" i="22"/>
  <c r="T56" i="22"/>
  <c r="J56" i="22"/>
  <c r="J57" i="22" s="1"/>
  <c r="S57" i="22"/>
  <c r="S56" i="22"/>
  <c r="F57" i="22"/>
  <c r="R57" i="22"/>
  <c r="H57" i="22"/>
  <c r="G55" i="22"/>
  <c r="G56" i="22" s="1"/>
  <c r="Q55" i="22"/>
  <c r="H107" i="14"/>
  <c r="E57" i="22"/>
  <c r="E55" i="14"/>
  <c r="E56" i="14" s="1"/>
  <c r="E57" i="14" s="1"/>
  <c r="K57" i="22"/>
  <c r="P57" i="22"/>
  <c r="O56" i="22"/>
  <c r="O57" i="22" s="1"/>
  <c r="E56" i="22"/>
  <c r="M55" i="14"/>
  <c r="M56" i="14" s="1"/>
  <c r="M57" i="14" s="1"/>
  <c r="O55" i="14"/>
  <c r="O56" i="14" s="1"/>
  <c r="O57" i="14" s="1"/>
  <c r="G57" i="22"/>
  <c r="K55" i="22"/>
  <c r="K56" i="22" s="1"/>
  <c r="K107" i="14"/>
  <c r="I55" i="22"/>
  <c r="I56" i="22" s="1"/>
  <c r="I57" i="22" s="1"/>
  <c r="Q34" i="22"/>
  <c r="Q56" i="22" l="1"/>
  <c r="Q57" i="22"/>
</calcChain>
</file>

<file path=xl/comments1.xml><?xml version="1.0" encoding="utf-8"?>
<comments xmlns="http://schemas.openxmlformats.org/spreadsheetml/2006/main">
  <authors>
    <author>xx</author>
  </authors>
  <commentList>
    <comment ref="C60" authorId="0" shapeId="0">
      <text>
        <r>
          <rPr>
            <b/>
            <sz val="9"/>
            <color indexed="81"/>
            <rFont val="宋体"/>
            <family val="3"/>
            <charset val="134"/>
          </rPr>
          <t>xx:</t>
        </r>
        <r>
          <rPr>
            <sz val="9"/>
            <color indexed="81"/>
            <rFont val="宋体"/>
            <family val="3"/>
            <charset val="134"/>
          </rPr>
          <t xml:space="preserve">
z</t>
        </r>
      </text>
    </comment>
  </commentList>
</comments>
</file>

<file path=xl/sharedStrings.xml><?xml version="1.0" encoding="utf-8"?>
<sst xmlns="http://schemas.openxmlformats.org/spreadsheetml/2006/main" count="499" uniqueCount="278">
  <si>
    <t>%</t>
  </si>
  <si>
    <t>kg/tHM</t>
  </si>
  <si>
    <t>MaterialInput</t>
  </si>
  <si>
    <t>MaterialOutput</t>
  </si>
  <si>
    <t>rBl_Press</t>
  </si>
  <si>
    <t>rTG_Press</t>
  </si>
  <si>
    <t>rTG_PercCO</t>
  </si>
  <si>
    <t>rTG_PercCO2</t>
  </si>
  <si>
    <t>rTG_PercH2</t>
  </si>
  <si>
    <t>rTG_PercN2</t>
  </si>
  <si>
    <t/>
  </si>
  <si>
    <t>Material Input</t>
  </si>
  <si>
    <t>Material Output</t>
  </si>
  <si>
    <t>kcal/tHM</t>
  </si>
  <si>
    <t>Slope</t>
  </si>
  <si>
    <t>Interception</t>
  </si>
  <si>
    <t>HMRate [kg/s]</t>
  </si>
  <si>
    <t>kg/h</t>
  </si>
  <si>
    <t>kcal/h</t>
  </si>
  <si>
    <t>°C</t>
  </si>
  <si>
    <t>CALCULATION NO:</t>
  </si>
  <si>
    <t>Summary</t>
  </si>
  <si>
    <t>% (mass percentage)</t>
  </si>
  <si>
    <t>GlobalParameter:</t>
  </si>
  <si>
    <t>Considered interval, tapping:</t>
  </si>
  <si>
    <t>Considered plant states:</t>
  </si>
  <si>
    <t>Calculated Values:</t>
  </si>
  <si>
    <t>From</t>
  </si>
  <si>
    <t>Slag: Rate</t>
  </si>
  <si>
    <t>To</t>
  </si>
  <si>
    <t>Considered interval, charging:</t>
  </si>
  <si>
    <t>Pressure</t>
  </si>
  <si>
    <t>CALCULATION TIME:</t>
  </si>
  <si>
    <t>Current</t>
  </si>
  <si>
    <t>English</t>
  </si>
  <si>
    <t>Chinese</t>
  </si>
  <si>
    <t>Taps</t>
  </si>
  <si>
    <t>from</t>
  </si>
  <si>
    <t>to</t>
  </si>
  <si>
    <t>Batches</t>
  </si>
  <si>
    <r>
      <t>计算号</t>
    </r>
    <r>
      <rPr>
        <sz val="10"/>
        <rFont val="Arial"/>
        <family val="2"/>
      </rPr>
      <t>:</t>
    </r>
    <phoneticPr fontId="0" type="noConversion"/>
  </si>
  <si>
    <r>
      <t>计算时间</t>
    </r>
    <r>
      <rPr>
        <sz val="10"/>
        <rFont val="Arial"/>
        <family val="2"/>
      </rPr>
      <t>:</t>
    </r>
    <phoneticPr fontId="0" type="noConversion"/>
  </si>
  <si>
    <t>出铁</t>
    <phoneticPr fontId="0" type="noConversion"/>
  </si>
  <si>
    <t>从</t>
    <phoneticPr fontId="0" type="noConversion"/>
  </si>
  <si>
    <t>至</t>
    <phoneticPr fontId="0" type="noConversion"/>
  </si>
  <si>
    <t>料批</t>
    <phoneticPr fontId="0" type="noConversion"/>
  </si>
  <si>
    <t>总结</t>
    <phoneticPr fontId="0" type="noConversion"/>
  </si>
  <si>
    <t>合计</t>
    <phoneticPr fontId="0" type="noConversion"/>
  </si>
  <si>
    <r>
      <t>炉顶煤气</t>
    </r>
    <r>
      <rPr>
        <sz val="10"/>
        <rFont val="Arial"/>
        <family val="2"/>
      </rPr>
      <t>:</t>
    </r>
    <phoneticPr fontId="0" type="noConversion"/>
  </si>
  <si>
    <r>
      <t>热风</t>
    </r>
    <r>
      <rPr>
        <sz val="10"/>
        <rFont val="Arial"/>
        <family val="2"/>
      </rPr>
      <t>:</t>
    </r>
    <phoneticPr fontId="0" type="noConversion"/>
  </si>
  <si>
    <t>压力</t>
    <phoneticPr fontId="0" type="noConversion"/>
  </si>
  <si>
    <r>
      <t>热损失</t>
    </r>
    <r>
      <rPr>
        <sz val="10"/>
        <rFont val="Arial"/>
        <family val="2"/>
      </rPr>
      <t>:</t>
    </r>
    <phoneticPr fontId="0" type="noConversion"/>
  </si>
  <si>
    <t>物料输出</t>
    <phoneticPr fontId="0" type="noConversion"/>
  </si>
  <si>
    <t>物料输入</t>
    <phoneticPr fontId="0" type="noConversion"/>
  </si>
  <si>
    <t>Mass &amp; Energy Balance Report</t>
  </si>
  <si>
    <t>In / Out Check Report</t>
  </si>
  <si>
    <t>Corr. Rate</t>
  </si>
  <si>
    <t>Error</t>
  </si>
  <si>
    <t>Difference</t>
  </si>
  <si>
    <t>Relative Difference</t>
  </si>
  <si>
    <t>Error Limit</t>
  </si>
  <si>
    <t>{en}</t>
  </si>
  <si>
    <t>{zh}</t>
  </si>
  <si>
    <t>Calorific value</t>
  </si>
  <si>
    <r>
      <t>质量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>能量平衡报表</t>
    </r>
    <phoneticPr fontId="0" type="noConversion"/>
  </si>
  <si>
    <t>绝对偏差</t>
    <phoneticPr fontId="0" type="noConversion"/>
  </si>
  <si>
    <t>相对偏差</t>
    <phoneticPr fontId="0" type="noConversion"/>
  </si>
  <si>
    <t>误差限制</t>
    <phoneticPr fontId="0" type="noConversion"/>
  </si>
  <si>
    <t>生热值</t>
    <phoneticPr fontId="0" type="noConversion"/>
  </si>
  <si>
    <r>
      <t>理论原料量</t>
    </r>
    <r>
      <rPr>
        <sz val="10"/>
        <rFont val="Times New Roman"/>
        <family val="1"/>
      </rPr>
      <t>(kg/t</t>
    </r>
    <r>
      <rPr>
        <sz val="10"/>
        <rFont val="宋体"/>
        <family val="3"/>
        <charset val="134"/>
      </rPr>
      <t>铁水</t>
    </r>
    <r>
      <rPr>
        <sz val="10"/>
        <rFont val="Times New Roman"/>
        <family val="1"/>
      </rPr>
      <t>)</t>
    </r>
    <phoneticPr fontId="0" type="noConversion"/>
  </si>
  <si>
    <r>
      <t>入</t>
    </r>
    <r>
      <rPr>
        <sz val="10"/>
        <rFont val="Arial"/>
        <family val="2"/>
      </rPr>
      <t xml:space="preserve"> / </t>
    </r>
    <r>
      <rPr>
        <sz val="10"/>
        <rFont val="宋体"/>
        <family val="3"/>
        <charset val="134"/>
      </rPr>
      <t>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检测报表</t>
    </r>
    <phoneticPr fontId="0" type="noConversion"/>
  </si>
  <si>
    <t>Deutsch</t>
  </si>
  <si>
    <t>{de}</t>
  </si>
  <si>
    <t>Rechnungs Nr.:</t>
  </si>
  <si>
    <t>Rechnungszeit:</t>
  </si>
  <si>
    <t>Bilanz</t>
  </si>
  <si>
    <t>von</t>
  </si>
  <si>
    <t>bis</t>
  </si>
  <si>
    <t>Gichten</t>
  </si>
  <si>
    <t>Gesamt</t>
  </si>
  <si>
    <t>Gichtgas</t>
  </si>
  <si>
    <t>Wind</t>
  </si>
  <si>
    <t>Druck</t>
  </si>
  <si>
    <t>Kühlleistung</t>
  </si>
  <si>
    <t>Bilanz Modell Bericht</t>
  </si>
  <si>
    <t>Sp. Raten [kg/tRE theor.]</t>
  </si>
  <si>
    <t>Fehler Limit</t>
  </si>
  <si>
    <t>Heizwert</t>
  </si>
  <si>
    <t>kg/tRE</t>
  </si>
  <si>
    <t>Slag Basicity B2</t>
  </si>
  <si>
    <t>Schlackenbasizität B2</t>
  </si>
  <si>
    <t>Fehler</t>
  </si>
  <si>
    <t>Korr. Rate</t>
  </si>
  <si>
    <t>Plausibilitäts-Check</t>
  </si>
  <si>
    <t>Differenz (absolut)</t>
  </si>
  <si>
    <t>Differenz (relativ )</t>
  </si>
  <si>
    <t>Romanian</t>
  </si>
  <si>
    <t>kg/tfo</t>
  </si>
  <si>
    <t>Consumuri specifice [kg/tfo theor.]</t>
  </si>
  <si>
    <t>{ro}</t>
  </si>
  <si>
    <t>Calcul nr.:</t>
  </si>
  <si>
    <t>Timp calcul:</t>
  </si>
  <si>
    <t>Evacuari</t>
  </si>
  <si>
    <t>de la</t>
  </si>
  <si>
    <t xml:space="preserve">la </t>
  </si>
  <si>
    <t>Incarcaturi</t>
  </si>
  <si>
    <t>Intrari materiale</t>
  </si>
  <si>
    <t>Sumar</t>
  </si>
  <si>
    <t>Iesiri materiale</t>
  </si>
  <si>
    <t xml:space="preserve">Gaz </t>
  </si>
  <si>
    <t>Vint:</t>
  </si>
  <si>
    <t>Presiune</t>
  </si>
  <si>
    <t>Pierdere caldura</t>
  </si>
  <si>
    <t>Bilant materiale si energie</t>
  </si>
  <si>
    <t>Verificare bilant intrari / iesiri</t>
  </si>
  <si>
    <t>Diferenta</t>
  </si>
  <si>
    <t>Diferenta relativa</t>
  </si>
  <si>
    <t>Limita eroare</t>
  </si>
  <si>
    <t>Valoare calorica</t>
  </si>
  <si>
    <t>Bazicitate zgura B2</t>
  </si>
  <si>
    <t>Eroare</t>
  </si>
  <si>
    <t>Corectie</t>
  </si>
  <si>
    <t>rHeatflux</t>
  </si>
  <si>
    <t>rTG_Flow_N2Gear_Prj</t>
  </si>
  <si>
    <t>rTG_Flow_Prj</t>
  </si>
  <si>
    <t>rTG_FlowTot_Prj</t>
  </si>
  <si>
    <t>Flow</t>
  </si>
  <si>
    <t>N2 to Chute Gear Box</t>
  </si>
  <si>
    <t>Top Gas</t>
  </si>
  <si>
    <t>Heatloss</t>
  </si>
  <si>
    <t>Top Gas (Including N2 to chute gear box)</t>
  </si>
  <si>
    <t>Mixed Blast</t>
  </si>
  <si>
    <t>Sp. Rates [kg/t theoretical HM]</t>
  </si>
  <si>
    <t>lOpt_PresetDustloss</t>
  </si>
  <si>
    <t>Dust in Top Gas (Rate and Analysis):</t>
  </si>
  <si>
    <t>lb/h</t>
  </si>
  <si>
    <t>Sp. Raten [kg/t RE theor.]</t>
  </si>
  <si>
    <t>kg/tHM</t>
    <phoneticPr fontId="0" type="noConversion"/>
  </si>
  <si>
    <t>合计</t>
    <phoneticPr fontId="0" type="noConversion"/>
  </si>
  <si>
    <r>
      <t>输入</t>
    </r>
    <r>
      <rPr>
        <sz val="10"/>
        <rFont val="Arial"/>
        <family val="2"/>
      </rPr>
      <t xml:space="preserve"> /</t>
    </r>
    <r>
      <rPr>
        <sz val="10"/>
        <rFont val="宋体"/>
        <family val="3"/>
        <charset val="134"/>
      </rPr>
      <t>输</t>
    </r>
    <r>
      <rPr>
        <sz val="10"/>
        <rFont val="宋体"/>
        <family val="3"/>
        <charset val="134"/>
      </rPr>
      <t>出</t>
    </r>
    <r>
      <rPr>
        <sz val="10"/>
        <rFont val="宋体"/>
        <family val="3"/>
        <charset val="134"/>
      </rPr>
      <t>检测报表</t>
    </r>
    <phoneticPr fontId="0" type="noConversion"/>
  </si>
  <si>
    <r>
      <t>理论原料量</t>
    </r>
    <r>
      <rPr>
        <sz val="10"/>
        <rFont val="Times New Roman"/>
        <family val="1"/>
      </rPr>
      <t>(kg/thm)</t>
    </r>
    <phoneticPr fontId="0" type="noConversion"/>
  </si>
  <si>
    <t>误差限</t>
    <phoneticPr fontId="0" type="noConversion"/>
  </si>
  <si>
    <r>
      <t>炉渣碱度</t>
    </r>
    <r>
      <rPr>
        <sz val="10"/>
        <rFont val="Arial"/>
        <family val="2"/>
      </rPr>
      <t>B2</t>
    </r>
    <phoneticPr fontId="0" type="noConversion"/>
  </si>
  <si>
    <t>发热值</t>
    <phoneticPr fontId="0" type="noConversion"/>
  </si>
  <si>
    <r>
      <t>炉顶煤气（含齿轮箱用</t>
    </r>
    <r>
      <rPr>
        <sz val="10"/>
        <rFont val="Arial"/>
        <family val="2"/>
      </rPr>
      <t>N2</t>
    </r>
    <r>
      <rPr>
        <sz val="10"/>
        <rFont val="宋体"/>
        <family val="3"/>
        <charset val="134"/>
      </rPr>
      <t>）</t>
    </r>
    <phoneticPr fontId="0" type="noConversion"/>
  </si>
  <si>
    <t>流量</t>
    <phoneticPr fontId="0" type="noConversion"/>
  </si>
  <si>
    <r>
      <t>齿轮箱用</t>
    </r>
    <r>
      <rPr>
        <sz val="10"/>
        <rFont val="Arial"/>
        <family val="2"/>
      </rPr>
      <t>N2</t>
    </r>
    <phoneticPr fontId="0" type="noConversion"/>
  </si>
  <si>
    <t>修正率</t>
    <phoneticPr fontId="0" type="noConversion"/>
  </si>
  <si>
    <t>K</t>
  </si>
  <si>
    <t>BAYI  -- BF C</t>
    <phoneticPr fontId="0" type="noConversion"/>
  </si>
  <si>
    <t>安钢3#高炉</t>
    <phoneticPr fontId="0" type="noConversion"/>
  </si>
  <si>
    <t>AnGang  -- 3# BF</t>
    <phoneticPr fontId="0" type="noConversion"/>
  </si>
  <si>
    <t>Rate</t>
    <phoneticPr fontId="7" type="noConversion"/>
  </si>
  <si>
    <t>Fe</t>
    <phoneticPr fontId="7" type="noConversion"/>
  </si>
  <si>
    <t>Ca</t>
    <phoneticPr fontId="7" type="noConversion"/>
  </si>
  <si>
    <t>Mg</t>
    <phoneticPr fontId="7" type="noConversion"/>
  </si>
  <si>
    <t>Si</t>
    <phoneticPr fontId="7" type="noConversion"/>
  </si>
  <si>
    <t>Al</t>
    <phoneticPr fontId="7" type="noConversion"/>
  </si>
  <si>
    <t>Mn</t>
    <phoneticPr fontId="7" type="noConversion"/>
  </si>
  <si>
    <t>Ti</t>
    <phoneticPr fontId="7" type="noConversion"/>
  </si>
  <si>
    <t>Na</t>
    <phoneticPr fontId="7" type="noConversion"/>
  </si>
  <si>
    <t>K</t>
    <phoneticPr fontId="7" type="noConversion"/>
  </si>
  <si>
    <t>P</t>
    <phoneticPr fontId="7" type="noConversion"/>
  </si>
  <si>
    <t>S</t>
    <phoneticPr fontId="7" type="noConversion"/>
  </si>
  <si>
    <t>C</t>
    <phoneticPr fontId="7" type="noConversion"/>
  </si>
  <si>
    <t>H</t>
    <phoneticPr fontId="7" type="noConversion"/>
  </si>
  <si>
    <t>N</t>
    <phoneticPr fontId="7" type="noConversion"/>
  </si>
  <si>
    <t>O</t>
    <phoneticPr fontId="7" type="noConversion"/>
  </si>
  <si>
    <t>Alkali</t>
    <phoneticPr fontId="7" type="noConversion"/>
  </si>
  <si>
    <t>Fe2O3</t>
    <phoneticPr fontId="7" type="noConversion"/>
  </si>
  <si>
    <t>FeO</t>
    <phoneticPr fontId="7" type="noConversion"/>
  </si>
  <si>
    <t>H2O</t>
    <phoneticPr fontId="7" type="noConversion"/>
  </si>
  <si>
    <t>Temp</t>
    <phoneticPr fontId="7" type="noConversion"/>
  </si>
  <si>
    <t>Large Sinter{zh}自产烧结矿</t>
  </si>
  <si>
    <t>南非块矿</t>
  </si>
  <si>
    <t>自产冶金焦</t>
  </si>
  <si>
    <t>Coke Nuts{zh}焦丁</t>
  </si>
  <si>
    <t>PCI</t>
  </si>
  <si>
    <t>{zh}美国球团</t>
  </si>
  <si>
    <t>Blast{zh}风</t>
  </si>
  <si>
    <t>Hot Metal{zh}铁水</t>
  </si>
  <si>
    <t>Slag{zh}铁渣</t>
  </si>
  <si>
    <t>Top Gas{zh}炉顶煤气</t>
  </si>
  <si>
    <t>Dust in Top Gas{zh}炉尘</t>
  </si>
  <si>
    <t>Rate</t>
    <phoneticPr fontId="7" type="noConversion"/>
  </si>
  <si>
    <t>Rate factor</t>
    <phoneticPr fontId="7" type="noConversion"/>
  </si>
  <si>
    <t>Fe</t>
    <phoneticPr fontId="7" type="noConversion"/>
  </si>
  <si>
    <t>Ca</t>
    <phoneticPr fontId="7" type="noConversion"/>
  </si>
  <si>
    <t>Mg</t>
    <phoneticPr fontId="7" type="noConversion"/>
  </si>
  <si>
    <t>Si</t>
    <phoneticPr fontId="7" type="noConversion"/>
  </si>
  <si>
    <t>Al</t>
    <phoneticPr fontId="7" type="noConversion"/>
  </si>
  <si>
    <t>Mn</t>
    <phoneticPr fontId="7" type="noConversion"/>
  </si>
  <si>
    <t>Ti</t>
    <phoneticPr fontId="7" type="noConversion"/>
  </si>
  <si>
    <t>Na</t>
    <phoneticPr fontId="7" type="noConversion"/>
  </si>
  <si>
    <t>K</t>
    <phoneticPr fontId="7" type="noConversion"/>
  </si>
  <si>
    <t>P</t>
    <phoneticPr fontId="7" type="noConversion"/>
  </si>
  <si>
    <t>S</t>
    <phoneticPr fontId="7" type="noConversion"/>
  </si>
  <si>
    <t>C</t>
    <phoneticPr fontId="7" type="noConversion"/>
  </si>
  <si>
    <t>H</t>
    <phoneticPr fontId="7" type="noConversion"/>
  </si>
  <si>
    <t>N</t>
    <phoneticPr fontId="7" type="noConversion"/>
  </si>
  <si>
    <t>O</t>
    <phoneticPr fontId="7" type="noConversion"/>
  </si>
  <si>
    <t>Alkali</t>
    <phoneticPr fontId="7" type="noConversion"/>
  </si>
  <si>
    <t>Blast without additional oxygen</t>
  </si>
  <si>
    <t>Blast additional oxygen</t>
  </si>
  <si>
    <t>Hot Metal</t>
  </si>
  <si>
    <t>Acidic slag components</t>
  </si>
  <si>
    <t>Non-acidic slag components</t>
  </si>
  <si>
    <t>Top Gas CO2</t>
  </si>
  <si>
    <t>Top Gas CO</t>
  </si>
  <si>
    <t>Top Gas Rest</t>
  </si>
  <si>
    <t>Dust in Top Gas</t>
  </si>
  <si>
    <t>kg/h</t>
    <phoneticPr fontId="7" type="noConversion"/>
  </si>
  <si>
    <t>kg/tHM</t>
    <phoneticPr fontId="7" type="noConversion"/>
  </si>
  <si>
    <t>t/h</t>
  </si>
  <si>
    <t>Dustloss iron carrier{zh}炉尘中的铁矿石</t>
  </si>
  <si>
    <t>MEBREPORT_GLOPAR</t>
  </si>
  <si>
    <t>Dustloss coke{zh}炉尘中的焦炭</t>
  </si>
  <si>
    <t>Dustloss additives{zh}炉尘中的熔剂</t>
  </si>
  <si>
    <t>Temperature of ironcarriers at charging{zh}铁矿石加入时的温度</t>
  </si>
  <si>
    <t>Temperature of coke at charging{zh}焦炭加入时的温度</t>
  </si>
  <si>
    <t>Temperature of additives at charging{zh}熔剂加入时的温度</t>
  </si>
  <si>
    <t>kPa</t>
    <phoneticPr fontId="7" type="noConversion"/>
  </si>
  <si>
    <t>%</t>
    <phoneticPr fontId="7" type="noConversion"/>
  </si>
  <si>
    <t>-</t>
  </si>
  <si>
    <r>
      <t>JSW</t>
    </r>
    <r>
      <rPr>
        <b/>
        <sz val="18"/>
        <rFont val="宋体"/>
        <family val="3"/>
        <charset val="134"/>
      </rPr>
      <t>高炉</t>
    </r>
    <phoneticPr fontId="7" type="noConversion"/>
  </si>
  <si>
    <t>质能平衡计算报表</t>
    <phoneticPr fontId="7" type="noConversion"/>
  </si>
  <si>
    <t>n:t.t2</t>
    <phoneticPr fontId="25" type="noConversion"/>
  </si>
  <si>
    <t>n:t.t3</t>
    <phoneticPr fontId="25" type="noConversion"/>
  </si>
  <si>
    <t>n:t.t4</t>
    <phoneticPr fontId="25" type="noConversion"/>
  </si>
  <si>
    <t>n:t.t5</t>
    <phoneticPr fontId="25" type="noConversion"/>
  </si>
  <si>
    <t>n:t.t6</t>
    <phoneticPr fontId="25" type="noConversion"/>
  </si>
  <si>
    <t>n:t.t7</t>
    <phoneticPr fontId="25" type="noConversion"/>
  </si>
  <si>
    <t>n:t.t8</t>
    <phoneticPr fontId="25" type="noConversion"/>
  </si>
  <si>
    <t>n:t.t9</t>
    <phoneticPr fontId="25" type="noConversion"/>
  </si>
  <si>
    <t>n:t.t10</t>
    <phoneticPr fontId="25" type="noConversion"/>
  </si>
  <si>
    <t>n:t.t11</t>
    <phoneticPr fontId="25" type="noConversion"/>
  </si>
  <si>
    <t>n:t.t12</t>
    <phoneticPr fontId="25" type="noConversion"/>
  </si>
  <si>
    <t>n:t.t13</t>
    <phoneticPr fontId="25" type="noConversion"/>
  </si>
  <si>
    <t>n:t.t14</t>
    <phoneticPr fontId="25" type="noConversion"/>
  </si>
  <si>
    <t>n:t.t15</t>
    <phoneticPr fontId="25" type="noConversion"/>
  </si>
  <si>
    <t>n:t.t16</t>
    <phoneticPr fontId="25" type="noConversion"/>
  </si>
  <si>
    <t>n:t.t17</t>
    <phoneticPr fontId="25" type="noConversion"/>
  </si>
  <si>
    <t>n:t.t18</t>
    <phoneticPr fontId="25" type="noConversion"/>
  </si>
  <si>
    <t>n:t.t19</t>
    <phoneticPr fontId="25" type="noConversion"/>
  </si>
  <si>
    <t>n:t.t20</t>
    <phoneticPr fontId="25" type="noConversion"/>
  </si>
  <si>
    <t>n:t.t23</t>
    <phoneticPr fontId="25" type="noConversion"/>
  </si>
  <si>
    <t>}}</t>
    <phoneticPr fontId="25" type="noConversion"/>
  </si>
  <si>
    <t>ChargingStart</t>
    <phoneticPr fontId="7" type="noConversion"/>
  </si>
  <si>
    <t>ChargingEnd</t>
    <phoneticPr fontId="7" type="noConversion"/>
  </si>
  <si>
    <t>{{fd:(startDate;yyyy-MM-dd HH:mm::ss)}}</t>
    <phoneticPr fontId="7" type="noConversion"/>
  </si>
  <si>
    <t>{{fd:(endDate;yyyy-MM-dd HH:mm::ss)}}</t>
    <phoneticPr fontId="7" type="noConversion"/>
  </si>
  <si>
    <t>{{$fe: data1 n:t.t1</t>
    <phoneticPr fontId="25" type="noConversion"/>
  </si>
  <si>
    <t>{{$fe: data2 n:t.t1</t>
    <phoneticPr fontId="25" type="noConversion"/>
  </si>
  <si>
    <t>{{$fe: data3 n:t.t1</t>
    <phoneticPr fontId="25" type="noConversion"/>
  </si>
  <si>
    <t>{{$fe: data4 n:t.t1</t>
    <phoneticPr fontId="25" type="noConversion"/>
  </si>
  <si>
    <t>{{$fe: data5 n:t.t1</t>
    <phoneticPr fontId="25" type="noConversion"/>
  </si>
  <si>
    <t>{{$fe: data6 n:t.t1</t>
    <phoneticPr fontId="25" type="noConversion"/>
  </si>
  <si>
    <t>DateTime</t>
  </si>
  <si>
    <t>{{fd:(date;yyyy年MM月dd日)}}</t>
    <phoneticPr fontId="25" type="noConversion"/>
  </si>
  <si>
    <t>Name</t>
  </si>
  <si>
    <t>{{fileName}}</t>
    <phoneticPr fontId="25" type="noConversion"/>
  </si>
  <si>
    <t>TemplateName</t>
  </si>
  <si>
    <t>{{templateName}}</t>
    <phoneticPr fontId="25" type="noConversion"/>
  </si>
  <si>
    <t>Type</t>
  </si>
  <si>
    <t>{{fileType}}</t>
    <phoneticPr fontId="25" type="noConversion"/>
  </si>
  <si>
    <t>TemplatePath</t>
    <phoneticPr fontId="25" type="noConversion"/>
  </si>
  <si>
    <t>{{templatePath}}</t>
    <phoneticPr fontId="25" type="noConversion"/>
  </si>
  <si>
    <t>Language</t>
    <phoneticPr fontId="25" type="noConversion"/>
  </si>
  <si>
    <t>{{language}}</t>
    <phoneticPr fontId="25" type="noConversion"/>
  </si>
  <si>
    <t>Build_Type</t>
  </si>
  <si>
    <t>{{buildType}}</t>
    <phoneticPr fontId="25" type="noConversion"/>
  </si>
  <si>
    <t>Build_InitTime</t>
    <phoneticPr fontId="25" type="noConversion"/>
  </si>
  <si>
    <t>{{fd:(buildInitTime;yyyy-MM-dd HH:mm:ss)}}</t>
    <phoneticPr fontId="25" type="noConversion"/>
  </si>
  <si>
    <t>Build_DataTime</t>
    <phoneticPr fontId="25" type="noConversion"/>
  </si>
  <si>
    <t>{{fd:(buildDataTime;yyyy-MM-dd HH:mm:ss)}}</t>
    <phoneticPr fontId="25" type="noConversion"/>
  </si>
  <si>
    <t>Build_EndTime</t>
    <phoneticPr fontId="25" type="noConversion"/>
  </si>
  <si>
    <t>ExcelFile</t>
    <phoneticPr fontId="26" type="noConversion"/>
  </si>
  <si>
    <t>{{excelFile}}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</si>
</sst>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mm\/dd\/yyyy\ hh:mm"/>
    <numFmt numFmtId="178" formatCode="yyyy\/mm\/dd\ hh:mm"/>
    <numFmt numFmtId="179" formatCode="dd\.mm\.yyyy\ hh:mm"/>
  </numFmts>
  <fonts count="27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  <charset val="162"/>
    </font>
    <font>
      <sz val="6"/>
      <name val="Arial"/>
      <family val="2"/>
    </font>
    <font>
      <sz val="6"/>
      <color indexed="8"/>
      <name val="Arial"/>
      <family val="2"/>
    </font>
    <font>
      <sz val="10"/>
      <name val="Arial Tur"/>
      <family val="2"/>
      <charset val="162"/>
    </font>
    <font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0"/>
      <name val="宋体"/>
      <family val="3"/>
      <charset val="134"/>
    </font>
    <font>
      <b/>
      <sz val="11"/>
      <color indexed="10"/>
      <name val="Arial"/>
      <family val="2"/>
    </font>
    <font>
      <sz val="10"/>
      <name val="Times New Roman"/>
      <family val="1"/>
    </font>
    <font>
      <sz val="12"/>
      <color indexed="9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2" fillId="0" borderId="0"/>
    <xf numFmtId="0" fontId="10" fillId="0" borderId="0"/>
  </cellStyleXfs>
  <cellXfs count="299">
    <xf numFmtId="0" fontId="0" fillId="0" borderId="0" xfId="0"/>
    <xf numFmtId="0" fontId="7" fillId="0" borderId="0" xfId="1"/>
    <xf numFmtId="176" fontId="7" fillId="0" borderId="0" xfId="1" applyNumberFormat="1"/>
    <xf numFmtId="0" fontId="7" fillId="0" borderId="0" xfId="1" applyAlignment="1">
      <alignment shrinkToFit="1"/>
    </xf>
    <xf numFmtId="0" fontId="8" fillId="7" borderId="0" xfId="1" applyFont="1" applyFill="1"/>
    <xf numFmtId="0" fontId="8" fillId="0" borderId="0" xfId="1" applyFont="1"/>
    <xf numFmtId="0" fontId="8" fillId="2" borderId="0" xfId="1" applyFont="1" applyFill="1"/>
    <xf numFmtId="4" fontId="7" fillId="0" borderId="0" xfId="1" applyNumberFormat="1"/>
    <xf numFmtId="0" fontId="9" fillId="0" borderId="1" xfId="2" applyFont="1" applyFill="1" applyBorder="1" applyAlignment="1">
      <alignment horizontal="left" wrapText="1"/>
    </xf>
    <xf numFmtId="0" fontId="8" fillId="0" borderId="0" xfId="0" applyFont="1"/>
    <xf numFmtId="0" fontId="8" fillId="8" borderId="0" xfId="0" applyFont="1" applyFill="1"/>
    <xf numFmtId="0" fontId="8" fillId="2" borderId="0" xfId="0" applyFont="1" applyFill="1"/>
    <xf numFmtId="2" fontId="8" fillId="8" borderId="0" xfId="0" applyNumberFormat="1" applyFont="1" applyFill="1"/>
    <xf numFmtId="0" fontId="8" fillId="8" borderId="0" xfId="1" applyFont="1" applyFill="1"/>
    <xf numFmtId="0" fontId="8" fillId="6" borderId="0" xfId="1" applyFont="1" applyFill="1"/>
    <xf numFmtId="4" fontId="8" fillId="9" borderId="0" xfId="1" applyNumberFormat="1" applyFont="1" applyFill="1"/>
    <xf numFmtId="0" fontId="8" fillId="3" borderId="0" xfId="1" applyFont="1" applyFill="1"/>
    <xf numFmtId="0" fontId="8" fillId="5" borderId="0" xfId="1" applyFont="1" applyFill="1"/>
    <xf numFmtId="4" fontId="8" fillId="10" borderId="0" xfId="1" applyNumberFormat="1" applyFont="1" applyFill="1"/>
    <xf numFmtId="4" fontId="8" fillId="0" borderId="0" xfId="1" applyNumberFormat="1" applyFont="1" applyFill="1"/>
    <xf numFmtId="0" fontId="8" fillId="11" borderId="0" xfId="1" applyFont="1" applyFill="1"/>
    <xf numFmtId="4" fontId="8" fillId="12" borderId="0" xfId="1" applyNumberFormat="1" applyFont="1" applyFill="1"/>
    <xf numFmtId="0" fontId="12" fillId="5" borderId="2" xfId="3" applyFont="1" applyFill="1" applyBorder="1" applyAlignment="1" applyProtection="1">
      <alignment horizontal="center" vertical="center"/>
    </xf>
    <xf numFmtId="0" fontId="12" fillId="5" borderId="3" xfId="3" applyFont="1" applyFill="1" applyBorder="1" applyAlignment="1" applyProtection="1">
      <alignment horizontal="center" vertical="center"/>
    </xf>
    <xf numFmtId="1" fontId="3" fillId="0" borderId="2" xfId="3" applyNumberFormat="1" applyFont="1" applyBorder="1" applyAlignment="1" applyProtection="1">
      <alignment horizontal="center" vertical="center"/>
    </xf>
    <xf numFmtId="1" fontId="3" fillId="0" borderId="3" xfId="3" applyNumberFormat="1" applyFont="1" applyBorder="1" applyAlignment="1" applyProtection="1">
      <alignment horizontal="center" vertical="center"/>
    </xf>
    <xf numFmtId="0" fontId="13" fillId="13" borderId="4" xfId="3" applyNumberFormat="1" applyFont="1" applyFill="1" applyBorder="1" applyAlignment="1" applyProtection="1">
      <alignment horizontal="center" vertical="center"/>
    </xf>
    <xf numFmtId="20" fontId="3" fillId="13" borderId="5" xfId="3" applyNumberFormat="1" applyFont="1" applyFill="1" applyBorder="1" applyAlignment="1" applyProtection="1">
      <alignment horizontal="left" vertical="center"/>
    </xf>
    <xf numFmtId="3" fontId="5" fillId="0" borderId="6" xfId="3" applyNumberFormat="1" applyFont="1" applyBorder="1" applyAlignment="1" applyProtection="1">
      <alignment horizontal="right" vertical="center"/>
    </xf>
    <xf numFmtId="3" fontId="5" fillId="0" borderId="7" xfId="3" applyNumberFormat="1" applyFont="1" applyBorder="1" applyAlignment="1" applyProtection="1">
      <alignment horizontal="right" vertical="center"/>
    </xf>
    <xf numFmtId="3" fontId="5" fillId="0" borderId="8" xfId="3" applyNumberFormat="1" applyFont="1" applyBorder="1" applyAlignment="1" applyProtection="1">
      <alignment horizontal="right" vertical="center"/>
    </xf>
    <xf numFmtId="3" fontId="5" fillId="0" borderId="9" xfId="3" applyNumberFormat="1" applyFont="1" applyBorder="1" applyAlignment="1" applyProtection="1">
      <alignment horizontal="right" vertical="center"/>
    </xf>
    <xf numFmtId="20" fontId="3" fillId="13" borderId="10" xfId="3" applyNumberFormat="1" applyFont="1" applyFill="1" applyBorder="1" applyAlignment="1" applyProtection="1">
      <alignment horizontal="left" vertical="center"/>
    </xf>
    <xf numFmtId="3" fontId="5" fillId="0" borderId="10" xfId="3" applyNumberFormat="1" applyFont="1" applyBorder="1" applyAlignment="1" applyProtection="1">
      <alignment horizontal="right" vertical="center"/>
    </xf>
    <xf numFmtId="3" fontId="5" fillId="0" borderId="2" xfId="3" applyNumberFormat="1" applyFont="1" applyBorder="1" applyAlignment="1" applyProtection="1">
      <alignment horizontal="right" vertical="center"/>
    </xf>
    <xf numFmtId="3" fontId="5" fillId="0" borderId="11" xfId="3" applyNumberFormat="1" applyFont="1" applyBorder="1" applyAlignment="1" applyProtection="1">
      <alignment horizontal="right" vertical="center"/>
    </xf>
    <xf numFmtId="20" fontId="3" fillId="13" borderId="12" xfId="3" applyNumberFormat="1" applyFont="1" applyFill="1" applyBorder="1" applyAlignment="1" applyProtection="1">
      <alignment horizontal="left" vertical="center"/>
    </xf>
    <xf numFmtId="3" fontId="5" fillId="0" borderId="13" xfId="3" applyNumberFormat="1" applyFont="1" applyBorder="1" applyAlignment="1" applyProtection="1">
      <alignment horizontal="right" vertical="center"/>
    </xf>
    <xf numFmtId="20" fontId="3" fillId="14" borderId="14" xfId="3" applyNumberFormat="1" applyFont="1" applyFill="1" applyBorder="1" applyAlignment="1" applyProtection="1">
      <alignment horizontal="center" vertical="center"/>
    </xf>
    <xf numFmtId="3" fontId="5" fillId="13" borderId="14" xfId="3" applyNumberFormat="1" applyFont="1" applyFill="1" applyBorder="1" applyAlignment="1" applyProtection="1">
      <alignment horizontal="right" vertical="center"/>
    </xf>
    <xf numFmtId="10" fontId="5" fillId="13" borderId="14" xfId="3" applyNumberFormat="1" applyFont="1" applyFill="1" applyBorder="1" applyAlignment="1" applyProtection="1">
      <alignment horizontal="right" vertical="center"/>
    </xf>
    <xf numFmtId="0" fontId="3" fillId="0" borderId="0" xfId="1" applyFont="1" applyProtection="1"/>
    <xf numFmtId="0" fontId="5" fillId="0" borderId="0" xfId="1" applyFont="1" applyProtection="1"/>
    <xf numFmtId="0" fontId="3" fillId="0" borderId="0" xfId="1" applyFont="1" applyAlignment="1" applyProtection="1">
      <alignment horizontal="left"/>
    </xf>
    <xf numFmtId="0" fontId="0" fillId="0" borderId="0" xfId="0" applyAlignment="1" applyProtection="1">
      <alignment horizontal="right"/>
    </xf>
    <xf numFmtId="0" fontId="11" fillId="0" borderId="15" xfId="1" applyFont="1" applyBorder="1" applyProtection="1"/>
    <xf numFmtId="0" fontId="11" fillId="0" borderId="16" xfId="1" applyFont="1" applyBorder="1" applyAlignment="1" applyProtection="1">
      <alignment horizontal="right"/>
    </xf>
    <xf numFmtId="0" fontId="11" fillId="0" borderId="16" xfId="1" applyFont="1" applyBorder="1" applyAlignment="1" applyProtection="1">
      <alignment horizontal="center"/>
    </xf>
    <xf numFmtId="0" fontId="5" fillId="0" borderId="0" xfId="1" applyFont="1" applyAlignment="1" applyProtection="1">
      <alignment horizontal="left"/>
    </xf>
    <xf numFmtId="0" fontId="5" fillId="0" borderId="0" xfId="1" applyFont="1" applyBorder="1" applyProtection="1"/>
    <xf numFmtId="0" fontId="5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center"/>
    </xf>
    <xf numFmtId="0" fontId="11" fillId="0" borderId="17" xfId="1" applyFont="1" applyBorder="1" applyProtection="1"/>
    <xf numFmtId="0" fontId="11" fillId="0" borderId="18" xfId="1" applyFont="1" applyBorder="1" applyAlignment="1" applyProtection="1">
      <alignment horizontal="right"/>
    </xf>
    <xf numFmtId="0" fontId="11" fillId="0" borderId="18" xfId="1" applyFont="1" applyBorder="1" applyAlignment="1" applyProtection="1">
      <alignment horizontal="center"/>
    </xf>
    <xf numFmtId="20" fontId="3" fillId="4" borderId="6" xfId="3" applyNumberFormat="1" applyFont="1" applyFill="1" applyBorder="1" applyAlignment="1" applyProtection="1">
      <alignment horizontal="left" vertical="center"/>
    </xf>
    <xf numFmtId="3" fontId="5" fillId="0" borderId="6" xfId="1" applyNumberFormat="1" applyFont="1" applyBorder="1" applyAlignment="1" applyProtection="1">
      <alignment horizontal="right" vertical="center"/>
    </xf>
    <xf numFmtId="3" fontId="5" fillId="0" borderId="7" xfId="1" applyNumberFormat="1" applyFont="1" applyBorder="1" applyAlignment="1" applyProtection="1">
      <alignment horizontal="right" vertical="center"/>
    </xf>
    <xf numFmtId="3" fontId="5" fillId="0" borderId="9" xfId="1" applyNumberFormat="1" applyFont="1" applyBorder="1" applyAlignment="1" applyProtection="1">
      <alignment horizontal="right" vertical="center"/>
    </xf>
    <xf numFmtId="20" fontId="3" fillId="4" borderId="10" xfId="3" applyNumberFormat="1" applyFont="1" applyFill="1" applyBorder="1" applyAlignment="1" applyProtection="1">
      <alignment horizontal="left" vertical="center"/>
    </xf>
    <xf numFmtId="3" fontId="5" fillId="0" borderId="10" xfId="1" applyNumberFormat="1" applyFont="1" applyBorder="1" applyAlignment="1" applyProtection="1">
      <alignment horizontal="right" vertical="center"/>
    </xf>
    <xf numFmtId="3" fontId="5" fillId="0" borderId="2" xfId="1" applyNumberFormat="1" applyFont="1" applyBorder="1" applyAlignment="1" applyProtection="1">
      <alignment horizontal="right" vertical="center"/>
    </xf>
    <xf numFmtId="3" fontId="5" fillId="0" borderId="11" xfId="1" applyNumberFormat="1" applyFont="1" applyBorder="1" applyAlignment="1" applyProtection="1">
      <alignment horizontal="right" vertical="center"/>
    </xf>
    <xf numFmtId="20" fontId="3" fillId="4" borderId="13" xfId="3" applyNumberFormat="1" applyFont="1" applyFill="1" applyBorder="1" applyAlignment="1" applyProtection="1">
      <alignment horizontal="left" vertical="center"/>
    </xf>
    <xf numFmtId="3" fontId="5" fillId="0" borderId="13" xfId="1" applyNumberFormat="1" applyFont="1" applyBorder="1" applyAlignment="1" applyProtection="1">
      <alignment horizontal="right" vertical="center"/>
    </xf>
    <xf numFmtId="3" fontId="5" fillId="0" borderId="19" xfId="1" applyNumberFormat="1" applyFont="1" applyBorder="1" applyAlignment="1" applyProtection="1">
      <alignment horizontal="right" vertical="center"/>
    </xf>
    <xf numFmtId="20" fontId="3" fillId="14" borderId="6" xfId="3" applyNumberFormat="1" applyFont="1" applyFill="1" applyBorder="1" applyAlignment="1" applyProtection="1">
      <alignment horizontal="center" vertical="center"/>
    </xf>
    <xf numFmtId="3" fontId="5" fillId="4" borderId="6" xfId="3" applyNumberFormat="1" applyFont="1" applyFill="1" applyBorder="1" applyAlignment="1" applyProtection="1">
      <alignment horizontal="right" vertical="center"/>
    </xf>
    <xf numFmtId="3" fontId="5" fillId="4" borderId="20" xfId="3" applyNumberFormat="1" applyFont="1" applyFill="1" applyBorder="1" applyAlignment="1" applyProtection="1">
      <alignment horizontal="right" vertical="center"/>
    </xf>
    <xf numFmtId="3" fontId="5" fillId="4" borderId="14" xfId="3" applyNumberFormat="1" applyFont="1" applyFill="1" applyBorder="1" applyAlignment="1" applyProtection="1">
      <alignment horizontal="right" vertical="center"/>
    </xf>
    <xf numFmtId="20" fontId="3" fillId="14" borderId="10" xfId="3" applyNumberFormat="1" applyFont="1" applyFill="1" applyBorder="1" applyAlignment="1" applyProtection="1">
      <alignment horizontal="center" vertical="center"/>
    </xf>
    <xf numFmtId="3" fontId="5" fillId="4" borderId="10" xfId="3" applyNumberFormat="1" applyFont="1" applyFill="1" applyBorder="1" applyAlignment="1" applyProtection="1">
      <alignment horizontal="right" vertical="center"/>
    </xf>
    <xf numFmtId="3" fontId="5" fillId="4" borderId="21" xfId="3" applyNumberFormat="1" applyFont="1" applyFill="1" applyBorder="1" applyAlignment="1" applyProtection="1">
      <alignment horizontal="right" vertical="center"/>
    </xf>
    <xf numFmtId="10" fontId="5" fillId="4" borderId="13" xfId="3" applyNumberFormat="1" applyFont="1" applyFill="1" applyBorder="1" applyAlignment="1" applyProtection="1">
      <alignment horizontal="right" vertical="center"/>
    </xf>
    <xf numFmtId="0" fontId="6" fillId="0" borderId="22" xfId="1" applyFont="1" applyBorder="1" applyAlignment="1" applyProtection="1">
      <alignment horizontal="center" vertical="center"/>
    </xf>
    <xf numFmtId="3" fontId="5" fillId="0" borderId="19" xfId="3" applyNumberFormat="1" applyFont="1" applyBorder="1" applyAlignment="1" applyProtection="1">
      <alignment horizontal="right" vertical="center"/>
    </xf>
    <xf numFmtId="0" fontId="6" fillId="0" borderId="23" xfId="1" applyFont="1" applyBorder="1" applyAlignment="1" applyProtection="1">
      <alignment horizontal="left" vertical="center"/>
    </xf>
    <xf numFmtId="0" fontId="6" fillId="0" borderId="21" xfId="1" applyFont="1" applyBorder="1" applyAlignment="1" applyProtection="1"/>
    <xf numFmtId="4" fontId="5" fillId="0" borderId="7" xfId="1" applyNumberFormat="1" applyFont="1" applyBorder="1" applyAlignment="1" applyProtection="1">
      <alignment horizontal="right" vertical="center"/>
    </xf>
    <xf numFmtId="4" fontId="5" fillId="0" borderId="9" xfId="1" applyNumberFormat="1" applyFont="1" applyBorder="1" applyAlignment="1" applyProtection="1">
      <alignment horizontal="right" vertical="center"/>
    </xf>
    <xf numFmtId="4" fontId="5" fillId="0" borderId="2" xfId="1" applyNumberFormat="1" applyFont="1" applyBorder="1" applyAlignment="1" applyProtection="1">
      <alignment horizontal="right" vertical="center"/>
    </xf>
    <xf numFmtId="4" fontId="5" fillId="0" borderId="11" xfId="1" applyNumberFormat="1" applyFont="1" applyBorder="1" applyAlignment="1" applyProtection="1">
      <alignment horizontal="right" vertical="center"/>
    </xf>
    <xf numFmtId="4" fontId="5" fillId="0" borderId="19" xfId="1" applyNumberFormat="1" applyFont="1" applyBorder="1" applyAlignment="1" applyProtection="1">
      <alignment horizontal="right" vertical="center"/>
    </xf>
    <xf numFmtId="4" fontId="5" fillId="13" borderId="14" xfId="3" applyNumberFormat="1" applyFont="1" applyFill="1" applyBorder="1" applyAlignment="1" applyProtection="1">
      <alignment horizontal="right" vertical="center"/>
    </xf>
    <xf numFmtId="0" fontId="13" fillId="4" borderId="4" xfId="3" applyNumberFormat="1" applyFont="1" applyFill="1" applyBorder="1" applyAlignment="1" applyProtection="1">
      <alignment horizontal="center" vertical="center"/>
    </xf>
    <xf numFmtId="4" fontId="5" fillId="4" borderId="14" xfId="3" applyNumberFormat="1" applyFont="1" applyFill="1" applyBorder="1" applyAlignment="1" applyProtection="1">
      <alignment horizontal="right" vertical="center"/>
    </xf>
    <xf numFmtId="1" fontId="3" fillId="0" borderId="0" xfId="3" applyNumberFormat="1" applyFont="1" applyBorder="1" applyAlignment="1" applyProtection="1">
      <alignment horizontal="center" vertical="center"/>
    </xf>
    <xf numFmtId="0" fontId="5" fillId="0" borderId="24" xfId="1" applyFont="1" applyBorder="1" applyProtection="1"/>
    <xf numFmtId="2" fontId="5" fillId="0" borderId="25" xfId="1" applyNumberFormat="1" applyFont="1" applyBorder="1" applyAlignment="1" applyProtection="1">
      <alignment horizontal="right" vertical="center"/>
    </xf>
    <xf numFmtId="2" fontId="5" fillId="0" borderId="8" xfId="1" applyNumberFormat="1" applyFont="1" applyBorder="1" applyAlignment="1" applyProtection="1">
      <alignment horizontal="right" vertical="center"/>
    </xf>
    <xf numFmtId="2" fontId="5" fillId="0" borderId="9" xfId="1" applyNumberFormat="1" applyFont="1" applyBorder="1" applyAlignment="1" applyProtection="1">
      <alignment horizontal="right" vertical="center"/>
    </xf>
    <xf numFmtId="2" fontId="5" fillId="0" borderId="26" xfId="1" applyNumberFormat="1" applyFont="1" applyBorder="1" applyAlignment="1" applyProtection="1">
      <alignment horizontal="right" vertical="center"/>
    </xf>
    <xf numFmtId="2" fontId="5" fillId="0" borderId="3" xfId="1" applyNumberFormat="1" applyFont="1" applyBorder="1" applyAlignment="1" applyProtection="1">
      <alignment horizontal="right" vertical="center"/>
    </xf>
    <xf numFmtId="2" fontId="5" fillId="0" borderId="11" xfId="1" applyNumberFormat="1" applyFont="1" applyBorder="1" applyAlignment="1" applyProtection="1">
      <alignment horizontal="right" vertical="center"/>
    </xf>
    <xf numFmtId="0" fontId="6" fillId="0" borderId="0" xfId="1" applyFont="1" applyBorder="1" applyAlignment="1" applyProtection="1">
      <alignment horizontal="left" vertical="center"/>
    </xf>
    <xf numFmtId="4" fontId="5" fillId="0" borderId="0" xfId="1" applyNumberFormat="1" applyFont="1" applyBorder="1" applyAlignment="1" applyProtection="1">
      <alignment horizontal="right" vertical="center"/>
    </xf>
    <xf numFmtId="2" fontId="5" fillId="0" borderId="27" xfId="1" applyNumberFormat="1" applyFont="1" applyBorder="1" applyAlignment="1" applyProtection="1">
      <alignment horizontal="right" vertical="center"/>
    </xf>
    <xf numFmtId="2" fontId="5" fillId="0" borderId="28" xfId="1" applyNumberFormat="1" applyFont="1" applyBorder="1" applyAlignment="1" applyProtection="1">
      <alignment horizontal="right" vertical="center"/>
    </xf>
    <xf numFmtId="0" fontId="6" fillId="0" borderId="0" xfId="1" applyFont="1" applyBorder="1" applyAlignment="1" applyProtection="1"/>
    <xf numFmtId="0" fontId="13" fillId="3" borderId="4" xfId="3" applyNumberFormat="1" applyFont="1" applyFill="1" applyBorder="1" applyAlignment="1" applyProtection="1">
      <alignment horizontal="left" vertical="center"/>
    </xf>
    <xf numFmtId="4" fontId="5" fillId="0" borderId="7" xfId="1" applyNumberFormat="1" applyFont="1" applyBorder="1" applyAlignment="1" applyProtection="1"/>
    <xf numFmtId="0" fontId="5" fillId="0" borderId="8" xfId="1" applyNumberFormat="1" applyFont="1" applyBorder="1" applyAlignment="1" applyProtection="1"/>
    <xf numFmtId="0" fontId="5" fillId="0" borderId="7" xfId="1" applyFont="1" applyBorder="1" applyAlignment="1" applyProtection="1"/>
    <xf numFmtId="20" fontId="5" fillId="0" borderId="7" xfId="1" applyNumberFormat="1" applyFont="1" applyBorder="1" applyAlignment="1" applyProtection="1"/>
    <xf numFmtId="20" fontId="5" fillId="0" borderId="8" xfId="1" applyNumberFormat="1" applyFont="1" applyBorder="1" applyAlignment="1" applyProtection="1"/>
    <xf numFmtId="0" fontId="5" fillId="0" borderId="8" xfId="1" applyFont="1" applyBorder="1" applyAlignment="1" applyProtection="1"/>
    <xf numFmtId="20" fontId="5" fillId="0" borderId="8" xfId="1" applyNumberFormat="1" applyFont="1" applyBorder="1" applyAlignment="1" applyProtection="1">
      <alignment horizontal="center"/>
    </xf>
    <xf numFmtId="0" fontId="5" fillId="0" borderId="9" xfId="1" applyFont="1" applyBorder="1" applyAlignment="1" applyProtection="1"/>
    <xf numFmtId="0" fontId="5" fillId="0" borderId="27" xfId="1" applyNumberFormat="1" applyFont="1" applyBorder="1" applyAlignment="1" applyProtection="1"/>
    <xf numFmtId="4" fontId="5" fillId="0" borderId="3" xfId="1" applyNumberFormat="1" applyFont="1" applyBorder="1" applyAlignment="1" applyProtection="1"/>
    <xf numFmtId="0" fontId="5" fillId="0" borderId="3" xfId="1" applyNumberFormat="1" applyFont="1" applyBorder="1" applyAlignment="1" applyProtection="1"/>
    <xf numFmtId="0" fontId="5" fillId="0" borderId="3" xfId="1" applyFont="1" applyBorder="1" applyAlignment="1" applyProtection="1"/>
    <xf numFmtId="0" fontId="5" fillId="0" borderId="28" xfId="1" applyFont="1" applyBorder="1" applyAlignment="1" applyProtection="1"/>
    <xf numFmtId="20" fontId="5" fillId="0" borderId="3" xfId="1" applyNumberFormat="1" applyFont="1" applyBorder="1" applyAlignment="1" applyProtection="1"/>
    <xf numFmtId="20" fontId="5" fillId="0" borderId="3" xfId="1" applyNumberFormat="1" applyFont="1" applyBorder="1" applyAlignment="1" applyProtection="1">
      <alignment horizontal="center"/>
    </xf>
    <xf numFmtId="0" fontId="5" fillId="0" borderId="11" xfId="1" applyFont="1" applyBorder="1" applyAlignment="1" applyProtection="1"/>
    <xf numFmtId="0" fontId="5" fillId="0" borderId="26" xfId="1" applyNumberFormat="1" applyFont="1" applyBorder="1" applyAlignment="1" applyProtection="1"/>
    <xf numFmtId="0" fontId="5" fillId="0" borderId="2" xfId="1" applyFont="1" applyBorder="1" applyAlignment="1" applyProtection="1"/>
    <xf numFmtId="0" fontId="3" fillId="0" borderId="3" xfId="1" applyFont="1" applyBorder="1" applyAlignment="1" applyProtection="1"/>
    <xf numFmtId="0" fontId="5" fillId="0" borderId="3" xfId="1" applyFont="1" applyBorder="1" applyAlignment="1" applyProtection="1">
      <alignment horizontal="left"/>
    </xf>
    <xf numFmtId="0" fontId="5" fillId="0" borderId="29" xfId="1" applyNumberFormat="1" applyFont="1" applyBorder="1" applyAlignment="1" applyProtection="1"/>
    <xf numFmtId="4" fontId="5" fillId="0" borderId="30" xfId="1" applyNumberFormat="1" applyFont="1" applyBorder="1" applyAlignment="1" applyProtection="1"/>
    <xf numFmtId="0" fontId="5" fillId="0" borderId="30" xfId="1" applyNumberFormat="1" applyFont="1" applyBorder="1" applyAlignment="1" applyProtection="1"/>
    <xf numFmtId="0" fontId="5" fillId="0" borderId="30" xfId="1" applyFont="1" applyBorder="1" applyAlignment="1" applyProtection="1"/>
    <xf numFmtId="0" fontId="5" fillId="0" borderId="31" xfId="1" applyFont="1" applyBorder="1" applyAlignment="1" applyProtection="1"/>
    <xf numFmtId="0" fontId="5" fillId="0" borderId="0" xfId="1" applyNumberFormat="1" applyFont="1" applyBorder="1" applyAlignment="1" applyProtection="1"/>
    <xf numFmtId="4" fontId="5" fillId="0" borderId="0" xfId="1" applyNumberFormat="1" applyFont="1" applyBorder="1" applyAlignment="1" applyProtection="1"/>
    <xf numFmtId="0" fontId="5" fillId="0" borderId="0" xfId="1" applyFont="1" applyBorder="1" applyAlignment="1" applyProtection="1"/>
    <xf numFmtId="3" fontId="5" fillId="13" borderId="20" xfId="3" applyNumberFormat="1" applyFont="1" applyFill="1" applyBorder="1" applyAlignment="1" applyProtection="1">
      <alignment horizontal="right" vertical="center"/>
    </xf>
    <xf numFmtId="10" fontId="5" fillId="0" borderId="10" xfId="3" applyNumberFormat="1" applyFont="1" applyBorder="1" applyAlignment="1" applyProtection="1">
      <alignment horizontal="right" vertical="center"/>
    </xf>
    <xf numFmtId="10" fontId="5" fillId="0" borderId="13" xfId="3" applyNumberFormat="1" applyFont="1" applyBorder="1" applyAlignment="1" applyProtection="1">
      <alignment horizontal="right" vertical="center"/>
    </xf>
    <xf numFmtId="177" fontId="11" fillId="0" borderId="32" xfId="1" applyNumberFormat="1" applyFont="1" applyBorder="1" applyAlignment="1" applyProtection="1">
      <alignment horizontal="center"/>
    </xf>
    <xf numFmtId="177" fontId="11" fillId="0" borderId="16" xfId="1" applyNumberFormat="1" applyFont="1" applyBorder="1" applyAlignment="1" applyProtection="1">
      <alignment horizontal="center"/>
    </xf>
    <xf numFmtId="177" fontId="11" fillId="0" borderId="18" xfId="1" applyNumberFormat="1" applyFont="1" applyBorder="1" applyAlignment="1" applyProtection="1">
      <alignment horizontal="center"/>
    </xf>
    <xf numFmtId="20" fontId="3" fillId="14" borderId="13" xfId="3" applyNumberFormat="1" applyFont="1" applyFill="1" applyBorder="1" applyAlignment="1" applyProtection="1">
      <alignment horizontal="center" vertical="center"/>
    </xf>
    <xf numFmtId="9" fontId="17" fillId="0" borderId="33" xfId="1" applyNumberFormat="1" applyFont="1" applyBorder="1" applyAlignment="1" applyProtection="1">
      <alignment horizontal="center"/>
    </xf>
    <xf numFmtId="20" fontId="3" fillId="13" borderId="14" xfId="3" applyNumberFormat="1" applyFont="1" applyFill="1" applyBorder="1" applyAlignment="1" applyProtection="1">
      <alignment horizontal="left" vertical="center"/>
    </xf>
    <xf numFmtId="10" fontId="5" fillId="0" borderId="14" xfId="3" applyNumberFormat="1" applyFont="1" applyBorder="1" applyAlignment="1" applyProtection="1">
      <alignment horizontal="right" vertical="center"/>
    </xf>
    <xf numFmtId="4" fontId="5" fillId="0" borderId="14" xfId="1" applyNumberFormat="1" applyFont="1" applyBorder="1" applyAlignment="1" applyProtection="1">
      <alignment horizontal="right" vertical="center"/>
    </xf>
    <xf numFmtId="4" fontId="5" fillId="0" borderId="14" xfId="3" applyNumberFormat="1" applyFont="1" applyBorder="1" applyAlignment="1" applyProtection="1">
      <alignment horizontal="right" vertical="center"/>
    </xf>
    <xf numFmtId="3" fontId="5" fillId="8" borderId="10" xfId="3" applyNumberFormat="1" applyFont="1" applyFill="1" applyBorder="1" applyAlignment="1" applyProtection="1">
      <alignment horizontal="right" vertical="center"/>
    </xf>
    <xf numFmtId="3" fontId="5" fillId="8" borderId="26" xfId="3" applyNumberFormat="1" applyFont="1" applyFill="1" applyBorder="1" applyAlignment="1" applyProtection="1">
      <alignment horizontal="right" vertical="center"/>
    </xf>
    <xf numFmtId="3" fontId="5" fillId="8" borderId="3" xfId="3" applyNumberFormat="1" applyFont="1" applyFill="1" applyBorder="1" applyAlignment="1" applyProtection="1">
      <alignment horizontal="right" vertical="center"/>
    </xf>
    <xf numFmtId="3" fontId="5" fillId="8" borderId="13" xfId="3" applyNumberFormat="1" applyFont="1" applyFill="1" applyBorder="1" applyAlignment="1" applyProtection="1">
      <alignment horizontal="right" vertical="center"/>
    </xf>
    <xf numFmtId="3" fontId="5" fillId="8" borderId="29" xfId="3" applyNumberFormat="1" applyFont="1" applyFill="1" applyBorder="1" applyAlignment="1" applyProtection="1">
      <alignment horizontal="right" vertical="center"/>
    </xf>
    <xf numFmtId="3" fontId="5" fillId="8" borderId="30" xfId="3" applyNumberFormat="1" applyFont="1" applyFill="1" applyBorder="1" applyAlignment="1" applyProtection="1">
      <alignment horizontal="right" vertical="center"/>
    </xf>
    <xf numFmtId="3" fontId="5" fillId="8" borderId="2" xfId="3" applyNumberFormat="1" applyFont="1" applyFill="1" applyBorder="1" applyAlignment="1" applyProtection="1">
      <alignment horizontal="right" vertical="center"/>
    </xf>
    <xf numFmtId="3" fontId="5" fillId="8" borderId="19" xfId="3" applyNumberFormat="1" applyFont="1" applyFill="1" applyBorder="1" applyAlignment="1" applyProtection="1">
      <alignment horizontal="right" vertical="center"/>
    </xf>
    <xf numFmtId="178" fontId="3" fillId="0" borderId="0" xfId="1" applyNumberFormat="1" applyFont="1" applyAlignment="1" applyProtection="1">
      <alignment horizontal="left"/>
    </xf>
    <xf numFmtId="0" fontId="15" fillId="0" borderId="3" xfId="0" applyFont="1" applyBorder="1"/>
    <xf numFmtId="0" fontId="15" fillId="13" borderId="3" xfId="0" applyFont="1" applyFill="1" applyBorder="1"/>
    <xf numFmtId="0" fontId="0" fillId="0" borderId="3" xfId="0" applyBorder="1"/>
    <xf numFmtId="0" fontId="15" fillId="0" borderId="2" xfId="0" applyFont="1" applyBorder="1"/>
    <xf numFmtId="0" fontId="0" fillId="0" borderId="2" xfId="0" applyBorder="1"/>
    <xf numFmtId="0" fontId="16" fillId="0" borderId="2" xfId="0" applyFont="1" applyBorder="1"/>
    <xf numFmtId="0" fontId="15" fillId="13" borderId="34" xfId="0" applyFont="1" applyFill="1" applyBorder="1"/>
    <xf numFmtId="0" fontId="0" fillId="0" borderId="34" xfId="0" applyBorder="1"/>
    <xf numFmtId="0" fontId="5" fillId="0" borderId="0" xfId="1" applyFont="1" applyFill="1" applyProtection="1"/>
    <xf numFmtId="0" fontId="4" fillId="0" borderId="0" xfId="1" applyFont="1" applyFill="1" applyAlignment="1" applyProtection="1"/>
    <xf numFmtId="0" fontId="14" fillId="0" borderId="0" xfId="1" applyFont="1" applyFill="1" applyAlignment="1" applyProtection="1"/>
    <xf numFmtId="14" fontId="5" fillId="0" borderId="0" xfId="1" applyNumberFormat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Alignment="1" applyProtection="1"/>
    <xf numFmtId="0" fontId="14" fillId="0" borderId="0" xfId="1" applyFont="1" applyFill="1" applyBorder="1" applyAlignment="1" applyProtection="1"/>
    <xf numFmtId="0" fontId="4" fillId="0" borderId="0" xfId="1" applyFont="1" applyFill="1" applyBorder="1" applyAlignment="1" applyProtection="1">
      <alignment horizontal="center"/>
    </xf>
    <xf numFmtId="0" fontId="14" fillId="0" borderId="0" xfId="1" applyFont="1" applyFill="1" applyBorder="1" applyAlignment="1" applyProtection="1">
      <alignment horizontal="center"/>
    </xf>
    <xf numFmtId="2" fontId="8" fillId="0" borderId="0" xfId="0" applyNumberFormat="1" applyFont="1" applyFill="1"/>
    <xf numFmtId="20" fontId="3" fillId="14" borderId="35" xfId="3" applyNumberFormat="1" applyFont="1" applyFill="1" applyBorder="1" applyAlignment="1" applyProtection="1">
      <alignment horizontal="center" vertical="center"/>
    </xf>
    <xf numFmtId="20" fontId="3" fillId="4" borderId="5" xfId="3" applyNumberFormat="1" applyFont="1" applyFill="1" applyBorder="1" applyAlignment="1" applyProtection="1">
      <alignment horizontal="left" vertical="center"/>
    </xf>
    <xf numFmtId="0" fontId="12" fillId="4" borderId="14" xfId="3" applyNumberFormat="1" applyFont="1" applyFill="1" applyBorder="1" applyAlignment="1" applyProtection="1">
      <alignment horizontal="center" vertical="center"/>
    </xf>
    <xf numFmtId="0" fontId="12" fillId="13" borderId="14" xfId="3" applyNumberFormat="1" applyFont="1" applyFill="1" applyBorder="1" applyAlignment="1" applyProtection="1">
      <alignment horizontal="center" vertical="center"/>
    </xf>
    <xf numFmtId="3" fontId="5" fillId="0" borderId="25" xfId="3" applyNumberFormat="1" applyFont="1" applyBorder="1" applyAlignment="1" applyProtection="1">
      <alignment horizontal="right" vertical="center"/>
    </xf>
    <xf numFmtId="3" fontId="5" fillId="0" borderId="26" xfId="3" applyNumberFormat="1" applyFont="1" applyBorder="1" applyAlignment="1" applyProtection="1">
      <alignment horizontal="right" vertical="center"/>
    </xf>
    <xf numFmtId="3" fontId="5" fillId="0" borderId="29" xfId="3" applyNumberFormat="1" applyFont="1" applyBorder="1" applyAlignment="1" applyProtection="1">
      <alignment horizontal="right" vertical="center"/>
    </xf>
    <xf numFmtId="3" fontId="5" fillId="0" borderId="25" xfId="1" applyNumberFormat="1" applyFont="1" applyBorder="1" applyAlignment="1" applyProtection="1">
      <alignment horizontal="right" vertical="center"/>
    </xf>
    <xf numFmtId="3" fontId="5" fillId="0" borderId="26" xfId="1" applyNumberFormat="1" applyFont="1" applyBorder="1" applyAlignment="1" applyProtection="1">
      <alignment horizontal="right" vertical="center"/>
    </xf>
    <xf numFmtId="3" fontId="5" fillId="0" borderId="29" xfId="1" applyNumberFormat="1" applyFont="1" applyBorder="1" applyAlignment="1" applyProtection="1">
      <alignment horizontal="right" vertical="center"/>
    </xf>
    <xf numFmtId="4" fontId="5" fillId="0" borderId="25" xfId="1" applyNumberFormat="1" applyFont="1" applyBorder="1" applyAlignment="1" applyProtection="1">
      <alignment horizontal="right" vertical="center"/>
    </xf>
    <xf numFmtId="4" fontId="5" fillId="0" borderId="26" xfId="1" applyNumberFormat="1" applyFont="1" applyBorder="1" applyAlignment="1" applyProtection="1">
      <alignment horizontal="right" vertical="center"/>
    </xf>
    <xf numFmtId="4" fontId="5" fillId="0" borderId="29" xfId="1" applyNumberFormat="1" applyFont="1" applyBorder="1" applyAlignment="1" applyProtection="1">
      <alignment horizontal="right" vertical="center"/>
    </xf>
    <xf numFmtId="0" fontId="12" fillId="5" borderId="7" xfId="3" applyFont="1" applyFill="1" applyBorder="1" applyAlignment="1" applyProtection="1">
      <alignment horizontal="center" vertical="center"/>
    </xf>
    <xf numFmtId="0" fontId="12" fillId="5" borderId="8" xfId="3" applyFont="1" applyFill="1" applyBorder="1" applyAlignment="1" applyProtection="1">
      <alignment horizontal="center" vertical="center"/>
    </xf>
    <xf numFmtId="0" fontId="12" fillId="5" borderId="9" xfId="3" applyFont="1" applyFill="1" applyBorder="1" applyAlignment="1" applyProtection="1">
      <alignment horizontal="center" vertical="center"/>
    </xf>
    <xf numFmtId="1" fontId="3" fillId="0" borderId="11" xfId="3" applyNumberFormat="1" applyFont="1" applyBorder="1" applyAlignment="1" applyProtection="1">
      <alignment horizontal="center" vertical="center"/>
    </xf>
    <xf numFmtId="3" fontId="5" fillId="4" borderId="36" xfId="3" applyNumberFormat="1" applyFont="1" applyFill="1" applyBorder="1" applyAlignment="1" applyProtection="1">
      <alignment horizontal="right" vertical="center"/>
    </xf>
    <xf numFmtId="1" fontId="3" fillId="0" borderId="26" xfId="3" applyNumberFormat="1" applyFont="1" applyBorder="1" applyAlignment="1" applyProtection="1">
      <alignment horizontal="center" vertical="center"/>
    </xf>
    <xf numFmtId="0" fontId="12" fillId="5" borderId="37" xfId="3" applyFont="1" applyFill="1" applyBorder="1" applyAlignment="1" applyProtection="1">
      <alignment horizontal="center" vertical="center"/>
    </xf>
    <xf numFmtId="0" fontId="6" fillId="0" borderId="38" xfId="1" applyFont="1" applyBorder="1" applyAlignment="1" applyProtection="1">
      <alignment horizontal="center" vertical="center"/>
    </xf>
    <xf numFmtId="4" fontId="5" fillId="0" borderId="31" xfId="1" applyNumberFormat="1" applyFont="1" applyBorder="1" applyAlignment="1" applyProtection="1">
      <alignment horizontal="right" vertical="center"/>
    </xf>
    <xf numFmtId="0" fontId="6" fillId="0" borderId="39" xfId="1" applyFont="1" applyBorder="1" applyAlignment="1" applyProtection="1">
      <alignment vertical="center"/>
    </xf>
    <xf numFmtId="0" fontId="6" fillId="0" borderId="23" xfId="1" applyFont="1" applyBorder="1" applyAlignment="1" applyProtection="1">
      <alignment vertical="center"/>
    </xf>
    <xf numFmtId="0" fontId="6" fillId="0" borderId="20" xfId="1" applyFont="1" applyBorder="1" applyAlignment="1" applyProtection="1">
      <alignment vertical="center"/>
    </xf>
    <xf numFmtId="0" fontId="6" fillId="0" borderId="40" xfId="1" applyFont="1" applyBorder="1" applyAlignment="1" applyProtection="1">
      <alignment vertical="center"/>
    </xf>
    <xf numFmtId="0" fontId="6" fillId="0" borderId="41" xfId="1" applyFont="1" applyBorder="1" applyAlignment="1" applyProtection="1">
      <alignment vertical="center"/>
    </xf>
    <xf numFmtId="0" fontId="6" fillId="0" borderId="42" xfId="1" applyFont="1" applyBorder="1" applyAlignment="1" applyProtection="1">
      <alignment vertical="center"/>
    </xf>
    <xf numFmtId="0" fontId="12" fillId="0" borderId="26" xfId="3" applyFont="1" applyFill="1" applyBorder="1" applyAlignment="1" applyProtection="1">
      <alignment horizontal="center" vertical="center"/>
    </xf>
    <xf numFmtId="0" fontId="1" fillId="0" borderId="23" xfId="1" applyFont="1" applyBorder="1" applyAlignment="1" applyProtection="1">
      <alignment vertical="center"/>
    </xf>
    <xf numFmtId="0" fontId="1" fillId="0" borderId="43" xfId="1" applyFont="1" applyBorder="1" applyAlignment="1" applyProtection="1">
      <alignment vertical="center"/>
    </xf>
    <xf numFmtId="0" fontId="1" fillId="0" borderId="41" xfId="1" applyFont="1" applyBorder="1" applyAlignment="1" applyProtection="1">
      <alignment vertical="center"/>
    </xf>
    <xf numFmtId="0" fontId="1" fillId="0" borderId="19" xfId="1" applyFont="1" applyBorder="1" applyAlignment="1" applyProtection="1">
      <alignment vertical="center"/>
    </xf>
    <xf numFmtId="0" fontId="1" fillId="0" borderId="42" xfId="1" applyFont="1" applyBorder="1" applyAlignment="1" applyProtection="1">
      <alignment vertical="center"/>
    </xf>
    <xf numFmtId="0" fontId="1" fillId="0" borderId="20" xfId="1" applyFont="1" applyBorder="1" applyAlignment="1" applyProtection="1">
      <alignment vertical="center"/>
    </xf>
    <xf numFmtId="3" fontId="5" fillId="8" borderId="11" xfId="3" applyNumberFormat="1" applyFont="1" applyFill="1" applyBorder="1" applyAlignment="1" applyProtection="1">
      <alignment horizontal="right" vertical="center"/>
    </xf>
    <xf numFmtId="3" fontId="5" fillId="8" borderId="31" xfId="3" applyNumberFormat="1" applyFont="1" applyFill="1" applyBorder="1" applyAlignment="1" applyProtection="1">
      <alignment horizontal="right" vertical="center"/>
    </xf>
    <xf numFmtId="0" fontId="7" fillId="13" borderId="3" xfId="1" applyFill="1" applyBorder="1"/>
    <xf numFmtId="0" fontId="7" fillId="0" borderId="3" xfId="1" applyBorder="1"/>
    <xf numFmtId="0" fontId="7" fillId="0" borderId="3" xfId="1" applyFont="1" applyBorder="1"/>
    <xf numFmtId="0" fontId="7" fillId="2" borderId="3" xfId="1" applyFill="1" applyBorder="1"/>
    <xf numFmtId="4" fontId="7" fillId="0" borderId="3" xfId="1" applyNumberFormat="1" applyBorder="1"/>
    <xf numFmtId="0" fontId="1" fillId="0" borderId="21" xfId="1" applyFont="1" applyBorder="1" applyAlignment="1" applyProtection="1"/>
    <xf numFmtId="4" fontId="5" fillId="4" borderId="20" xfId="3" applyNumberFormat="1" applyFont="1" applyFill="1" applyBorder="1" applyAlignment="1" applyProtection="1">
      <alignment horizontal="right" vertical="center"/>
    </xf>
    <xf numFmtId="0" fontId="0" fillId="0" borderId="44" xfId="0" applyBorder="1"/>
    <xf numFmtId="0" fontId="0" fillId="0" borderId="0" xfId="0" applyBorder="1"/>
    <xf numFmtId="0" fontId="16" fillId="0" borderId="3" xfId="0" applyFont="1" applyBorder="1"/>
    <xf numFmtId="0" fontId="12" fillId="5" borderId="14" xfId="3" applyNumberFormat="1" applyFont="1" applyFill="1" applyBorder="1" applyAlignment="1" applyProtection="1">
      <alignment horizontal="center" vertical="center"/>
    </xf>
    <xf numFmtId="20" fontId="3" fillId="5" borderId="5" xfId="3" applyNumberFormat="1" applyFont="1" applyFill="1" applyBorder="1" applyAlignment="1" applyProtection="1">
      <alignment horizontal="left" vertical="center"/>
    </xf>
    <xf numFmtId="20" fontId="3" fillId="5" borderId="10" xfId="3" applyNumberFormat="1" applyFont="1" applyFill="1" applyBorder="1" applyAlignment="1" applyProtection="1">
      <alignment horizontal="left" vertical="center"/>
    </xf>
    <xf numFmtId="20" fontId="3" fillId="5" borderId="13" xfId="3" applyNumberFormat="1" applyFont="1" applyFill="1" applyBorder="1" applyAlignment="1" applyProtection="1">
      <alignment horizontal="left" vertical="center"/>
    </xf>
    <xf numFmtId="0" fontId="12" fillId="15" borderId="25" xfId="3" applyFont="1" applyFill="1" applyBorder="1" applyAlignment="1" applyProtection="1">
      <alignment horizontal="center" vertical="center"/>
    </xf>
    <xf numFmtId="0" fontId="12" fillId="15" borderId="7" xfId="3" applyFont="1" applyFill="1" applyBorder="1" applyAlignment="1" applyProtection="1">
      <alignment horizontal="center" vertical="center"/>
    </xf>
    <xf numFmtId="4" fontId="5" fillId="11" borderId="14" xfId="3" applyNumberFormat="1" applyFont="1" applyFill="1" applyBorder="1" applyAlignment="1" applyProtection="1">
      <alignment horizontal="right" vertical="center"/>
    </xf>
    <xf numFmtId="3" fontId="5" fillId="11" borderId="14" xfId="3" applyNumberFormat="1" applyFont="1" applyFill="1" applyBorder="1" applyAlignment="1" applyProtection="1">
      <alignment horizontal="right" vertical="center"/>
    </xf>
    <xf numFmtId="3" fontId="5" fillId="11" borderId="6" xfId="3" applyNumberFormat="1" applyFont="1" applyFill="1" applyBorder="1" applyAlignment="1" applyProtection="1">
      <alignment horizontal="right" vertical="center"/>
    </xf>
    <xf numFmtId="3" fontId="5" fillId="11" borderId="10" xfId="3" applyNumberFormat="1" applyFont="1" applyFill="1" applyBorder="1" applyAlignment="1" applyProtection="1">
      <alignment horizontal="right" vertical="center"/>
    </xf>
    <xf numFmtId="10" fontId="5" fillId="11" borderId="13" xfId="3" applyNumberFormat="1" applyFont="1" applyFill="1" applyBorder="1" applyAlignment="1" applyProtection="1">
      <alignment horizontal="right" vertical="center"/>
    </xf>
    <xf numFmtId="0" fontId="19" fillId="0" borderId="0" xfId="1" applyFont="1" applyProtection="1"/>
    <xf numFmtId="0" fontId="19" fillId="0" borderId="0" xfId="1" applyFont="1" applyBorder="1" applyProtection="1"/>
    <xf numFmtId="0" fontId="0" fillId="0" borderId="0" xfId="0" applyNumberFormat="1" applyFont="1" applyFill="1" applyBorder="1"/>
    <xf numFmtId="22" fontId="0" fillId="0" borderId="0" xfId="0" applyNumberFormat="1" applyFont="1" applyFill="1" applyBorder="1"/>
    <xf numFmtId="0" fontId="4" fillId="0" borderId="47" xfId="3" applyFont="1" applyBorder="1" applyAlignment="1" applyProtection="1">
      <alignment horizontal="center" vertical="center"/>
    </xf>
    <xf numFmtId="0" fontId="3" fillId="0" borderId="48" xfId="3" applyFont="1" applyBorder="1" applyAlignment="1" applyProtection="1">
      <alignment horizontal="center" vertical="center"/>
    </xf>
    <xf numFmtId="0" fontId="3" fillId="0" borderId="0" xfId="3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center" vertical="center"/>
    </xf>
    <xf numFmtId="0" fontId="12" fillId="3" borderId="39" xfId="3" applyNumberFormat="1" applyFont="1" applyFill="1" applyBorder="1" applyAlignment="1" applyProtection="1">
      <alignment horizontal="left" vertical="center" shrinkToFit="1"/>
    </xf>
    <xf numFmtId="0" fontId="6" fillId="0" borderId="23" xfId="1" applyFont="1" applyBorder="1" applyAlignment="1" applyProtection="1">
      <alignment shrinkToFit="1"/>
    </xf>
    <xf numFmtId="0" fontId="6" fillId="0" borderId="20" xfId="1" applyFont="1" applyBorder="1" applyAlignment="1" applyProtection="1">
      <alignment shrinkToFit="1"/>
    </xf>
    <xf numFmtId="0" fontId="6" fillId="0" borderId="23" xfId="1" applyFont="1" applyBorder="1" applyProtection="1"/>
    <xf numFmtId="0" fontId="6" fillId="0" borderId="20" xfId="1" applyFont="1" applyBorder="1" applyProtection="1"/>
    <xf numFmtId="0" fontId="5" fillId="0" borderId="49" xfId="1" applyFont="1" applyBorder="1" applyAlignment="1" applyProtection="1"/>
    <xf numFmtId="0" fontId="5" fillId="0" borderId="41" xfId="1" applyFont="1" applyBorder="1" applyAlignment="1" applyProtection="1"/>
    <xf numFmtId="0" fontId="5" fillId="0" borderId="19" xfId="1" applyFont="1" applyBorder="1" applyAlignment="1" applyProtection="1"/>
    <xf numFmtId="0" fontId="5" fillId="0" borderId="50" xfId="1" applyFont="1" applyBorder="1" applyAlignment="1" applyProtection="1"/>
    <xf numFmtId="0" fontId="5" fillId="0" borderId="51" xfId="1" applyFont="1" applyBorder="1" applyAlignment="1" applyProtection="1"/>
    <xf numFmtId="0" fontId="5" fillId="0" borderId="2" xfId="1" applyFont="1" applyBorder="1" applyAlignment="1" applyProtection="1"/>
    <xf numFmtId="176" fontId="5" fillId="0" borderId="52" xfId="1" applyNumberFormat="1" applyFont="1" applyBorder="1" applyAlignment="1" applyProtection="1">
      <alignment horizontal="left"/>
    </xf>
    <xf numFmtId="176" fontId="5" fillId="0" borderId="21" xfId="1" applyNumberFormat="1" applyFont="1" applyBorder="1" applyAlignment="1" applyProtection="1">
      <alignment horizontal="left"/>
    </xf>
    <xf numFmtId="176" fontId="5" fillId="0" borderId="53" xfId="1" applyNumberFormat="1" applyFont="1" applyBorder="1" applyAlignment="1" applyProtection="1">
      <alignment horizontal="left"/>
    </xf>
    <xf numFmtId="176" fontId="5" fillId="0" borderId="50" xfId="1" applyNumberFormat="1" applyFont="1" applyBorder="1" applyAlignment="1" applyProtection="1">
      <alignment horizontal="left"/>
    </xf>
    <xf numFmtId="176" fontId="5" fillId="0" borderId="51" xfId="1" applyNumberFormat="1" applyFont="1" applyBorder="1" applyAlignment="1" applyProtection="1">
      <alignment horizontal="left"/>
    </xf>
    <xf numFmtId="176" fontId="5" fillId="0" borderId="2" xfId="1" applyNumberFormat="1" applyFont="1" applyBorder="1" applyAlignment="1" applyProtection="1">
      <alignment horizontal="left"/>
    </xf>
    <xf numFmtId="0" fontId="4" fillId="0" borderId="50" xfId="3" applyFont="1" applyBorder="1" applyAlignment="1" applyProtection="1">
      <alignment horizontal="center" vertical="center"/>
    </xf>
    <xf numFmtId="0" fontId="6" fillId="0" borderId="51" xfId="1" applyFont="1" applyBorder="1" applyAlignment="1" applyProtection="1">
      <alignment horizontal="center" vertical="center"/>
    </xf>
    <xf numFmtId="0" fontId="6" fillId="0" borderId="2" xfId="1" applyFont="1" applyBorder="1" applyAlignment="1" applyProtection="1">
      <alignment horizontal="center" vertical="center"/>
    </xf>
    <xf numFmtId="0" fontId="5" fillId="0" borderId="17" xfId="1" applyFont="1" applyBorder="1" applyAlignment="1" applyProtection="1"/>
    <xf numFmtId="0" fontId="5" fillId="0" borderId="18" xfId="1" applyFont="1" applyBorder="1" applyAlignment="1" applyProtection="1"/>
    <xf numFmtId="0" fontId="6" fillId="0" borderId="32" xfId="1" applyFont="1" applyBorder="1" applyAlignment="1" applyProtection="1"/>
    <xf numFmtId="176" fontId="5" fillId="0" borderId="45" xfId="1" applyNumberFormat="1" applyFont="1" applyBorder="1" applyAlignment="1" applyProtection="1">
      <alignment horizontal="left"/>
    </xf>
    <xf numFmtId="176" fontId="6" fillId="0" borderId="46" xfId="1" applyNumberFormat="1" applyFont="1" applyBorder="1" applyAlignment="1" applyProtection="1">
      <alignment horizontal="left"/>
    </xf>
    <xf numFmtId="176" fontId="6" fillId="0" borderId="7" xfId="1" applyNumberFormat="1" applyFont="1" applyBorder="1" applyAlignment="1" applyProtection="1">
      <alignment horizontal="left"/>
    </xf>
    <xf numFmtId="0" fontId="6" fillId="0" borderId="2" xfId="1" applyFont="1" applyBorder="1" applyAlignment="1" applyProtection="1"/>
    <xf numFmtId="176" fontId="6" fillId="0" borderId="51" xfId="1" applyNumberFormat="1" applyFont="1" applyBorder="1" applyAlignment="1" applyProtection="1">
      <alignment horizontal="left"/>
    </xf>
    <xf numFmtId="176" fontId="6" fillId="0" borderId="2" xfId="1" applyNumberFormat="1" applyFont="1" applyBorder="1" applyAlignment="1" applyProtection="1">
      <alignment horizontal="left"/>
    </xf>
    <xf numFmtId="0" fontId="5" fillId="0" borderId="45" xfId="1" applyFont="1" applyBorder="1" applyAlignment="1" applyProtection="1"/>
    <xf numFmtId="0" fontId="5" fillId="0" borderId="46" xfId="1" applyFont="1" applyBorder="1" applyAlignment="1" applyProtection="1"/>
    <xf numFmtId="0" fontId="5" fillId="0" borderId="7" xfId="1" applyFont="1" applyBorder="1" applyAlignment="1" applyProtection="1"/>
    <xf numFmtId="0" fontId="4" fillId="13" borderId="15" xfId="1" applyFont="1" applyFill="1" applyBorder="1" applyAlignment="1" applyProtection="1">
      <alignment horizontal="center" vertical="center"/>
    </xf>
    <xf numFmtId="0" fontId="4" fillId="13" borderId="16" xfId="1" applyFont="1" applyFill="1" applyBorder="1" applyAlignment="1" applyProtection="1">
      <alignment horizontal="center" vertical="center"/>
    </xf>
    <xf numFmtId="0" fontId="4" fillId="13" borderId="33" xfId="1" applyFont="1" applyFill="1" applyBorder="1" applyAlignment="1" applyProtection="1">
      <alignment horizontal="center" vertical="center"/>
    </xf>
    <xf numFmtId="0" fontId="4" fillId="13" borderId="24" xfId="1" applyFont="1" applyFill="1" applyBorder="1" applyAlignment="1" applyProtection="1">
      <alignment horizontal="center" vertical="center"/>
    </xf>
    <xf numFmtId="0" fontId="4" fillId="13" borderId="0" xfId="1" applyFont="1" applyFill="1" applyBorder="1" applyAlignment="1" applyProtection="1">
      <alignment horizontal="center" vertical="center"/>
    </xf>
    <xf numFmtId="0" fontId="4" fillId="13" borderId="54" xfId="1" applyFont="1" applyFill="1" applyBorder="1" applyAlignment="1" applyProtection="1">
      <alignment horizontal="center" vertical="center"/>
    </xf>
    <xf numFmtId="0" fontId="23" fillId="13" borderId="24" xfId="1" applyFont="1" applyFill="1" applyBorder="1" applyAlignment="1" applyProtection="1">
      <alignment horizontal="center" vertical="top"/>
    </xf>
    <xf numFmtId="0" fontId="14" fillId="13" borderId="0" xfId="1" applyFont="1" applyFill="1" applyBorder="1" applyAlignment="1" applyProtection="1">
      <alignment horizontal="center" vertical="top"/>
    </xf>
    <xf numFmtId="0" fontId="14" fillId="13" borderId="54" xfId="1" applyFont="1" applyFill="1" applyBorder="1" applyAlignment="1" applyProtection="1">
      <alignment horizontal="center" vertical="top"/>
    </xf>
    <xf numFmtId="0" fontId="14" fillId="13" borderId="17" xfId="1" applyFont="1" applyFill="1" applyBorder="1" applyAlignment="1" applyProtection="1">
      <alignment horizontal="center" vertical="top"/>
    </xf>
    <xf numFmtId="0" fontId="14" fillId="13" borderId="18" xfId="1" applyFont="1" applyFill="1" applyBorder="1" applyAlignment="1" applyProtection="1">
      <alignment horizontal="center" vertical="top"/>
    </xf>
    <xf numFmtId="0" fontId="14" fillId="13" borderId="32" xfId="1" applyFont="1" applyFill="1" applyBorder="1" applyAlignment="1" applyProtection="1">
      <alignment horizontal="center" vertical="top"/>
    </xf>
    <xf numFmtId="179" fontId="11" fillId="0" borderId="16" xfId="1" applyNumberFormat="1" applyFont="1" applyBorder="1" applyAlignment="1" applyProtection="1">
      <alignment horizontal="center"/>
    </xf>
    <xf numFmtId="179" fontId="11" fillId="0" borderId="33" xfId="1" applyNumberFormat="1" applyFont="1" applyBorder="1" applyAlignment="1" applyProtection="1">
      <alignment horizontal="center"/>
    </xf>
    <xf numFmtId="179" fontId="11" fillId="0" borderId="18" xfId="1" applyNumberFormat="1" applyFont="1" applyBorder="1" applyAlignment="1" applyProtection="1">
      <alignment horizontal="center"/>
    </xf>
    <xf numFmtId="179" fontId="11" fillId="0" borderId="32" xfId="1" applyNumberFormat="1" applyFont="1" applyBorder="1" applyAlignment="1" applyProtection="1">
      <alignment horizontal="center"/>
    </xf>
    <xf numFmtId="20" fontId="5" fillId="0" borderId="21" xfId="1" applyNumberFormat="1" applyFont="1" applyBorder="1" applyAlignment="1" applyProtection="1"/>
    <xf numFmtId="20" fontId="5" fillId="0" borderId="0" xfId="1" applyNumberFormat="1" applyFont="1" applyBorder="1" applyAlignment="1" applyProtection="1"/>
    <xf numFmtId="177" fontId="5" fillId="0" borderId="0" xfId="1" applyNumberFormat="1" applyFont="1" applyBorder="1" applyAlignment="1" applyProtection="1">
      <alignment horizontal="center"/>
    </xf>
    <xf numFmtId="0" fontId="4" fillId="0" borderId="35" xfId="3" applyFont="1" applyBorder="1" applyAlignment="1" applyProtection="1">
      <alignment horizontal="center" vertical="center"/>
    </xf>
    <xf numFmtId="0" fontId="4" fillId="0" borderId="55" xfId="3" applyFont="1" applyBorder="1" applyAlignment="1" applyProtection="1">
      <alignment horizontal="center" vertical="center"/>
    </xf>
    <xf numFmtId="0" fontId="14" fillId="13" borderId="39" xfId="1" applyFont="1" applyFill="1" applyBorder="1" applyAlignment="1" applyProtection="1">
      <alignment horizontal="center" vertical="center"/>
    </xf>
    <xf numFmtId="0" fontId="14" fillId="13" borderId="23" xfId="1" applyFont="1" applyFill="1" applyBorder="1" applyAlignment="1" applyProtection="1">
      <alignment horizontal="center" vertical="center"/>
    </xf>
    <xf numFmtId="0" fontId="14" fillId="13" borderId="20" xfId="1" applyFont="1" applyFill="1" applyBorder="1" applyAlignment="1" applyProtection="1">
      <alignment horizontal="center" vertical="center"/>
    </xf>
    <xf numFmtId="20" fontId="5" fillId="0" borderId="21" xfId="1" applyNumberFormat="1" applyFont="1" applyBorder="1" applyAlignment="1" applyProtection="1">
      <alignment horizontal="center"/>
    </xf>
    <xf numFmtId="1" fontId="11" fillId="0" borderId="16" xfId="1" applyNumberFormat="1" applyFont="1" applyBorder="1" applyAlignment="1" applyProtection="1">
      <alignment horizontal="center"/>
    </xf>
    <xf numFmtId="0" fontId="14" fillId="13" borderId="24" xfId="1" applyFont="1" applyFill="1" applyBorder="1" applyAlignment="1" applyProtection="1">
      <alignment horizontal="center" vertical="center"/>
    </xf>
    <xf numFmtId="0" fontId="14" fillId="13" borderId="0" xfId="1" applyFont="1" applyFill="1" applyBorder="1" applyAlignment="1" applyProtection="1">
      <alignment horizontal="center" vertical="center"/>
    </xf>
    <xf numFmtId="0" fontId="14" fillId="13" borderId="54" xfId="1" applyFont="1" applyFill="1" applyBorder="1" applyAlignment="1" applyProtection="1">
      <alignment horizontal="center" vertical="center"/>
    </xf>
    <xf numFmtId="0" fontId="14" fillId="13" borderId="17" xfId="1" applyFont="1" applyFill="1" applyBorder="1" applyAlignment="1" applyProtection="1">
      <alignment horizontal="center" vertical="center"/>
    </xf>
    <xf numFmtId="0" fontId="14" fillId="13" borderId="18" xfId="1" applyFont="1" applyFill="1" applyBorder="1" applyAlignment="1" applyProtection="1">
      <alignment horizontal="center" vertical="center"/>
    </xf>
    <xf numFmtId="0" fontId="14" fillId="13" borderId="32" xfId="1" applyFont="1" applyFill="1" applyBorder="1" applyAlignment="1" applyProtection="1">
      <alignment horizontal="center" vertical="center"/>
    </xf>
    <xf numFmtId="179" fontId="0" fillId="0" borderId="16" xfId="0" applyNumberFormat="1" applyBorder="1" applyAlignment="1">
      <alignment horizontal="center"/>
    </xf>
    <xf numFmtId="179" fontId="0" fillId="0" borderId="18" xfId="0" applyNumberFormat="1" applyBorder="1" applyAlignment="1">
      <alignment horizontal="center"/>
    </xf>
  </cellXfs>
  <cellStyles count="4">
    <cellStyle name="Normal_Copy of MEBReport" xfId="1"/>
    <cellStyle name="Normal_MEBData1" xfId="2"/>
    <cellStyle name="Normal_Sheet1_Copy of MEBReport" xfId="3"/>
    <cellStyle name="常规" xfId="0" builtinId="0"/>
  </cellStyles>
  <dxfs count="3">
    <dxf>
      <font>
        <condense val="0"/>
        <extend val="0"/>
        <color auto="1"/>
      </font>
      <fill>
        <patternFill>
          <bgColor indexed="3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57150</xdr:rowOff>
    </xdr:from>
    <xdr:to>
      <xdr:col>36</xdr:col>
      <xdr:colOff>209550</xdr:colOff>
      <xdr:row>169</xdr:row>
      <xdr:rowOff>47625</xdr:rowOff>
    </xdr:to>
    <xdr:sp macro="" textlink="">
      <xdr:nvSpPr>
        <xdr:cNvPr id="4139" name="Rectangle 2"/>
        <xdr:cNvSpPr>
          <a:spLocks noChangeArrowheads="1"/>
        </xdr:cNvSpPr>
      </xdr:nvSpPr>
      <xdr:spPr bwMode="auto">
        <a:xfrm>
          <a:off x="371475" y="57150"/>
          <a:ext cx="22269450" cy="10553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57150</xdr:rowOff>
    </xdr:from>
    <xdr:to>
      <xdr:col>33</xdr:col>
      <xdr:colOff>209550</xdr:colOff>
      <xdr:row>59</xdr:row>
      <xdr:rowOff>180975</xdr:rowOff>
    </xdr:to>
    <xdr:sp macro="" textlink="">
      <xdr:nvSpPr>
        <xdr:cNvPr id="5143" name="Rectangle 1"/>
        <xdr:cNvSpPr>
          <a:spLocks noChangeArrowheads="1"/>
        </xdr:cNvSpPr>
      </xdr:nvSpPr>
      <xdr:spPr bwMode="auto">
        <a:xfrm>
          <a:off x="371475" y="57150"/>
          <a:ext cx="18307050" cy="7048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sdiPlatform_prd/product/reports/template/reports/Copy%20of%20MEB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B"/>
      <sheetName val="MEBDataRate"/>
      <sheetName val="MEBDataSPRate"/>
      <sheetName val="MEBDataPercent"/>
      <sheetName val="GlobalParameterData"/>
      <sheetName val="BaseTable"/>
      <sheetName val="Info"/>
    </sheetNames>
    <sheetDataSet>
      <sheetData sheetId="0">
        <row r="13">
          <cell r="B13" t="str">
            <v/>
          </cell>
        </row>
        <row r="14">
          <cell r="B14" t="str">
            <v/>
          </cell>
        </row>
        <row r="15">
          <cell r="B15" t="str">
            <v/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  <row r="23">
          <cell r="B23" t="str">
            <v/>
          </cell>
        </row>
        <row r="24">
          <cell r="B24" t="str">
            <v/>
          </cell>
        </row>
        <row r="25">
          <cell r="B25" t="str">
            <v/>
          </cell>
        </row>
        <row r="26">
          <cell r="B26" t="str">
            <v/>
          </cell>
        </row>
        <row r="27">
          <cell r="B27" t="str">
            <v/>
          </cell>
        </row>
        <row r="28">
          <cell r="B28" t="str">
            <v/>
          </cell>
        </row>
        <row r="29">
          <cell r="B29" t="str">
            <v/>
          </cell>
        </row>
        <row r="30">
          <cell r="B30" t="str">
            <v/>
          </cell>
        </row>
        <row r="31">
          <cell r="B31" t="str">
            <v/>
          </cell>
        </row>
        <row r="32">
          <cell r="B32" t="str">
            <v/>
          </cell>
        </row>
        <row r="33">
          <cell r="B33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6">
          <cell r="B106" t="str">
            <v>Material Input</v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K169"/>
  <sheetViews>
    <sheetView showGridLines="0" tabSelected="1" topLeftCell="B1" zoomScale="70" zoomScaleNormal="75" workbookViewId="0">
      <selection activeCell="E8" sqref="E8:G8"/>
    </sheetView>
  </sheetViews>
  <sheetFormatPr defaultRowHeight="15" x14ac:dyDescent="0.2"/>
  <cols>
    <col min="1" max="1" width="9.140625" style="42"/>
    <col min="2" max="2" width="77.140625" style="42" bestFit="1" customWidth="1"/>
    <col min="3" max="3" width="12.42578125" style="42" bestFit="1" customWidth="1"/>
    <col min="4" max="4" width="10.28515625" style="42" bestFit="1" customWidth="1"/>
    <col min="5" max="5" width="10.7109375" style="42" customWidth="1"/>
    <col min="6" max="6" width="10.28515625" style="42" bestFit="1" customWidth="1"/>
    <col min="7" max="8" width="10.7109375" style="42" customWidth="1"/>
    <col min="9" max="9" width="11.140625" style="42" bestFit="1" customWidth="1"/>
    <col min="10" max="10" width="12.5703125" style="42" bestFit="1" customWidth="1"/>
    <col min="11" max="13" width="11.140625" style="42" bestFit="1" customWidth="1"/>
    <col min="14" max="14" width="10.7109375" style="42" customWidth="1"/>
    <col min="15" max="15" width="10.28515625" style="42" bestFit="1" customWidth="1"/>
    <col min="16" max="16" width="10.140625" style="42" bestFit="1" customWidth="1"/>
    <col min="17" max="17" width="11" style="42" bestFit="1" customWidth="1"/>
    <col min="18" max="18" width="10.28515625" style="42" bestFit="1" customWidth="1"/>
    <col min="19" max="19" width="11.140625" style="42" bestFit="1" customWidth="1"/>
    <col min="20" max="20" width="11" style="42" bestFit="1" customWidth="1"/>
    <col min="21" max="22" width="10.140625" style="42" bestFit="1" customWidth="1"/>
    <col min="23" max="23" width="11.7109375" style="42" bestFit="1" customWidth="1"/>
    <col min="24" max="24" width="16.85546875" style="42" bestFit="1" customWidth="1"/>
    <col min="25" max="25" width="4.42578125" style="42" bestFit="1" customWidth="1"/>
    <col min="26" max="36" width="10.7109375" style="42" hidden="1" customWidth="1"/>
    <col min="37" max="16384" width="9.140625" style="42"/>
  </cols>
  <sheetData>
    <row r="2" spans="2:35" ht="15.75" x14ac:dyDescent="0.25">
      <c r="B2" s="41" t="str">
        <f>TranslationData!A4</f>
        <v>计算号:</v>
      </c>
      <c r="C2" s="160"/>
      <c r="D2" s="160"/>
      <c r="E2" s="161"/>
      <c r="F2" s="161"/>
      <c r="G2" s="265" t="s">
        <v>224</v>
      </c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7"/>
      <c r="V2" s="157"/>
      <c r="W2" s="157"/>
      <c r="X2" s="157"/>
    </row>
    <row r="3" spans="2:35" ht="23.25" x14ac:dyDescent="0.35">
      <c r="B3" s="43" t="e">
        <f>IF(Info!#REF!="","",Info!#REF!)</f>
        <v>#REF!</v>
      </c>
      <c r="C3" s="162"/>
      <c r="D3" s="162"/>
      <c r="E3" s="162"/>
      <c r="F3" s="162"/>
      <c r="G3" s="268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70"/>
      <c r="V3" s="158"/>
      <c r="W3" s="158"/>
      <c r="X3" s="158"/>
    </row>
    <row r="4" spans="2:35" ht="9" customHeight="1" x14ac:dyDescent="0.3">
      <c r="B4" s="41"/>
      <c r="C4" s="163"/>
      <c r="D4" s="163"/>
      <c r="E4" s="163"/>
      <c r="F4" s="163"/>
      <c r="G4" s="271" t="s">
        <v>225</v>
      </c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3"/>
      <c r="V4" s="159"/>
      <c r="W4" s="159"/>
      <c r="X4" s="159"/>
    </row>
    <row r="5" spans="2:35" ht="20.25" x14ac:dyDescent="0.3">
      <c r="B5" s="41" t="str">
        <f>TranslationData!A5</f>
        <v>计算时间:</v>
      </c>
      <c r="C5" s="163"/>
      <c r="D5" s="163"/>
      <c r="E5" s="163"/>
      <c r="F5" s="163"/>
      <c r="G5" s="274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6"/>
      <c r="V5" s="159"/>
      <c r="W5" s="159"/>
      <c r="X5" s="159"/>
    </row>
    <row r="6" spans="2:35" ht="15.75" x14ac:dyDescent="0.25">
      <c r="B6" s="148" t="e">
        <f>IF(Info!#REF!="","",Info!#REF!)</f>
        <v>#REF!</v>
      </c>
      <c r="X6" s="44" t="s">
        <v>35</v>
      </c>
    </row>
    <row r="7" spans="2:35" ht="15.75" x14ac:dyDescent="0.25">
      <c r="B7" s="41"/>
      <c r="C7" s="45" t="str">
        <f>TranslationData!A6</f>
        <v>出铁</v>
      </c>
      <c r="D7" s="46" t="str">
        <f>TranslationData!A7</f>
        <v>从</v>
      </c>
      <c r="E7" s="277" t="e">
        <f>IF(Info!#REF!="","",Info!#REF!)</f>
        <v>#REF!</v>
      </c>
      <c r="F7" s="277"/>
      <c r="G7" s="277"/>
      <c r="H7" s="47" t="str">
        <f>TranslationData!A8</f>
        <v>至</v>
      </c>
      <c r="I7" s="277" t="e">
        <f>IF(Info!#REF!="","",Info!#REF!)</f>
        <v>#REF!</v>
      </c>
      <c r="J7" s="277"/>
      <c r="K7" s="278"/>
      <c r="L7" s="48"/>
      <c r="M7" s="48"/>
      <c r="R7" s="49"/>
      <c r="S7" s="50"/>
      <c r="T7" s="283"/>
      <c r="U7" s="283"/>
      <c r="V7" s="51"/>
      <c r="W7" s="283"/>
      <c r="X7" s="283"/>
    </row>
    <row r="8" spans="2:35" x14ac:dyDescent="0.2">
      <c r="C8" s="52" t="str">
        <f>TranslationData!A9</f>
        <v>料批</v>
      </c>
      <c r="D8" s="53" t="str">
        <f>TranslationData!A7</f>
        <v>从</v>
      </c>
      <c r="E8" s="279" t="e">
        <f>IF(Info!#REF!,"",Info!#REF!)</f>
        <v>#REF!</v>
      </c>
      <c r="F8" s="279"/>
      <c r="G8" s="279"/>
      <c r="H8" s="54" t="str">
        <f>TranslationData!A8</f>
        <v>至</v>
      </c>
      <c r="I8" s="279" t="e">
        <f>IF(Info!#REF!,"",Info!#REF!)</f>
        <v>#REF!</v>
      </c>
      <c r="J8" s="279"/>
      <c r="K8" s="280"/>
      <c r="L8" s="48"/>
      <c r="M8" s="48"/>
      <c r="R8" s="49"/>
      <c r="S8" s="50"/>
      <c r="T8" s="283"/>
      <c r="U8" s="283"/>
      <c r="V8" s="51"/>
      <c r="W8" s="283"/>
      <c r="X8" s="283"/>
    </row>
    <row r="9" spans="2:35" ht="9" customHeight="1" thickBot="1" x14ac:dyDescent="0.25"/>
    <row r="10" spans="2:35" ht="17.45" customHeight="1" x14ac:dyDescent="0.2">
      <c r="B10" s="284" t="s">
        <v>17</v>
      </c>
      <c r="C10" s="218" t="str">
        <f>MEBRateData!B1</f>
        <v>Rate</v>
      </c>
      <c r="D10" s="219" t="str">
        <f>MEBRateData!C1</f>
        <v>Fe</v>
      </c>
      <c r="E10" s="219" t="str">
        <f>MEBRateData!D1</f>
        <v>Ca</v>
      </c>
      <c r="F10" s="219" t="str">
        <f>MEBRateData!E1</f>
        <v>Mg</v>
      </c>
      <c r="G10" s="219" t="str">
        <f>MEBRateData!F1</f>
        <v>Si</v>
      </c>
      <c r="H10" s="219" t="str">
        <f>MEBRateData!G1</f>
        <v>Al</v>
      </c>
      <c r="I10" s="219" t="str">
        <f>MEBRateData!H1</f>
        <v>Mn</v>
      </c>
      <c r="J10" s="219" t="str">
        <f>MEBRateData!I1</f>
        <v>Ti</v>
      </c>
      <c r="K10" s="219" t="str">
        <f>MEBRateData!J1</f>
        <v>Na</v>
      </c>
      <c r="L10" s="219" t="str">
        <f>MEBRateData!K1</f>
        <v>K</v>
      </c>
      <c r="M10" s="219" t="str">
        <f>MEBRateData!L1</f>
        <v>P</v>
      </c>
      <c r="N10" s="219" t="str">
        <f>MEBRateData!M1</f>
        <v>S</v>
      </c>
      <c r="O10" s="219" t="str">
        <f>MEBRateData!N1</f>
        <v>C</v>
      </c>
      <c r="P10" s="219" t="str">
        <f>MEBRateData!O1</f>
        <v>H</v>
      </c>
      <c r="Q10" s="219" t="str">
        <f>MEBRateData!P1</f>
        <v>N</v>
      </c>
      <c r="R10" s="219" t="str">
        <f>MEBRateData!Q1</f>
        <v>O</v>
      </c>
      <c r="S10" s="219" t="str">
        <f>MEBRateData!R1</f>
        <v>Alkali</v>
      </c>
      <c r="T10" s="219" t="str">
        <f>MEBRateData!S1</f>
        <v>Fe2O3</v>
      </c>
      <c r="U10" s="219" t="str">
        <f>MEBRateData!T1</f>
        <v>FeO</v>
      </c>
      <c r="V10" s="219" t="str">
        <f>MEBRateData!U1</f>
        <v>H2O</v>
      </c>
      <c r="W10" s="219" t="str">
        <f>MEBRateData!V1</f>
        <v>Temp</v>
      </c>
      <c r="X10" t="str">
        <f>MEBRateData!X1</f>
        <v/>
      </c>
      <c r="Y10" t="str">
        <f>MEBRateData!Y1</f>
        <v/>
      </c>
      <c r="Z10" s="181" t="str">
        <f>MEBRateData!Z1</f>
        <v/>
      </c>
      <c r="AA10" s="181" t="str">
        <f>MEBRateData!AA1</f>
        <v/>
      </c>
      <c r="AB10" s="181" t="str">
        <f>MEBRateData!AB1</f>
        <v/>
      </c>
      <c r="AC10" s="181" t="str">
        <f>MEBRateData!AC1</f>
        <v/>
      </c>
      <c r="AD10" s="181" t="str">
        <f>MEBRateData!AD1</f>
        <v/>
      </c>
      <c r="AE10" s="181" t="str">
        <f>MEBRateData!AE1</f>
        <v/>
      </c>
      <c r="AF10" s="181" t="str">
        <f>MEBRateData!AF1</f>
        <v/>
      </c>
      <c r="AG10" s="181" t="str">
        <f>MEBRateData!AG1</f>
        <v/>
      </c>
      <c r="AH10" s="181" t="str">
        <f>MEBRateData!AH1</f>
        <v/>
      </c>
      <c r="AI10" s="182" t="str">
        <f>MEBRateData!AI1</f>
        <v/>
      </c>
    </row>
    <row r="11" spans="2:35" ht="16.5" thickBot="1" x14ac:dyDescent="0.25">
      <c r="B11" s="285"/>
      <c r="C11" s="185" t="str">
        <f t="shared" ref="C11:W11" si="0">IF(C$10="","",IF(C$10="Enthalpy",RateEnthUnit,IF(C$10="Temp",TempUnit,RateUnit)))</f>
        <v>kg/h</v>
      </c>
      <c r="D11" s="24" t="str">
        <f t="shared" si="0"/>
        <v>kg/h</v>
      </c>
      <c r="E11" s="25" t="str">
        <f t="shared" si="0"/>
        <v>kg/h</v>
      </c>
      <c r="F11" s="25" t="str">
        <f t="shared" si="0"/>
        <v>kg/h</v>
      </c>
      <c r="G11" s="25" t="str">
        <f t="shared" si="0"/>
        <v>kg/h</v>
      </c>
      <c r="H11" s="25" t="str">
        <f t="shared" si="0"/>
        <v>kg/h</v>
      </c>
      <c r="I11" s="25" t="str">
        <f t="shared" si="0"/>
        <v>kg/h</v>
      </c>
      <c r="J11" s="25" t="str">
        <f t="shared" si="0"/>
        <v>kg/h</v>
      </c>
      <c r="K11" s="25" t="str">
        <f t="shared" si="0"/>
        <v>kg/h</v>
      </c>
      <c r="L11" s="25" t="str">
        <f t="shared" si="0"/>
        <v>kg/h</v>
      </c>
      <c r="M11" s="25" t="str">
        <f t="shared" si="0"/>
        <v>kg/h</v>
      </c>
      <c r="N11" s="25" t="str">
        <f t="shared" si="0"/>
        <v>kg/h</v>
      </c>
      <c r="O11" s="25" t="str">
        <f t="shared" si="0"/>
        <v>kg/h</v>
      </c>
      <c r="P11" s="25" t="str">
        <f t="shared" si="0"/>
        <v>kg/h</v>
      </c>
      <c r="Q11" s="25" t="str">
        <f t="shared" si="0"/>
        <v>kg/h</v>
      </c>
      <c r="R11" s="25" t="str">
        <f t="shared" si="0"/>
        <v>kg/h</v>
      </c>
      <c r="S11" s="25" t="str">
        <f t="shared" si="0"/>
        <v>kg/h</v>
      </c>
      <c r="T11" s="25" t="str">
        <f t="shared" si="0"/>
        <v>kg/h</v>
      </c>
      <c r="U11" s="25" t="str">
        <f t="shared" si="0"/>
        <v>kg/h</v>
      </c>
      <c r="V11" s="25" t="str">
        <f t="shared" si="0"/>
        <v>kg/h</v>
      </c>
      <c r="W11" s="25">
        <f t="shared" si="0"/>
        <v>0</v>
      </c>
      <c r="X11" t="str">
        <f>IF(X$10="","",IF(X$10="Enthalpy",RateEnthUnit,IF(X$10="Temp",TempUnit,RateUnit)))</f>
        <v/>
      </c>
      <c r="Y11" t="str">
        <f t="shared" ref="Y11:AI11" si="1">IF(Y$10="","",IF(Y$10="Enthalpy",RateEnthUnit,RateUnit))</f>
        <v/>
      </c>
      <c r="Z11" s="25" t="str">
        <f t="shared" si="1"/>
        <v/>
      </c>
      <c r="AA11" s="25" t="str">
        <f t="shared" si="1"/>
        <v/>
      </c>
      <c r="AB11" s="25" t="str">
        <f t="shared" si="1"/>
        <v/>
      </c>
      <c r="AC11" s="25" t="str">
        <f t="shared" si="1"/>
        <v/>
      </c>
      <c r="AD11" s="25" t="str">
        <f t="shared" si="1"/>
        <v/>
      </c>
      <c r="AE11" s="25" t="str">
        <f t="shared" si="1"/>
        <v/>
      </c>
      <c r="AF11" s="25" t="str">
        <f t="shared" si="1"/>
        <v/>
      </c>
      <c r="AG11" s="25" t="str">
        <f t="shared" si="1"/>
        <v/>
      </c>
      <c r="AH11" s="25" t="str">
        <f t="shared" si="1"/>
        <v/>
      </c>
      <c r="AI11" s="183" t="str">
        <f t="shared" si="1"/>
        <v/>
      </c>
    </row>
    <row r="12" spans="2:35" ht="18.75" thickBot="1" x14ac:dyDescent="0.25">
      <c r="B12" s="214" t="str">
        <f>TranslationData!A10</f>
        <v>物料输入</v>
      </c>
      <c r="C12" s="192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/>
      <c r="Y12"/>
      <c r="Z12" s="193"/>
      <c r="AA12" s="193"/>
      <c r="AB12" s="193"/>
      <c r="AC12" s="193"/>
      <c r="AD12" s="193"/>
      <c r="AE12" s="193"/>
      <c r="AF12" s="193"/>
      <c r="AG12" s="193"/>
      <c r="AH12" s="193"/>
      <c r="AI12" s="194"/>
    </row>
    <row r="13" spans="2:35" ht="16.5" thickBot="1" x14ac:dyDescent="0.25">
      <c r="B13" s="215" t="str">
        <f>MID(MEBRateData!A4,IF(ISERROR(FIND(SelectedLang, MEBRateData!A4)),1,FIND(SelectedLang, MEBRateData!A4)+LEN(SelectedLang)), IF(ISERROR(FIND("{", MEBRateData!A4, IF(ISERROR(FIND(SelectedLang, MEBRateData!A4)),1,FIND(SelectedLang, MEBRateData!A4)+LEN(SelectedLang)))),LEN(MEBRateData!A4),FIND("{", MEBRateData!A4, IF(ISERROR(FIND(SelectedLang, MEBRateData!A4)),1,FIND(SelectedLang, MEBRateData!A4)+LEN(SelectedLang)))-1)+1-IF(ISERROR(FIND(SelectedLang, MEBRateData!A4)),1,FIND(SelectedLang, MEBRateData!A4)+LEN(SelectedLang)))</f>
        <v>自产烧结矿</v>
      </c>
      <c r="C13" s="171" t="str">
        <f>'tag1'!A1</f>
        <v>{{$fe: data1 n:t.t1</v>
      </c>
      <c r="D13" s="171" t="str">
        <f>'tag1'!B1</f>
        <v>n:t.t2</v>
      </c>
      <c r="E13" s="171" t="str">
        <f>'tag1'!C1</f>
        <v>n:t.t3</v>
      </c>
      <c r="F13" s="171" t="str">
        <f>'tag1'!D1</f>
        <v>n:t.t4</v>
      </c>
      <c r="G13" s="171" t="str">
        <f>'tag1'!E1</f>
        <v>n:t.t5</v>
      </c>
      <c r="H13" s="171" t="str">
        <f>'tag1'!F1</f>
        <v>n:t.t6</v>
      </c>
      <c r="I13" s="171" t="str">
        <f>'tag1'!G1</f>
        <v>n:t.t7</v>
      </c>
      <c r="J13" s="171" t="str">
        <f>'tag1'!H1</f>
        <v>n:t.t8</v>
      </c>
      <c r="K13" s="171" t="str">
        <f>'tag1'!I1</f>
        <v>n:t.t9</v>
      </c>
      <c r="L13" s="171" t="str">
        <f>'tag1'!J1</f>
        <v>n:t.t10</v>
      </c>
      <c r="M13" s="171" t="str">
        <f>'tag1'!K1</f>
        <v>n:t.t11</v>
      </c>
      <c r="N13" s="171" t="str">
        <f>'tag1'!L1</f>
        <v>n:t.t12</v>
      </c>
      <c r="O13" s="171" t="str">
        <f>'tag1'!M1</f>
        <v>n:t.t13</v>
      </c>
      <c r="P13" s="171" t="str">
        <f>'tag1'!N1</f>
        <v>n:t.t14</v>
      </c>
      <c r="Q13" s="171" t="str">
        <f>'tag1'!O1</f>
        <v>n:t.t15</v>
      </c>
      <c r="R13" s="171" t="str">
        <f>'tag1'!P1</f>
        <v>n:t.t16</v>
      </c>
      <c r="S13" s="171" t="str">
        <f>'tag1'!Q1</f>
        <v>n:t.t17</v>
      </c>
      <c r="T13" s="171" t="str">
        <f>'tag1'!R1</f>
        <v>n:t.t18</v>
      </c>
      <c r="U13" s="171" t="str">
        <f>'tag1'!S1</f>
        <v>n:t.t19</v>
      </c>
      <c r="V13" s="171" t="str">
        <f>'tag1'!T1</f>
        <v>n:t.t20</v>
      </c>
      <c r="W13" s="171" t="str">
        <f>'tag1'!U1</f>
        <v>n:t.t23</v>
      </c>
      <c r="X13" t="str">
        <f>MEBRateData!X4</f>
        <v/>
      </c>
      <c r="Y13" t="str">
        <f>MEBRateData!Y4</f>
        <v/>
      </c>
      <c r="Z13" s="30" t="str">
        <f>MEBRateData!Z4</f>
        <v/>
      </c>
      <c r="AA13" s="30" t="str">
        <f>MEBRateData!AA4</f>
        <v/>
      </c>
      <c r="AB13" s="30" t="str">
        <f>MEBRateData!AB4</f>
        <v/>
      </c>
      <c r="AC13" s="30" t="str">
        <f>MEBRateData!AC4</f>
        <v/>
      </c>
      <c r="AD13" s="30" t="str">
        <f>MEBRateData!AD4</f>
        <v/>
      </c>
      <c r="AE13" s="30" t="str">
        <f>MEBRateData!AE4</f>
        <v/>
      </c>
      <c r="AF13" s="30" t="str">
        <f>MEBRateData!AF4</f>
        <v/>
      </c>
      <c r="AG13" s="30" t="str">
        <f>MEBRateData!AG4</f>
        <v/>
      </c>
      <c r="AH13" s="30" t="str">
        <f>MEBRateData!AH4</f>
        <v/>
      </c>
      <c r="AI13" s="31" t="str">
        <f>MEBRateData!AI4</f>
        <v/>
      </c>
    </row>
    <row r="14" spans="2:35" ht="16.5" thickBot="1" x14ac:dyDescent="0.25">
      <c r="B14" s="215" t="str">
        <f>MID(MEBRateData!A5,IF(ISERROR(FIND(SelectedLang, MEBRateData!A5)),1,FIND(SelectedLang, MEBRateData!A5)+LEN(SelectedLang)), IF(ISERROR(FIND("{", MEBRateData!A5, IF(ISERROR(FIND(SelectedLang, MEBRateData!A5)),1,FIND(SelectedLang, MEBRateData!A5)+LEN(SelectedLang)))),LEN(MEBRateData!A5),FIND("{", MEBRateData!A5, IF(ISERROR(FIND(SelectedLang, MEBRateData!A5)),1,FIND(SelectedLang, MEBRateData!A5)+LEN(SelectedLang)))-1)+1-IF(ISERROR(FIND(SelectedLang, MEBRateData!A5)),1,FIND(SelectedLang, MEBRateData!A5)+LEN(SelectedLang)))</f>
        <v>南非块矿</v>
      </c>
      <c r="C14" s="171">
        <f>'tag1'!A2</f>
        <v>0</v>
      </c>
      <c r="D14" s="171">
        <f>'tag1'!B2</f>
        <v>0</v>
      </c>
      <c r="E14" s="171">
        <f>'tag1'!C2</f>
        <v>0</v>
      </c>
      <c r="F14" s="171">
        <f>'tag1'!D2</f>
        <v>0</v>
      </c>
      <c r="G14" s="171">
        <f>'tag1'!E2</f>
        <v>0</v>
      </c>
      <c r="H14" s="171">
        <f>'tag1'!F2</f>
        <v>0</v>
      </c>
      <c r="I14" s="171">
        <f>'tag1'!G2</f>
        <v>0</v>
      </c>
      <c r="J14" s="171">
        <f>'tag1'!H2</f>
        <v>0</v>
      </c>
      <c r="K14" s="171">
        <f>'tag1'!I2</f>
        <v>0</v>
      </c>
      <c r="L14" s="171">
        <f>'tag1'!J2</f>
        <v>0</v>
      </c>
      <c r="M14" s="171">
        <f>'tag1'!K2</f>
        <v>0</v>
      </c>
      <c r="N14" s="171">
        <f>'tag1'!L2</f>
        <v>0</v>
      </c>
      <c r="O14" s="171">
        <f>'tag1'!M2</f>
        <v>0</v>
      </c>
      <c r="P14" s="171">
        <f>'tag1'!N2</f>
        <v>0</v>
      </c>
      <c r="Q14" s="171">
        <f>'tag1'!O2</f>
        <v>0</v>
      </c>
      <c r="R14" s="171">
        <f>'tag1'!P2</f>
        <v>0</v>
      </c>
      <c r="S14" s="171">
        <f>'tag1'!Q2</f>
        <v>0</v>
      </c>
      <c r="T14" s="171">
        <f>'tag1'!R2</f>
        <v>0</v>
      </c>
      <c r="U14" s="171">
        <f>'tag1'!S2</f>
        <v>0</v>
      </c>
      <c r="V14" s="171">
        <f>'tag1'!T2</f>
        <v>0</v>
      </c>
      <c r="W14" s="171">
        <f>'tag1'!U2</f>
        <v>0</v>
      </c>
      <c r="X14" t="str">
        <f>MEBRateData!X5</f>
        <v/>
      </c>
      <c r="Y14" t="str">
        <f>MEBRateData!Y5</f>
        <v/>
      </c>
      <c r="Z14" s="34" t="str">
        <f>MEBRateData!Z5</f>
        <v/>
      </c>
      <c r="AA14" s="34" t="str">
        <f>MEBRateData!AA5</f>
        <v/>
      </c>
      <c r="AB14" s="34" t="str">
        <f>MEBRateData!AB5</f>
        <v/>
      </c>
      <c r="AC14" s="34" t="str">
        <f>MEBRateData!AC5</f>
        <v/>
      </c>
      <c r="AD14" s="34" t="str">
        <f>MEBRateData!AD5</f>
        <v/>
      </c>
      <c r="AE14" s="34" t="str">
        <f>MEBRateData!AE5</f>
        <v/>
      </c>
      <c r="AF14" s="34" t="str">
        <f>MEBRateData!AF5</f>
        <v/>
      </c>
      <c r="AG14" s="34" t="str">
        <f>MEBRateData!AG5</f>
        <v/>
      </c>
      <c r="AH14" s="34" t="str">
        <f>MEBRateData!AH5</f>
        <v/>
      </c>
      <c r="AI14" s="35" t="str">
        <f>MEBRateData!AI5</f>
        <v/>
      </c>
    </row>
    <row r="15" spans="2:35" ht="16.5" thickBot="1" x14ac:dyDescent="0.25">
      <c r="B15" s="215" t="str">
        <f>MID(MEBRateData!A6,IF(ISERROR(FIND(SelectedLang, MEBRateData!A6)),1,FIND(SelectedLang, MEBRateData!A6)+LEN(SelectedLang)), IF(ISERROR(FIND("{", MEBRateData!A6, IF(ISERROR(FIND(SelectedLang, MEBRateData!A6)),1,FIND(SelectedLang, MEBRateData!A6)+LEN(SelectedLang)))),LEN(MEBRateData!A6),FIND("{", MEBRateData!A6, IF(ISERROR(FIND(SelectedLang, MEBRateData!A6)),1,FIND(SelectedLang, MEBRateData!A6)+LEN(SelectedLang)))-1)+1-IF(ISERROR(FIND(SelectedLang, MEBRateData!A6)),1,FIND(SelectedLang, MEBRateData!A6)+LEN(SelectedLang)))</f>
        <v>自产冶金焦</v>
      </c>
      <c r="C15" s="171">
        <f>'tag1'!A3</f>
        <v>0</v>
      </c>
      <c r="D15" s="171">
        <f>'tag1'!B3</f>
        <v>0</v>
      </c>
      <c r="E15" s="171">
        <f>'tag1'!C3</f>
        <v>0</v>
      </c>
      <c r="F15" s="171">
        <f>'tag1'!D3</f>
        <v>0</v>
      </c>
      <c r="G15" s="171">
        <f>'tag1'!E3</f>
        <v>0</v>
      </c>
      <c r="H15" s="171">
        <f>'tag1'!F3</f>
        <v>0</v>
      </c>
      <c r="I15" s="171">
        <f>'tag1'!G3</f>
        <v>0</v>
      </c>
      <c r="J15" s="171">
        <f>'tag1'!H3</f>
        <v>0</v>
      </c>
      <c r="K15" s="171">
        <f>'tag1'!I3</f>
        <v>0</v>
      </c>
      <c r="L15" s="171">
        <f>'tag1'!J3</f>
        <v>0</v>
      </c>
      <c r="M15" s="171">
        <f>'tag1'!K3</f>
        <v>0</v>
      </c>
      <c r="N15" s="171">
        <f>'tag1'!L3</f>
        <v>0</v>
      </c>
      <c r="O15" s="171">
        <f>'tag1'!M3</f>
        <v>0</v>
      </c>
      <c r="P15" s="171">
        <f>'tag1'!N3</f>
        <v>0</v>
      </c>
      <c r="Q15" s="171">
        <f>'tag1'!O3</f>
        <v>0</v>
      </c>
      <c r="R15" s="171">
        <f>'tag1'!P3</f>
        <v>0</v>
      </c>
      <c r="S15" s="171">
        <f>'tag1'!Q3</f>
        <v>0</v>
      </c>
      <c r="T15" s="171">
        <f>'tag1'!R3</f>
        <v>0</v>
      </c>
      <c r="U15" s="171">
        <f>'tag1'!S3</f>
        <v>0</v>
      </c>
      <c r="V15" s="171">
        <f>'tag1'!T3</f>
        <v>0</v>
      </c>
      <c r="W15" s="171">
        <f>'tag1'!U3</f>
        <v>0</v>
      </c>
      <c r="X15" t="str">
        <f>MEBRateData!X6</f>
        <v/>
      </c>
      <c r="Y15" t="str">
        <f>MEBRateData!Y6</f>
        <v/>
      </c>
      <c r="Z15" s="34" t="str">
        <f>MEBRateData!Z6</f>
        <v/>
      </c>
      <c r="AA15" s="34" t="str">
        <f>MEBRateData!AA6</f>
        <v/>
      </c>
      <c r="AB15" s="34" t="str">
        <f>MEBRateData!AB6</f>
        <v/>
      </c>
      <c r="AC15" s="34" t="str">
        <f>MEBRateData!AC6</f>
        <v/>
      </c>
      <c r="AD15" s="34" t="str">
        <f>MEBRateData!AD6</f>
        <v/>
      </c>
      <c r="AE15" s="34" t="str">
        <f>MEBRateData!AE6</f>
        <v/>
      </c>
      <c r="AF15" s="34" t="str">
        <f>MEBRateData!AF6</f>
        <v/>
      </c>
      <c r="AG15" s="34" t="str">
        <f>MEBRateData!AG6</f>
        <v/>
      </c>
      <c r="AH15" s="34" t="str">
        <f>MEBRateData!AH6</f>
        <v/>
      </c>
      <c r="AI15" s="35" t="str">
        <f>MEBRateData!AI6</f>
        <v/>
      </c>
    </row>
    <row r="16" spans="2:35" ht="16.5" thickBot="1" x14ac:dyDescent="0.25">
      <c r="B16" s="215" t="str">
        <f>MID(MEBRateData!A7,IF(ISERROR(FIND(SelectedLang, MEBRateData!A7)),1,FIND(SelectedLang, MEBRateData!A7)+LEN(SelectedLang)), IF(ISERROR(FIND("{", MEBRateData!A7, IF(ISERROR(FIND(SelectedLang, MEBRateData!A7)),1,FIND(SelectedLang, MEBRateData!A7)+LEN(SelectedLang)))),LEN(MEBRateData!A7),FIND("{", MEBRateData!A7, IF(ISERROR(FIND(SelectedLang, MEBRateData!A7)),1,FIND(SelectedLang, MEBRateData!A7)+LEN(SelectedLang)))-1)+1-IF(ISERROR(FIND(SelectedLang, MEBRateData!A7)),1,FIND(SelectedLang, MEBRateData!A7)+LEN(SelectedLang)))</f>
        <v>焦丁</v>
      </c>
      <c r="C16" s="171">
        <f>'tag1'!A4</f>
        <v>0</v>
      </c>
      <c r="D16" s="171">
        <f>'tag1'!B4</f>
        <v>0</v>
      </c>
      <c r="E16" s="171">
        <f>'tag1'!C4</f>
        <v>0</v>
      </c>
      <c r="F16" s="171">
        <f>'tag1'!D4</f>
        <v>0</v>
      </c>
      <c r="G16" s="171">
        <f>'tag1'!E4</f>
        <v>0</v>
      </c>
      <c r="H16" s="171">
        <f>'tag1'!F4</f>
        <v>0</v>
      </c>
      <c r="I16" s="171">
        <f>'tag1'!G4</f>
        <v>0</v>
      </c>
      <c r="J16" s="171">
        <f>'tag1'!H4</f>
        <v>0</v>
      </c>
      <c r="K16" s="171">
        <f>'tag1'!I4</f>
        <v>0</v>
      </c>
      <c r="L16" s="171">
        <f>'tag1'!J4</f>
        <v>0</v>
      </c>
      <c r="M16" s="171">
        <f>'tag1'!K4</f>
        <v>0</v>
      </c>
      <c r="N16" s="171">
        <f>'tag1'!L4</f>
        <v>0</v>
      </c>
      <c r="O16" s="171">
        <f>'tag1'!M4</f>
        <v>0</v>
      </c>
      <c r="P16" s="171">
        <f>'tag1'!N4</f>
        <v>0</v>
      </c>
      <c r="Q16" s="171">
        <f>'tag1'!O4</f>
        <v>0</v>
      </c>
      <c r="R16" s="171">
        <f>'tag1'!P4</f>
        <v>0</v>
      </c>
      <c r="S16" s="171">
        <f>'tag1'!Q4</f>
        <v>0</v>
      </c>
      <c r="T16" s="171">
        <f>'tag1'!R4</f>
        <v>0</v>
      </c>
      <c r="U16" s="171">
        <f>'tag1'!S4</f>
        <v>0</v>
      </c>
      <c r="V16" s="171">
        <f>'tag1'!T4</f>
        <v>0</v>
      </c>
      <c r="W16" s="171">
        <f>'tag1'!U4</f>
        <v>0</v>
      </c>
      <c r="X16" t="str">
        <f>MEBRateData!X7</f>
        <v/>
      </c>
      <c r="Y16" t="str">
        <f>MEBRateData!Y7</f>
        <v/>
      </c>
      <c r="Z16" s="34" t="str">
        <f>MEBRateData!Z7</f>
        <v/>
      </c>
      <c r="AA16" s="34" t="str">
        <f>MEBRateData!AA7</f>
        <v/>
      </c>
      <c r="AB16" s="34" t="str">
        <f>MEBRateData!AB7</f>
        <v/>
      </c>
      <c r="AC16" s="34" t="str">
        <f>MEBRateData!AC7</f>
        <v/>
      </c>
      <c r="AD16" s="34" t="str">
        <f>MEBRateData!AD7</f>
        <v/>
      </c>
      <c r="AE16" s="34" t="str">
        <f>MEBRateData!AE7</f>
        <v/>
      </c>
      <c r="AF16" s="34" t="str">
        <f>MEBRateData!AF7</f>
        <v/>
      </c>
      <c r="AG16" s="34" t="str">
        <f>MEBRateData!AG7</f>
        <v/>
      </c>
      <c r="AH16" s="34" t="str">
        <f>MEBRateData!AH7</f>
        <v/>
      </c>
      <c r="AI16" s="35" t="str">
        <f>MEBRateData!AI7</f>
        <v/>
      </c>
    </row>
    <row r="17" spans="2:35" ht="16.5" thickBot="1" x14ac:dyDescent="0.25">
      <c r="B17" s="215" t="str">
        <f>MID(MEBRateData!A8,IF(ISERROR(FIND(SelectedLang, MEBRateData!A8)),1,FIND(SelectedLang, MEBRateData!A8)+LEN(SelectedLang)), IF(ISERROR(FIND("{", MEBRateData!A8, IF(ISERROR(FIND(SelectedLang, MEBRateData!A8)),1,FIND(SelectedLang, MEBRateData!A8)+LEN(SelectedLang)))),LEN(MEBRateData!A8),FIND("{", MEBRateData!A8, IF(ISERROR(FIND(SelectedLang, MEBRateData!A8)),1,FIND(SelectedLang, MEBRateData!A8)+LEN(SelectedLang)))-1)+1-IF(ISERROR(FIND(SelectedLang, MEBRateData!A8)),1,FIND(SelectedLang, MEBRateData!A8)+LEN(SelectedLang)))</f>
        <v>PCI</v>
      </c>
      <c r="C17" s="171">
        <f>'tag1'!A5</f>
        <v>0</v>
      </c>
      <c r="D17" s="171">
        <f>'tag1'!B5</f>
        <v>0</v>
      </c>
      <c r="E17" s="171">
        <f>'tag1'!C5</f>
        <v>0</v>
      </c>
      <c r="F17" s="171">
        <f>'tag1'!D5</f>
        <v>0</v>
      </c>
      <c r="G17" s="171">
        <f>'tag1'!E5</f>
        <v>0</v>
      </c>
      <c r="H17" s="171">
        <f>'tag1'!F5</f>
        <v>0</v>
      </c>
      <c r="I17" s="171">
        <f>'tag1'!G5</f>
        <v>0</v>
      </c>
      <c r="J17" s="171">
        <f>'tag1'!H5</f>
        <v>0</v>
      </c>
      <c r="K17" s="171">
        <f>'tag1'!I5</f>
        <v>0</v>
      </c>
      <c r="L17" s="171">
        <f>'tag1'!J5</f>
        <v>0</v>
      </c>
      <c r="M17" s="171">
        <f>'tag1'!K5</f>
        <v>0</v>
      </c>
      <c r="N17" s="171">
        <f>'tag1'!L5</f>
        <v>0</v>
      </c>
      <c r="O17" s="171">
        <f>'tag1'!M5</f>
        <v>0</v>
      </c>
      <c r="P17" s="171">
        <f>'tag1'!N5</f>
        <v>0</v>
      </c>
      <c r="Q17" s="171">
        <f>'tag1'!O5</f>
        <v>0</v>
      </c>
      <c r="R17" s="171">
        <f>'tag1'!P5</f>
        <v>0</v>
      </c>
      <c r="S17" s="171">
        <f>'tag1'!Q5</f>
        <v>0</v>
      </c>
      <c r="T17" s="171">
        <f>'tag1'!R5</f>
        <v>0</v>
      </c>
      <c r="U17" s="171">
        <f>'tag1'!S5</f>
        <v>0</v>
      </c>
      <c r="V17" s="171">
        <f>'tag1'!T5</f>
        <v>0</v>
      </c>
      <c r="W17" s="171">
        <f>'tag1'!U5</f>
        <v>0</v>
      </c>
      <c r="X17" t="str">
        <f>MEBRateData!X8</f>
        <v/>
      </c>
      <c r="Y17" t="str">
        <f>MEBRateData!Y8</f>
        <v/>
      </c>
      <c r="Z17" s="34" t="str">
        <f>MEBRateData!Z8</f>
        <v/>
      </c>
      <c r="AA17" s="34" t="str">
        <f>MEBRateData!AA8</f>
        <v/>
      </c>
      <c r="AB17" s="34" t="str">
        <f>MEBRateData!AB8</f>
        <v/>
      </c>
      <c r="AC17" s="34" t="str">
        <f>MEBRateData!AC8</f>
        <v/>
      </c>
      <c r="AD17" s="34" t="str">
        <f>MEBRateData!AD8</f>
        <v/>
      </c>
      <c r="AE17" s="34" t="str">
        <f>MEBRateData!AE8</f>
        <v/>
      </c>
      <c r="AF17" s="34" t="str">
        <f>MEBRateData!AF8</f>
        <v/>
      </c>
      <c r="AG17" s="34" t="str">
        <f>MEBRateData!AG8</f>
        <v/>
      </c>
      <c r="AH17" s="34" t="str">
        <f>MEBRateData!AH8</f>
        <v/>
      </c>
      <c r="AI17" s="35" t="str">
        <f>MEBRateData!AI8</f>
        <v/>
      </c>
    </row>
    <row r="18" spans="2:35" ht="16.5" thickBot="1" x14ac:dyDescent="0.25">
      <c r="B18" s="215" t="str">
        <f>MID(MEBRateData!A9,IF(ISERROR(FIND(SelectedLang, MEBRateData!A9)),1,FIND(SelectedLang, MEBRateData!A9)+LEN(SelectedLang)), IF(ISERROR(FIND("{", MEBRateData!A9, IF(ISERROR(FIND(SelectedLang, MEBRateData!A9)),1,FIND(SelectedLang, MEBRateData!A9)+LEN(SelectedLang)))),LEN(MEBRateData!A9),FIND("{", MEBRateData!A9, IF(ISERROR(FIND(SelectedLang, MEBRateData!A9)),1,FIND(SelectedLang, MEBRateData!A9)+LEN(SelectedLang)))-1)+1-IF(ISERROR(FIND(SelectedLang, MEBRateData!A9)),1,FIND(SelectedLang, MEBRateData!A9)+LEN(SelectedLang)))</f>
        <v>美国球团</v>
      </c>
      <c r="C18" s="171">
        <f>'tag1'!A6</f>
        <v>0</v>
      </c>
      <c r="D18" s="171">
        <f>'tag1'!B6</f>
        <v>0</v>
      </c>
      <c r="E18" s="171">
        <f>'tag1'!C6</f>
        <v>0</v>
      </c>
      <c r="F18" s="171">
        <f>'tag1'!D6</f>
        <v>0</v>
      </c>
      <c r="G18" s="171">
        <f>'tag1'!E6</f>
        <v>0</v>
      </c>
      <c r="H18" s="171">
        <f>'tag1'!F6</f>
        <v>0</v>
      </c>
      <c r="I18" s="171">
        <f>'tag1'!G6</f>
        <v>0</v>
      </c>
      <c r="J18" s="171">
        <f>'tag1'!H6</f>
        <v>0</v>
      </c>
      <c r="K18" s="171">
        <f>'tag1'!I6</f>
        <v>0</v>
      </c>
      <c r="L18" s="171">
        <f>'tag1'!J6</f>
        <v>0</v>
      </c>
      <c r="M18" s="171">
        <f>'tag1'!K6</f>
        <v>0</v>
      </c>
      <c r="N18" s="171">
        <f>'tag1'!L6</f>
        <v>0</v>
      </c>
      <c r="O18" s="171">
        <f>'tag1'!M6</f>
        <v>0</v>
      </c>
      <c r="P18" s="171">
        <f>'tag1'!N6</f>
        <v>0</v>
      </c>
      <c r="Q18" s="171">
        <f>'tag1'!O6</f>
        <v>0</v>
      </c>
      <c r="R18" s="171">
        <f>'tag1'!P6</f>
        <v>0</v>
      </c>
      <c r="S18" s="171">
        <f>'tag1'!Q6</f>
        <v>0</v>
      </c>
      <c r="T18" s="171">
        <f>'tag1'!R6</f>
        <v>0</v>
      </c>
      <c r="U18" s="171">
        <f>'tag1'!S6</f>
        <v>0</v>
      </c>
      <c r="V18" s="171">
        <f>'tag1'!T6</f>
        <v>0</v>
      </c>
      <c r="W18" s="171">
        <f>'tag1'!U6</f>
        <v>0</v>
      </c>
      <c r="X18" t="str">
        <f>MEBRateData!X9</f>
        <v/>
      </c>
      <c r="Y18" t="str">
        <f>MEBRateData!Y9</f>
        <v/>
      </c>
      <c r="Z18" s="34" t="str">
        <f>MEBRateData!Z9</f>
        <v/>
      </c>
      <c r="AA18" s="34" t="str">
        <f>MEBRateData!AA9</f>
        <v/>
      </c>
      <c r="AB18" s="34" t="str">
        <f>MEBRateData!AB9</f>
        <v/>
      </c>
      <c r="AC18" s="34" t="str">
        <f>MEBRateData!AC9</f>
        <v/>
      </c>
      <c r="AD18" s="34" t="str">
        <f>MEBRateData!AD9</f>
        <v/>
      </c>
      <c r="AE18" s="34" t="str">
        <f>MEBRateData!AE9</f>
        <v/>
      </c>
      <c r="AF18" s="34" t="str">
        <f>MEBRateData!AF9</f>
        <v/>
      </c>
      <c r="AG18" s="34" t="str">
        <f>MEBRateData!AG9</f>
        <v/>
      </c>
      <c r="AH18" s="34" t="str">
        <f>MEBRateData!AH9</f>
        <v/>
      </c>
      <c r="AI18" s="35" t="str">
        <f>MEBRateData!AI9</f>
        <v/>
      </c>
    </row>
    <row r="19" spans="2:35" ht="16.5" thickBot="1" x14ac:dyDescent="0.25">
      <c r="B19" s="215" t="str">
        <f>MID(MEBRateData!A10,IF(ISERROR(FIND(SelectedLang, MEBRateData!A10)),1,FIND(SelectedLang, MEBRateData!A10)+LEN(SelectedLang)), IF(ISERROR(FIND("{", MEBRateData!A10, IF(ISERROR(FIND(SelectedLang, MEBRateData!A10)),1,FIND(SelectedLang, MEBRateData!A10)+LEN(SelectedLang)))),LEN(MEBRateData!A10),FIND("{", MEBRateData!A10, IF(ISERROR(FIND(SelectedLang, MEBRateData!A10)),1,FIND(SelectedLang, MEBRateData!A10)+LEN(SelectedLang)))-1)+1-IF(ISERROR(FIND(SelectedLang, MEBRateData!A10)),1,FIND(SelectedLang, MEBRateData!A10)+LEN(SelectedLang)))</f>
        <v>风</v>
      </c>
      <c r="C19" s="171">
        <f>'tag1'!A7</f>
        <v>0</v>
      </c>
      <c r="D19" s="171">
        <f>'tag1'!B7</f>
        <v>0</v>
      </c>
      <c r="E19" s="171">
        <f>'tag1'!C7</f>
        <v>0</v>
      </c>
      <c r="F19" s="171">
        <f>'tag1'!D7</f>
        <v>0</v>
      </c>
      <c r="G19" s="171">
        <f>'tag1'!E7</f>
        <v>0</v>
      </c>
      <c r="H19" s="171">
        <f>'tag1'!F7</f>
        <v>0</v>
      </c>
      <c r="I19" s="171">
        <f>'tag1'!G7</f>
        <v>0</v>
      </c>
      <c r="J19" s="171">
        <f>'tag1'!H7</f>
        <v>0</v>
      </c>
      <c r="K19" s="171">
        <f>'tag1'!I7</f>
        <v>0</v>
      </c>
      <c r="L19" s="171">
        <f>'tag1'!J7</f>
        <v>0</v>
      </c>
      <c r="M19" s="171">
        <f>'tag1'!K7</f>
        <v>0</v>
      </c>
      <c r="N19" s="171">
        <f>'tag1'!L7</f>
        <v>0</v>
      </c>
      <c r="O19" s="171">
        <f>'tag1'!M7</f>
        <v>0</v>
      </c>
      <c r="P19" s="171">
        <f>'tag1'!N7</f>
        <v>0</v>
      </c>
      <c r="Q19" s="171">
        <f>'tag1'!O7</f>
        <v>0</v>
      </c>
      <c r="R19" s="171">
        <f>'tag1'!P7</f>
        <v>0</v>
      </c>
      <c r="S19" s="171">
        <f>'tag1'!Q7</f>
        <v>0</v>
      </c>
      <c r="T19" s="171">
        <f>'tag1'!R7</f>
        <v>0</v>
      </c>
      <c r="U19" s="171">
        <f>'tag1'!S7</f>
        <v>0</v>
      </c>
      <c r="V19" s="171">
        <f>'tag1'!T7</f>
        <v>0</v>
      </c>
      <c r="W19" s="171">
        <f>'tag1'!U7</f>
        <v>0</v>
      </c>
      <c r="X19" t="str">
        <f>MEBRateData!X10</f>
        <v/>
      </c>
      <c r="Y19" t="str">
        <f>MEBRateData!Y10</f>
        <v/>
      </c>
      <c r="Z19" s="34" t="str">
        <f>MEBRateData!Z10</f>
        <v/>
      </c>
      <c r="AA19" s="34" t="str">
        <f>MEBRateData!AA10</f>
        <v/>
      </c>
      <c r="AB19" s="34" t="str">
        <f>MEBRateData!AB10</f>
        <v/>
      </c>
      <c r="AC19" s="34" t="str">
        <f>MEBRateData!AC10</f>
        <v/>
      </c>
      <c r="AD19" s="34" t="str">
        <f>MEBRateData!AD10</f>
        <v/>
      </c>
      <c r="AE19" s="34" t="str">
        <f>MEBRateData!AE10</f>
        <v/>
      </c>
      <c r="AF19" s="34" t="str">
        <f>MEBRateData!AF10</f>
        <v/>
      </c>
      <c r="AG19" s="34" t="str">
        <f>MEBRateData!AG10</f>
        <v/>
      </c>
      <c r="AH19" s="34" t="str">
        <f>MEBRateData!AH10</f>
        <v/>
      </c>
      <c r="AI19" s="35" t="str">
        <f>MEBRateData!AI10</f>
        <v/>
      </c>
    </row>
    <row r="20" spans="2:35" ht="15.75" hidden="1" x14ac:dyDescent="0.2">
      <c r="B20" s="215" t="str">
        <f>MID(MEBRateData!A11,IF(ISERROR(FIND(SelectedLang, MEBRateData!A11)),1,FIND(SelectedLang, MEBRateData!A11)+LEN(SelectedLang)), IF(ISERROR(FIND("{", MEBRateData!A11, IF(ISERROR(FIND(SelectedLang, MEBRateData!A11)),1,FIND(SelectedLang, MEBRateData!A11)+LEN(SelectedLang)))),LEN(MEBRateData!A11),FIND("{", MEBRateData!A11, IF(ISERROR(FIND(SelectedLang, MEBRateData!A11)),1,FIND(SelectedLang, MEBRateData!A11)+LEN(SelectedLang)))-1)+1-IF(ISERROR(FIND(SelectedLang, MEBRateData!A11)),1,FIND(SelectedLang, MEBRateData!A11)+LEN(SelectedLang)))</f>
        <v/>
      </c>
      <c r="C20" s="172" t="str">
        <f>MEBRateData!B11</f>
        <v/>
      </c>
      <c r="D20" s="34" t="str">
        <f>MEBRateData!C11</f>
        <v/>
      </c>
      <c r="E20" s="34" t="str">
        <f>MEBRateData!D11</f>
        <v/>
      </c>
      <c r="F20" s="34" t="str">
        <f>MEBRateData!E11</f>
        <v/>
      </c>
      <c r="G20" s="34" t="str">
        <f>MEBRateData!F11</f>
        <v/>
      </c>
      <c r="H20" s="34" t="str">
        <f>MEBRateData!G11</f>
        <v/>
      </c>
      <c r="I20" s="34" t="str">
        <f>MEBRateData!H11</f>
        <v/>
      </c>
      <c r="J20" s="34" t="str">
        <f>MEBRateData!I11</f>
        <v/>
      </c>
      <c r="K20" s="34" t="str">
        <f>MEBRateData!J11</f>
        <v/>
      </c>
      <c r="L20" s="34" t="str">
        <f>MEBRateData!K11</f>
        <v/>
      </c>
      <c r="M20" s="34" t="str">
        <f>MEBRateData!L11</f>
        <v/>
      </c>
      <c r="N20" s="34" t="str">
        <f>MEBRateData!M11</f>
        <v/>
      </c>
      <c r="O20" s="34" t="str">
        <f>MEBRateData!N11</f>
        <v/>
      </c>
      <c r="P20" s="34" t="str">
        <f>MEBRateData!O11</f>
        <v/>
      </c>
      <c r="Q20" s="34" t="str">
        <f>MEBRateData!P11</f>
        <v/>
      </c>
      <c r="R20" s="34" t="str">
        <f>MEBRateData!Q11</f>
        <v/>
      </c>
      <c r="S20" s="34" t="str">
        <f>MEBRateData!R11</f>
        <v/>
      </c>
      <c r="T20" s="34" t="str">
        <f>MEBRateData!S11</f>
        <v/>
      </c>
      <c r="U20" s="34" t="str">
        <f>MEBRateData!T11</f>
        <v/>
      </c>
      <c r="V20" s="34" t="str">
        <f>MEBRateData!U11</f>
        <v/>
      </c>
      <c r="W20" s="34" t="str">
        <f>MEBRateData!V11</f>
        <v/>
      </c>
      <c r="X20" t="str">
        <f>MEBRateData!X11</f>
        <v/>
      </c>
      <c r="Y20" t="str">
        <f>MEBRateData!Y11</f>
        <v/>
      </c>
      <c r="Z20" s="34" t="str">
        <f>MEBRateData!Z11</f>
        <v/>
      </c>
      <c r="AA20" s="34" t="str">
        <f>MEBRateData!AA11</f>
        <v/>
      </c>
      <c r="AB20" s="34" t="str">
        <f>MEBRateData!AB11</f>
        <v/>
      </c>
      <c r="AC20" s="34" t="str">
        <f>MEBRateData!AC11</f>
        <v/>
      </c>
      <c r="AD20" s="34" t="str">
        <f>MEBRateData!AD11</f>
        <v/>
      </c>
      <c r="AE20" s="34" t="str">
        <f>MEBRateData!AE11</f>
        <v/>
      </c>
      <c r="AF20" s="34" t="str">
        <f>MEBRateData!AF11</f>
        <v/>
      </c>
      <c r="AG20" s="34" t="str">
        <f>MEBRateData!AG11</f>
        <v/>
      </c>
      <c r="AH20" s="34" t="str">
        <f>MEBRateData!AH11</f>
        <v/>
      </c>
      <c r="AI20" s="35" t="str">
        <f>MEBRateData!AI11</f>
        <v/>
      </c>
    </row>
    <row r="21" spans="2:35" ht="15.75" hidden="1" x14ac:dyDescent="0.2">
      <c r="B21" s="215" t="str">
        <f>MID(MEBRateData!A12,IF(ISERROR(FIND(SelectedLang, MEBRateData!A12)),1,FIND(SelectedLang, MEBRateData!A12)+LEN(SelectedLang)), IF(ISERROR(FIND("{", MEBRateData!A12, IF(ISERROR(FIND(SelectedLang, MEBRateData!A12)),1,FIND(SelectedLang, MEBRateData!A12)+LEN(SelectedLang)))),LEN(MEBRateData!A12),FIND("{", MEBRateData!A12, IF(ISERROR(FIND(SelectedLang, MEBRateData!A12)),1,FIND(SelectedLang, MEBRateData!A12)+LEN(SelectedLang)))-1)+1-IF(ISERROR(FIND(SelectedLang, MEBRateData!A12)),1,FIND(SelectedLang, MEBRateData!A12)+LEN(SelectedLang)))</f>
        <v/>
      </c>
      <c r="C21" s="172" t="str">
        <f>MEBRateData!B12</f>
        <v/>
      </c>
      <c r="D21" s="34" t="str">
        <f>MEBRateData!C12</f>
        <v/>
      </c>
      <c r="E21" s="34" t="str">
        <f>MEBRateData!D12</f>
        <v/>
      </c>
      <c r="F21" s="34" t="str">
        <f>MEBRateData!E12</f>
        <v/>
      </c>
      <c r="G21" s="34" t="str">
        <f>MEBRateData!F12</f>
        <v/>
      </c>
      <c r="H21" s="34" t="str">
        <f>MEBRateData!G12</f>
        <v/>
      </c>
      <c r="I21" s="34" t="str">
        <f>MEBRateData!H12</f>
        <v/>
      </c>
      <c r="J21" s="34" t="str">
        <f>MEBRateData!I12</f>
        <v/>
      </c>
      <c r="K21" s="34" t="str">
        <f>MEBRateData!J12</f>
        <v/>
      </c>
      <c r="L21" s="34" t="str">
        <f>MEBRateData!K12</f>
        <v/>
      </c>
      <c r="M21" s="34" t="str">
        <f>MEBRateData!L12</f>
        <v/>
      </c>
      <c r="N21" s="34" t="str">
        <f>MEBRateData!M12</f>
        <v/>
      </c>
      <c r="O21" s="34" t="str">
        <f>MEBRateData!N12</f>
        <v/>
      </c>
      <c r="P21" s="34" t="str">
        <f>MEBRateData!O12</f>
        <v/>
      </c>
      <c r="Q21" s="34" t="str">
        <f>MEBRateData!P12</f>
        <v/>
      </c>
      <c r="R21" s="34" t="str">
        <f>MEBRateData!Q12</f>
        <v/>
      </c>
      <c r="S21" s="34" t="str">
        <f>MEBRateData!R12</f>
        <v/>
      </c>
      <c r="T21" s="34" t="str">
        <f>MEBRateData!S12</f>
        <v/>
      </c>
      <c r="U21" s="34" t="str">
        <f>MEBRateData!T12</f>
        <v/>
      </c>
      <c r="V21" s="34" t="str">
        <f>MEBRateData!U12</f>
        <v/>
      </c>
      <c r="W21" s="34" t="str">
        <f>MEBRateData!V12</f>
        <v/>
      </c>
      <c r="X21" t="str">
        <f>MEBRateData!X12</f>
        <v/>
      </c>
      <c r="Y21" t="str">
        <f>MEBRateData!Y12</f>
        <v/>
      </c>
      <c r="Z21" s="34" t="str">
        <f>MEBRateData!Z12</f>
        <v/>
      </c>
      <c r="AA21" s="34" t="str">
        <f>MEBRateData!AA12</f>
        <v/>
      </c>
      <c r="AB21" s="34" t="str">
        <f>MEBRateData!AB12</f>
        <v/>
      </c>
      <c r="AC21" s="34" t="str">
        <f>MEBRateData!AC12</f>
        <v/>
      </c>
      <c r="AD21" s="34" t="str">
        <f>MEBRateData!AD12</f>
        <v/>
      </c>
      <c r="AE21" s="34" t="str">
        <f>MEBRateData!AE12</f>
        <v/>
      </c>
      <c r="AF21" s="34" t="str">
        <f>MEBRateData!AF12</f>
        <v/>
      </c>
      <c r="AG21" s="34" t="str">
        <f>MEBRateData!AG12</f>
        <v/>
      </c>
      <c r="AH21" s="34" t="str">
        <f>MEBRateData!AH12</f>
        <v/>
      </c>
      <c r="AI21" s="35" t="str">
        <f>MEBRateData!AI12</f>
        <v/>
      </c>
    </row>
    <row r="22" spans="2:35" ht="15.75" hidden="1" x14ac:dyDescent="0.2">
      <c r="B22" s="215" t="str">
        <f>MID(MEBRateData!A13,IF(ISERROR(FIND(SelectedLang, MEBRateData!A13)),1,FIND(SelectedLang, MEBRateData!A13)+LEN(SelectedLang)), IF(ISERROR(FIND("{", MEBRateData!A13, IF(ISERROR(FIND(SelectedLang, MEBRateData!A13)),1,FIND(SelectedLang, MEBRateData!A13)+LEN(SelectedLang)))),LEN(MEBRateData!A13),FIND("{", MEBRateData!A13, IF(ISERROR(FIND(SelectedLang, MEBRateData!A13)),1,FIND(SelectedLang, MEBRateData!A13)+LEN(SelectedLang)))-1)+1-IF(ISERROR(FIND(SelectedLang, MEBRateData!A13)),1,FIND(SelectedLang, MEBRateData!A13)+LEN(SelectedLang)))</f>
        <v/>
      </c>
      <c r="C22" s="172" t="str">
        <f>MEBRateData!B13</f>
        <v/>
      </c>
      <c r="D22" s="34" t="str">
        <f>MEBRateData!C13</f>
        <v/>
      </c>
      <c r="E22" s="34" t="str">
        <f>MEBRateData!D13</f>
        <v/>
      </c>
      <c r="F22" s="34" t="str">
        <f>MEBRateData!E13</f>
        <v/>
      </c>
      <c r="G22" s="34" t="str">
        <f>MEBRateData!F13</f>
        <v/>
      </c>
      <c r="H22" s="34" t="str">
        <f>MEBRateData!G13</f>
        <v/>
      </c>
      <c r="I22" s="34" t="str">
        <f>MEBRateData!H13</f>
        <v/>
      </c>
      <c r="J22" s="34" t="str">
        <f>MEBRateData!I13</f>
        <v/>
      </c>
      <c r="K22" s="34" t="str">
        <f>MEBRateData!J13</f>
        <v/>
      </c>
      <c r="L22" s="34" t="str">
        <f>MEBRateData!K13</f>
        <v/>
      </c>
      <c r="M22" s="34" t="str">
        <f>MEBRateData!L13</f>
        <v/>
      </c>
      <c r="N22" s="34" t="str">
        <f>MEBRateData!M13</f>
        <v/>
      </c>
      <c r="O22" s="34" t="str">
        <f>MEBRateData!N13</f>
        <v/>
      </c>
      <c r="P22" s="34" t="str">
        <f>MEBRateData!O13</f>
        <v/>
      </c>
      <c r="Q22" s="34" t="str">
        <f>MEBRateData!P13</f>
        <v/>
      </c>
      <c r="R22" s="34" t="str">
        <f>MEBRateData!Q13</f>
        <v/>
      </c>
      <c r="S22" s="34" t="str">
        <f>MEBRateData!R13</f>
        <v/>
      </c>
      <c r="T22" s="34" t="str">
        <f>MEBRateData!S13</f>
        <v/>
      </c>
      <c r="U22" s="34" t="str">
        <f>MEBRateData!T13</f>
        <v/>
      </c>
      <c r="V22" s="34" t="str">
        <f>MEBRateData!U13</f>
        <v/>
      </c>
      <c r="W22" s="34" t="str">
        <f>MEBRateData!V13</f>
        <v/>
      </c>
      <c r="X22" t="str">
        <f>MEBRateData!X13</f>
        <v/>
      </c>
      <c r="Y22" t="str">
        <f>MEBRateData!Y13</f>
        <v/>
      </c>
      <c r="Z22" s="34" t="str">
        <f>MEBRateData!Z13</f>
        <v/>
      </c>
      <c r="AA22" s="34" t="str">
        <f>MEBRateData!AA13</f>
        <v/>
      </c>
      <c r="AB22" s="34" t="str">
        <f>MEBRateData!AB13</f>
        <v/>
      </c>
      <c r="AC22" s="34" t="str">
        <f>MEBRateData!AC13</f>
        <v/>
      </c>
      <c r="AD22" s="34" t="str">
        <f>MEBRateData!AD13</f>
        <v/>
      </c>
      <c r="AE22" s="34" t="str">
        <f>MEBRateData!AE13</f>
        <v/>
      </c>
      <c r="AF22" s="34" t="str">
        <f>MEBRateData!AF13</f>
        <v/>
      </c>
      <c r="AG22" s="34" t="str">
        <f>MEBRateData!AG13</f>
        <v/>
      </c>
      <c r="AH22" s="34" t="str">
        <f>MEBRateData!AH13</f>
        <v/>
      </c>
      <c r="AI22" s="35" t="str">
        <f>MEBRateData!AI13</f>
        <v/>
      </c>
    </row>
    <row r="23" spans="2:35" ht="15.75" hidden="1" x14ac:dyDescent="0.2">
      <c r="B23" s="215" t="str">
        <f>MID(MEBRateData!A14,IF(ISERROR(FIND(SelectedLang, MEBRateData!A14)),1,FIND(SelectedLang, MEBRateData!A14)+LEN(SelectedLang)), IF(ISERROR(FIND("{", MEBRateData!A14, IF(ISERROR(FIND(SelectedLang, MEBRateData!A14)),1,FIND(SelectedLang, MEBRateData!A14)+LEN(SelectedLang)))),LEN(MEBRateData!A14),FIND("{", MEBRateData!A14, IF(ISERROR(FIND(SelectedLang, MEBRateData!A14)),1,FIND(SelectedLang, MEBRateData!A14)+LEN(SelectedLang)))-1)+1-IF(ISERROR(FIND(SelectedLang, MEBRateData!A14)),1,FIND(SelectedLang, MEBRateData!A14)+LEN(SelectedLang)))</f>
        <v/>
      </c>
      <c r="C23" s="172" t="str">
        <f>MEBRateData!B14</f>
        <v/>
      </c>
      <c r="D23" s="34" t="str">
        <f>MEBRateData!C14</f>
        <v/>
      </c>
      <c r="E23" s="34" t="str">
        <f>MEBRateData!D14</f>
        <v/>
      </c>
      <c r="F23" s="34" t="str">
        <f>MEBRateData!E14</f>
        <v/>
      </c>
      <c r="G23" s="34" t="str">
        <f>MEBRateData!F14</f>
        <v/>
      </c>
      <c r="H23" s="34" t="str">
        <f>MEBRateData!G14</f>
        <v/>
      </c>
      <c r="I23" s="34" t="str">
        <f>MEBRateData!H14</f>
        <v/>
      </c>
      <c r="J23" s="34" t="str">
        <f>MEBRateData!I14</f>
        <v/>
      </c>
      <c r="K23" s="34" t="str">
        <f>MEBRateData!J14</f>
        <v/>
      </c>
      <c r="L23" s="34" t="str">
        <f>MEBRateData!K14</f>
        <v/>
      </c>
      <c r="M23" s="34" t="str">
        <f>MEBRateData!L14</f>
        <v/>
      </c>
      <c r="N23" s="34" t="str">
        <f>MEBRateData!M14</f>
        <v/>
      </c>
      <c r="O23" s="34" t="str">
        <f>MEBRateData!N14</f>
        <v/>
      </c>
      <c r="P23" s="34" t="str">
        <f>MEBRateData!O14</f>
        <v/>
      </c>
      <c r="Q23" s="34" t="str">
        <f>MEBRateData!P14</f>
        <v/>
      </c>
      <c r="R23" s="34" t="str">
        <f>MEBRateData!Q14</f>
        <v/>
      </c>
      <c r="S23" s="34" t="str">
        <f>MEBRateData!R14</f>
        <v/>
      </c>
      <c r="T23" s="34" t="str">
        <f>MEBRateData!S14</f>
        <v/>
      </c>
      <c r="U23" s="34" t="str">
        <f>MEBRateData!T14</f>
        <v/>
      </c>
      <c r="V23" s="34" t="str">
        <f>MEBRateData!U14</f>
        <v/>
      </c>
      <c r="W23" s="34" t="str">
        <f>MEBRateData!V14</f>
        <v/>
      </c>
      <c r="X23" t="str">
        <f>MEBRateData!X14</f>
        <v/>
      </c>
      <c r="Y23" t="str">
        <f>MEBRateData!Y14</f>
        <v/>
      </c>
      <c r="Z23" s="34" t="str">
        <f>MEBRateData!Z14</f>
        <v/>
      </c>
      <c r="AA23" s="34" t="str">
        <f>MEBRateData!AA14</f>
        <v/>
      </c>
      <c r="AB23" s="34" t="str">
        <f>MEBRateData!AB14</f>
        <v/>
      </c>
      <c r="AC23" s="34" t="str">
        <f>MEBRateData!AC14</f>
        <v/>
      </c>
      <c r="AD23" s="34" t="str">
        <f>MEBRateData!AD14</f>
        <v/>
      </c>
      <c r="AE23" s="34" t="str">
        <f>MEBRateData!AE14</f>
        <v/>
      </c>
      <c r="AF23" s="34" t="str">
        <f>MEBRateData!AF14</f>
        <v/>
      </c>
      <c r="AG23" s="34" t="str">
        <f>MEBRateData!AG14</f>
        <v/>
      </c>
      <c r="AH23" s="34" t="str">
        <f>MEBRateData!AH14</f>
        <v/>
      </c>
      <c r="AI23" s="35" t="str">
        <f>MEBRateData!AI14</f>
        <v/>
      </c>
    </row>
    <row r="24" spans="2:35" ht="15.75" hidden="1" x14ac:dyDescent="0.2">
      <c r="B24" s="215" t="str">
        <f>MID(MEBRateData!A15,IF(ISERROR(FIND(SelectedLang, MEBRateData!A15)),1,FIND(SelectedLang, MEBRateData!A15)+LEN(SelectedLang)), IF(ISERROR(FIND("{", MEBRateData!A15, IF(ISERROR(FIND(SelectedLang, MEBRateData!A15)),1,FIND(SelectedLang, MEBRateData!A15)+LEN(SelectedLang)))),LEN(MEBRateData!A15),FIND("{", MEBRateData!A15, IF(ISERROR(FIND(SelectedLang, MEBRateData!A15)),1,FIND(SelectedLang, MEBRateData!A15)+LEN(SelectedLang)))-1)+1-IF(ISERROR(FIND(SelectedLang, MEBRateData!A15)),1,FIND(SelectedLang, MEBRateData!A15)+LEN(SelectedLang)))</f>
        <v/>
      </c>
      <c r="C24" s="172" t="str">
        <f>MEBRateData!B15</f>
        <v/>
      </c>
      <c r="D24" s="34" t="str">
        <f>MEBRateData!C15</f>
        <v/>
      </c>
      <c r="E24" s="34" t="str">
        <f>MEBRateData!D15</f>
        <v/>
      </c>
      <c r="F24" s="34" t="str">
        <f>MEBRateData!E15</f>
        <v/>
      </c>
      <c r="G24" s="34" t="str">
        <f>MEBRateData!F15</f>
        <v/>
      </c>
      <c r="H24" s="34" t="str">
        <f>MEBRateData!G15</f>
        <v/>
      </c>
      <c r="I24" s="34" t="str">
        <f>MEBRateData!H15</f>
        <v/>
      </c>
      <c r="J24" s="34" t="str">
        <f>MEBRateData!I15</f>
        <v/>
      </c>
      <c r="K24" s="34" t="str">
        <f>MEBRateData!J15</f>
        <v/>
      </c>
      <c r="L24" s="34" t="str">
        <f>MEBRateData!K15</f>
        <v/>
      </c>
      <c r="M24" s="34" t="str">
        <f>MEBRateData!L15</f>
        <v/>
      </c>
      <c r="N24" s="34" t="str">
        <f>MEBRateData!M15</f>
        <v/>
      </c>
      <c r="O24" s="34" t="str">
        <f>MEBRateData!N15</f>
        <v/>
      </c>
      <c r="P24" s="34" t="str">
        <f>MEBRateData!O15</f>
        <v/>
      </c>
      <c r="Q24" s="34" t="str">
        <f>MEBRateData!P15</f>
        <v/>
      </c>
      <c r="R24" s="34" t="str">
        <f>MEBRateData!Q15</f>
        <v/>
      </c>
      <c r="S24" s="34" t="str">
        <f>MEBRateData!R15</f>
        <v/>
      </c>
      <c r="T24" s="34" t="str">
        <f>MEBRateData!S15</f>
        <v/>
      </c>
      <c r="U24" s="34" t="str">
        <f>MEBRateData!T15</f>
        <v/>
      </c>
      <c r="V24" s="34" t="str">
        <f>MEBRateData!U15</f>
        <v/>
      </c>
      <c r="W24" s="34" t="str">
        <f>MEBRateData!V15</f>
        <v/>
      </c>
      <c r="X24" t="str">
        <f>MEBRateData!X15</f>
        <v/>
      </c>
      <c r="Y24" t="str">
        <f>MEBRateData!Y15</f>
        <v/>
      </c>
      <c r="Z24" s="34" t="str">
        <f>MEBRateData!Z15</f>
        <v/>
      </c>
      <c r="AA24" s="34" t="str">
        <f>MEBRateData!AA15</f>
        <v/>
      </c>
      <c r="AB24" s="34" t="str">
        <f>MEBRateData!AB15</f>
        <v/>
      </c>
      <c r="AC24" s="34" t="str">
        <f>MEBRateData!AC15</f>
        <v/>
      </c>
      <c r="AD24" s="34" t="str">
        <f>MEBRateData!AD15</f>
        <v/>
      </c>
      <c r="AE24" s="34" t="str">
        <f>MEBRateData!AE15</f>
        <v/>
      </c>
      <c r="AF24" s="34" t="str">
        <f>MEBRateData!AF15</f>
        <v/>
      </c>
      <c r="AG24" s="34" t="str">
        <f>MEBRateData!AG15</f>
        <v/>
      </c>
      <c r="AH24" s="34" t="str">
        <f>MEBRateData!AH15</f>
        <v/>
      </c>
      <c r="AI24" s="35" t="str">
        <f>MEBRateData!AI15</f>
        <v/>
      </c>
    </row>
    <row r="25" spans="2:35" ht="15.75" hidden="1" x14ac:dyDescent="0.2">
      <c r="B25" s="215" t="str">
        <f>MID(MEBRateData!A16,IF(ISERROR(FIND(SelectedLang, MEBRateData!A16)),1,FIND(SelectedLang, MEBRateData!A16)+LEN(SelectedLang)), IF(ISERROR(FIND("{", MEBRateData!A16, IF(ISERROR(FIND(SelectedLang, MEBRateData!A16)),1,FIND(SelectedLang, MEBRateData!A16)+LEN(SelectedLang)))),LEN(MEBRateData!A16),FIND("{", MEBRateData!A16, IF(ISERROR(FIND(SelectedLang, MEBRateData!A16)),1,FIND(SelectedLang, MEBRateData!A16)+LEN(SelectedLang)))-1)+1-IF(ISERROR(FIND(SelectedLang, MEBRateData!A16)),1,FIND(SelectedLang, MEBRateData!A16)+LEN(SelectedLang)))</f>
        <v/>
      </c>
      <c r="C25" s="172" t="str">
        <f>MEBRateData!B16</f>
        <v/>
      </c>
      <c r="D25" s="34" t="str">
        <f>MEBRateData!C16</f>
        <v/>
      </c>
      <c r="E25" s="34" t="str">
        <f>MEBRateData!D16</f>
        <v/>
      </c>
      <c r="F25" s="34" t="str">
        <f>MEBRateData!E16</f>
        <v/>
      </c>
      <c r="G25" s="34" t="str">
        <f>MEBRateData!F16</f>
        <v/>
      </c>
      <c r="H25" s="34" t="str">
        <f>MEBRateData!G16</f>
        <v/>
      </c>
      <c r="I25" s="34" t="str">
        <f>MEBRateData!H16</f>
        <v/>
      </c>
      <c r="J25" s="34" t="str">
        <f>MEBRateData!I16</f>
        <v/>
      </c>
      <c r="K25" s="34" t="str">
        <f>MEBRateData!J16</f>
        <v/>
      </c>
      <c r="L25" s="34" t="str">
        <f>MEBRateData!K16</f>
        <v/>
      </c>
      <c r="M25" s="34" t="str">
        <f>MEBRateData!L16</f>
        <v/>
      </c>
      <c r="N25" s="34" t="str">
        <f>MEBRateData!M16</f>
        <v/>
      </c>
      <c r="O25" s="34" t="str">
        <f>MEBRateData!N16</f>
        <v/>
      </c>
      <c r="P25" s="34" t="str">
        <f>MEBRateData!O16</f>
        <v/>
      </c>
      <c r="Q25" s="34" t="str">
        <f>MEBRateData!P16</f>
        <v/>
      </c>
      <c r="R25" s="34" t="str">
        <f>MEBRateData!Q16</f>
        <v/>
      </c>
      <c r="S25" s="34" t="str">
        <f>MEBRateData!R16</f>
        <v/>
      </c>
      <c r="T25" s="34" t="str">
        <f>MEBRateData!S16</f>
        <v/>
      </c>
      <c r="U25" s="34" t="str">
        <f>MEBRateData!T16</f>
        <v/>
      </c>
      <c r="V25" s="34" t="str">
        <f>MEBRateData!U16</f>
        <v/>
      </c>
      <c r="W25" s="34" t="str">
        <f>MEBRateData!V16</f>
        <v/>
      </c>
      <c r="X25" t="str">
        <f>MEBRateData!X16</f>
        <v/>
      </c>
      <c r="Y25" t="str">
        <f>MEBRateData!Y16</f>
        <v/>
      </c>
      <c r="Z25" s="34" t="str">
        <f>MEBRateData!Z16</f>
        <v/>
      </c>
      <c r="AA25" s="34" t="str">
        <f>MEBRateData!AA16</f>
        <v/>
      </c>
      <c r="AB25" s="34" t="str">
        <f>MEBRateData!AB16</f>
        <v/>
      </c>
      <c r="AC25" s="34" t="str">
        <f>MEBRateData!AC16</f>
        <v/>
      </c>
      <c r="AD25" s="34" t="str">
        <f>MEBRateData!AD16</f>
        <v/>
      </c>
      <c r="AE25" s="34" t="str">
        <f>MEBRateData!AE16</f>
        <v/>
      </c>
      <c r="AF25" s="34" t="str">
        <f>MEBRateData!AF16</f>
        <v/>
      </c>
      <c r="AG25" s="34" t="str">
        <f>MEBRateData!AG16</f>
        <v/>
      </c>
      <c r="AH25" s="34" t="str">
        <f>MEBRateData!AH16</f>
        <v/>
      </c>
      <c r="AI25" s="35" t="str">
        <f>MEBRateData!AI16</f>
        <v/>
      </c>
    </row>
    <row r="26" spans="2:35" ht="15.75" hidden="1" x14ac:dyDescent="0.2">
      <c r="B26" s="215" t="str">
        <f>MID(MEBRateData!A17,IF(ISERROR(FIND(SelectedLang, MEBRateData!A17)),1,FIND(SelectedLang, MEBRateData!A17)+LEN(SelectedLang)), IF(ISERROR(FIND("{", MEBRateData!A17, IF(ISERROR(FIND(SelectedLang, MEBRateData!A17)),1,FIND(SelectedLang, MEBRateData!A17)+LEN(SelectedLang)))),LEN(MEBRateData!A17),FIND("{", MEBRateData!A17, IF(ISERROR(FIND(SelectedLang, MEBRateData!A17)),1,FIND(SelectedLang, MEBRateData!A17)+LEN(SelectedLang)))-1)+1-IF(ISERROR(FIND(SelectedLang, MEBRateData!A17)),1,FIND(SelectedLang, MEBRateData!A17)+LEN(SelectedLang)))</f>
        <v/>
      </c>
      <c r="C26" s="172" t="str">
        <f>MEBRateData!B17</f>
        <v/>
      </c>
      <c r="D26" s="34" t="str">
        <f>MEBRateData!C17</f>
        <v/>
      </c>
      <c r="E26" s="34" t="str">
        <f>MEBRateData!D17</f>
        <v/>
      </c>
      <c r="F26" s="34" t="str">
        <f>MEBRateData!E17</f>
        <v/>
      </c>
      <c r="G26" s="34" t="str">
        <f>MEBRateData!F17</f>
        <v/>
      </c>
      <c r="H26" s="34" t="str">
        <f>MEBRateData!G17</f>
        <v/>
      </c>
      <c r="I26" s="34" t="str">
        <f>MEBRateData!H17</f>
        <v/>
      </c>
      <c r="J26" s="34" t="str">
        <f>MEBRateData!I17</f>
        <v/>
      </c>
      <c r="K26" s="34" t="str">
        <f>MEBRateData!J17</f>
        <v/>
      </c>
      <c r="L26" s="34" t="str">
        <f>MEBRateData!K17</f>
        <v/>
      </c>
      <c r="M26" s="34" t="str">
        <f>MEBRateData!L17</f>
        <v/>
      </c>
      <c r="N26" s="34" t="str">
        <f>MEBRateData!M17</f>
        <v/>
      </c>
      <c r="O26" s="34" t="str">
        <f>MEBRateData!N17</f>
        <v/>
      </c>
      <c r="P26" s="34" t="str">
        <f>MEBRateData!O17</f>
        <v/>
      </c>
      <c r="Q26" s="34" t="str">
        <f>MEBRateData!P17</f>
        <v/>
      </c>
      <c r="R26" s="34" t="str">
        <f>MEBRateData!Q17</f>
        <v/>
      </c>
      <c r="S26" s="34" t="str">
        <f>MEBRateData!R17</f>
        <v/>
      </c>
      <c r="T26" s="34" t="str">
        <f>MEBRateData!S17</f>
        <v/>
      </c>
      <c r="U26" s="34" t="str">
        <f>MEBRateData!T17</f>
        <v/>
      </c>
      <c r="V26" s="34" t="str">
        <f>MEBRateData!U17</f>
        <v/>
      </c>
      <c r="W26" s="34" t="str">
        <f>MEBRateData!V17</f>
        <v/>
      </c>
      <c r="X26" t="str">
        <f>MEBRateData!X17</f>
        <v/>
      </c>
      <c r="Y26" t="str">
        <f>MEBRateData!Y17</f>
        <v/>
      </c>
      <c r="Z26" s="34" t="str">
        <f>MEBRateData!Z17</f>
        <v/>
      </c>
      <c r="AA26" s="34" t="str">
        <f>MEBRateData!AA17</f>
        <v/>
      </c>
      <c r="AB26" s="34" t="str">
        <f>MEBRateData!AB17</f>
        <v/>
      </c>
      <c r="AC26" s="34" t="str">
        <f>MEBRateData!AC17</f>
        <v/>
      </c>
      <c r="AD26" s="34" t="str">
        <f>MEBRateData!AD17</f>
        <v/>
      </c>
      <c r="AE26" s="34" t="str">
        <f>MEBRateData!AE17</f>
        <v/>
      </c>
      <c r="AF26" s="34" t="str">
        <f>MEBRateData!AF17</f>
        <v/>
      </c>
      <c r="AG26" s="34" t="str">
        <f>MEBRateData!AG17</f>
        <v/>
      </c>
      <c r="AH26" s="34" t="str">
        <f>MEBRateData!AH17</f>
        <v/>
      </c>
      <c r="AI26" s="35" t="str">
        <f>MEBRateData!AI17</f>
        <v/>
      </c>
    </row>
    <row r="27" spans="2:35" ht="15.75" hidden="1" x14ac:dyDescent="0.2">
      <c r="B27" s="215" t="str">
        <f>MID(MEBRateData!A18,IF(ISERROR(FIND(SelectedLang, MEBRateData!A18)),1,FIND(SelectedLang, MEBRateData!A18)+LEN(SelectedLang)), IF(ISERROR(FIND("{", MEBRateData!A18, IF(ISERROR(FIND(SelectedLang, MEBRateData!A18)),1,FIND(SelectedLang, MEBRateData!A18)+LEN(SelectedLang)))),LEN(MEBRateData!A18),FIND("{", MEBRateData!A18, IF(ISERROR(FIND(SelectedLang, MEBRateData!A18)),1,FIND(SelectedLang, MEBRateData!A18)+LEN(SelectedLang)))-1)+1-IF(ISERROR(FIND(SelectedLang, MEBRateData!A18)),1,FIND(SelectedLang, MEBRateData!A18)+LEN(SelectedLang)))</f>
        <v/>
      </c>
      <c r="C27" s="172" t="str">
        <f>MEBRateData!B18</f>
        <v/>
      </c>
      <c r="D27" s="34" t="str">
        <f>MEBRateData!C18</f>
        <v/>
      </c>
      <c r="E27" s="34" t="str">
        <f>MEBRateData!D18</f>
        <v/>
      </c>
      <c r="F27" s="34" t="str">
        <f>MEBRateData!E18</f>
        <v/>
      </c>
      <c r="G27" s="34" t="str">
        <f>MEBRateData!F18</f>
        <v/>
      </c>
      <c r="H27" s="34" t="str">
        <f>MEBRateData!G18</f>
        <v/>
      </c>
      <c r="I27" s="34" t="str">
        <f>MEBRateData!H18</f>
        <v/>
      </c>
      <c r="J27" s="34" t="str">
        <f>MEBRateData!I18</f>
        <v/>
      </c>
      <c r="K27" s="34" t="str">
        <f>MEBRateData!J18</f>
        <v/>
      </c>
      <c r="L27" s="34" t="str">
        <f>MEBRateData!K18</f>
        <v/>
      </c>
      <c r="M27" s="34" t="str">
        <f>MEBRateData!L18</f>
        <v/>
      </c>
      <c r="N27" s="34" t="str">
        <f>MEBRateData!M18</f>
        <v/>
      </c>
      <c r="O27" s="34" t="str">
        <f>MEBRateData!N18</f>
        <v/>
      </c>
      <c r="P27" s="34" t="str">
        <f>MEBRateData!O18</f>
        <v/>
      </c>
      <c r="Q27" s="34" t="str">
        <f>MEBRateData!P18</f>
        <v/>
      </c>
      <c r="R27" s="34" t="str">
        <f>MEBRateData!Q18</f>
        <v/>
      </c>
      <c r="S27" s="34" t="str">
        <f>MEBRateData!R18</f>
        <v/>
      </c>
      <c r="T27" s="34" t="str">
        <f>MEBRateData!S18</f>
        <v/>
      </c>
      <c r="U27" s="34" t="str">
        <f>MEBRateData!T18</f>
        <v/>
      </c>
      <c r="V27" s="34" t="str">
        <f>MEBRateData!U18</f>
        <v/>
      </c>
      <c r="W27" s="34" t="str">
        <f>MEBRateData!V18</f>
        <v/>
      </c>
      <c r="X27" t="str">
        <f>MEBRateData!X18</f>
        <v/>
      </c>
      <c r="Y27" t="str">
        <f>MEBRateData!Y18</f>
        <v/>
      </c>
      <c r="Z27" s="34" t="str">
        <f>MEBRateData!Z18</f>
        <v/>
      </c>
      <c r="AA27" s="34" t="str">
        <f>MEBRateData!AA18</f>
        <v/>
      </c>
      <c r="AB27" s="34" t="str">
        <f>MEBRateData!AB18</f>
        <v/>
      </c>
      <c r="AC27" s="34" t="str">
        <f>MEBRateData!AC18</f>
        <v/>
      </c>
      <c r="AD27" s="34" t="str">
        <f>MEBRateData!AD18</f>
        <v/>
      </c>
      <c r="AE27" s="34" t="str">
        <f>MEBRateData!AE18</f>
        <v/>
      </c>
      <c r="AF27" s="34" t="str">
        <f>MEBRateData!AF18</f>
        <v/>
      </c>
      <c r="AG27" s="34" t="str">
        <f>MEBRateData!AG18</f>
        <v/>
      </c>
      <c r="AH27" s="34" t="str">
        <f>MEBRateData!AH18</f>
        <v/>
      </c>
      <c r="AI27" s="35" t="str">
        <f>MEBRateData!AI18</f>
        <v/>
      </c>
    </row>
    <row r="28" spans="2:35" ht="15.75" hidden="1" x14ac:dyDescent="0.2">
      <c r="B28" s="215" t="str">
        <f>MID(MEBRateData!A19,IF(ISERROR(FIND(SelectedLang, MEBRateData!A19)),1,FIND(SelectedLang, MEBRateData!A19)+LEN(SelectedLang)), IF(ISERROR(FIND("{", MEBRateData!A19, IF(ISERROR(FIND(SelectedLang, MEBRateData!A19)),1,FIND(SelectedLang, MEBRateData!A19)+LEN(SelectedLang)))),LEN(MEBRateData!A19),FIND("{", MEBRateData!A19, IF(ISERROR(FIND(SelectedLang, MEBRateData!A19)),1,FIND(SelectedLang, MEBRateData!A19)+LEN(SelectedLang)))-1)+1-IF(ISERROR(FIND(SelectedLang, MEBRateData!A19)),1,FIND(SelectedLang, MEBRateData!A19)+LEN(SelectedLang)))</f>
        <v/>
      </c>
      <c r="C28" s="172" t="str">
        <f>MEBRateData!B19</f>
        <v/>
      </c>
      <c r="D28" s="34" t="str">
        <f>MEBRateData!C19</f>
        <v/>
      </c>
      <c r="E28" s="34" t="str">
        <f>MEBRateData!D19</f>
        <v/>
      </c>
      <c r="F28" s="34" t="str">
        <f>MEBRateData!E19</f>
        <v/>
      </c>
      <c r="G28" s="34" t="str">
        <f>MEBRateData!F19</f>
        <v/>
      </c>
      <c r="H28" s="34" t="str">
        <f>MEBRateData!G19</f>
        <v/>
      </c>
      <c r="I28" s="34" t="str">
        <f>MEBRateData!H19</f>
        <v/>
      </c>
      <c r="J28" s="34" t="str">
        <f>MEBRateData!I19</f>
        <v/>
      </c>
      <c r="K28" s="34" t="str">
        <f>MEBRateData!J19</f>
        <v/>
      </c>
      <c r="L28" s="34" t="str">
        <f>MEBRateData!K19</f>
        <v/>
      </c>
      <c r="M28" s="34" t="str">
        <f>MEBRateData!L19</f>
        <v/>
      </c>
      <c r="N28" s="34" t="str">
        <f>MEBRateData!M19</f>
        <v/>
      </c>
      <c r="O28" s="34" t="str">
        <f>MEBRateData!N19</f>
        <v/>
      </c>
      <c r="P28" s="34" t="str">
        <f>MEBRateData!O19</f>
        <v/>
      </c>
      <c r="Q28" s="34" t="str">
        <f>MEBRateData!P19</f>
        <v/>
      </c>
      <c r="R28" s="34" t="str">
        <f>MEBRateData!Q19</f>
        <v/>
      </c>
      <c r="S28" s="34" t="str">
        <f>MEBRateData!R19</f>
        <v/>
      </c>
      <c r="T28" s="34" t="str">
        <f>MEBRateData!S19</f>
        <v/>
      </c>
      <c r="U28" s="34" t="str">
        <f>MEBRateData!T19</f>
        <v/>
      </c>
      <c r="V28" s="34" t="str">
        <f>MEBRateData!U19</f>
        <v/>
      </c>
      <c r="W28" s="34" t="str">
        <f>MEBRateData!V19</f>
        <v/>
      </c>
      <c r="X28" t="str">
        <f>MEBRateData!X19</f>
        <v/>
      </c>
      <c r="Y28" t="str">
        <f>MEBRateData!Y19</f>
        <v/>
      </c>
      <c r="Z28" s="34" t="str">
        <f>MEBRateData!Z19</f>
        <v/>
      </c>
      <c r="AA28" s="34" t="str">
        <f>MEBRateData!AA19</f>
        <v/>
      </c>
      <c r="AB28" s="34" t="str">
        <f>MEBRateData!AB19</f>
        <v/>
      </c>
      <c r="AC28" s="34" t="str">
        <f>MEBRateData!AC19</f>
        <v/>
      </c>
      <c r="AD28" s="34" t="str">
        <f>MEBRateData!AD19</f>
        <v/>
      </c>
      <c r="AE28" s="34" t="str">
        <f>MEBRateData!AE19</f>
        <v/>
      </c>
      <c r="AF28" s="34" t="str">
        <f>MEBRateData!AF19</f>
        <v/>
      </c>
      <c r="AG28" s="34" t="str">
        <f>MEBRateData!AG19</f>
        <v/>
      </c>
      <c r="AH28" s="34" t="str">
        <f>MEBRateData!AH19</f>
        <v/>
      </c>
      <c r="AI28" s="35" t="str">
        <f>MEBRateData!AI19</f>
        <v/>
      </c>
    </row>
    <row r="29" spans="2:35" ht="15.75" hidden="1" x14ac:dyDescent="0.2">
      <c r="B29" s="215" t="str">
        <f>MID(MEBRateData!A20,IF(ISERROR(FIND(SelectedLang, MEBRateData!A20)),1,FIND(SelectedLang, MEBRateData!A20)+LEN(SelectedLang)), IF(ISERROR(FIND("{", MEBRateData!A20, IF(ISERROR(FIND(SelectedLang, MEBRateData!A20)),1,FIND(SelectedLang, MEBRateData!A20)+LEN(SelectedLang)))),LEN(MEBRateData!A20),FIND("{", MEBRateData!A20, IF(ISERROR(FIND(SelectedLang, MEBRateData!A20)),1,FIND(SelectedLang, MEBRateData!A20)+LEN(SelectedLang)))-1)+1-IF(ISERROR(FIND(SelectedLang, MEBRateData!A20)),1,FIND(SelectedLang, MEBRateData!A20)+LEN(SelectedLang)))</f>
        <v/>
      </c>
      <c r="C29" s="172" t="str">
        <f>MEBRateData!B20</f>
        <v/>
      </c>
      <c r="D29" s="34" t="str">
        <f>MEBRateData!C20</f>
        <v/>
      </c>
      <c r="E29" s="34" t="str">
        <f>MEBRateData!D20</f>
        <v/>
      </c>
      <c r="F29" s="34" t="str">
        <f>MEBRateData!E20</f>
        <v/>
      </c>
      <c r="G29" s="34" t="str">
        <f>MEBRateData!F20</f>
        <v/>
      </c>
      <c r="H29" s="34" t="str">
        <f>MEBRateData!G20</f>
        <v/>
      </c>
      <c r="I29" s="34" t="str">
        <f>MEBRateData!H20</f>
        <v/>
      </c>
      <c r="J29" s="34" t="str">
        <f>MEBRateData!I20</f>
        <v/>
      </c>
      <c r="K29" s="34" t="str">
        <f>MEBRateData!J20</f>
        <v/>
      </c>
      <c r="L29" s="34" t="str">
        <f>MEBRateData!K20</f>
        <v/>
      </c>
      <c r="M29" s="34" t="str">
        <f>MEBRateData!L20</f>
        <v/>
      </c>
      <c r="N29" s="34" t="str">
        <f>MEBRateData!M20</f>
        <v/>
      </c>
      <c r="O29" s="34" t="str">
        <f>MEBRateData!N20</f>
        <v/>
      </c>
      <c r="P29" s="34" t="str">
        <f>MEBRateData!O20</f>
        <v/>
      </c>
      <c r="Q29" s="34" t="str">
        <f>MEBRateData!P20</f>
        <v/>
      </c>
      <c r="R29" s="34" t="str">
        <f>MEBRateData!Q20</f>
        <v/>
      </c>
      <c r="S29" s="34" t="str">
        <f>MEBRateData!R20</f>
        <v/>
      </c>
      <c r="T29" s="34" t="str">
        <f>MEBRateData!S20</f>
        <v/>
      </c>
      <c r="U29" s="34" t="str">
        <f>MEBRateData!T20</f>
        <v/>
      </c>
      <c r="V29" s="34" t="str">
        <f>MEBRateData!U20</f>
        <v/>
      </c>
      <c r="W29" s="34" t="str">
        <f>MEBRateData!V20</f>
        <v/>
      </c>
      <c r="X29" t="str">
        <f>MEBRateData!X20</f>
        <v/>
      </c>
      <c r="Y29" t="str">
        <f>MEBRateData!Y20</f>
        <v/>
      </c>
      <c r="Z29" s="34" t="str">
        <f>MEBRateData!Z20</f>
        <v/>
      </c>
      <c r="AA29" s="34" t="str">
        <f>MEBRateData!AA20</f>
        <v/>
      </c>
      <c r="AB29" s="34" t="str">
        <f>MEBRateData!AB20</f>
        <v/>
      </c>
      <c r="AC29" s="34" t="str">
        <f>MEBRateData!AC20</f>
        <v/>
      </c>
      <c r="AD29" s="34" t="str">
        <f>MEBRateData!AD20</f>
        <v/>
      </c>
      <c r="AE29" s="34" t="str">
        <f>MEBRateData!AE20</f>
        <v/>
      </c>
      <c r="AF29" s="34" t="str">
        <f>MEBRateData!AF20</f>
        <v/>
      </c>
      <c r="AG29" s="34" t="str">
        <f>MEBRateData!AG20</f>
        <v/>
      </c>
      <c r="AH29" s="34" t="str">
        <f>MEBRateData!AH20</f>
        <v/>
      </c>
      <c r="AI29" s="35" t="str">
        <f>MEBRateData!AI20</f>
        <v/>
      </c>
    </row>
    <row r="30" spans="2:35" ht="15.75" hidden="1" x14ac:dyDescent="0.2">
      <c r="B30" s="215" t="str">
        <f>MID(MEBRateData!A21,IF(ISERROR(FIND(SelectedLang, MEBRateData!A21)),1,FIND(SelectedLang, MEBRateData!A21)+LEN(SelectedLang)), IF(ISERROR(FIND("{", MEBRateData!A21, IF(ISERROR(FIND(SelectedLang, MEBRateData!A21)),1,FIND(SelectedLang, MEBRateData!A21)+LEN(SelectedLang)))),LEN(MEBRateData!A21),FIND("{", MEBRateData!A21, IF(ISERROR(FIND(SelectedLang, MEBRateData!A21)),1,FIND(SelectedLang, MEBRateData!A21)+LEN(SelectedLang)))-1)+1-IF(ISERROR(FIND(SelectedLang, MEBRateData!A21)),1,FIND(SelectedLang, MEBRateData!A21)+LEN(SelectedLang)))</f>
        <v/>
      </c>
      <c r="C30" s="172" t="str">
        <f>MEBRateData!B21</f>
        <v/>
      </c>
      <c r="D30" s="34" t="str">
        <f>MEBRateData!C21</f>
        <v/>
      </c>
      <c r="E30" s="34" t="str">
        <f>MEBRateData!D21</f>
        <v/>
      </c>
      <c r="F30" s="34" t="str">
        <f>MEBRateData!E21</f>
        <v/>
      </c>
      <c r="G30" s="34" t="str">
        <f>MEBRateData!F21</f>
        <v/>
      </c>
      <c r="H30" s="34" t="str">
        <f>MEBRateData!G21</f>
        <v/>
      </c>
      <c r="I30" s="34" t="str">
        <f>MEBRateData!H21</f>
        <v/>
      </c>
      <c r="J30" s="34" t="str">
        <f>MEBRateData!I21</f>
        <v/>
      </c>
      <c r="K30" s="34" t="str">
        <f>MEBRateData!J21</f>
        <v/>
      </c>
      <c r="L30" s="34" t="str">
        <f>MEBRateData!K21</f>
        <v/>
      </c>
      <c r="M30" s="34" t="str">
        <f>MEBRateData!L21</f>
        <v/>
      </c>
      <c r="N30" s="34" t="str">
        <f>MEBRateData!M21</f>
        <v/>
      </c>
      <c r="O30" s="34" t="str">
        <f>MEBRateData!N21</f>
        <v/>
      </c>
      <c r="P30" s="34" t="str">
        <f>MEBRateData!O21</f>
        <v/>
      </c>
      <c r="Q30" s="34" t="str">
        <f>MEBRateData!P21</f>
        <v/>
      </c>
      <c r="R30" s="34" t="str">
        <f>MEBRateData!Q21</f>
        <v/>
      </c>
      <c r="S30" s="34" t="str">
        <f>MEBRateData!R21</f>
        <v/>
      </c>
      <c r="T30" s="34" t="str">
        <f>MEBRateData!S21</f>
        <v/>
      </c>
      <c r="U30" s="34" t="str">
        <f>MEBRateData!T21</f>
        <v/>
      </c>
      <c r="V30" s="34" t="str">
        <f>MEBRateData!U21</f>
        <v/>
      </c>
      <c r="W30" s="34" t="str">
        <f>MEBRateData!V21</f>
        <v/>
      </c>
      <c r="X30" t="str">
        <f>MEBRateData!X21</f>
        <v/>
      </c>
      <c r="Y30" t="str">
        <f>MEBRateData!Y21</f>
        <v/>
      </c>
      <c r="Z30" s="34" t="str">
        <f>MEBRateData!Z21</f>
        <v/>
      </c>
      <c r="AA30" s="34" t="str">
        <f>MEBRateData!AA21</f>
        <v/>
      </c>
      <c r="AB30" s="34" t="str">
        <f>MEBRateData!AB21</f>
        <v/>
      </c>
      <c r="AC30" s="34" t="str">
        <f>MEBRateData!AC21</f>
        <v/>
      </c>
      <c r="AD30" s="34" t="str">
        <f>MEBRateData!AD21</f>
        <v/>
      </c>
      <c r="AE30" s="34" t="str">
        <f>MEBRateData!AE21</f>
        <v/>
      </c>
      <c r="AF30" s="34" t="str">
        <f>MEBRateData!AF21</f>
        <v/>
      </c>
      <c r="AG30" s="34" t="str">
        <f>MEBRateData!AG21</f>
        <v/>
      </c>
      <c r="AH30" s="34" t="str">
        <f>MEBRateData!AH21</f>
        <v/>
      </c>
      <c r="AI30" s="35" t="str">
        <f>MEBRateData!AI21</f>
        <v/>
      </c>
    </row>
    <row r="31" spans="2:35" ht="15.75" hidden="1" x14ac:dyDescent="0.2">
      <c r="B31" s="215" t="str">
        <f>MID(MEBRateData!A22,IF(ISERROR(FIND(SelectedLang, MEBRateData!A22)),1,FIND(SelectedLang, MEBRateData!A22)+LEN(SelectedLang)), IF(ISERROR(FIND("{", MEBRateData!A22, IF(ISERROR(FIND(SelectedLang, MEBRateData!A22)),1,FIND(SelectedLang, MEBRateData!A22)+LEN(SelectedLang)))),LEN(MEBRateData!A22),FIND("{", MEBRateData!A22, IF(ISERROR(FIND(SelectedLang, MEBRateData!A22)),1,FIND(SelectedLang, MEBRateData!A22)+LEN(SelectedLang)))-1)+1-IF(ISERROR(FIND(SelectedLang, MEBRateData!A22)),1,FIND(SelectedLang, MEBRateData!A22)+LEN(SelectedLang)))</f>
        <v/>
      </c>
      <c r="C31" s="172" t="str">
        <f>MEBRateData!B22</f>
        <v/>
      </c>
      <c r="D31" s="34" t="str">
        <f>MEBRateData!C22</f>
        <v/>
      </c>
      <c r="E31" s="34" t="str">
        <f>MEBRateData!D22</f>
        <v/>
      </c>
      <c r="F31" s="34" t="str">
        <f>MEBRateData!E22</f>
        <v/>
      </c>
      <c r="G31" s="34" t="str">
        <f>MEBRateData!F22</f>
        <v/>
      </c>
      <c r="H31" s="34" t="str">
        <f>MEBRateData!G22</f>
        <v/>
      </c>
      <c r="I31" s="34" t="str">
        <f>MEBRateData!H22</f>
        <v/>
      </c>
      <c r="J31" s="34" t="str">
        <f>MEBRateData!I22</f>
        <v/>
      </c>
      <c r="K31" s="34" t="str">
        <f>MEBRateData!J22</f>
        <v/>
      </c>
      <c r="L31" s="34" t="str">
        <f>MEBRateData!K22</f>
        <v/>
      </c>
      <c r="M31" s="34" t="str">
        <f>MEBRateData!L22</f>
        <v/>
      </c>
      <c r="N31" s="34" t="str">
        <f>MEBRateData!M22</f>
        <v/>
      </c>
      <c r="O31" s="34" t="str">
        <f>MEBRateData!N22</f>
        <v/>
      </c>
      <c r="P31" s="34" t="str">
        <f>MEBRateData!O22</f>
        <v/>
      </c>
      <c r="Q31" s="34" t="str">
        <f>MEBRateData!P22</f>
        <v/>
      </c>
      <c r="R31" s="34" t="str">
        <f>MEBRateData!Q22</f>
        <v/>
      </c>
      <c r="S31" s="34" t="str">
        <f>MEBRateData!R22</f>
        <v/>
      </c>
      <c r="T31" s="34" t="str">
        <f>MEBRateData!S22</f>
        <v/>
      </c>
      <c r="U31" s="34" t="str">
        <f>MEBRateData!T22</f>
        <v/>
      </c>
      <c r="V31" s="34" t="str">
        <f>MEBRateData!U22</f>
        <v/>
      </c>
      <c r="W31" s="34" t="str">
        <f>MEBRateData!V22</f>
        <v/>
      </c>
      <c r="X31" t="str">
        <f>MEBRateData!X22</f>
        <v/>
      </c>
      <c r="Y31" t="str">
        <f>MEBRateData!Y22</f>
        <v/>
      </c>
      <c r="Z31" s="34" t="str">
        <f>MEBRateData!Z22</f>
        <v/>
      </c>
      <c r="AA31" s="34" t="str">
        <f>MEBRateData!AA22</f>
        <v/>
      </c>
      <c r="AB31" s="34" t="str">
        <f>MEBRateData!AB22</f>
        <v/>
      </c>
      <c r="AC31" s="34" t="str">
        <f>MEBRateData!AC22</f>
        <v/>
      </c>
      <c r="AD31" s="34" t="str">
        <f>MEBRateData!AD22</f>
        <v/>
      </c>
      <c r="AE31" s="34" t="str">
        <f>MEBRateData!AE22</f>
        <v/>
      </c>
      <c r="AF31" s="34" t="str">
        <f>MEBRateData!AF22</f>
        <v/>
      </c>
      <c r="AG31" s="34" t="str">
        <f>MEBRateData!AG22</f>
        <v/>
      </c>
      <c r="AH31" s="34" t="str">
        <f>MEBRateData!AH22</f>
        <v/>
      </c>
      <c r="AI31" s="35" t="str">
        <f>MEBRateData!AI22</f>
        <v/>
      </c>
    </row>
    <row r="32" spans="2:35" ht="15.75" hidden="1" x14ac:dyDescent="0.2">
      <c r="B32" s="215" t="str">
        <f>MID(MEBRateData!A23,IF(ISERROR(FIND(SelectedLang, MEBRateData!A23)),1,FIND(SelectedLang, MEBRateData!A23)+LEN(SelectedLang)), IF(ISERROR(FIND("{", MEBRateData!A23, IF(ISERROR(FIND(SelectedLang, MEBRateData!A23)),1,FIND(SelectedLang, MEBRateData!A23)+LEN(SelectedLang)))),LEN(MEBRateData!A23),FIND("{", MEBRateData!A23, IF(ISERROR(FIND(SelectedLang, MEBRateData!A23)),1,FIND(SelectedLang, MEBRateData!A23)+LEN(SelectedLang)))-1)+1-IF(ISERROR(FIND(SelectedLang, MEBRateData!A23)),1,FIND(SelectedLang, MEBRateData!A23)+LEN(SelectedLang)))</f>
        <v/>
      </c>
      <c r="C32" s="172" t="str">
        <f>MEBRateData!B23</f>
        <v/>
      </c>
      <c r="D32" s="34" t="str">
        <f>MEBRateData!C23</f>
        <v/>
      </c>
      <c r="E32" s="34" t="str">
        <f>MEBRateData!D23</f>
        <v/>
      </c>
      <c r="F32" s="34" t="str">
        <f>MEBRateData!E23</f>
        <v/>
      </c>
      <c r="G32" s="34" t="str">
        <f>MEBRateData!F23</f>
        <v/>
      </c>
      <c r="H32" s="34" t="str">
        <f>MEBRateData!G23</f>
        <v/>
      </c>
      <c r="I32" s="34" t="str">
        <f>MEBRateData!H23</f>
        <v/>
      </c>
      <c r="J32" s="34" t="str">
        <f>MEBRateData!I23</f>
        <v/>
      </c>
      <c r="K32" s="34" t="str">
        <f>MEBRateData!J23</f>
        <v/>
      </c>
      <c r="L32" s="34" t="str">
        <f>MEBRateData!K23</f>
        <v/>
      </c>
      <c r="M32" s="34" t="str">
        <f>MEBRateData!L23</f>
        <v/>
      </c>
      <c r="N32" s="34" t="str">
        <f>MEBRateData!M23</f>
        <v/>
      </c>
      <c r="O32" s="34" t="str">
        <f>MEBRateData!N23</f>
        <v/>
      </c>
      <c r="P32" s="34" t="str">
        <f>MEBRateData!O23</f>
        <v/>
      </c>
      <c r="Q32" s="34" t="str">
        <f>MEBRateData!P23</f>
        <v/>
      </c>
      <c r="R32" s="34" t="str">
        <f>MEBRateData!Q23</f>
        <v/>
      </c>
      <c r="S32" s="34" t="str">
        <f>MEBRateData!R23</f>
        <v/>
      </c>
      <c r="T32" s="34" t="str">
        <f>MEBRateData!S23</f>
        <v/>
      </c>
      <c r="U32" s="34" t="str">
        <f>MEBRateData!T23</f>
        <v/>
      </c>
      <c r="V32" s="34" t="str">
        <f>MEBRateData!U23</f>
        <v/>
      </c>
      <c r="W32" s="34" t="str">
        <f>MEBRateData!V23</f>
        <v/>
      </c>
      <c r="X32" t="str">
        <f>MEBRateData!X23</f>
        <v/>
      </c>
      <c r="Y32" t="str">
        <f>MEBRateData!Y23</f>
        <v/>
      </c>
      <c r="Z32" s="34" t="str">
        <f>MEBRateData!Z23</f>
        <v/>
      </c>
      <c r="AA32" s="34" t="str">
        <f>MEBRateData!AA23</f>
        <v/>
      </c>
      <c r="AB32" s="34" t="str">
        <f>MEBRateData!AB23</f>
        <v/>
      </c>
      <c r="AC32" s="34" t="str">
        <f>MEBRateData!AC23</f>
        <v/>
      </c>
      <c r="AD32" s="34" t="str">
        <f>MEBRateData!AD23</f>
        <v/>
      </c>
      <c r="AE32" s="34" t="str">
        <f>MEBRateData!AE23</f>
        <v/>
      </c>
      <c r="AF32" s="34" t="str">
        <f>MEBRateData!AF23</f>
        <v/>
      </c>
      <c r="AG32" s="34" t="str">
        <f>MEBRateData!AG23</f>
        <v/>
      </c>
      <c r="AH32" s="34" t="str">
        <f>MEBRateData!AH23</f>
        <v/>
      </c>
      <c r="AI32" s="35" t="str">
        <f>MEBRateData!AI23</f>
        <v/>
      </c>
    </row>
    <row r="33" spans="2:35" ht="16.5" hidden="1" thickBot="1" x14ac:dyDescent="0.25">
      <c r="B33" s="215" t="str">
        <f>MID(MEBRateData!A24,IF(ISERROR(FIND(SelectedLang, MEBRateData!A24)),1,FIND(SelectedLang, MEBRateData!A24)+LEN(SelectedLang)), IF(ISERROR(FIND("{", MEBRateData!A24, IF(ISERROR(FIND(SelectedLang, MEBRateData!A24)),1,FIND(SelectedLang, MEBRateData!A24)+LEN(SelectedLang)))),LEN(MEBRateData!A24),FIND("{", MEBRateData!A24, IF(ISERROR(FIND(SelectedLang, MEBRateData!A24)),1,FIND(SelectedLang, MEBRateData!A24)+LEN(SelectedLang)))-1)+1-IF(ISERROR(FIND(SelectedLang, MEBRateData!A24)),1,FIND(SelectedLang, MEBRateData!A24)+LEN(SelectedLang)))</f>
        <v/>
      </c>
      <c r="C33" s="173" t="str">
        <f>MEBRateData!B24</f>
        <v/>
      </c>
      <c r="D33" s="75" t="str">
        <f>MEBRateData!C24</f>
        <v/>
      </c>
      <c r="E33" s="75" t="str">
        <f>MEBRateData!D24</f>
        <v/>
      </c>
      <c r="F33" s="75" t="str">
        <f>MEBRateData!E24</f>
        <v/>
      </c>
      <c r="G33" s="75" t="str">
        <f>MEBRateData!F24</f>
        <v/>
      </c>
      <c r="H33" s="75" t="str">
        <f>MEBRateData!G24</f>
        <v/>
      </c>
      <c r="I33" s="75" t="str">
        <f>MEBRateData!H24</f>
        <v/>
      </c>
      <c r="J33" s="75" t="str">
        <f>MEBRateData!I24</f>
        <v/>
      </c>
      <c r="K33" s="75" t="str">
        <f>MEBRateData!J24</f>
        <v/>
      </c>
      <c r="L33" s="75" t="str">
        <f>MEBRateData!K24</f>
        <v/>
      </c>
      <c r="M33" s="75" t="str">
        <f>MEBRateData!L24</f>
        <v/>
      </c>
      <c r="N33" s="75" t="str">
        <f>MEBRateData!M24</f>
        <v/>
      </c>
      <c r="O33" s="75" t="str">
        <f>MEBRateData!N24</f>
        <v/>
      </c>
      <c r="P33" s="75" t="str">
        <f>MEBRateData!O24</f>
        <v/>
      </c>
      <c r="Q33" s="75" t="str">
        <f>MEBRateData!P24</f>
        <v/>
      </c>
      <c r="R33" s="75" t="str">
        <f>MEBRateData!Q24</f>
        <v/>
      </c>
      <c r="S33" s="75" t="str">
        <f>MEBRateData!R24</f>
        <v/>
      </c>
      <c r="T33" s="75" t="str">
        <f>MEBRateData!S24</f>
        <v/>
      </c>
      <c r="U33" s="75" t="str">
        <f>MEBRateData!T24</f>
        <v/>
      </c>
      <c r="V33" s="75" t="str">
        <f>MEBRateData!U24</f>
        <v/>
      </c>
      <c r="W33" s="75" t="str">
        <f>MEBRateData!V24</f>
        <v/>
      </c>
      <c r="X33" t="str">
        <f>MEBRateData!X24</f>
        <v/>
      </c>
      <c r="Y33" t="str">
        <f>MEBRateData!Y24</f>
        <v/>
      </c>
      <c r="Z33" s="34" t="str">
        <f>MEBRateData!Z24</f>
        <v/>
      </c>
      <c r="AA33" s="34" t="str">
        <f>MEBRateData!AA24</f>
        <v/>
      </c>
      <c r="AB33" s="34" t="str">
        <f>MEBRateData!AB24</f>
        <v/>
      </c>
      <c r="AC33" s="34" t="str">
        <f>MEBRateData!AC24</f>
        <v/>
      </c>
      <c r="AD33" s="34" t="str">
        <f>MEBRateData!AD24</f>
        <v/>
      </c>
      <c r="AE33" s="34" t="str">
        <f>MEBRateData!AE24</f>
        <v/>
      </c>
      <c r="AF33" s="34" t="str">
        <f>MEBRateData!AF24</f>
        <v/>
      </c>
      <c r="AG33" s="34" t="str">
        <f>MEBRateData!AG24</f>
        <v/>
      </c>
      <c r="AH33" s="34" t="str">
        <f>MEBRateData!AH24</f>
        <v/>
      </c>
      <c r="AI33" s="35" t="str">
        <f>MEBRateData!AI24</f>
        <v/>
      </c>
    </row>
    <row r="34" spans="2:35" ht="16.5" thickBot="1" x14ac:dyDescent="0.25">
      <c r="B34" s="38" t="str">
        <f>TranslationData!A13</f>
        <v>合计</v>
      </c>
      <c r="C34" s="221">
        <f>IF(SUM(C13:C33)=0,0,SUM(C13:C33))</f>
        <v>0</v>
      </c>
      <c r="D34" s="221">
        <f t="shared" ref="D34:W34" si="2">IF(SUM(D13:D33)=0,0,SUM(D13:D33))</f>
        <v>0</v>
      </c>
      <c r="E34" s="221">
        <f t="shared" si="2"/>
        <v>0</v>
      </c>
      <c r="F34" s="221">
        <f t="shared" si="2"/>
        <v>0</v>
      </c>
      <c r="G34" s="221">
        <f t="shared" si="2"/>
        <v>0</v>
      </c>
      <c r="H34" s="221">
        <f t="shared" si="2"/>
        <v>0</v>
      </c>
      <c r="I34" s="221">
        <f t="shared" si="2"/>
        <v>0</v>
      </c>
      <c r="J34" s="221">
        <f t="shared" si="2"/>
        <v>0</v>
      </c>
      <c r="K34" s="221">
        <f t="shared" si="2"/>
        <v>0</v>
      </c>
      <c r="L34" s="221">
        <f t="shared" si="2"/>
        <v>0</v>
      </c>
      <c r="M34" s="221">
        <f t="shared" si="2"/>
        <v>0</v>
      </c>
      <c r="N34" s="221">
        <f t="shared" si="2"/>
        <v>0</v>
      </c>
      <c r="O34" s="221">
        <f t="shared" si="2"/>
        <v>0</v>
      </c>
      <c r="P34" s="221">
        <f t="shared" si="2"/>
        <v>0</v>
      </c>
      <c r="Q34" s="221">
        <f t="shared" si="2"/>
        <v>0</v>
      </c>
      <c r="R34" s="221">
        <f t="shared" si="2"/>
        <v>0</v>
      </c>
      <c r="S34" s="221">
        <f t="shared" si="2"/>
        <v>0</v>
      </c>
      <c r="T34" s="221">
        <f t="shared" si="2"/>
        <v>0</v>
      </c>
      <c r="U34" s="221">
        <f t="shared" si="2"/>
        <v>0</v>
      </c>
      <c r="V34" s="221">
        <f t="shared" si="2"/>
        <v>0</v>
      </c>
      <c r="W34" s="221">
        <f t="shared" si="2"/>
        <v>0</v>
      </c>
      <c r="X34" t="str">
        <f>IF(OR(SUM(X13:X33)=0,X10="Temp"),"",SUM(X13:X33))</f>
        <v/>
      </c>
      <c r="Y34" t="str">
        <f t="shared" ref="Y34:AI34" si="3">IF(SUM(Y13:Y33)=0,"",SUM(Y13:Y33))</f>
        <v/>
      </c>
      <c r="Z34" s="39" t="str">
        <f t="shared" si="3"/>
        <v/>
      </c>
      <c r="AA34" s="39" t="str">
        <f t="shared" si="3"/>
        <v/>
      </c>
      <c r="AB34" s="39" t="str">
        <f t="shared" si="3"/>
        <v/>
      </c>
      <c r="AC34" s="39" t="str">
        <f t="shared" si="3"/>
        <v/>
      </c>
      <c r="AD34" s="39" t="str">
        <f t="shared" si="3"/>
        <v/>
      </c>
      <c r="AE34" s="39" t="str">
        <f t="shared" si="3"/>
        <v/>
      </c>
      <c r="AF34" s="39" t="str">
        <f t="shared" si="3"/>
        <v/>
      </c>
      <c r="AG34" s="39" t="str">
        <f t="shared" si="3"/>
        <v/>
      </c>
      <c r="AH34" s="39" t="str">
        <f t="shared" si="3"/>
        <v/>
      </c>
      <c r="AI34" s="39" t="str">
        <f t="shared" si="3"/>
        <v/>
      </c>
    </row>
    <row r="35" spans="2:35" ht="18.75" thickBot="1" x14ac:dyDescent="0.25">
      <c r="B35" s="214" t="str">
        <f>TranslationData!A12</f>
        <v>物料输出</v>
      </c>
      <c r="C35" s="189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/>
      <c r="Y35"/>
      <c r="Z35" s="190"/>
      <c r="AA35" s="190"/>
      <c r="AB35" s="190"/>
      <c r="AC35" s="190"/>
      <c r="AD35" s="190"/>
      <c r="AE35" s="190"/>
      <c r="AF35" s="190"/>
      <c r="AG35" s="190"/>
      <c r="AH35" s="190"/>
      <c r="AI35" s="191"/>
    </row>
    <row r="36" spans="2:35" ht="16.5" thickBot="1" x14ac:dyDescent="0.25">
      <c r="B36" s="215" t="str">
        <f>MID(MEBRateData!A26,IF(ISERROR(FIND(SelectedLang, MEBRateData!A26)),1,FIND(SelectedLang, MEBRateData!A26)+LEN(SelectedLang)), IF(ISERROR(FIND("{", MEBRateData!A26, IF(ISERROR(FIND(SelectedLang, MEBRateData!A26)),1,FIND(SelectedLang, MEBRateData!A26)+LEN(SelectedLang)))),LEN(MEBRateData!A26),FIND("{", MEBRateData!A26, IF(ISERROR(FIND(SelectedLang, MEBRateData!A26)),1,FIND(SelectedLang, MEBRateData!A26)+LEN(SelectedLang)))-1)+1-IF(ISERROR(FIND(SelectedLang, MEBRateData!A26)),1,FIND(SelectedLang, MEBRateData!A26)+LEN(SelectedLang)))</f>
        <v>铁水</v>
      </c>
      <c r="C36" s="174" t="str">
        <f>'tag1'!A1</f>
        <v>{{$fe: data1 n:t.t1</v>
      </c>
      <c r="D36" s="174" t="str">
        <f>'tag1'!B1</f>
        <v>n:t.t2</v>
      </c>
      <c r="E36" s="174" t="str">
        <f>'tag1'!C1</f>
        <v>n:t.t3</v>
      </c>
      <c r="F36" s="174" t="str">
        <f>'tag1'!D1</f>
        <v>n:t.t4</v>
      </c>
      <c r="G36" s="174" t="str">
        <f>'tag1'!E1</f>
        <v>n:t.t5</v>
      </c>
      <c r="H36" s="174" t="str">
        <f>'tag1'!F1</f>
        <v>n:t.t6</v>
      </c>
      <c r="I36" s="174" t="str">
        <f>'tag1'!G1</f>
        <v>n:t.t7</v>
      </c>
      <c r="J36" s="174" t="str">
        <f>'tag1'!H1</f>
        <v>n:t.t8</v>
      </c>
      <c r="K36" s="174" t="str">
        <f>'tag1'!I1</f>
        <v>n:t.t9</v>
      </c>
      <c r="L36" s="174" t="str">
        <f>'tag1'!J1</f>
        <v>n:t.t10</v>
      </c>
      <c r="M36" s="174" t="str">
        <f>'tag1'!K1</f>
        <v>n:t.t11</v>
      </c>
      <c r="N36" s="174" t="str">
        <f>'tag1'!L1</f>
        <v>n:t.t12</v>
      </c>
      <c r="O36" s="174" t="str">
        <f>'tag1'!M1</f>
        <v>n:t.t13</v>
      </c>
      <c r="P36" s="174" t="str">
        <f>'tag1'!N1</f>
        <v>n:t.t14</v>
      </c>
      <c r="Q36" s="174" t="str">
        <f>'tag1'!O1</f>
        <v>n:t.t15</v>
      </c>
      <c r="R36" s="174" t="str">
        <f>'tag1'!P1</f>
        <v>n:t.t16</v>
      </c>
      <c r="S36" s="174" t="str">
        <f>'tag1'!Q1</f>
        <v>n:t.t17</v>
      </c>
      <c r="T36" s="174" t="str">
        <f>'tag1'!R1</f>
        <v>n:t.t18</v>
      </c>
      <c r="U36" s="174" t="str">
        <f>'tag1'!S1</f>
        <v>n:t.t19</v>
      </c>
      <c r="V36" s="174" t="str">
        <f>'tag1'!T1</f>
        <v>n:t.t20</v>
      </c>
      <c r="W36" s="174" t="str">
        <f>'tag1'!U1</f>
        <v>n:t.t23</v>
      </c>
      <c r="X36" t="str">
        <f>MEBRateData!X26</f>
        <v/>
      </c>
      <c r="Y36" t="str">
        <f>MEBRateData!Y26</f>
        <v/>
      </c>
      <c r="Z36" s="57" t="str">
        <f>MEBRateData!Z26</f>
        <v/>
      </c>
      <c r="AA36" s="57" t="str">
        <f>MEBRateData!AA26</f>
        <v/>
      </c>
      <c r="AB36" s="57" t="str">
        <f>MEBRateData!AB26</f>
        <v/>
      </c>
      <c r="AC36" s="57" t="str">
        <f>MEBRateData!AC26</f>
        <v/>
      </c>
      <c r="AD36" s="57" t="str">
        <f>MEBRateData!AD26</f>
        <v/>
      </c>
      <c r="AE36" s="57" t="str">
        <f>MEBRateData!AE26</f>
        <v/>
      </c>
      <c r="AF36" s="57" t="str">
        <f>MEBRateData!AF26</f>
        <v/>
      </c>
      <c r="AG36" s="57" t="str">
        <f>MEBRateData!AG26</f>
        <v/>
      </c>
      <c r="AH36" s="57" t="str">
        <f>MEBRateData!AH26</f>
        <v/>
      </c>
      <c r="AI36" s="58" t="str">
        <f>MEBRateData!AI26</f>
        <v/>
      </c>
    </row>
    <row r="37" spans="2:35" ht="16.5" thickBot="1" x14ac:dyDescent="0.25">
      <c r="B37" s="216" t="str">
        <f>MID(MEBRateData!A27,IF(ISERROR(FIND(SelectedLang, MEBRateData!A27)),1,FIND(SelectedLang, MEBRateData!A27)+LEN(SelectedLang)), IF(ISERROR(FIND("{", MEBRateData!A27, IF(ISERROR(FIND(SelectedLang, MEBRateData!A27)),1,FIND(SelectedLang, MEBRateData!A27)+LEN(SelectedLang)))),LEN(MEBRateData!A27),FIND("{", MEBRateData!A27, IF(ISERROR(FIND(SelectedLang, MEBRateData!A27)),1,FIND(SelectedLang, MEBRateData!A27)+LEN(SelectedLang)))-1)+1-IF(ISERROR(FIND(SelectedLang, MEBRateData!A27)),1,FIND(SelectedLang, MEBRateData!A27)+LEN(SelectedLang)))</f>
        <v>铁渣</v>
      </c>
      <c r="C37" s="174">
        <f>'tag1'!A2</f>
        <v>0</v>
      </c>
      <c r="D37" s="174">
        <f>'tag1'!B2</f>
        <v>0</v>
      </c>
      <c r="E37" s="174">
        <f>'tag1'!C2</f>
        <v>0</v>
      </c>
      <c r="F37" s="174">
        <f>'tag1'!D2</f>
        <v>0</v>
      </c>
      <c r="G37" s="174">
        <f>'tag1'!E2</f>
        <v>0</v>
      </c>
      <c r="H37" s="174">
        <f>'tag1'!F2</f>
        <v>0</v>
      </c>
      <c r="I37" s="174">
        <f>'tag1'!G2</f>
        <v>0</v>
      </c>
      <c r="J37" s="174">
        <f>'tag1'!H2</f>
        <v>0</v>
      </c>
      <c r="K37" s="174">
        <f>'tag1'!I2</f>
        <v>0</v>
      </c>
      <c r="L37" s="174">
        <f>'tag1'!J2</f>
        <v>0</v>
      </c>
      <c r="M37" s="174">
        <f>'tag1'!K2</f>
        <v>0</v>
      </c>
      <c r="N37" s="174">
        <f>'tag1'!L2</f>
        <v>0</v>
      </c>
      <c r="O37" s="174">
        <f>'tag1'!M2</f>
        <v>0</v>
      </c>
      <c r="P37" s="174">
        <f>'tag1'!N2</f>
        <v>0</v>
      </c>
      <c r="Q37" s="174">
        <f>'tag1'!O2</f>
        <v>0</v>
      </c>
      <c r="R37" s="174">
        <f>'tag1'!P2</f>
        <v>0</v>
      </c>
      <c r="S37" s="174">
        <f>'tag1'!Q2</f>
        <v>0</v>
      </c>
      <c r="T37" s="174">
        <f>'tag1'!R2</f>
        <v>0</v>
      </c>
      <c r="U37" s="174">
        <f>'tag1'!S2</f>
        <v>0</v>
      </c>
      <c r="V37" s="174">
        <f>'tag1'!T2</f>
        <v>0</v>
      </c>
      <c r="W37" s="174">
        <f>'tag1'!U2</f>
        <v>0</v>
      </c>
      <c r="X37" t="str">
        <f>MEBRateData!X27</f>
        <v/>
      </c>
      <c r="Y37" t="str">
        <f>MEBRateData!Y27</f>
        <v/>
      </c>
      <c r="Z37" s="61" t="str">
        <f>MEBRateData!Z27</f>
        <v/>
      </c>
      <c r="AA37" s="61" t="str">
        <f>MEBRateData!AA27</f>
        <v/>
      </c>
      <c r="AB37" s="61" t="str">
        <f>MEBRateData!AB27</f>
        <v/>
      </c>
      <c r="AC37" s="61" t="str">
        <f>MEBRateData!AC27</f>
        <v/>
      </c>
      <c r="AD37" s="61" t="str">
        <f>MEBRateData!AD27</f>
        <v/>
      </c>
      <c r="AE37" s="61" t="str">
        <f>MEBRateData!AE27</f>
        <v/>
      </c>
      <c r="AF37" s="61" t="str">
        <f>MEBRateData!AF27</f>
        <v/>
      </c>
      <c r="AG37" s="61" t="str">
        <f>MEBRateData!AG27</f>
        <v/>
      </c>
      <c r="AH37" s="61" t="str">
        <f>MEBRateData!AH27</f>
        <v/>
      </c>
      <c r="AI37" s="62" t="str">
        <f>MEBRateData!AI27</f>
        <v/>
      </c>
    </row>
    <row r="38" spans="2:35" ht="16.5" thickBot="1" x14ac:dyDescent="0.25">
      <c r="B38" s="216" t="str">
        <f>MID(MEBRateData!A28,IF(ISERROR(FIND(SelectedLang, MEBRateData!A28)),1,FIND(SelectedLang, MEBRateData!A28)+LEN(SelectedLang)), IF(ISERROR(FIND("{", MEBRateData!A28, IF(ISERROR(FIND(SelectedLang, MEBRateData!A28)),1,FIND(SelectedLang, MEBRateData!A28)+LEN(SelectedLang)))),LEN(MEBRateData!A28),FIND("{", MEBRateData!A28, IF(ISERROR(FIND(SelectedLang, MEBRateData!A28)),1,FIND(SelectedLang, MEBRateData!A28)+LEN(SelectedLang)))-1)+1-IF(ISERROR(FIND(SelectedLang, MEBRateData!A28)),1,FIND(SelectedLang, MEBRateData!A28)+LEN(SelectedLang)))</f>
        <v>炉顶煤气</v>
      </c>
      <c r="C38" s="174">
        <f>'tag1'!A3</f>
        <v>0</v>
      </c>
      <c r="D38" s="174">
        <f>'tag1'!B3</f>
        <v>0</v>
      </c>
      <c r="E38" s="174">
        <f>'tag1'!C3</f>
        <v>0</v>
      </c>
      <c r="F38" s="174">
        <f>'tag1'!D3</f>
        <v>0</v>
      </c>
      <c r="G38" s="174">
        <f>'tag1'!E3</f>
        <v>0</v>
      </c>
      <c r="H38" s="174">
        <f>'tag1'!F3</f>
        <v>0</v>
      </c>
      <c r="I38" s="174">
        <f>'tag1'!G3</f>
        <v>0</v>
      </c>
      <c r="J38" s="174">
        <f>'tag1'!H3</f>
        <v>0</v>
      </c>
      <c r="K38" s="174">
        <f>'tag1'!I3</f>
        <v>0</v>
      </c>
      <c r="L38" s="174">
        <f>'tag1'!J3</f>
        <v>0</v>
      </c>
      <c r="M38" s="174">
        <f>'tag1'!K3</f>
        <v>0</v>
      </c>
      <c r="N38" s="174">
        <f>'tag1'!L3</f>
        <v>0</v>
      </c>
      <c r="O38" s="174">
        <f>'tag1'!M3</f>
        <v>0</v>
      </c>
      <c r="P38" s="174">
        <f>'tag1'!N3</f>
        <v>0</v>
      </c>
      <c r="Q38" s="174">
        <f>'tag1'!O3</f>
        <v>0</v>
      </c>
      <c r="R38" s="174">
        <f>'tag1'!P3</f>
        <v>0</v>
      </c>
      <c r="S38" s="174">
        <f>'tag1'!Q3</f>
        <v>0</v>
      </c>
      <c r="T38" s="174">
        <f>'tag1'!R3</f>
        <v>0</v>
      </c>
      <c r="U38" s="174">
        <f>'tag1'!S3</f>
        <v>0</v>
      </c>
      <c r="V38" s="174">
        <f>'tag1'!T3</f>
        <v>0</v>
      </c>
      <c r="W38" s="174">
        <f>'tag1'!U3</f>
        <v>0</v>
      </c>
      <c r="X38" t="str">
        <f>MEBRateData!X28</f>
        <v/>
      </c>
      <c r="Y38" t="str">
        <f>MEBRateData!Y28</f>
        <v/>
      </c>
      <c r="Z38" s="61" t="str">
        <f>MEBRateData!Z28</f>
        <v/>
      </c>
      <c r="AA38" s="61" t="str">
        <f>MEBRateData!AA28</f>
        <v/>
      </c>
      <c r="AB38" s="61" t="str">
        <f>MEBRateData!AB28</f>
        <v/>
      </c>
      <c r="AC38" s="61" t="str">
        <f>MEBRateData!AC28</f>
        <v/>
      </c>
      <c r="AD38" s="61" t="str">
        <f>MEBRateData!AD28</f>
        <v/>
      </c>
      <c r="AE38" s="61" t="str">
        <f>MEBRateData!AE28</f>
        <v/>
      </c>
      <c r="AF38" s="61" t="str">
        <f>MEBRateData!AF28</f>
        <v/>
      </c>
      <c r="AG38" s="61" t="str">
        <f>MEBRateData!AG28</f>
        <v/>
      </c>
      <c r="AH38" s="61" t="str">
        <f>MEBRateData!AH28</f>
        <v/>
      </c>
      <c r="AI38" s="62" t="str">
        <f>MEBRateData!AI28</f>
        <v/>
      </c>
    </row>
    <row r="39" spans="2:35" ht="16.5" thickBot="1" x14ac:dyDescent="0.25">
      <c r="B39" s="216" t="str">
        <f>MID(MEBRateData!A29,IF(ISERROR(FIND(SelectedLang, MEBRateData!A29)),1,FIND(SelectedLang, MEBRateData!A29)+LEN(SelectedLang)), IF(ISERROR(FIND("{", MEBRateData!A29, IF(ISERROR(FIND(SelectedLang, MEBRateData!A29)),1,FIND(SelectedLang, MEBRateData!A29)+LEN(SelectedLang)))),LEN(MEBRateData!A29),FIND("{", MEBRateData!A29, IF(ISERROR(FIND(SelectedLang, MEBRateData!A29)),1,FIND(SelectedLang, MEBRateData!A29)+LEN(SelectedLang)))-1)+1-IF(ISERROR(FIND(SelectedLang, MEBRateData!A29)),1,FIND(SelectedLang, MEBRateData!A29)+LEN(SelectedLang)))</f>
        <v>炉尘</v>
      </c>
      <c r="C39" s="174">
        <f>'tag1'!A4</f>
        <v>0</v>
      </c>
      <c r="D39" s="174">
        <f>'tag1'!B4</f>
        <v>0</v>
      </c>
      <c r="E39" s="174">
        <f>'tag1'!C4</f>
        <v>0</v>
      </c>
      <c r="F39" s="174">
        <f>'tag1'!D4</f>
        <v>0</v>
      </c>
      <c r="G39" s="174">
        <f>'tag1'!E4</f>
        <v>0</v>
      </c>
      <c r="H39" s="174">
        <f>'tag1'!F4</f>
        <v>0</v>
      </c>
      <c r="I39" s="174">
        <f>'tag1'!G4</f>
        <v>0</v>
      </c>
      <c r="J39" s="174">
        <f>'tag1'!H4</f>
        <v>0</v>
      </c>
      <c r="K39" s="174">
        <f>'tag1'!I4</f>
        <v>0</v>
      </c>
      <c r="L39" s="174">
        <f>'tag1'!J4</f>
        <v>0</v>
      </c>
      <c r="M39" s="174">
        <f>'tag1'!K4</f>
        <v>0</v>
      </c>
      <c r="N39" s="174">
        <f>'tag1'!L4</f>
        <v>0</v>
      </c>
      <c r="O39" s="174">
        <f>'tag1'!M4</f>
        <v>0</v>
      </c>
      <c r="P39" s="174">
        <f>'tag1'!N4</f>
        <v>0</v>
      </c>
      <c r="Q39" s="174">
        <f>'tag1'!O4</f>
        <v>0</v>
      </c>
      <c r="R39" s="174">
        <f>'tag1'!P4</f>
        <v>0</v>
      </c>
      <c r="S39" s="174">
        <f>'tag1'!Q4</f>
        <v>0</v>
      </c>
      <c r="T39" s="174">
        <f>'tag1'!R4</f>
        <v>0</v>
      </c>
      <c r="U39" s="174">
        <f>'tag1'!S4</f>
        <v>0</v>
      </c>
      <c r="V39" s="174">
        <f>'tag1'!T4</f>
        <v>0</v>
      </c>
      <c r="W39" s="174">
        <f>'tag1'!U4</f>
        <v>0</v>
      </c>
      <c r="X39" t="str">
        <f>MEBRateData!X29</f>
        <v/>
      </c>
      <c r="Y39" t="str">
        <f>MEBRateData!Y29</f>
        <v/>
      </c>
      <c r="Z39" s="61" t="str">
        <f>MEBRateData!Z29</f>
        <v/>
      </c>
      <c r="AA39" s="61" t="str">
        <f>MEBRateData!AA29</f>
        <v/>
      </c>
      <c r="AB39" s="61" t="str">
        <f>MEBRateData!AB29</f>
        <v/>
      </c>
      <c r="AC39" s="61" t="str">
        <f>MEBRateData!AC29</f>
        <v/>
      </c>
      <c r="AD39" s="61" t="str">
        <f>MEBRateData!AD29</f>
        <v/>
      </c>
      <c r="AE39" s="61" t="str">
        <f>MEBRateData!AE29</f>
        <v/>
      </c>
      <c r="AF39" s="61" t="str">
        <f>MEBRateData!AF29</f>
        <v/>
      </c>
      <c r="AG39" s="61" t="str">
        <f>MEBRateData!AG29</f>
        <v/>
      </c>
      <c r="AH39" s="61" t="str">
        <f>MEBRateData!AH29</f>
        <v/>
      </c>
      <c r="AI39" s="62" t="str">
        <f>MEBRateData!AI29</f>
        <v/>
      </c>
    </row>
    <row r="40" spans="2:35" ht="15.75" hidden="1" x14ac:dyDescent="0.2">
      <c r="B40" s="216" t="str">
        <f>MID(MEBRateData!A30,IF(ISERROR(FIND(SelectedLang, MEBRateData!A30)),1,FIND(SelectedLang, MEBRateData!A30)+LEN(SelectedLang)), IF(ISERROR(FIND("{", MEBRateData!A30, IF(ISERROR(FIND(SelectedLang, MEBRateData!A30)),1,FIND(SelectedLang, MEBRateData!A30)+LEN(SelectedLang)))),LEN(MEBRateData!A30),FIND("{", MEBRateData!A30, IF(ISERROR(FIND(SelectedLang, MEBRateData!A30)),1,FIND(SelectedLang, MEBRateData!A30)+LEN(SelectedLang)))-1)+1-IF(ISERROR(FIND(SelectedLang, MEBRateData!A30)),1,FIND(SelectedLang, MEBRateData!A30)+LEN(SelectedLang)))</f>
        <v/>
      </c>
      <c r="C40" s="175" t="str">
        <f>MEBRateData!B30</f>
        <v/>
      </c>
      <c r="D40" s="61" t="str">
        <f>MEBRateData!C30</f>
        <v/>
      </c>
      <c r="E40" s="61" t="str">
        <f>MEBRateData!D30</f>
        <v/>
      </c>
      <c r="F40" s="61" t="str">
        <f>MEBRateData!E30</f>
        <v/>
      </c>
      <c r="G40" s="61" t="str">
        <f>MEBRateData!F30</f>
        <v/>
      </c>
      <c r="H40" s="61" t="str">
        <f>MEBRateData!G30</f>
        <v/>
      </c>
      <c r="I40" s="61" t="str">
        <f>MEBRateData!H30</f>
        <v/>
      </c>
      <c r="J40" s="61" t="str">
        <f>MEBRateData!I30</f>
        <v/>
      </c>
      <c r="K40" s="61" t="str">
        <f>MEBRateData!J30</f>
        <v/>
      </c>
      <c r="L40" s="61" t="str">
        <f>MEBRateData!K30</f>
        <v/>
      </c>
      <c r="M40" s="61" t="str">
        <f>MEBRateData!L30</f>
        <v/>
      </c>
      <c r="N40" s="61" t="str">
        <f>MEBRateData!M30</f>
        <v/>
      </c>
      <c r="O40" s="61" t="str">
        <f>MEBRateData!N30</f>
        <v/>
      </c>
      <c r="P40" s="61" t="str">
        <f>MEBRateData!O30</f>
        <v/>
      </c>
      <c r="Q40" s="61" t="str">
        <f>MEBRateData!P30</f>
        <v/>
      </c>
      <c r="R40" s="61" t="str">
        <f>MEBRateData!Q30</f>
        <v/>
      </c>
      <c r="S40" s="61" t="str">
        <f>MEBRateData!R30</f>
        <v/>
      </c>
      <c r="T40" s="61" t="str">
        <f>MEBRateData!S30</f>
        <v/>
      </c>
      <c r="U40" s="61" t="str">
        <f>MEBRateData!T30</f>
        <v/>
      </c>
      <c r="V40" s="61" t="str">
        <f>MEBRateData!U30</f>
        <v/>
      </c>
      <c r="W40" s="61" t="str">
        <f>MEBRateData!V30</f>
        <v/>
      </c>
      <c r="X40" t="str">
        <f>MEBRateData!X30</f>
        <v/>
      </c>
      <c r="Y40" t="str">
        <f>MEBRateData!Y30</f>
        <v/>
      </c>
      <c r="Z40" s="61" t="str">
        <f>MEBRateData!Z30</f>
        <v/>
      </c>
      <c r="AA40" s="61" t="str">
        <f>MEBRateData!AA30</f>
        <v/>
      </c>
      <c r="AB40" s="61" t="str">
        <f>MEBRateData!AB30</f>
        <v/>
      </c>
      <c r="AC40" s="61" t="str">
        <f>MEBRateData!AC30</f>
        <v/>
      </c>
      <c r="AD40" s="61" t="str">
        <f>MEBRateData!AD30</f>
        <v/>
      </c>
      <c r="AE40" s="61" t="str">
        <f>MEBRateData!AE30</f>
        <v/>
      </c>
      <c r="AF40" s="61" t="str">
        <f>MEBRateData!AF30</f>
        <v/>
      </c>
      <c r="AG40" s="61" t="str">
        <f>MEBRateData!AG30</f>
        <v/>
      </c>
      <c r="AH40" s="61" t="str">
        <f>MEBRateData!AH30</f>
        <v/>
      </c>
      <c r="AI40" s="62" t="str">
        <f>MEBRateData!AI30</f>
        <v/>
      </c>
    </row>
    <row r="41" spans="2:35" ht="15.75" hidden="1" x14ac:dyDescent="0.2">
      <c r="B41" s="216" t="str">
        <f>MID(MEBRateData!A31,IF(ISERROR(FIND(SelectedLang, MEBRateData!A31)),1,FIND(SelectedLang, MEBRateData!A31)+LEN(SelectedLang)), IF(ISERROR(FIND("{", MEBRateData!A31, IF(ISERROR(FIND(SelectedLang, MEBRateData!A31)),1,FIND(SelectedLang, MEBRateData!A31)+LEN(SelectedLang)))),LEN(MEBRateData!A31),FIND("{", MEBRateData!A31, IF(ISERROR(FIND(SelectedLang, MEBRateData!A31)),1,FIND(SelectedLang, MEBRateData!A31)+LEN(SelectedLang)))-1)+1-IF(ISERROR(FIND(SelectedLang, MEBRateData!A31)),1,FIND(SelectedLang, MEBRateData!A31)+LEN(SelectedLang)))</f>
        <v/>
      </c>
      <c r="C41" s="175" t="str">
        <f>MEBRateData!B31</f>
        <v/>
      </c>
      <c r="D41" s="61" t="str">
        <f>MEBRateData!C31</f>
        <v/>
      </c>
      <c r="E41" s="61" t="str">
        <f>MEBRateData!D31</f>
        <v/>
      </c>
      <c r="F41" s="61" t="str">
        <f>MEBRateData!E31</f>
        <v/>
      </c>
      <c r="G41" s="61" t="str">
        <f>MEBRateData!F31</f>
        <v/>
      </c>
      <c r="H41" s="61" t="str">
        <f>MEBRateData!G31</f>
        <v/>
      </c>
      <c r="I41" s="61" t="str">
        <f>MEBRateData!H31</f>
        <v/>
      </c>
      <c r="J41" s="61" t="str">
        <f>MEBRateData!I31</f>
        <v/>
      </c>
      <c r="K41" s="61" t="str">
        <f>MEBRateData!J31</f>
        <v/>
      </c>
      <c r="L41" s="61" t="str">
        <f>MEBRateData!K31</f>
        <v/>
      </c>
      <c r="M41" s="61" t="str">
        <f>MEBRateData!L31</f>
        <v/>
      </c>
      <c r="N41" s="61" t="str">
        <f>MEBRateData!M31</f>
        <v/>
      </c>
      <c r="O41" s="61" t="str">
        <f>MEBRateData!N31</f>
        <v/>
      </c>
      <c r="P41" s="61" t="str">
        <f>MEBRateData!O31</f>
        <v/>
      </c>
      <c r="Q41" s="61" t="str">
        <f>MEBRateData!P31</f>
        <v/>
      </c>
      <c r="R41" s="61" t="str">
        <f>MEBRateData!Q31</f>
        <v/>
      </c>
      <c r="S41" s="61" t="str">
        <f>MEBRateData!R31</f>
        <v/>
      </c>
      <c r="T41" s="61" t="str">
        <f>MEBRateData!S31</f>
        <v/>
      </c>
      <c r="U41" s="61" t="str">
        <f>MEBRateData!T31</f>
        <v/>
      </c>
      <c r="V41" s="61" t="str">
        <f>MEBRateData!U31</f>
        <v/>
      </c>
      <c r="W41" s="61" t="str">
        <f>MEBRateData!V31</f>
        <v/>
      </c>
      <c r="X41" t="str">
        <f>MEBRateData!X31</f>
        <v/>
      </c>
      <c r="Y41" t="str">
        <f>MEBRateData!Y31</f>
        <v/>
      </c>
      <c r="Z41" s="61" t="str">
        <f>MEBRateData!Z31</f>
        <v/>
      </c>
      <c r="AA41" s="61" t="str">
        <f>MEBRateData!AA31</f>
        <v/>
      </c>
      <c r="AB41" s="61" t="str">
        <f>MEBRateData!AB31</f>
        <v/>
      </c>
      <c r="AC41" s="61" t="str">
        <f>MEBRateData!AC31</f>
        <v/>
      </c>
      <c r="AD41" s="61" t="str">
        <f>MEBRateData!AD31</f>
        <v/>
      </c>
      <c r="AE41" s="61" t="str">
        <f>MEBRateData!AE31</f>
        <v/>
      </c>
      <c r="AF41" s="61" t="str">
        <f>MEBRateData!AF31</f>
        <v/>
      </c>
      <c r="AG41" s="61" t="str">
        <f>MEBRateData!AG31</f>
        <v/>
      </c>
      <c r="AH41" s="61" t="str">
        <f>MEBRateData!AH31</f>
        <v/>
      </c>
      <c r="AI41" s="62" t="str">
        <f>MEBRateData!AI31</f>
        <v/>
      </c>
    </row>
    <row r="42" spans="2:35" ht="15.75" hidden="1" x14ac:dyDescent="0.2">
      <c r="B42" s="216" t="str">
        <f>MID(MEBRateData!A32,IF(ISERROR(FIND(SelectedLang, MEBRateData!A32)),1,FIND(SelectedLang, MEBRateData!A32)+LEN(SelectedLang)), IF(ISERROR(FIND("{", MEBRateData!A32, IF(ISERROR(FIND(SelectedLang, MEBRateData!A32)),1,FIND(SelectedLang, MEBRateData!A32)+LEN(SelectedLang)))),LEN(MEBRateData!A32),FIND("{", MEBRateData!A32, IF(ISERROR(FIND(SelectedLang, MEBRateData!A32)),1,FIND(SelectedLang, MEBRateData!A32)+LEN(SelectedLang)))-1)+1-IF(ISERROR(FIND(SelectedLang, MEBRateData!A32)),1,FIND(SelectedLang, MEBRateData!A32)+LEN(SelectedLang)))</f>
        <v/>
      </c>
      <c r="C42" s="175" t="str">
        <f>MEBRateData!B32</f>
        <v/>
      </c>
      <c r="D42" s="61" t="str">
        <f>MEBRateData!C32</f>
        <v/>
      </c>
      <c r="E42" s="61" t="str">
        <f>MEBRateData!D32</f>
        <v/>
      </c>
      <c r="F42" s="61" t="str">
        <f>MEBRateData!E32</f>
        <v/>
      </c>
      <c r="G42" s="61" t="str">
        <f>MEBRateData!F32</f>
        <v/>
      </c>
      <c r="H42" s="61" t="str">
        <f>MEBRateData!G32</f>
        <v/>
      </c>
      <c r="I42" s="61" t="str">
        <f>MEBRateData!H32</f>
        <v/>
      </c>
      <c r="J42" s="61" t="str">
        <f>MEBRateData!I32</f>
        <v/>
      </c>
      <c r="K42" s="61" t="str">
        <f>MEBRateData!J32</f>
        <v/>
      </c>
      <c r="L42" s="61" t="str">
        <f>MEBRateData!K32</f>
        <v/>
      </c>
      <c r="M42" s="61" t="str">
        <f>MEBRateData!L32</f>
        <v/>
      </c>
      <c r="N42" s="61" t="str">
        <f>MEBRateData!M32</f>
        <v/>
      </c>
      <c r="O42" s="61" t="str">
        <f>MEBRateData!N32</f>
        <v/>
      </c>
      <c r="P42" s="61" t="str">
        <f>MEBRateData!O32</f>
        <v/>
      </c>
      <c r="Q42" s="61" t="str">
        <f>MEBRateData!P32</f>
        <v/>
      </c>
      <c r="R42" s="61" t="str">
        <f>MEBRateData!Q32</f>
        <v/>
      </c>
      <c r="S42" s="61" t="str">
        <f>MEBRateData!R32</f>
        <v/>
      </c>
      <c r="T42" s="61" t="str">
        <f>MEBRateData!S32</f>
        <v/>
      </c>
      <c r="U42" s="61" t="str">
        <f>MEBRateData!T32</f>
        <v/>
      </c>
      <c r="V42" s="61" t="str">
        <f>MEBRateData!U32</f>
        <v/>
      </c>
      <c r="W42" s="61" t="str">
        <f>MEBRateData!V32</f>
        <v/>
      </c>
      <c r="X42" t="str">
        <f>MEBRateData!X32</f>
        <v/>
      </c>
      <c r="Y42" t="str">
        <f>MEBRateData!Y32</f>
        <v/>
      </c>
      <c r="Z42" s="61" t="str">
        <f>MEBRateData!Z32</f>
        <v/>
      </c>
      <c r="AA42" s="61" t="str">
        <f>MEBRateData!AA32</f>
        <v/>
      </c>
      <c r="AB42" s="61" t="str">
        <f>MEBRateData!AB32</f>
        <v/>
      </c>
      <c r="AC42" s="61" t="str">
        <f>MEBRateData!AC32</f>
        <v/>
      </c>
      <c r="AD42" s="61" t="str">
        <f>MEBRateData!AD32</f>
        <v/>
      </c>
      <c r="AE42" s="61" t="str">
        <f>MEBRateData!AE32</f>
        <v/>
      </c>
      <c r="AF42" s="61" t="str">
        <f>MEBRateData!AF32</f>
        <v/>
      </c>
      <c r="AG42" s="61" t="str">
        <f>MEBRateData!AG32</f>
        <v/>
      </c>
      <c r="AH42" s="61" t="str">
        <f>MEBRateData!AH32</f>
        <v/>
      </c>
      <c r="AI42" s="62" t="str">
        <f>MEBRateData!AI32</f>
        <v/>
      </c>
    </row>
    <row r="43" spans="2:35" ht="15.75" hidden="1" x14ac:dyDescent="0.2">
      <c r="B43" s="216" t="str">
        <f>MID(MEBRateData!A33,IF(ISERROR(FIND(SelectedLang, MEBRateData!A33)),1,FIND(SelectedLang, MEBRateData!A33)+LEN(SelectedLang)), IF(ISERROR(FIND("{", MEBRateData!A33, IF(ISERROR(FIND(SelectedLang, MEBRateData!A33)),1,FIND(SelectedLang, MEBRateData!A33)+LEN(SelectedLang)))),LEN(MEBRateData!A33),FIND("{", MEBRateData!A33, IF(ISERROR(FIND(SelectedLang, MEBRateData!A33)),1,FIND(SelectedLang, MEBRateData!A33)+LEN(SelectedLang)))-1)+1-IF(ISERROR(FIND(SelectedLang, MEBRateData!A33)),1,FIND(SelectedLang, MEBRateData!A33)+LEN(SelectedLang)))</f>
        <v/>
      </c>
      <c r="C43" s="175" t="str">
        <f>MEBRateData!B33</f>
        <v/>
      </c>
      <c r="D43" s="61" t="str">
        <f>MEBRateData!C33</f>
        <v/>
      </c>
      <c r="E43" s="61" t="str">
        <f>MEBRateData!D33</f>
        <v/>
      </c>
      <c r="F43" s="61" t="str">
        <f>MEBRateData!E33</f>
        <v/>
      </c>
      <c r="G43" s="61" t="str">
        <f>MEBRateData!F33</f>
        <v/>
      </c>
      <c r="H43" s="61" t="str">
        <f>MEBRateData!G33</f>
        <v/>
      </c>
      <c r="I43" s="61" t="str">
        <f>MEBRateData!H33</f>
        <v/>
      </c>
      <c r="J43" s="61" t="str">
        <f>MEBRateData!I33</f>
        <v/>
      </c>
      <c r="K43" s="61" t="str">
        <f>MEBRateData!J33</f>
        <v/>
      </c>
      <c r="L43" s="61" t="str">
        <f>MEBRateData!K33</f>
        <v/>
      </c>
      <c r="M43" s="61" t="str">
        <f>MEBRateData!L33</f>
        <v/>
      </c>
      <c r="N43" s="61" t="str">
        <f>MEBRateData!M33</f>
        <v/>
      </c>
      <c r="O43" s="61" t="str">
        <f>MEBRateData!N33</f>
        <v/>
      </c>
      <c r="P43" s="61" t="str">
        <f>MEBRateData!O33</f>
        <v/>
      </c>
      <c r="Q43" s="61" t="str">
        <f>MEBRateData!P33</f>
        <v/>
      </c>
      <c r="R43" s="61" t="str">
        <f>MEBRateData!Q33</f>
        <v/>
      </c>
      <c r="S43" s="61" t="str">
        <f>MEBRateData!R33</f>
        <v/>
      </c>
      <c r="T43" s="61" t="str">
        <f>MEBRateData!S33</f>
        <v/>
      </c>
      <c r="U43" s="61" t="str">
        <f>MEBRateData!T33</f>
        <v/>
      </c>
      <c r="V43" s="61" t="str">
        <f>MEBRateData!U33</f>
        <v/>
      </c>
      <c r="W43" s="61" t="str">
        <f>MEBRateData!V33</f>
        <v/>
      </c>
      <c r="X43" t="str">
        <f>MEBRateData!X33</f>
        <v/>
      </c>
      <c r="Y43" t="str">
        <f>MEBRateData!Y33</f>
        <v/>
      </c>
      <c r="Z43" s="61" t="str">
        <f>MEBRateData!Z33</f>
        <v/>
      </c>
      <c r="AA43" s="61" t="str">
        <f>MEBRateData!AA33</f>
        <v/>
      </c>
      <c r="AB43" s="61" t="str">
        <f>MEBRateData!AB33</f>
        <v/>
      </c>
      <c r="AC43" s="61" t="str">
        <f>MEBRateData!AC33</f>
        <v/>
      </c>
      <c r="AD43" s="61" t="str">
        <f>MEBRateData!AD33</f>
        <v/>
      </c>
      <c r="AE43" s="61" t="str">
        <f>MEBRateData!AE33</f>
        <v/>
      </c>
      <c r="AF43" s="61" t="str">
        <f>MEBRateData!AF33</f>
        <v/>
      </c>
      <c r="AG43" s="61" t="str">
        <f>MEBRateData!AG33</f>
        <v/>
      </c>
      <c r="AH43" s="61" t="str">
        <f>MEBRateData!AH33</f>
        <v/>
      </c>
      <c r="AI43" s="62" t="str">
        <f>MEBRateData!AI33</f>
        <v/>
      </c>
    </row>
    <row r="44" spans="2:35" ht="15.75" hidden="1" x14ac:dyDescent="0.2">
      <c r="B44" s="216" t="str">
        <f>MID(MEBRateData!A34,IF(ISERROR(FIND(SelectedLang, MEBRateData!A34)),1,FIND(SelectedLang, MEBRateData!A34)+LEN(SelectedLang)), IF(ISERROR(FIND("{", MEBRateData!A34, IF(ISERROR(FIND(SelectedLang, MEBRateData!A34)),1,FIND(SelectedLang, MEBRateData!A34)+LEN(SelectedLang)))),LEN(MEBRateData!A34),FIND("{", MEBRateData!A34, IF(ISERROR(FIND(SelectedLang, MEBRateData!A34)),1,FIND(SelectedLang, MEBRateData!A34)+LEN(SelectedLang)))-1)+1-IF(ISERROR(FIND(SelectedLang, MEBRateData!A34)),1,FIND(SelectedLang, MEBRateData!A34)+LEN(SelectedLang)))</f>
        <v/>
      </c>
      <c r="C44" s="175" t="str">
        <f>MEBRateData!B34</f>
        <v/>
      </c>
      <c r="D44" s="61" t="str">
        <f>MEBRateData!C34</f>
        <v/>
      </c>
      <c r="E44" s="61" t="str">
        <f>MEBRateData!D34</f>
        <v/>
      </c>
      <c r="F44" s="61" t="str">
        <f>MEBRateData!E34</f>
        <v/>
      </c>
      <c r="G44" s="61" t="str">
        <f>MEBRateData!F34</f>
        <v/>
      </c>
      <c r="H44" s="61" t="str">
        <f>MEBRateData!G34</f>
        <v/>
      </c>
      <c r="I44" s="61" t="str">
        <f>MEBRateData!H34</f>
        <v/>
      </c>
      <c r="J44" s="61" t="str">
        <f>MEBRateData!I34</f>
        <v/>
      </c>
      <c r="K44" s="61" t="str">
        <f>MEBRateData!J34</f>
        <v/>
      </c>
      <c r="L44" s="61" t="str">
        <f>MEBRateData!K34</f>
        <v/>
      </c>
      <c r="M44" s="61" t="str">
        <f>MEBRateData!L34</f>
        <v/>
      </c>
      <c r="N44" s="61" t="str">
        <f>MEBRateData!M34</f>
        <v/>
      </c>
      <c r="O44" s="61" t="str">
        <f>MEBRateData!N34</f>
        <v/>
      </c>
      <c r="P44" s="61" t="str">
        <f>MEBRateData!O34</f>
        <v/>
      </c>
      <c r="Q44" s="61" t="str">
        <f>MEBRateData!P34</f>
        <v/>
      </c>
      <c r="R44" s="61" t="str">
        <f>MEBRateData!Q34</f>
        <v/>
      </c>
      <c r="S44" s="61" t="str">
        <f>MEBRateData!R34</f>
        <v/>
      </c>
      <c r="T44" s="61" t="str">
        <f>MEBRateData!S34</f>
        <v/>
      </c>
      <c r="U44" s="61" t="str">
        <f>MEBRateData!T34</f>
        <v/>
      </c>
      <c r="V44" s="61" t="str">
        <f>MEBRateData!U34</f>
        <v/>
      </c>
      <c r="W44" s="61" t="str">
        <f>MEBRateData!V34</f>
        <v/>
      </c>
      <c r="X44" t="str">
        <f>MEBRateData!X34</f>
        <v/>
      </c>
      <c r="Y44" t="str">
        <f>MEBRateData!Y34</f>
        <v/>
      </c>
      <c r="Z44" s="61" t="str">
        <f>MEBRateData!Z34</f>
        <v/>
      </c>
      <c r="AA44" s="61" t="str">
        <f>MEBRateData!AA34</f>
        <v/>
      </c>
      <c r="AB44" s="61" t="str">
        <f>MEBRateData!AB34</f>
        <v/>
      </c>
      <c r="AC44" s="61" t="str">
        <f>MEBRateData!AC34</f>
        <v/>
      </c>
      <c r="AD44" s="61" t="str">
        <f>MEBRateData!AD34</f>
        <v/>
      </c>
      <c r="AE44" s="61" t="str">
        <f>MEBRateData!AE34</f>
        <v/>
      </c>
      <c r="AF44" s="61" t="str">
        <f>MEBRateData!AF34</f>
        <v/>
      </c>
      <c r="AG44" s="61" t="str">
        <f>MEBRateData!AG34</f>
        <v/>
      </c>
      <c r="AH44" s="61" t="str">
        <f>MEBRateData!AH34</f>
        <v/>
      </c>
      <c r="AI44" s="62" t="str">
        <f>MEBRateData!AI34</f>
        <v/>
      </c>
    </row>
    <row r="45" spans="2:35" ht="15.75" hidden="1" x14ac:dyDescent="0.2">
      <c r="B45" s="216" t="str">
        <f>MID(MEBRateData!A35,IF(ISERROR(FIND(SelectedLang, MEBRateData!A35)),1,FIND(SelectedLang, MEBRateData!A35)+LEN(SelectedLang)), IF(ISERROR(FIND("{", MEBRateData!A35, IF(ISERROR(FIND(SelectedLang, MEBRateData!A35)),1,FIND(SelectedLang, MEBRateData!A35)+LEN(SelectedLang)))),LEN(MEBRateData!A35),FIND("{", MEBRateData!A35, IF(ISERROR(FIND(SelectedLang, MEBRateData!A35)),1,FIND(SelectedLang, MEBRateData!A35)+LEN(SelectedLang)))-1)+1-IF(ISERROR(FIND(SelectedLang, MEBRateData!A35)),1,FIND(SelectedLang, MEBRateData!A35)+LEN(SelectedLang)))</f>
        <v/>
      </c>
      <c r="C45" s="175" t="str">
        <f>MEBRateData!B35</f>
        <v/>
      </c>
      <c r="D45" s="61" t="str">
        <f>MEBRateData!C35</f>
        <v/>
      </c>
      <c r="E45" s="61" t="str">
        <f>MEBRateData!D35</f>
        <v/>
      </c>
      <c r="F45" s="61" t="str">
        <f>MEBRateData!E35</f>
        <v/>
      </c>
      <c r="G45" s="61" t="str">
        <f>MEBRateData!F35</f>
        <v/>
      </c>
      <c r="H45" s="61" t="str">
        <f>MEBRateData!G35</f>
        <v/>
      </c>
      <c r="I45" s="61" t="str">
        <f>MEBRateData!H35</f>
        <v/>
      </c>
      <c r="J45" s="61" t="str">
        <f>MEBRateData!I35</f>
        <v/>
      </c>
      <c r="K45" s="61" t="str">
        <f>MEBRateData!J35</f>
        <v/>
      </c>
      <c r="L45" s="61" t="str">
        <f>MEBRateData!K35</f>
        <v/>
      </c>
      <c r="M45" s="61" t="str">
        <f>MEBRateData!L35</f>
        <v/>
      </c>
      <c r="N45" s="61" t="str">
        <f>MEBRateData!M35</f>
        <v/>
      </c>
      <c r="O45" s="61" t="str">
        <f>MEBRateData!N35</f>
        <v/>
      </c>
      <c r="P45" s="61" t="str">
        <f>MEBRateData!O35</f>
        <v/>
      </c>
      <c r="Q45" s="61" t="str">
        <f>MEBRateData!P35</f>
        <v/>
      </c>
      <c r="R45" s="61" t="str">
        <f>MEBRateData!Q35</f>
        <v/>
      </c>
      <c r="S45" s="61" t="str">
        <f>MEBRateData!R35</f>
        <v/>
      </c>
      <c r="T45" s="61" t="str">
        <f>MEBRateData!S35</f>
        <v/>
      </c>
      <c r="U45" s="61" t="str">
        <f>MEBRateData!T35</f>
        <v/>
      </c>
      <c r="V45" s="61" t="str">
        <f>MEBRateData!U35</f>
        <v/>
      </c>
      <c r="W45" s="61" t="str">
        <f>MEBRateData!V35</f>
        <v/>
      </c>
      <c r="X45" t="str">
        <f>MEBRateData!X35</f>
        <v/>
      </c>
      <c r="Y45" t="str">
        <f>MEBRateData!Y35</f>
        <v/>
      </c>
      <c r="Z45" s="61" t="str">
        <f>MEBRateData!Z35</f>
        <v/>
      </c>
      <c r="AA45" s="61" t="str">
        <f>MEBRateData!AA35</f>
        <v/>
      </c>
      <c r="AB45" s="61" t="str">
        <f>MEBRateData!AB35</f>
        <v/>
      </c>
      <c r="AC45" s="61" t="str">
        <f>MEBRateData!AC35</f>
        <v/>
      </c>
      <c r="AD45" s="61" t="str">
        <f>MEBRateData!AD35</f>
        <v/>
      </c>
      <c r="AE45" s="61" t="str">
        <f>MEBRateData!AE35</f>
        <v/>
      </c>
      <c r="AF45" s="61" t="str">
        <f>MEBRateData!AF35</f>
        <v/>
      </c>
      <c r="AG45" s="61" t="str">
        <f>MEBRateData!AG35</f>
        <v/>
      </c>
      <c r="AH45" s="61" t="str">
        <f>MEBRateData!AH35</f>
        <v/>
      </c>
      <c r="AI45" s="62" t="str">
        <f>MEBRateData!AI35</f>
        <v/>
      </c>
    </row>
    <row r="46" spans="2:35" ht="15.75" hidden="1" x14ac:dyDescent="0.2">
      <c r="B46" s="216" t="str">
        <f>MID(MEBRateData!A36,IF(ISERROR(FIND(SelectedLang, MEBRateData!A36)),1,FIND(SelectedLang, MEBRateData!A36)+LEN(SelectedLang)), IF(ISERROR(FIND("{", MEBRateData!A36, IF(ISERROR(FIND(SelectedLang, MEBRateData!A36)),1,FIND(SelectedLang, MEBRateData!A36)+LEN(SelectedLang)))),LEN(MEBRateData!A36),FIND("{", MEBRateData!A36, IF(ISERROR(FIND(SelectedLang, MEBRateData!A36)),1,FIND(SelectedLang, MEBRateData!A36)+LEN(SelectedLang)))-1)+1-IF(ISERROR(FIND(SelectedLang, MEBRateData!A36)),1,FIND(SelectedLang, MEBRateData!A36)+LEN(SelectedLang)))</f>
        <v/>
      </c>
      <c r="C46" s="175" t="str">
        <f>MEBRateData!B36</f>
        <v/>
      </c>
      <c r="D46" s="61" t="str">
        <f>MEBRateData!C36</f>
        <v/>
      </c>
      <c r="E46" s="61" t="str">
        <f>MEBRateData!D36</f>
        <v/>
      </c>
      <c r="F46" s="61" t="str">
        <f>MEBRateData!E36</f>
        <v/>
      </c>
      <c r="G46" s="61" t="str">
        <f>MEBRateData!F36</f>
        <v/>
      </c>
      <c r="H46" s="61" t="str">
        <f>MEBRateData!G36</f>
        <v/>
      </c>
      <c r="I46" s="61" t="str">
        <f>MEBRateData!H36</f>
        <v/>
      </c>
      <c r="J46" s="61" t="str">
        <f>MEBRateData!I36</f>
        <v/>
      </c>
      <c r="K46" s="61" t="str">
        <f>MEBRateData!J36</f>
        <v/>
      </c>
      <c r="L46" s="61" t="str">
        <f>MEBRateData!K36</f>
        <v/>
      </c>
      <c r="M46" s="61" t="str">
        <f>MEBRateData!L36</f>
        <v/>
      </c>
      <c r="N46" s="61" t="str">
        <f>MEBRateData!M36</f>
        <v/>
      </c>
      <c r="O46" s="61" t="str">
        <f>MEBRateData!N36</f>
        <v/>
      </c>
      <c r="P46" s="61" t="str">
        <f>MEBRateData!O36</f>
        <v/>
      </c>
      <c r="Q46" s="61" t="str">
        <f>MEBRateData!P36</f>
        <v/>
      </c>
      <c r="R46" s="61" t="str">
        <f>MEBRateData!Q36</f>
        <v/>
      </c>
      <c r="S46" s="61" t="str">
        <f>MEBRateData!R36</f>
        <v/>
      </c>
      <c r="T46" s="61" t="str">
        <f>MEBRateData!S36</f>
        <v/>
      </c>
      <c r="U46" s="61" t="str">
        <f>MEBRateData!T36</f>
        <v/>
      </c>
      <c r="V46" s="61" t="str">
        <f>MEBRateData!U36</f>
        <v/>
      </c>
      <c r="W46" s="61" t="str">
        <f>MEBRateData!V36</f>
        <v/>
      </c>
      <c r="X46" t="str">
        <f>MEBRateData!X36</f>
        <v/>
      </c>
      <c r="Y46" t="str">
        <f>MEBRateData!Y36</f>
        <v/>
      </c>
      <c r="Z46" s="61" t="str">
        <f>MEBRateData!Z36</f>
        <v/>
      </c>
      <c r="AA46" s="61" t="str">
        <f>MEBRateData!AA36</f>
        <v/>
      </c>
      <c r="AB46" s="61" t="str">
        <f>MEBRateData!AB36</f>
        <v/>
      </c>
      <c r="AC46" s="61" t="str">
        <f>MEBRateData!AC36</f>
        <v/>
      </c>
      <c r="AD46" s="61" t="str">
        <f>MEBRateData!AD36</f>
        <v/>
      </c>
      <c r="AE46" s="61" t="str">
        <f>MEBRateData!AE36</f>
        <v/>
      </c>
      <c r="AF46" s="61" t="str">
        <f>MEBRateData!AF36</f>
        <v/>
      </c>
      <c r="AG46" s="61" t="str">
        <f>MEBRateData!AG36</f>
        <v/>
      </c>
      <c r="AH46" s="61" t="str">
        <f>MEBRateData!AH36</f>
        <v/>
      </c>
      <c r="AI46" s="62" t="str">
        <f>MEBRateData!AI36</f>
        <v/>
      </c>
    </row>
    <row r="47" spans="2:35" ht="15.75" hidden="1" x14ac:dyDescent="0.2">
      <c r="B47" s="216" t="str">
        <f>MID(MEBRateData!A37,IF(ISERROR(FIND(SelectedLang, MEBRateData!A37)),1,FIND(SelectedLang, MEBRateData!A37)+LEN(SelectedLang)), IF(ISERROR(FIND("{", MEBRateData!A37, IF(ISERROR(FIND(SelectedLang, MEBRateData!A37)),1,FIND(SelectedLang, MEBRateData!A37)+LEN(SelectedLang)))),LEN(MEBRateData!A37),FIND("{", MEBRateData!A37, IF(ISERROR(FIND(SelectedLang, MEBRateData!A37)),1,FIND(SelectedLang, MEBRateData!A37)+LEN(SelectedLang)))-1)+1-IF(ISERROR(FIND(SelectedLang, MEBRateData!A37)),1,FIND(SelectedLang, MEBRateData!A37)+LEN(SelectedLang)))</f>
        <v/>
      </c>
      <c r="C47" s="175" t="str">
        <f>MEBRateData!B37</f>
        <v/>
      </c>
      <c r="D47" s="61" t="str">
        <f>MEBRateData!C37</f>
        <v/>
      </c>
      <c r="E47" s="61" t="str">
        <f>MEBRateData!D37</f>
        <v/>
      </c>
      <c r="F47" s="61" t="str">
        <f>MEBRateData!E37</f>
        <v/>
      </c>
      <c r="G47" s="61" t="str">
        <f>MEBRateData!F37</f>
        <v/>
      </c>
      <c r="H47" s="61" t="str">
        <f>MEBRateData!G37</f>
        <v/>
      </c>
      <c r="I47" s="61" t="str">
        <f>MEBRateData!H37</f>
        <v/>
      </c>
      <c r="J47" s="61" t="str">
        <f>MEBRateData!I37</f>
        <v/>
      </c>
      <c r="K47" s="61" t="str">
        <f>MEBRateData!J37</f>
        <v/>
      </c>
      <c r="L47" s="61" t="str">
        <f>MEBRateData!K37</f>
        <v/>
      </c>
      <c r="M47" s="61" t="str">
        <f>MEBRateData!L37</f>
        <v/>
      </c>
      <c r="N47" s="61" t="str">
        <f>MEBRateData!M37</f>
        <v/>
      </c>
      <c r="O47" s="61" t="str">
        <f>MEBRateData!N37</f>
        <v/>
      </c>
      <c r="P47" s="61" t="str">
        <f>MEBRateData!O37</f>
        <v/>
      </c>
      <c r="Q47" s="61" t="str">
        <f>MEBRateData!P37</f>
        <v/>
      </c>
      <c r="R47" s="61" t="str">
        <f>MEBRateData!Q37</f>
        <v/>
      </c>
      <c r="S47" s="61" t="str">
        <f>MEBRateData!R37</f>
        <v/>
      </c>
      <c r="T47" s="61" t="str">
        <f>MEBRateData!S37</f>
        <v/>
      </c>
      <c r="U47" s="61" t="str">
        <f>MEBRateData!T37</f>
        <v/>
      </c>
      <c r="V47" s="61" t="str">
        <f>MEBRateData!U37</f>
        <v/>
      </c>
      <c r="W47" s="61" t="str">
        <f>MEBRateData!V37</f>
        <v/>
      </c>
      <c r="X47" t="str">
        <f>MEBRateData!X37</f>
        <v/>
      </c>
      <c r="Y47" t="str">
        <f>MEBRateData!Y37</f>
        <v/>
      </c>
      <c r="Z47" s="61" t="str">
        <f>MEBRateData!Z37</f>
        <v/>
      </c>
      <c r="AA47" s="61" t="str">
        <f>MEBRateData!AA37</f>
        <v/>
      </c>
      <c r="AB47" s="61" t="str">
        <f>MEBRateData!AB37</f>
        <v/>
      </c>
      <c r="AC47" s="61" t="str">
        <f>MEBRateData!AC37</f>
        <v/>
      </c>
      <c r="AD47" s="61" t="str">
        <f>MEBRateData!AD37</f>
        <v/>
      </c>
      <c r="AE47" s="61" t="str">
        <f>MEBRateData!AE37</f>
        <v/>
      </c>
      <c r="AF47" s="61" t="str">
        <f>MEBRateData!AF37</f>
        <v/>
      </c>
      <c r="AG47" s="61" t="str">
        <f>MEBRateData!AG37</f>
        <v/>
      </c>
      <c r="AH47" s="61" t="str">
        <f>MEBRateData!AH37</f>
        <v/>
      </c>
      <c r="AI47" s="62" t="str">
        <f>MEBRateData!AI37</f>
        <v/>
      </c>
    </row>
    <row r="48" spans="2:35" ht="15.75" hidden="1" x14ac:dyDescent="0.2">
      <c r="B48" s="216" t="str">
        <f>MID(MEBRateData!A38,IF(ISERROR(FIND(SelectedLang, MEBRateData!A38)),1,FIND(SelectedLang, MEBRateData!A38)+LEN(SelectedLang)), IF(ISERROR(FIND("{", MEBRateData!A38, IF(ISERROR(FIND(SelectedLang, MEBRateData!A38)),1,FIND(SelectedLang, MEBRateData!A38)+LEN(SelectedLang)))),LEN(MEBRateData!A38),FIND("{", MEBRateData!A38, IF(ISERROR(FIND(SelectedLang, MEBRateData!A38)),1,FIND(SelectedLang, MEBRateData!A38)+LEN(SelectedLang)))-1)+1-IF(ISERROR(FIND(SelectedLang, MEBRateData!A38)),1,FIND(SelectedLang, MEBRateData!A38)+LEN(SelectedLang)))</f>
        <v/>
      </c>
      <c r="C48" s="175" t="str">
        <f>MEBRateData!B38</f>
        <v/>
      </c>
      <c r="D48" s="61" t="str">
        <f>MEBRateData!C38</f>
        <v/>
      </c>
      <c r="E48" s="61" t="str">
        <f>MEBRateData!D38</f>
        <v/>
      </c>
      <c r="F48" s="61" t="str">
        <f>MEBRateData!E38</f>
        <v/>
      </c>
      <c r="G48" s="61" t="str">
        <f>MEBRateData!F38</f>
        <v/>
      </c>
      <c r="H48" s="61" t="str">
        <f>MEBRateData!G38</f>
        <v/>
      </c>
      <c r="I48" s="61" t="str">
        <f>MEBRateData!H38</f>
        <v/>
      </c>
      <c r="J48" s="61" t="str">
        <f>MEBRateData!I38</f>
        <v/>
      </c>
      <c r="K48" s="61" t="str">
        <f>MEBRateData!J38</f>
        <v/>
      </c>
      <c r="L48" s="61" t="str">
        <f>MEBRateData!K38</f>
        <v/>
      </c>
      <c r="M48" s="61" t="str">
        <f>MEBRateData!L38</f>
        <v/>
      </c>
      <c r="N48" s="61" t="str">
        <f>MEBRateData!M38</f>
        <v/>
      </c>
      <c r="O48" s="61" t="str">
        <f>MEBRateData!N38</f>
        <v/>
      </c>
      <c r="P48" s="61" t="str">
        <f>MEBRateData!O38</f>
        <v/>
      </c>
      <c r="Q48" s="61" t="str">
        <f>MEBRateData!P38</f>
        <v/>
      </c>
      <c r="R48" s="61" t="str">
        <f>MEBRateData!Q38</f>
        <v/>
      </c>
      <c r="S48" s="61" t="str">
        <f>MEBRateData!R38</f>
        <v/>
      </c>
      <c r="T48" s="61" t="str">
        <f>MEBRateData!S38</f>
        <v/>
      </c>
      <c r="U48" s="61" t="str">
        <f>MEBRateData!T38</f>
        <v/>
      </c>
      <c r="V48" s="61" t="str">
        <f>MEBRateData!U38</f>
        <v/>
      </c>
      <c r="W48" s="61" t="str">
        <f>MEBRateData!V38</f>
        <v/>
      </c>
      <c r="X48" t="str">
        <f>MEBRateData!X38</f>
        <v/>
      </c>
      <c r="Y48" t="str">
        <f>MEBRateData!Y38</f>
        <v/>
      </c>
      <c r="Z48" s="61" t="str">
        <f>MEBRateData!Z38</f>
        <v/>
      </c>
      <c r="AA48" s="61" t="str">
        <f>MEBRateData!AA38</f>
        <v/>
      </c>
      <c r="AB48" s="61" t="str">
        <f>MEBRateData!AB38</f>
        <v/>
      </c>
      <c r="AC48" s="61" t="str">
        <f>MEBRateData!AC38</f>
        <v/>
      </c>
      <c r="AD48" s="61" t="str">
        <f>MEBRateData!AD38</f>
        <v/>
      </c>
      <c r="AE48" s="61" t="str">
        <f>MEBRateData!AE38</f>
        <v/>
      </c>
      <c r="AF48" s="61" t="str">
        <f>MEBRateData!AF38</f>
        <v/>
      </c>
      <c r="AG48" s="61" t="str">
        <f>MEBRateData!AG38</f>
        <v/>
      </c>
      <c r="AH48" s="61" t="str">
        <f>MEBRateData!AH38</f>
        <v/>
      </c>
      <c r="AI48" s="62" t="str">
        <f>MEBRateData!AI38</f>
        <v/>
      </c>
    </row>
    <row r="49" spans="1:37" ht="15.75" hidden="1" x14ac:dyDescent="0.2">
      <c r="B49" s="216" t="str">
        <f>MID(MEBRateData!A39,IF(ISERROR(FIND(SelectedLang, MEBRateData!A39)),1,FIND(SelectedLang, MEBRateData!A39)+LEN(SelectedLang)), IF(ISERROR(FIND("{", MEBRateData!A39, IF(ISERROR(FIND(SelectedLang, MEBRateData!A39)),1,FIND(SelectedLang, MEBRateData!A39)+LEN(SelectedLang)))),LEN(MEBRateData!A39),FIND("{", MEBRateData!A39, IF(ISERROR(FIND(SelectedLang, MEBRateData!A39)),1,FIND(SelectedLang, MEBRateData!A39)+LEN(SelectedLang)))-1)+1-IF(ISERROR(FIND(SelectedLang, MEBRateData!A39)),1,FIND(SelectedLang, MEBRateData!A39)+LEN(SelectedLang)))</f>
        <v/>
      </c>
      <c r="C49" s="175" t="str">
        <f>MEBRateData!B39</f>
        <v/>
      </c>
      <c r="D49" s="61" t="str">
        <f>MEBRateData!C39</f>
        <v/>
      </c>
      <c r="E49" s="61" t="str">
        <f>MEBRateData!D39</f>
        <v/>
      </c>
      <c r="F49" s="61" t="str">
        <f>MEBRateData!E39</f>
        <v/>
      </c>
      <c r="G49" s="61" t="str">
        <f>MEBRateData!F39</f>
        <v/>
      </c>
      <c r="H49" s="61" t="str">
        <f>MEBRateData!G39</f>
        <v/>
      </c>
      <c r="I49" s="61" t="str">
        <f>MEBRateData!H39</f>
        <v/>
      </c>
      <c r="J49" s="61" t="str">
        <f>MEBRateData!I39</f>
        <v/>
      </c>
      <c r="K49" s="61" t="str">
        <f>MEBRateData!J39</f>
        <v/>
      </c>
      <c r="L49" s="61" t="str">
        <f>MEBRateData!K39</f>
        <v/>
      </c>
      <c r="M49" s="61" t="str">
        <f>MEBRateData!L39</f>
        <v/>
      </c>
      <c r="N49" s="61" t="str">
        <f>MEBRateData!M39</f>
        <v/>
      </c>
      <c r="O49" s="61" t="str">
        <f>MEBRateData!N39</f>
        <v/>
      </c>
      <c r="P49" s="61" t="str">
        <f>MEBRateData!O39</f>
        <v/>
      </c>
      <c r="Q49" s="61" t="str">
        <f>MEBRateData!P39</f>
        <v/>
      </c>
      <c r="R49" s="61" t="str">
        <f>MEBRateData!Q39</f>
        <v/>
      </c>
      <c r="S49" s="61" t="str">
        <f>MEBRateData!R39</f>
        <v/>
      </c>
      <c r="T49" s="61" t="str">
        <f>MEBRateData!S39</f>
        <v/>
      </c>
      <c r="U49" s="61" t="str">
        <f>MEBRateData!T39</f>
        <v/>
      </c>
      <c r="V49" s="61" t="str">
        <f>MEBRateData!U39</f>
        <v/>
      </c>
      <c r="W49" s="61" t="str">
        <f>MEBRateData!V39</f>
        <v/>
      </c>
      <c r="X49" t="str">
        <f>MEBRateData!X39</f>
        <v/>
      </c>
      <c r="Y49" t="str">
        <f>MEBRateData!Y39</f>
        <v/>
      </c>
      <c r="Z49" s="61" t="str">
        <f>MEBRateData!Z39</f>
        <v/>
      </c>
      <c r="AA49" s="61" t="str">
        <f>MEBRateData!AA39</f>
        <v/>
      </c>
      <c r="AB49" s="61" t="str">
        <f>MEBRateData!AB39</f>
        <v/>
      </c>
      <c r="AC49" s="61" t="str">
        <f>MEBRateData!AC39</f>
        <v/>
      </c>
      <c r="AD49" s="61" t="str">
        <f>MEBRateData!AD39</f>
        <v/>
      </c>
      <c r="AE49" s="61" t="str">
        <f>MEBRateData!AE39</f>
        <v/>
      </c>
      <c r="AF49" s="61" t="str">
        <f>MEBRateData!AF39</f>
        <v/>
      </c>
      <c r="AG49" s="61" t="str">
        <f>MEBRateData!AG39</f>
        <v/>
      </c>
      <c r="AH49" s="61" t="str">
        <f>MEBRateData!AH39</f>
        <v/>
      </c>
      <c r="AI49" s="62" t="str">
        <f>MEBRateData!AI39</f>
        <v/>
      </c>
    </row>
    <row r="50" spans="1:37" ht="15.75" hidden="1" x14ac:dyDescent="0.2">
      <c r="B50" s="216" t="str">
        <f>MID(MEBRateData!A40,IF(ISERROR(FIND(SelectedLang, MEBRateData!A40)),1,FIND(SelectedLang, MEBRateData!A40)+LEN(SelectedLang)), IF(ISERROR(FIND("{", MEBRateData!A40, IF(ISERROR(FIND(SelectedLang, MEBRateData!A40)),1,FIND(SelectedLang, MEBRateData!A40)+LEN(SelectedLang)))),LEN(MEBRateData!A40),FIND("{", MEBRateData!A40, IF(ISERROR(FIND(SelectedLang, MEBRateData!A40)),1,FIND(SelectedLang, MEBRateData!A40)+LEN(SelectedLang)))-1)+1-IF(ISERROR(FIND(SelectedLang, MEBRateData!A40)),1,FIND(SelectedLang, MEBRateData!A40)+LEN(SelectedLang)))</f>
        <v/>
      </c>
      <c r="C50" s="175" t="str">
        <f>MEBRateData!B40</f>
        <v/>
      </c>
      <c r="D50" s="61" t="str">
        <f>MEBRateData!C40</f>
        <v/>
      </c>
      <c r="E50" s="61" t="str">
        <f>MEBRateData!D40</f>
        <v/>
      </c>
      <c r="F50" s="61" t="str">
        <f>MEBRateData!E40</f>
        <v/>
      </c>
      <c r="G50" s="61" t="str">
        <f>MEBRateData!F40</f>
        <v/>
      </c>
      <c r="H50" s="61" t="str">
        <f>MEBRateData!G40</f>
        <v/>
      </c>
      <c r="I50" s="61" t="str">
        <f>MEBRateData!H40</f>
        <v/>
      </c>
      <c r="J50" s="61" t="str">
        <f>MEBRateData!I40</f>
        <v/>
      </c>
      <c r="K50" s="61" t="str">
        <f>MEBRateData!J40</f>
        <v/>
      </c>
      <c r="L50" s="61" t="str">
        <f>MEBRateData!K40</f>
        <v/>
      </c>
      <c r="M50" s="61" t="str">
        <f>MEBRateData!L40</f>
        <v/>
      </c>
      <c r="N50" s="61" t="str">
        <f>MEBRateData!M40</f>
        <v/>
      </c>
      <c r="O50" s="61" t="str">
        <f>MEBRateData!N40</f>
        <v/>
      </c>
      <c r="P50" s="61" t="str">
        <f>MEBRateData!O40</f>
        <v/>
      </c>
      <c r="Q50" s="61" t="str">
        <f>MEBRateData!P40</f>
        <v/>
      </c>
      <c r="R50" s="61" t="str">
        <f>MEBRateData!Q40</f>
        <v/>
      </c>
      <c r="S50" s="61" t="str">
        <f>MEBRateData!R40</f>
        <v/>
      </c>
      <c r="T50" s="61" t="str">
        <f>MEBRateData!S40</f>
        <v/>
      </c>
      <c r="U50" s="61" t="str">
        <f>MEBRateData!T40</f>
        <v/>
      </c>
      <c r="V50" s="61" t="str">
        <f>MEBRateData!U40</f>
        <v/>
      </c>
      <c r="W50" s="61" t="str">
        <f>MEBRateData!V40</f>
        <v/>
      </c>
      <c r="X50" t="str">
        <f>MEBRateData!X40</f>
        <v/>
      </c>
      <c r="Y50" t="str">
        <f>MEBRateData!Y40</f>
        <v/>
      </c>
      <c r="Z50" s="61" t="str">
        <f>MEBRateData!Z40</f>
        <v/>
      </c>
      <c r="AA50" s="61" t="str">
        <f>MEBRateData!AA40</f>
        <v/>
      </c>
      <c r="AB50" s="61" t="str">
        <f>MEBRateData!AB40</f>
        <v/>
      </c>
      <c r="AC50" s="61" t="str">
        <f>MEBRateData!AC40</f>
        <v/>
      </c>
      <c r="AD50" s="61" t="str">
        <f>MEBRateData!AD40</f>
        <v/>
      </c>
      <c r="AE50" s="61" t="str">
        <f>MEBRateData!AE40</f>
        <v/>
      </c>
      <c r="AF50" s="61" t="str">
        <f>MEBRateData!AF40</f>
        <v/>
      </c>
      <c r="AG50" s="61" t="str">
        <f>MEBRateData!AG40</f>
        <v/>
      </c>
      <c r="AH50" s="61" t="str">
        <f>MEBRateData!AH40</f>
        <v/>
      </c>
      <c r="AI50" s="62" t="str">
        <f>MEBRateData!AI40</f>
        <v/>
      </c>
    </row>
    <row r="51" spans="1:37" ht="15.75" hidden="1" x14ac:dyDescent="0.2">
      <c r="B51" s="216" t="str">
        <f>MID(MEBRateData!A41,IF(ISERROR(FIND(SelectedLang, MEBRateData!A41)),1,FIND(SelectedLang, MEBRateData!A41)+LEN(SelectedLang)), IF(ISERROR(FIND("{", MEBRateData!A41, IF(ISERROR(FIND(SelectedLang, MEBRateData!A41)),1,FIND(SelectedLang, MEBRateData!A41)+LEN(SelectedLang)))),LEN(MEBRateData!A41),FIND("{", MEBRateData!A41, IF(ISERROR(FIND(SelectedLang, MEBRateData!A41)),1,FIND(SelectedLang, MEBRateData!A41)+LEN(SelectedLang)))-1)+1-IF(ISERROR(FIND(SelectedLang, MEBRateData!A41)),1,FIND(SelectedLang, MEBRateData!A41)+LEN(SelectedLang)))</f>
        <v/>
      </c>
      <c r="C51" s="175" t="str">
        <f>MEBRateData!B41</f>
        <v/>
      </c>
      <c r="D51" s="61" t="str">
        <f>MEBRateData!C41</f>
        <v/>
      </c>
      <c r="E51" s="61" t="str">
        <f>MEBRateData!D41</f>
        <v/>
      </c>
      <c r="F51" s="61" t="str">
        <f>MEBRateData!E41</f>
        <v/>
      </c>
      <c r="G51" s="61" t="str">
        <f>MEBRateData!F41</f>
        <v/>
      </c>
      <c r="H51" s="61" t="str">
        <f>MEBRateData!G41</f>
        <v/>
      </c>
      <c r="I51" s="61" t="str">
        <f>MEBRateData!H41</f>
        <v/>
      </c>
      <c r="J51" s="61" t="str">
        <f>MEBRateData!I41</f>
        <v/>
      </c>
      <c r="K51" s="61" t="str">
        <f>MEBRateData!J41</f>
        <v/>
      </c>
      <c r="L51" s="61" t="str">
        <f>MEBRateData!K41</f>
        <v/>
      </c>
      <c r="M51" s="61" t="str">
        <f>MEBRateData!L41</f>
        <v/>
      </c>
      <c r="N51" s="61" t="str">
        <f>MEBRateData!M41</f>
        <v/>
      </c>
      <c r="O51" s="61" t="str">
        <f>MEBRateData!N41</f>
        <v/>
      </c>
      <c r="P51" s="61" t="str">
        <f>MEBRateData!O41</f>
        <v/>
      </c>
      <c r="Q51" s="61" t="str">
        <f>MEBRateData!P41</f>
        <v/>
      </c>
      <c r="R51" s="61" t="str">
        <f>MEBRateData!Q41</f>
        <v/>
      </c>
      <c r="S51" s="61" t="str">
        <f>MEBRateData!R41</f>
        <v/>
      </c>
      <c r="T51" s="61" t="str">
        <f>MEBRateData!S41</f>
        <v/>
      </c>
      <c r="U51" s="61" t="str">
        <f>MEBRateData!T41</f>
        <v/>
      </c>
      <c r="V51" s="61" t="str">
        <f>MEBRateData!U41</f>
        <v/>
      </c>
      <c r="W51" s="61" t="str">
        <f>MEBRateData!V41</f>
        <v/>
      </c>
      <c r="X51" t="str">
        <f>MEBRateData!X41</f>
        <v/>
      </c>
      <c r="Y51" t="str">
        <f>MEBRateData!Y41</f>
        <v/>
      </c>
      <c r="Z51" s="61" t="str">
        <f>MEBRateData!Z41</f>
        <v/>
      </c>
      <c r="AA51" s="61" t="str">
        <f>MEBRateData!AA41</f>
        <v/>
      </c>
      <c r="AB51" s="61" t="str">
        <f>MEBRateData!AB41</f>
        <v/>
      </c>
      <c r="AC51" s="61" t="str">
        <f>MEBRateData!AC41</f>
        <v/>
      </c>
      <c r="AD51" s="61" t="str">
        <f>MEBRateData!AD41</f>
        <v/>
      </c>
      <c r="AE51" s="61" t="str">
        <f>MEBRateData!AE41</f>
        <v/>
      </c>
      <c r="AF51" s="61" t="str">
        <f>MEBRateData!AF41</f>
        <v/>
      </c>
      <c r="AG51" s="61" t="str">
        <f>MEBRateData!AG41</f>
        <v/>
      </c>
      <c r="AH51" s="61" t="str">
        <f>MEBRateData!AH41</f>
        <v/>
      </c>
      <c r="AI51" s="62" t="str">
        <f>MEBRateData!AI41</f>
        <v/>
      </c>
    </row>
    <row r="52" spans="1:37" ht="15.75" hidden="1" x14ac:dyDescent="0.2">
      <c r="B52" s="216" t="str">
        <f>MID(MEBRateData!A42,IF(ISERROR(FIND(SelectedLang, MEBRateData!A42)),1,FIND(SelectedLang, MEBRateData!A42)+LEN(SelectedLang)), IF(ISERROR(FIND("{", MEBRateData!A42, IF(ISERROR(FIND(SelectedLang, MEBRateData!A42)),1,FIND(SelectedLang, MEBRateData!A42)+LEN(SelectedLang)))),LEN(MEBRateData!A42),FIND("{", MEBRateData!A42, IF(ISERROR(FIND(SelectedLang, MEBRateData!A42)),1,FIND(SelectedLang, MEBRateData!A42)+LEN(SelectedLang)))-1)+1-IF(ISERROR(FIND(SelectedLang, MEBRateData!A42)),1,FIND(SelectedLang, MEBRateData!A42)+LEN(SelectedLang)))</f>
        <v/>
      </c>
      <c r="C52" s="175" t="str">
        <f>MEBRateData!B42</f>
        <v/>
      </c>
      <c r="D52" s="61" t="str">
        <f>MEBRateData!C42</f>
        <v/>
      </c>
      <c r="E52" s="61" t="str">
        <f>MEBRateData!D42</f>
        <v/>
      </c>
      <c r="F52" s="61" t="str">
        <f>MEBRateData!E42</f>
        <v/>
      </c>
      <c r="G52" s="61" t="str">
        <f>MEBRateData!F42</f>
        <v/>
      </c>
      <c r="H52" s="61" t="str">
        <f>MEBRateData!G42</f>
        <v/>
      </c>
      <c r="I52" s="61" t="str">
        <f>MEBRateData!H42</f>
        <v/>
      </c>
      <c r="J52" s="61" t="str">
        <f>MEBRateData!I42</f>
        <v/>
      </c>
      <c r="K52" s="61" t="str">
        <f>MEBRateData!J42</f>
        <v/>
      </c>
      <c r="L52" s="61" t="str">
        <f>MEBRateData!K42</f>
        <v/>
      </c>
      <c r="M52" s="61" t="str">
        <f>MEBRateData!L42</f>
        <v/>
      </c>
      <c r="N52" s="61" t="str">
        <f>MEBRateData!M42</f>
        <v/>
      </c>
      <c r="O52" s="61" t="str">
        <f>MEBRateData!N42</f>
        <v/>
      </c>
      <c r="P52" s="61" t="str">
        <f>MEBRateData!O42</f>
        <v/>
      </c>
      <c r="Q52" s="61" t="str">
        <f>MEBRateData!P42</f>
        <v/>
      </c>
      <c r="R52" s="61" t="str">
        <f>MEBRateData!Q42</f>
        <v/>
      </c>
      <c r="S52" s="61" t="str">
        <f>MEBRateData!R42</f>
        <v/>
      </c>
      <c r="T52" s="61" t="str">
        <f>MEBRateData!S42</f>
        <v/>
      </c>
      <c r="U52" s="61" t="str">
        <f>MEBRateData!T42</f>
        <v/>
      </c>
      <c r="V52" s="61" t="str">
        <f>MEBRateData!U42</f>
        <v/>
      </c>
      <c r="W52" s="61" t="str">
        <f>MEBRateData!V42</f>
        <v/>
      </c>
      <c r="X52" t="str">
        <f>MEBRateData!X42</f>
        <v/>
      </c>
      <c r="Y52" t="str">
        <f>MEBRateData!Y42</f>
        <v/>
      </c>
      <c r="Z52" s="61" t="str">
        <f>MEBRateData!Z42</f>
        <v/>
      </c>
      <c r="AA52" s="61" t="str">
        <f>MEBRateData!AA42</f>
        <v/>
      </c>
      <c r="AB52" s="61" t="str">
        <f>MEBRateData!AB42</f>
        <v/>
      </c>
      <c r="AC52" s="61" t="str">
        <f>MEBRateData!AC42</f>
        <v/>
      </c>
      <c r="AD52" s="61" t="str">
        <f>MEBRateData!AD42</f>
        <v/>
      </c>
      <c r="AE52" s="61" t="str">
        <f>MEBRateData!AE42</f>
        <v/>
      </c>
      <c r="AF52" s="61" t="str">
        <f>MEBRateData!AF42</f>
        <v/>
      </c>
      <c r="AG52" s="61" t="str">
        <f>MEBRateData!AG42</f>
        <v/>
      </c>
      <c r="AH52" s="61" t="str">
        <f>MEBRateData!AH42</f>
        <v/>
      </c>
      <c r="AI52" s="62" t="str">
        <f>MEBRateData!AI42</f>
        <v/>
      </c>
    </row>
    <row r="53" spans="1:37" ht="15.75" hidden="1" x14ac:dyDescent="0.2">
      <c r="B53" s="216" t="str">
        <f>MID(MEBRateData!A43,IF(ISERROR(FIND(SelectedLang, MEBRateData!A43)),1,FIND(SelectedLang, MEBRateData!A43)+LEN(SelectedLang)), IF(ISERROR(FIND("{", MEBRateData!A43, IF(ISERROR(FIND(SelectedLang, MEBRateData!A43)),1,FIND(SelectedLang, MEBRateData!A43)+LEN(SelectedLang)))),LEN(MEBRateData!A43),FIND("{", MEBRateData!A43, IF(ISERROR(FIND(SelectedLang, MEBRateData!A43)),1,FIND(SelectedLang, MEBRateData!A43)+LEN(SelectedLang)))-1)+1-IF(ISERROR(FIND(SelectedLang, MEBRateData!A43)),1,FIND(SelectedLang, MEBRateData!A43)+LEN(SelectedLang)))</f>
        <v/>
      </c>
      <c r="C53" s="175" t="str">
        <f>MEBRateData!B43</f>
        <v/>
      </c>
      <c r="D53" s="61" t="str">
        <f>MEBRateData!C43</f>
        <v/>
      </c>
      <c r="E53" s="61" t="str">
        <f>MEBRateData!D43</f>
        <v/>
      </c>
      <c r="F53" s="61" t="str">
        <f>MEBRateData!E43</f>
        <v/>
      </c>
      <c r="G53" s="61" t="str">
        <f>MEBRateData!F43</f>
        <v/>
      </c>
      <c r="H53" s="61" t="str">
        <f>MEBRateData!G43</f>
        <v/>
      </c>
      <c r="I53" s="61" t="str">
        <f>MEBRateData!H43</f>
        <v/>
      </c>
      <c r="J53" s="61" t="str">
        <f>MEBRateData!I43</f>
        <v/>
      </c>
      <c r="K53" s="61" t="str">
        <f>MEBRateData!J43</f>
        <v/>
      </c>
      <c r="L53" s="61" t="str">
        <f>MEBRateData!K43</f>
        <v/>
      </c>
      <c r="M53" s="61" t="str">
        <f>MEBRateData!L43</f>
        <v/>
      </c>
      <c r="N53" s="61" t="str">
        <f>MEBRateData!M43</f>
        <v/>
      </c>
      <c r="O53" s="61" t="str">
        <f>MEBRateData!N43</f>
        <v/>
      </c>
      <c r="P53" s="61" t="str">
        <f>MEBRateData!O43</f>
        <v/>
      </c>
      <c r="Q53" s="61" t="str">
        <f>MEBRateData!P43</f>
        <v/>
      </c>
      <c r="R53" s="61" t="str">
        <f>MEBRateData!Q43</f>
        <v/>
      </c>
      <c r="S53" s="61" t="str">
        <f>MEBRateData!R43</f>
        <v/>
      </c>
      <c r="T53" s="61" t="str">
        <f>MEBRateData!S43</f>
        <v/>
      </c>
      <c r="U53" s="61" t="str">
        <f>MEBRateData!T43</f>
        <v/>
      </c>
      <c r="V53" s="61" t="str">
        <f>MEBRateData!U43</f>
        <v/>
      </c>
      <c r="W53" s="61" t="str">
        <f>MEBRateData!V43</f>
        <v/>
      </c>
      <c r="X53" t="str">
        <f>MEBRateData!X43</f>
        <v/>
      </c>
      <c r="Y53" t="str">
        <f>MEBRateData!Y43</f>
        <v/>
      </c>
      <c r="Z53" s="61" t="str">
        <f>MEBRateData!Z43</f>
        <v/>
      </c>
      <c r="AA53" s="61" t="str">
        <f>MEBRateData!AA43</f>
        <v/>
      </c>
      <c r="AB53" s="61" t="str">
        <f>MEBRateData!AB43</f>
        <v/>
      </c>
      <c r="AC53" s="61" t="str">
        <f>MEBRateData!AC43</f>
        <v/>
      </c>
      <c r="AD53" s="61" t="str">
        <f>MEBRateData!AD43</f>
        <v/>
      </c>
      <c r="AE53" s="61" t="str">
        <f>MEBRateData!AE43</f>
        <v/>
      </c>
      <c r="AF53" s="61" t="str">
        <f>MEBRateData!AF43</f>
        <v/>
      </c>
      <c r="AG53" s="61" t="str">
        <f>MEBRateData!AG43</f>
        <v/>
      </c>
      <c r="AH53" s="61" t="str">
        <f>MEBRateData!AH43</f>
        <v/>
      </c>
      <c r="AI53" s="62" t="str">
        <f>MEBRateData!AI43</f>
        <v/>
      </c>
    </row>
    <row r="54" spans="1:37" ht="16.5" hidden="1" thickBot="1" x14ac:dyDescent="0.25">
      <c r="B54" s="217" t="str">
        <f>MID(MEBRateData!A44,IF(ISERROR(FIND(SelectedLang, MEBRateData!A44)),1,FIND(SelectedLang, MEBRateData!A44)+LEN(SelectedLang)), IF(ISERROR(FIND("{", MEBRateData!A44, IF(ISERROR(FIND(SelectedLang, MEBRateData!A44)),1,FIND(SelectedLang, MEBRateData!A44)+LEN(SelectedLang)))),LEN(MEBRateData!A44),FIND("{", MEBRateData!A44, IF(ISERROR(FIND(SelectedLang, MEBRateData!A44)),1,FIND(SelectedLang, MEBRateData!A44)+LEN(SelectedLang)))-1)+1-IF(ISERROR(FIND(SelectedLang, MEBRateData!A44)),1,FIND(SelectedLang, MEBRateData!A44)+LEN(SelectedLang)))</f>
        <v/>
      </c>
      <c r="C54" s="176" t="str">
        <f>MEBRateData!B44</f>
        <v/>
      </c>
      <c r="D54" s="65" t="str">
        <f>MEBRateData!C44</f>
        <v/>
      </c>
      <c r="E54" s="65" t="str">
        <f>MEBRateData!D44</f>
        <v/>
      </c>
      <c r="F54" s="65" t="str">
        <f>MEBRateData!E44</f>
        <v/>
      </c>
      <c r="G54" s="65" t="str">
        <f>MEBRateData!F44</f>
        <v/>
      </c>
      <c r="H54" s="65" t="str">
        <f>MEBRateData!G44</f>
        <v/>
      </c>
      <c r="I54" s="65" t="str">
        <f>MEBRateData!H44</f>
        <v/>
      </c>
      <c r="J54" s="65" t="str">
        <f>MEBRateData!I44</f>
        <v/>
      </c>
      <c r="K54" s="65" t="str">
        <f>MEBRateData!J44</f>
        <v/>
      </c>
      <c r="L54" s="65" t="str">
        <f>MEBRateData!K44</f>
        <v/>
      </c>
      <c r="M54" s="65" t="str">
        <f>MEBRateData!L44</f>
        <v/>
      </c>
      <c r="N54" s="65" t="str">
        <f>MEBRateData!M44</f>
        <v/>
      </c>
      <c r="O54" s="65" t="str">
        <f>MEBRateData!N44</f>
        <v/>
      </c>
      <c r="P54" s="65" t="str">
        <f>MEBRateData!O44</f>
        <v/>
      </c>
      <c r="Q54" s="65" t="str">
        <f>MEBRateData!P44</f>
        <v/>
      </c>
      <c r="R54" s="65" t="str">
        <f>MEBRateData!Q44</f>
        <v/>
      </c>
      <c r="S54" s="65" t="str">
        <f>MEBRateData!R44</f>
        <v/>
      </c>
      <c r="T54" s="65" t="str">
        <f>MEBRateData!S44</f>
        <v/>
      </c>
      <c r="U54" s="65" t="str">
        <f>MEBRateData!T44</f>
        <v/>
      </c>
      <c r="V54" s="65" t="str">
        <f>MEBRateData!U44</f>
        <v/>
      </c>
      <c r="W54" s="65" t="str">
        <f>MEBRateData!V44</f>
        <v/>
      </c>
      <c r="X54" t="str">
        <f>MEBRateData!X44</f>
        <v/>
      </c>
      <c r="Y54" t="str">
        <f>MEBRateData!Y44</f>
        <v/>
      </c>
      <c r="Z54" s="61" t="str">
        <f>MEBRateData!Z44</f>
        <v/>
      </c>
      <c r="AA54" s="61" t="str">
        <f>MEBRateData!AA44</f>
        <v/>
      </c>
      <c r="AB54" s="61" t="str">
        <f>MEBRateData!AB44</f>
        <v/>
      </c>
      <c r="AC54" s="61" t="str">
        <f>MEBRateData!AC44</f>
        <v/>
      </c>
      <c r="AD54" s="61" t="str">
        <f>MEBRateData!AD44</f>
        <v/>
      </c>
      <c r="AE54" s="61" t="str">
        <f>MEBRateData!AE44</f>
        <v/>
      </c>
      <c r="AF54" s="61" t="str">
        <f>MEBRateData!AF44</f>
        <v/>
      </c>
      <c r="AG54" s="61" t="str">
        <f>MEBRateData!AG44</f>
        <v/>
      </c>
      <c r="AH54" s="61" t="str">
        <f>MEBRateData!AH44</f>
        <v/>
      </c>
      <c r="AI54" s="62" t="str">
        <f>MEBRateData!AI44</f>
        <v/>
      </c>
    </row>
    <row r="55" spans="1:37" ht="16.5" thickBot="1" x14ac:dyDescent="0.25">
      <c r="B55" s="66" t="str">
        <f>TranslationData!A13</f>
        <v>合计</v>
      </c>
      <c r="C55" s="222">
        <f>IF(SUM(C36:C54)=0,0,SUM(C36:C54))</f>
        <v>0</v>
      </c>
      <c r="D55" s="222">
        <f t="shared" ref="D55:S55" si="4">IF(SUM(D36:D54)=0,0,SUM(D36:D54))</f>
        <v>0</v>
      </c>
      <c r="E55" s="222">
        <f t="shared" si="4"/>
        <v>0</v>
      </c>
      <c r="F55" s="222">
        <f t="shared" si="4"/>
        <v>0</v>
      </c>
      <c r="G55" s="222">
        <f t="shared" si="4"/>
        <v>0</v>
      </c>
      <c r="H55" s="222">
        <f t="shared" si="4"/>
        <v>0</v>
      </c>
      <c r="I55" s="222">
        <f t="shared" si="4"/>
        <v>0</v>
      </c>
      <c r="J55" s="222">
        <f t="shared" si="4"/>
        <v>0</v>
      </c>
      <c r="K55" s="222">
        <f t="shared" si="4"/>
        <v>0</v>
      </c>
      <c r="L55" s="222">
        <f t="shared" si="4"/>
        <v>0</v>
      </c>
      <c r="M55" s="222">
        <f t="shared" si="4"/>
        <v>0</v>
      </c>
      <c r="N55" s="222">
        <f t="shared" si="4"/>
        <v>0</v>
      </c>
      <c r="O55" s="222">
        <f t="shared" si="4"/>
        <v>0</v>
      </c>
      <c r="P55" s="222">
        <f t="shared" si="4"/>
        <v>0</v>
      </c>
      <c r="Q55" s="222">
        <f t="shared" si="4"/>
        <v>0</v>
      </c>
      <c r="R55" s="222">
        <f t="shared" si="4"/>
        <v>0</v>
      </c>
      <c r="S55" s="222">
        <f t="shared" si="4"/>
        <v>0</v>
      </c>
      <c r="T55" s="222" t="str">
        <f>IF(SUM(T36:T54)=0,"",SUM(T36:T54))</f>
        <v/>
      </c>
      <c r="U55" s="222" t="str">
        <f>IF(SUM(U36:U54)=0,"",SUM(U36:U54))</f>
        <v/>
      </c>
      <c r="V55" s="222" t="str">
        <f>IF(SUM(V36:V54)=0,"",SUM(V36:V54))</f>
        <v/>
      </c>
      <c r="W55" s="222" t="str">
        <f>IF(SUM(W36:W54)=0,"",SUM(W36:W54))</f>
        <v/>
      </c>
      <c r="X55" t="str">
        <f>IF(OR(SUM(X36:X54)=0,X10="Temp"),"",SUM(X36:X54))</f>
        <v/>
      </c>
      <c r="Y55" t="str">
        <f t="shared" ref="Y55:AI55" si="5">IF(SUM(Y36:Y54)=0,"",SUM(Y36:Y54))</f>
        <v/>
      </c>
      <c r="Z55" s="69" t="str">
        <f t="shared" si="5"/>
        <v/>
      </c>
      <c r="AA55" s="69" t="str">
        <f t="shared" si="5"/>
        <v/>
      </c>
      <c r="AB55" s="69" t="str">
        <f t="shared" si="5"/>
        <v/>
      </c>
      <c r="AC55" s="69" t="str">
        <f t="shared" si="5"/>
        <v/>
      </c>
      <c r="AD55" s="69" t="str">
        <f t="shared" si="5"/>
        <v/>
      </c>
      <c r="AE55" s="69" t="str">
        <f t="shared" si="5"/>
        <v/>
      </c>
      <c r="AF55" s="69" t="str">
        <f t="shared" si="5"/>
        <v/>
      </c>
      <c r="AG55" s="69" t="str">
        <f t="shared" si="5"/>
        <v/>
      </c>
      <c r="AH55" s="69" t="str">
        <f t="shared" si="5"/>
        <v/>
      </c>
      <c r="AI55" s="69" t="str">
        <f t="shared" si="5"/>
        <v/>
      </c>
    </row>
    <row r="56" spans="1:37" ht="16.5" thickBot="1" x14ac:dyDescent="0.25">
      <c r="B56" s="70" t="str">
        <f>TranslationData!A20</f>
        <v>绝对偏差</v>
      </c>
      <c r="C56" s="223">
        <f>IF(C55="", "", C55-C34)</f>
        <v>0</v>
      </c>
      <c r="D56" s="223">
        <f t="shared" ref="D56:W56" si="6">IF(D55="", "", D55-D34)</f>
        <v>0</v>
      </c>
      <c r="E56" s="223">
        <f t="shared" si="6"/>
        <v>0</v>
      </c>
      <c r="F56" s="223">
        <f t="shared" si="6"/>
        <v>0</v>
      </c>
      <c r="G56" s="223">
        <f t="shared" si="6"/>
        <v>0</v>
      </c>
      <c r="H56" s="223">
        <f t="shared" si="6"/>
        <v>0</v>
      </c>
      <c r="I56" s="223">
        <f t="shared" si="6"/>
        <v>0</v>
      </c>
      <c r="J56" s="223">
        <f t="shared" si="6"/>
        <v>0</v>
      </c>
      <c r="K56" s="223">
        <f t="shared" si="6"/>
        <v>0</v>
      </c>
      <c r="L56" s="223">
        <f t="shared" si="6"/>
        <v>0</v>
      </c>
      <c r="M56" s="223">
        <f t="shared" si="6"/>
        <v>0</v>
      </c>
      <c r="N56" s="223">
        <f t="shared" si="6"/>
        <v>0</v>
      </c>
      <c r="O56" s="223">
        <f t="shared" si="6"/>
        <v>0</v>
      </c>
      <c r="P56" s="223">
        <f t="shared" si="6"/>
        <v>0</v>
      </c>
      <c r="Q56" s="223">
        <f t="shared" si="6"/>
        <v>0</v>
      </c>
      <c r="R56" s="223">
        <f t="shared" si="6"/>
        <v>0</v>
      </c>
      <c r="S56" s="223">
        <f t="shared" si="6"/>
        <v>0</v>
      </c>
      <c r="T56" s="223" t="str">
        <f t="shared" si="6"/>
        <v/>
      </c>
      <c r="U56" s="223" t="str">
        <f t="shared" si="6"/>
        <v/>
      </c>
      <c r="V56" s="223" t="str">
        <f t="shared" si="6"/>
        <v/>
      </c>
      <c r="W56" s="223" t="str">
        <f t="shared" si="6"/>
        <v/>
      </c>
      <c r="X56"/>
      <c r="Y56"/>
      <c r="Z56" s="72"/>
      <c r="AA56" s="72"/>
      <c r="AB56" s="72"/>
      <c r="AC56" s="72"/>
      <c r="AD56" s="72"/>
      <c r="AE56" s="72"/>
      <c r="AF56" s="72"/>
      <c r="AG56" s="72"/>
      <c r="AH56" s="72"/>
      <c r="AI56" s="184"/>
    </row>
    <row r="57" spans="1:37" ht="16.5" thickBot="1" x14ac:dyDescent="0.25">
      <c r="B57" s="134" t="str">
        <f>TranslationData!A21</f>
        <v>相对偏差</v>
      </c>
      <c r="C57" s="224" t="str">
        <f>IF(SUM(C34)=0,"",C56/C34)</f>
        <v/>
      </c>
      <c r="D57" s="224" t="str">
        <f t="shared" ref="D57:W57" si="7">IF(SUM(D34)=0,"",D56/D34)</f>
        <v/>
      </c>
      <c r="E57" s="224" t="str">
        <f t="shared" si="7"/>
        <v/>
      </c>
      <c r="F57" s="224" t="str">
        <f t="shared" si="7"/>
        <v/>
      </c>
      <c r="G57" s="224" t="str">
        <f t="shared" si="7"/>
        <v/>
      </c>
      <c r="H57" s="224" t="str">
        <f t="shared" si="7"/>
        <v/>
      </c>
      <c r="I57" s="224" t="str">
        <f t="shared" si="7"/>
        <v/>
      </c>
      <c r="J57" s="224" t="str">
        <f t="shared" si="7"/>
        <v/>
      </c>
      <c r="K57" s="224" t="str">
        <f t="shared" si="7"/>
        <v/>
      </c>
      <c r="L57" s="224" t="str">
        <f t="shared" si="7"/>
        <v/>
      </c>
      <c r="M57" s="224" t="str">
        <f t="shared" si="7"/>
        <v/>
      </c>
      <c r="N57" s="224" t="str">
        <f t="shared" si="7"/>
        <v/>
      </c>
      <c r="O57" s="224" t="str">
        <f t="shared" si="7"/>
        <v/>
      </c>
      <c r="P57" s="224" t="str">
        <f t="shared" si="7"/>
        <v/>
      </c>
      <c r="Q57" s="224" t="str">
        <f t="shared" si="7"/>
        <v/>
      </c>
      <c r="R57" s="224" t="str">
        <f t="shared" si="7"/>
        <v/>
      </c>
      <c r="S57" s="224" t="str">
        <f t="shared" si="7"/>
        <v/>
      </c>
      <c r="T57" s="224" t="str">
        <f t="shared" si="7"/>
        <v/>
      </c>
      <c r="U57" s="224" t="str">
        <f t="shared" si="7"/>
        <v/>
      </c>
      <c r="V57" s="224" t="str">
        <f t="shared" si="7"/>
        <v/>
      </c>
      <c r="W57" s="224" t="str">
        <f t="shared" si="7"/>
        <v/>
      </c>
      <c r="X57"/>
      <c r="Y57"/>
      <c r="Z57" s="72"/>
      <c r="AA57" s="72"/>
      <c r="AB57" s="72"/>
      <c r="AC57" s="72"/>
      <c r="AD57" s="72"/>
      <c r="AE57" s="72"/>
      <c r="AF57" s="72"/>
      <c r="AG57" s="72"/>
      <c r="AH57" s="72"/>
      <c r="AI57" s="184"/>
    </row>
    <row r="58" spans="1:37" x14ac:dyDescent="0.2">
      <c r="A58" s="4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 s="49"/>
    </row>
    <row r="59" spans="1:37" ht="15.75" thickBot="1" x14ac:dyDescent="0.25">
      <c r="A59" s="4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 s="49"/>
    </row>
    <row r="60" spans="1:37" ht="25.5" customHeight="1" thickBot="1" x14ac:dyDescent="0.25">
      <c r="A60" s="49"/>
      <c r="B60"/>
      <c r="C60" s="286" t="str">
        <f>TranslationData!A33</f>
        <v>理论原料量(kg/t铁水)</v>
      </c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8"/>
      <c r="Y60"/>
      <c r="Z60"/>
      <c r="AA60"/>
      <c r="AB60"/>
      <c r="AC60"/>
      <c r="AD60"/>
      <c r="AE60"/>
      <c r="AF60"/>
      <c r="AG60"/>
      <c r="AH60"/>
      <c r="AI60"/>
      <c r="AJ60"/>
      <c r="AK60" s="49"/>
    </row>
    <row r="61" spans="1:37" ht="15.75" thickBot="1" x14ac:dyDescent="0.25">
      <c r="A61" s="4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 s="49"/>
    </row>
    <row r="62" spans="1:37" ht="17.45" customHeight="1" x14ac:dyDescent="0.2">
      <c r="B62" s="284" t="str">
        <f>TranslationData!A32</f>
        <v>kg/tHM</v>
      </c>
      <c r="C62" s="218" t="str">
        <f>MEBSPRateData!B1</f>
        <v>Rate</v>
      </c>
      <c r="D62" s="219" t="str">
        <f>MEBSPRateData!C1</f>
        <v>Fe</v>
      </c>
      <c r="E62" s="219" t="str">
        <f>MEBSPRateData!D1</f>
        <v>Ca</v>
      </c>
      <c r="F62" s="219" t="str">
        <f>MEBSPRateData!E1</f>
        <v>Mg</v>
      </c>
      <c r="G62" s="219" t="str">
        <f>MEBSPRateData!F1</f>
        <v>Si</v>
      </c>
      <c r="H62" s="219" t="str">
        <f>MEBSPRateData!G1</f>
        <v>Al</v>
      </c>
      <c r="I62" s="219" t="str">
        <f>MEBSPRateData!H1</f>
        <v>Mn</v>
      </c>
      <c r="J62" s="219" t="str">
        <f>MEBSPRateData!I1</f>
        <v>Ti</v>
      </c>
      <c r="K62" s="219" t="str">
        <f>MEBSPRateData!J1</f>
        <v>Na</v>
      </c>
      <c r="L62" s="219" t="str">
        <f>MEBSPRateData!K1</f>
        <v>K</v>
      </c>
      <c r="M62" s="219" t="str">
        <f>MEBSPRateData!L1</f>
        <v>P</v>
      </c>
      <c r="N62" s="219" t="str">
        <f>MEBSPRateData!M1</f>
        <v>S</v>
      </c>
      <c r="O62" s="219" t="str">
        <f>MEBSPRateData!N1</f>
        <v>C</v>
      </c>
      <c r="P62" s="219" t="str">
        <f>MEBSPRateData!O1</f>
        <v>H</v>
      </c>
      <c r="Q62" s="219" t="str">
        <f>MEBSPRateData!P1</f>
        <v>N</v>
      </c>
      <c r="R62" s="219" t="str">
        <f>MEBSPRateData!Q1</f>
        <v>O</v>
      </c>
      <c r="S62" s="219" t="str">
        <f>MEBSPRateData!R1</f>
        <v>Alkali</v>
      </c>
      <c r="T62" s="219" t="str">
        <f>MEBSPRateData!S1</f>
        <v>Fe2O3</v>
      </c>
      <c r="U62" s="219" t="str">
        <f>MEBSPRateData!T1</f>
        <v>FeO</v>
      </c>
      <c r="V62" s="219" t="str">
        <f>MEBSPRateData!U1</f>
        <v>H2O</v>
      </c>
      <c r="W62" s="219" t="str">
        <f>MEBSPRateData!V1</f>
        <v>Temp</v>
      </c>
      <c r="X62" t="str">
        <f>MEBSPRateData!X1</f>
        <v/>
      </c>
      <c r="Y62" t="str">
        <f>MEBSPRateData!Y1</f>
        <v/>
      </c>
      <c r="Z62" s="180" t="str">
        <f>MEBSPRateData!Z1</f>
        <v/>
      </c>
      <c r="AA62" s="180" t="str">
        <f>MEBSPRateData!AA1</f>
        <v/>
      </c>
      <c r="AB62" s="180" t="str">
        <f>MEBSPRateData!AB1</f>
        <v/>
      </c>
      <c r="AC62" s="180" t="str">
        <f>MEBSPRateData!AC1</f>
        <v/>
      </c>
      <c r="AD62" s="180" t="str">
        <f>MEBSPRateData!AD1</f>
        <v/>
      </c>
      <c r="AE62" s="180" t="str">
        <f>MEBSPRateData!AE1</f>
        <v/>
      </c>
      <c r="AF62" s="180" t="str">
        <f>MEBSPRateData!AF1</f>
        <v/>
      </c>
      <c r="AG62" s="180" t="str">
        <f>MEBSPRateData!AG1</f>
        <v/>
      </c>
      <c r="AH62" s="180" t="str">
        <f>MEBSPRateData!AH1</f>
        <v/>
      </c>
      <c r="AI62" s="186" t="str">
        <f>MEBSPRateData!AI1</f>
        <v/>
      </c>
    </row>
    <row r="63" spans="1:37" ht="16.5" thickBot="1" x14ac:dyDescent="0.25">
      <c r="B63" s="285"/>
      <c r="C63" s="185" t="str">
        <f t="shared" ref="C63:X63" si="8">IF(C$62="","",IF(C$62="Enthalpy",SPRateEnthUnit,IF(C$62="Temp",TempUnit,SPRateUnit)))</f>
        <v>kg/tHM</v>
      </c>
      <c r="D63" s="24" t="str">
        <f t="shared" si="8"/>
        <v>kg/tHM</v>
      </c>
      <c r="E63" s="25" t="str">
        <f t="shared" si="8"/>
        <v>kg/tHM</v>
      </c>
      <c r="F63" s="25" t="str">
        <f t="shared" si="8"/>
        <v>kg/tHM</v>
      </c>
      <c r="G63" s="25" t="str">
        <f t="shared" si="8"/>
        <v>kg/tHM</v>
      </c>
      <c r="H63" s="25" t="str">
        <f t="shared" si="8"/>
        <v>kg/tHM</v>
      </c>
      <c r="I63" s="25" t="str">
        <f t="shared" si="8"/>
        <v>kg/tHM</v>
      </c>
      <c r="J63" s="25" t="str">
        <f t="shared" si="8"/>
        <v>kg/tHM</v>
      </c>
      <c r="K63" s="25" t="str">
        <f t="shared" si="8"/>
        <v>kg/tHM</v>
      </c>
      <c r="L63" s="25" t="str">
        <f t="shared" si="8"/>
        <v>kg/tHM</v>
      </c>
      <c r="M63" s="25" t="str">
        <f t="shared" si="8"/>
        <v>kg/tHM</v>
      </c>
      <c r="N63" s="25" t="str">
        <f t="shared" si="8"/>
        <v>kg/tHM</v>
      </c>
      <c r="O63" s="25" t="str">
        <f t="shared" si="8"/>
        <v>kg/tHM</v>
      </c>
      <c r="P63" s="25" t="str">
        <f t="shared" si="8"/>
        <v>kg/tHM</v>
      </c>
      <c r="Q63" s="25" t="str">
        <f t="shared" si="8"/>
        <v>kg/tHM</v>
      </c>
      <c r="R63" s="25" t="str">
        <f t="shared" si="8"/>
        <v>kg/tHM</v>
      </c>
      <c r="S63" s="25" t="str">
        <f t="shared" si="8"/>
        <v>kg/tHM</v>
      </c>
      <c r="T63" s="25" t="str">
        <f t="shared" si="8"/>
        <v>kg/tHM</v>
      </c>
      <c r="U63" s="25" t="str">
        <f t="shared" si="8"/>
        <v>kg/tHM</v>
      </c>
      <c r="V63" s="25" t="str">
        <f t="shared" si="8"/>
        <v>kg/tHM</v>
      </c>
      <c r="W63" s="25">
        <f t="shared" si="8"/>
        <v>0</v>
      </c>
      <c r="X63" t="str">
        <f t="shared" si="8"/>
        <v/>
      </c>
      <c r="Y63" t="str">
        <f t="shared" ref="Y63:AI63" si="9">IF(Y$62="","",IF(Y$62="Enthalpy",SPRateEnthUnit,SPRateUnit))</f>
        <v/>
      </c>
      <c r="Z63" s="25" t="str">
        <f t="shared" si="9"/>
        <v/>
      </c>
      <c r="AA63" s="25" t="str">
        <f t="shared" si="9"/>
        <v/>
      </c>
      <c r="AB63" s="25" t="str">
        <f t="shared" si="9"/>
        <v/>
      </c>
      <c r="AC63" s="25" t="str">
        <f t="shared" si="9"/>
        <v/>
      </c>
      <c r="AD63" s="25" t="str">
        <f t="shared" si="9"/>
        <v/>
      </c>
      <c r="AE63" s="25" t="str">
        <f t="shared" si="9"/>
        <v/>
      </c>
      <c r="AF63" s="25" t="str">
        <f t="shared" si="9"/>
        <v/>
      </c>
      <c r="AG63" s="25" t="str">
        <f t="shared" si="9"/>
        <v/>
      </c>
      <c r="AH63" s="25" t="str">
        <f t="shared" si="9"/>
        <v/>
      </c>
      <c r="AI63" s="183" t="str">
        <f t="shared" si="9"/>
        <v/>
      </c>
    </row>
    <row r="64" spans="1:37" ht="18.75" thickBot="1" x14ac:dyDescent="0.25">
      <c r="B64" s="214" t="str">
        <f>TranslationData!A10</f>
        <v>物料输入</v>
      </c>
      <c r="C64" s="195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/>
      <c r="Y64"/>
      <c r="Z64" s="74"/>
      <c r="AA64" s="74"/>
      <c r="AB64" s="74"/>
      <c r="AC64" s="74"/>
      <c r="AD64" s="74"/>
      <c r="AE64" s="74"/>
      <c r="AF64" s="74"/>
      <c r="AG64" s="74"/>
      <c r="AH64" s="74"/>
      <c r="AI64" s="187"/>
    </row>
    <row r="65" spans="2:35" ht="16.5" thickBot="1" x14ac:dyDescent="0.25">
      <c r="B65" s="215" t="str">
        <f>MID(MEBRateData!A4,IF(ISERROR(FIND(SelectedLang, MEBRateData!A4)),1,FIND(SelectedLang, MEBRateData!A4)+LEN(SelectedLang)), IF(ISERROR(FIND("{", MEBRateData!A4, IF(ISERROR(FIND(SelectedLang, MEBRateData!A4)),1,FIND(SelectedLang, MEBRateData!A4)+LEN(SelectedLang)))),LEN(MEBRateData!A4),FIND("{", MEBRateData!A4, IF(ISERROR(FIND(SelectedLang, MEBRateData!A4)),1,FIND(SelectedLang, MEBRateData!A4)+LEN(SelectedLang)))-1)+1-IF(ISERROR(FIND(SelectedLang, MEBRateData!A4)),1,FIND(SelectedLang, MEBRateData!A4)+LEN(SelectedLang)))</f>
        <v>自产烧结矿</v>
      </c>
      <c r="C65" s="177">
        <f>'tag3'!A3</f>
        <v>0</v>
      </c>
      <c r="D65" s="177">
        <f>'tag3'!B3</f>
        <v>0</v>
      </c>
      <c r="E65" s="177">
        <f>'tag3'!C3</f>
        <v>0</v>
      </c>
      <c r="F65" s="177">
        <f>'tag3'!D3</f>
        <v>0</v>
      </c>
      <c r="G65" s="177">
        <f>'tag3'!E3</f>
        <v>0</v>
      </c>
      <c r="H65" s="177">
        <f>'tag3'!F3</f>
        <v>0</v>
      </c>
      <c r="I65" s="177">
        <f>'tag3'!G3</f>
        <v>0</v>
      </c>
      <c r="J65" s="177">
        <f>'tag3'!H3</f>
        <v>0</v>
      </c>
      <c r="K65" s="177">
        <f>'tag3'!I3</f>
        <v>0</v>
      </c>
      <c r="L65" s="177">
        <f>'tag3'!J3</f>
        <v>0</v>
      </c>
      <c r="M65" s="177">
        <f>'tag3'!K3</f>
        <v>0</v>
      </c>
      <c r="N65" s="177">
        <f>'tag3'!L3</f>
        <v>0</v>
      </c>
      <c r="O65" s="177">
        <f>'tag3'!M3</f>
        <v>0</v>
      </c>
      <c r="P65" s="177">
        <f>'tag3'!N3</f>
        <v>0</v>
      </c>
      <c r="Q65" s="177">
        <f>'tag3'!O3</f>
        <v>0</v>
      </c>
      <c r="R65" s="177">
        <f>'tag3'!P3</f>
        <v>0</v>
      </c>
      <c r="S65" s="177">
        <f>'tag3'!Q3</f>
        <v>0</v>
      </c>
      <c r="T65" s="177">
        <f>'tag3'!R3</f>
        <v>0</v>
      </c>
      <c r="U65" s="177">
        <f>'tag3'!S3</f>
        <v>0</v>
      </c>
      <c r="V65" s="177">
        <f>'tag3'!T3</f>
        <v>0</v>
      </c>
      <c r="W65" s="177">
        <f>'tag3'!U3</f>
        <v>0</v>
      </c>
      <c r="X65" t="str">
        <f>MEBSPRateData!X4</f>
        <v/>
      </c>
      <c r="Y65" t="str">
        <f>MEBSPRateData!Y4</f>
        <v/>
      </c>
      <c r="Z65" s="78" t="str">
        <f>MEBSPRateData!Z4</f>
        <v/>
      </c>
      <c r="AA65" s="78" t="str">
        <f>MEBSPRateData!AA4</f>
        <v/>
      </c>
      <c r="AB65" s="78" t="str">
        <f>MEBSPRateData!AB4</f>
        <v/>
      </c>
      <c r="AC65" s="78" t="str">
        <f>MEBSPRateData!AC4</f>
        <v/>
      </c>
      <c r="AD65" s="78" t="str">
        <f>MEBSPRateData!AD4</f>
        <v/>
      </c>
      <c r="AE65" s="78" t="str">
        <f>MEBSPRateData!AE4</f>
        <v/>
      </c>
      <c r="AF65" s="78" t="str">
        <f>MEBSPRateData!AF4</f>
        <v/>
      </c>
      <c r="AG65" s="78" t="str">
        <f>MEBSPRateData!AG4</f>
        <v/>
      </c>
      <c r="AH65" s="78" t="str">
        <f>MEBSPRateData!AH4</f>
        <v/>
      </c>
      <c r="AI65" s="79" t="str">
        <f>MEBSPRateData!AI4</f>
        <v/>
      </c>
    </row>
    <row r="66" spans="2:35" ht="16.5" thickBot="1" x14ac:dyDescent="0.25">
      <c r="B66" s="216" t="str">
        <f>MID(MEBRateData!A5,IF(ISERROR(FIND(SelectedLang, MEBRateData!A5)),1,FIND(SelectedLang, MEBRateData!A5)+LEN(SelectedLang)), IF(ISERROR(FIND("{", MEBRateData!A5, IF(ISERROR(FIND(SelectedLang, MEBRateData!A5)),1,FIND(SelectedLang, MEBRateData!A5)+LEN(SelectedLang)))),LEN(MEBRateData!A5),FIND("{", MEBRateData!A5, IF(ISERROR(FIND(SelectedLang, MEBRateData!A5)),1,FIND(SelectedLang, MEBRateData!A5)+LEN(SelectedLang)))-1)+1-IF(ISERROR(FIND(SelectedLang, MEBRateData!A5)),1,FIND(SelectedLang, MEBRateData!A5)+LEN(SelectedLang)))</f>
        <v>南非块矿</v>
      </c>
      <c r="C66" s="177">
        <f>'tag3'!A4</f>
        <v>0</v>
      </c>
      <c r="D66" s="177">
        <f>'tag3'!B4</f>
        <v>0</v>
      </c>
      <c r="E66" s="177">
        <f>'tag3'!C4</f>
        <v>0</v>
      </c>
      <c r="F66" s="177">
        <f>'tag3'!D4</f>
        <v>0</v>
      </c>
      <c r="G66" s="177">
        <f>'tag3'!E4</f>
        <v>0</v>
      </c>
      <c r="H66" s="177">
        <f>'tag3'!F4</f>
        <v>0</v>
      </c>
      <c r="I66" s="177">
        <f>'tag3'!G4</f>
        <v>0</v>
      </c>
      <c r="J66" s="177">
        <f>'tag3'!H4</f>
        <v>0</v>
      </c>
      <c r="K66" s="177">
        <f>'tag3'!I4</f>
        <v>0</v>
      </c>
      <c r="L66" s="177">
        <f>'tag3'!J4</f>
        <v>0</v>
      </c>
      <c r="M66" s="177">
        <f>'tag3'!K4</f>
        <v>0</v>
      </c>
      <c r="N66" s="177">
        <f>'tag3'!L4</f>
        <v>0</v>
      </c>
      <c r="O66" s="177">
        <f>'tag3'!M4</f>
        <v>0</v>
      </c>
      <c r="P66" s="177">
        <f>'tag3'!N4</f>
        <v>0</v>
      </c>
      <c r="Q66" s="177">
        <f>'tag3'!O4</f>
        <v>0</v>
      </c>
      <c r="R66" s="177">
        <f>'tag3'!P4</f>
        <v>0</v>
      </c>
      <c r="S66" s="177">
        <f>'tag3'!Q4</f>
        <v>0</v>
      </c>
      <c r="T66" s="177">
        <f>'tag3'!R4</f>
        <v>0</v>
      </c>
      <c r="U66" s="177">
        <f>'tag3'!S4</f>
        <v>0</v>
      </c>
      <c r="V66" s="177">
        <f>'tag3'!T4</f>
        <v>0</v>
      </c>
      <c r="W66" s="177">
        <f>'tag3'!U4</f>
        <v>0</v>
      </c>
      <c r="X66" t="str">
        <f>MEBSPRateData!X5</f>
        <v/>
      </c>
      <c r="Y66" t="str">
        <f>MEBSPRateData!Y5</f>
        <v/>
      </c>
      <c r="Z66" s="80" t="str">
        <f>MEBSPRateData!Z5</f>
        <v/>
      </c>
      <c r="AA66" s="80" t="str">
        <f>MEBSPRateData!AA5</f>
        <v/>
      </c>
      <c r="AB66" s="80" t="str">
        <f>MEBSPRateData!AB5</f>
        <v/>
      </c>
      <c r="AC66" s="80" t="str">
        <f>MEBSPRateData!AC5</f>
        <v/>
      </c>
      <c r="AD66" s="80" t="str">
        <f>MEBSPRateData!AD5</f>
        <v/>
      </c>
      <c r="AE66" s="80" t="str">
        <f>MEBSPRateData!AE5</f>
        <v/>
      </c>
      <c r="AF66" s="80" t="str">
        <f>MEBSPRateData!AF5</f>
        <v/>
      </c>
      <c r="AG66" s="80" t="str">
        <f>MEBSPRateData!AG5</f>
        <v/>
      </c>
      <c r="AH66" s="80" t="str">
        <f>MEBSPRateData!AH5</f>
        <v/>
      </c>
      <c r="AI66" s="81" t="str">
        <f>MEBSPRateData!AI5</f>
        <v/>
      </c>
    </row>
    <row r="67" spans="2:35" ht="16.5" thickBot="1" x14ac:dyDescent="0.25">
      <c r="B67" s="216" t="str">
        <f>MID(MEBRateData!A6,IF(ISERROR(FIND(SelectedLang, MEBRateData!A6)),1,FIND(SelectedLang, MEBRateData!A6)+LEN(SelectedLang)), IF(ISERROR(FIND("{", MEBRateData!A6, IF(ISERROR(FIND(SelectedLang, MEBRateData!A6)),1,FIND(SelectedLang, MEBRateData!A6)+LEN(SelectedLang)))),LEN(MEBRateData!A6),FIND("{", MEBRateData!A6, IF(ISERROR(FIND(SelectedLang, MEBRateData!A6)),1,FIND(SelectedLang, MEBRateData!A6)+LEN(SelectedLang)))-1)+1-IF(ISERROR(FIND(SelectedLang, MEBRateData!A6)),1,FIND(SelectedLang, MEBRateData!A6)+LEN(SelectedLang)))</f>
        <v>自产冶金焦</v>
      </c>
      <c r="C67" s="177">
        <f>'tag3'!A5</f>
        <v>0</v>
      </c>
      <c r="D67" s="177">
        <f>'tag3'!B5</f>
        <v>0</v>
      </c>
      <c r="E67" s="177">
        <f>'tag3'!C5</f>
        <v>0</v>
      </c>
      <c r="F67" s="177">
        <f>'tag3'!D5</f>
        <v>0</v>
      </c>
      <c r="G67" s="177">
        <f>'tag3'!E5</f>
        <v>0</v>
      </c>
      <c r="H67" s="177">
        <f>'tag3'!F5</f>
        <v>0</v>
      </c>
      <c r="I67" s="177">
        <f>'tag3'!G5</f>
        <v>0</v>
      </c>
      <c r="J67" s="177">
        <f>'tag3'!H5</f>
        <v>0</v>
      </c>
      <c r="K67" s="177">
        <f>'tag3'!I5</f>
        <v>0</v>
      </c>
      <c r="L67" s="177">
        <f>'tag3'!J5</f>
        <v>0</v>
      </c>
      <c r="M67" s="177">
        <f>'tag3'!K5</f>
        <v>0</v>
      </c>
      <c r="N67" s="177">
        <f>'tag3'!L5</f>
        <v>0</v>
      </c>
      <c r="O67" s="177">
        <f>'tag3'!M5</f>
        <v>0</v>
      </c>
      <c r="P67" s="177">
        <f>'tag3'!N5</f>
        <v>0</v>
      </c>
      <c r="Q67" s="177">
        <f>'tag3'!O5</f>
        <v>0</v>
      </c>
      <c r="R67" s="177">
        <f>'tag3'!P5</f>
        <v>0</v>
      </c>
      <c r="S67" s="177">
        <f>'tag3'!Q5</f>
        <v>0</v>
      </c>
      <c r="T67" s="177">
        <f>'tag3'!R5</f>
        <v>0</v>
      </c>
      <c r="U67" s="177">
        <f>'tag3'!S5</f>
        <v>0</v>
      </c>
      <c r="V67" s="177">
        <f>'tag3'!T5</f>
        <v>0</v>
      </c>
      <c r="W67" s="177">
        <f>'tag3'!U5</f>
        <v>0</v>
      </c>
      <c r="X67" t="str">
        <f>MEBSPRateData!X6</f>
        <v/>
      </c>
      <c r="Y67" t="str">
        <f>MEBSPRateData!Y6</f>
        <v/>
      </c>
      <c r="Z67" s="80" t="str">
        <f>MEBSPRateData!Z6</f>
        <v/>
      </c>
      <c r="AA67" s="80" t="str">
        <f>MEBSPRateData!AA6</f>
        <v/>
      </c>
      <c r="AB67" s="80" t="str">
        <f>MEBSPRateData!AB6</f>
        <v/>
      </c>
      <c r="AC67" s="80" t="str">
        <f>MEBSPRateData!AC6</f>
        <v/>
      </c>
      <c r="AD67" s="80" t="str">
        <f>MEBSPRateData!AD6</f>
        <v/>
      </c>
      <c r="AE67" s="80" t="str">
        <f>MEBSPRateData!AE6</f>
        <v/>
      </c>
      <c r="AF67" s="80" t="str">
        <f>MEBSPRateData!AF6</f>
        <v/>
      </c>
      <c r="AG67" s="80" t="str">
        <f>MEBSPRateData!AG6</f>
        <v/>
      </c>
      <c r="AH67" s="80" t="str">
        <f>MEBSPRateData!AH6</f>
        <v/>
      </c>
      <c r="AI67" s="81" t="str">
        <f>MEBSPRateData!AI6</f>
        <v/>
      </c>
    </row>
    <row r="68" spans="2:35" ht="16.5" thickBot="1" x14ac:dyDescent="0.25">
      <c r="B68" s="216" t="str">
        <f>MID(MEBRateData!A7,IF(ISERROR(FIND(SelectedLang, MEBRateData!A7)),1,FIND(SelectedLang, MEBRateData!A7)+LEN(SelectedLang)), IF(ISERROR(FIND("{", MEBRateData!A7, IF(ISERROR(FIND(SelectedLang, MEBRateData!A7)),1,FIND(SelectedLang, MEBRateData!A7)+LEN(SelectedLang)))),LEN(MEBRateData!A7),FIND("{", MEBRateData!A7, IF(ISERROR(FIND(SelectedLang, MEBRateData!A7)),1,FIND(SelectedLang, MEBRateData!A7)+LEN(SelectedLang)))-1)+1-IF(ISERROR(FIND(SelectedLang, MEBRateData!A7)),1,FIND(SelectedLang, MEBRateData!A7)+LEN(SelectedLang)))</f>
        <v>焦丁</v>
      </c>
      <c r="C68" s="177">
        <f>'tag3'!A6</f>
        <v>0</v>
      </c>
      <c r="D68" s="177">
        <f>'tag3'!B6</f>
        <v>0</v>
      </c>
      <c r="E68" s="177">
        <f>'tag3'!C6</f>
        <v>0</v>
      </c>
      <c r="F68" s="177">
        <f>'tag3'!D6</f>
        <v>0</v>
      </c>
      <c r="G68" s="177">
        <f>'tag3'!E6</f>
        <v>0</v>
      </c>
      <c r="H68" s="177">
        <f>'tag3'!F6</f>
        <v>0</v>
      </c>
      <c r="I68" s="177">
        <f>'tag3'!G6</f>
        <v>0</v>
      </c>
      <c r="J68" s="177">
        <f>'tag3'!H6</f>
        <v>0</v>
      </c>
      <c r="K68" s="177">
        <f>'tag3'!I6</f>
        <v>0</v>
      </c>
      <c r="L68" s="177">
        <f>'tag3'!J6</f>
        <v>0</v>
      </c>
      <c r="M68" s="177">
        <f>'tag3'!K6</f>
        <v>0</v>
      </c>
      <c r="N68" s="177">
        <f>'tag3'!L6</f>
        <v>0</v>
      </c>
      <c r="O68" s="177">
        <f>'tag3'!M6</f>
        <v>0</v>
      </c>
      <c r="P68" s="177">
        <f>'tag3'!N6</f>
        <v>0</v>
      </c>
      <c r="Q68" s="177">
        <f>'tag3'!O6</f>
        <v>0</v>
      </c>
      <c r="R68" s="177">
        <f>'tag3'!P6</f>
        <v>0</v>
      </c>
      <c r="S68" s="177">
        <f>'tag3'!Q6</f>
        <v>0</v>
      </c>
      <c r="T68" s="177">
        <f>'tag3'!R6</f>
        <v>0</v>
      </c>
      <c r="U68" s="177">
        <f>'tag3'!S6</f>
        <v>0</v>
      </c>
      <c r="V68" s="177">
        <f>'tag3'!T6</f>
        <v>0</v>
      </c>
      <c r="W68" s="177">
        <f>'tag3'!U6</f>
        <v>0</v>
      </c>
      <c r="X68" t="str">
        <f>MEBSPRateData!X7</f>
        <v/>
      </c>
      <c r="Y68" t="str">
        <f>MEBSPRateData!Y7</f>
        <v/>
      </c>
      <c r="Z68" s="80" t="str">
        <f>MEBSPRateData!Z7</f>
        <v/>
      </c>
      <c r="AA68" s="80" t="str">
        <f>MEBSPRateData!AA7</f>
        <v/>
      </c>
      <c r="AB68" s="80" t="str">
        <f>MEBSPRateData!AB7</f>
        <v/>
      </c>
      <c r="AC68" s="80" t="str">
        <f>MEBSPRateData!AC7</f>
        <v/>
      </c>
      <c r="AD68" s="80" t="str">
        <f>MEBSPRateData!AD7</f>
        <v/>
      </c>
      <c r="AE68" s="80" t="str">
        <f>MEBSPRateData!AE7</f>
        <v/>
      </c>
      <c r="AF68" s="80" t="str">
        <f>MEBSPRateData!AF7</f>
        <v/>
      </c>
      <c r="AG68" s="80" t="str">
        <f>MEBSPRateData!AG7</f>
        <v/>
      </c>
      <c r="AH68" s="80" t="str">
        <f>MEBSPRateData!AH7</f>
        <v/>
      </c>
      <c r="AI68" s="81" t="str">
        <f>MEBSPRateData!AI7</f>
        <v/>
      </c>
    </row>
    <row r="69" spans="2:35" ht="16.5" thickBot="1" x14ac:dyDescent="0.25">
      <c r="B69" s="216" t="str">
        <f>MID(MEBRateData!A8,IF(ISERROR(FIND(SelectedLang, MEBRateData!A8)),1,FIND(SelectedLang, MEBRateData!A8)+LEN(SelectedLang)), IF(ISERROR(FIND("{", MEBRateData!A8, IF(ISERROR(FIND(SelectedLang, MEBRateData!A8)),1,FIND(SelectedLang, MEBRateData!A8)+LEN(SelectedLang)))),LEN(MEBRateData!A8),FIND("{", MEBRateData!A8, IF(ISERROR(FIND(SelectedLang, MEBRateData!A8)),1,FIND(SelectedLang, MEBRateData!A8)+LEN(SelectedLang)))-1)+1-IF(ISERROR(FIND(SelectedLang, MEBRateData!A8)),1,FIND(SelectedLang, MEBRateData!A8)+LEN(SelectedLang)))</f>
        <v>PCI</v>
      </c>
      <c r="C69" s="177">
        <f>'tag3'!A7</f>
        <v>0</v>
      </c>
      <c r="D69" s="177">
        <f>'tag3'!B7</f>
        <v>0</v>
      </c>
      <c r="E69" s="177">
        <f>'tag3'!C7</f>
        <v>0</v>
      </c>
      <c r="F69" s="177">
        <f>'tag3'!D7</f>
        <v>0</v>
      </c>
      <c r="G69" s="177">
        <f>'tag3'!E7</f>
        <v>0</v>
      </c>
      <c r="H69" s="177">
        <f>'tag3'!F7</f>
        <v>0</v>
      </c>
      <c r="I69" s="177">
        <f>'tag3'!G7</f>
        <v>0</v>
      </c>
      <c r="J69" s="177">
        <f>'tag3'!H7</f>
        <v>0</v>
      </c>
      <c r="K69" s="177">
        <f>'tag3'!I7</f>
        <v>0</v>
      </c>
      <c r="L69" s="177">
        <f>'tag3'!J7</f>
        <v>0</v>
      </c>
      <c r="M69" s="177">
        <f>'tag3'!K7</f>
        <v>0</v>
      </c>
      <c r="N69" s="177">
        <f>'tag3'!L7</f>
        <v>0</v>
      </c>
      <c r="O69" s="177">
        <f>'tag3'!M7</f>
        <v>0</v>
      </c>
      <c r="P69" s="177">
        <f>'tag3'!N7</f>
        <v>0</v>
      </c>
      <c r="Q69" s="177">
        <f>'tag3'!O7</f>
        <v>0</v>
      </c>
      <c r="R69" s="177">
        <f>'tag3'!P7</f>
        <v>0</v>
      </c>
      <c r="S69" s="177">
        <f>'tag3'!Q7</f>
        <v>0</v>
      </c>
      <c r="T69" s="177">
        <f>'tag3'!R7</f>
        <v>0</v>
      </c>
      <c r="U69" s="177">
        <f>'tag3'!S7</f>
        <v>0</v>
      </c>
      <c r="V69" s="177">
        <f>'tag3'!T7</f>
        <v>0</v>
      </c>
      <c r="W69" s="177">
        <f>'tag3'!U7</f>
        <v>0</v>
      </c>
      <c r="X69" t="str">
        <f>MEBSPRateData!X8</f>
        <v/>
      </c>
      <c r="Y69" t="str">
        <f>MEBSPRateData!Y8</f>
        <v/>
      </c>
      <c r="Z69" s="80" t="str">
        <f>MEBSPRateData!Z8</f>
        <v/>
      </c>
      <c r="AA69" s="80" t="str">
        <f>MEBSPRateData!AA8</f>
        <v/>
      </c>
      <c r="AB69" s="80" t="str">
        <f>MEBSPRateData!AB8</f>
        <v/>
      </c>
      <c r="AC69" s="80" t="str">
        <f>MEBSPRateData!AC8</f>
        <v/>
      </c>
      <c r="AD69" s="80" t="str">
        <f>MEBSPRateData!AD8</f>
        <v/>
      </c>
      <c r="AE69" s="80" t="str">
        <f>MEBSPRateData!AE8</f>
        <v/>
      </c>
      <c r="AF69" s="80" t="str">
        <f>MEBSPRateData!AF8</f>
        <v/>
      </c>
      <c r="AG69" s="80" t="str">
        <f>MEBSPRateData!AG8</f>
        <v/>
      </c>
      <c r="AH69" s="80" t="str">
        <f>MEBSPRateData!AH8</f>
        <v/>
      </c>
      <c r="AI69" s="81" t="str">
        <f>MEBSPRateData!AI8</f>
        <v/>
      </c>
    </row>
    <row r="70" spans="2:35" ht="16.5" thickBot="1" x14ac:dyDescent="0.25">
      <c r="B70" s="216" t="str">
        <f>MID(MEBRateData!A9,IF(ISERROR(FIND(SelectedLang, MEBRateData!A9)),1,FIND(SelectedLang, MEBRateData!A9)+LEN(SelectedLang)), IF(ISERROR(FIND("{", MEBRateData!A9, IF(ISERROR(FIND(SelectedLang, MEBRateData!A9)),1,FIND(SelectedLang, MEBRateData!A9)+LEN(SelectedLang)))),LEN(MEBRateData!A9),FIND("{", MEBRateData!A9, IF(ISERROR(FIND(SelectedLang, MEBRateData!A9)),1,FIND(SelectedLang, MEBRateData!A9)+LEN(SelectedLang)))-1)+1-IF(ISERROR(FIND(SelectedLang, MEBRateData!A9)),1,FIND(SelectedLang, MEBRateData!A9)+LEN(SelectedLang)))</f>
        <v>美国球团</v>
      </c>
      <c r="C70" s="177">
        <f>'tag3'!A8</f>
        <v>0</v>
      </c>
      <c r="D70" s="177">
        <f>'tag3'!B8</f>
        <v>0</v>
      </c>
      <c r="E70" s="177">
        <f>'tag3'!C8</f>
        <v>0</v>
      </c>
      <c r="F70" s="177">
        <f>'tag3'!D8</f>
        <v>0</v>
      </c>
      <c r="G70" s="177">
        <f>'tag3'!E8</f>
        <v>0</v>
      </c>
      <c r="H70" s="177">
        <f>'tag3'!F8</f>
        <v>0</v>
      </c>
      <c r="I70" s="177">
        <f>'tag3'!G8</f>
        <v>0</v>
      </c>
      <c r="J70" s="177">
        <f>'tag3'!H8</f>
        <v>0</v>
      </c>
      <c r="K70" s="177">
        <f>'tag3'!I8</f>
        <v>0</v>
      </c>
      <c r="L70" s="177">
        <f>'tag3'!J8</f>
        <v>0</v>
      </c>
      <c r="M70" s="177">
        <f>'tag3'!K8</f>
        <v>0</v>
      </c>
      <c r="N70" s="177">
        <f>'tag3'!L8</f>
        <v>0</v>
      </c>
      <c r="O70" s="177">
        <f>'tag3'!M8</f>
        <v>0</v>
      </c>
      <c r="P70" s="177">
        <f>'tag3'!N8</f>
        <v>0</v>
      </c>
      <c r="Q70" s="177">
        <f>'tag3'!O8</f>
        <v>0</v>
      </c>
      <c r="R70" s="177">
        <f>'tag3'!P8</f>
        <v>0</v>
      </c>
      <c r="S70" s="177">
        <f>'tag3'!Q8</f>
        <v>0</v>
      </c>
      <c r="T70" s="177">
        <f>'tag3'!R8</f>
        <v>0</v>
      </c>
      <c r="U70" s="177">
        <f>'tag3'!S8</f>
        <v>0</v>
      </c>
      <c r="V70" s="177">
        <f>'tag3'!T8</f>
        <v>0</v>
      </c>
      <c r="W70" s="177">
        <f>'tag3'!U8</f>
        <v>0</v>
      </c>
      <c r="X70" t="str">
        <f>MEBSPRateData!X9</f>
        <v/>
      </c>
      <c r="Y70" t="str">
        <f>MEBSPRateData!Y9</f>
        <v/>
      </c>
      <c r="Z70" s="80" t="str">
        <f>MEBSPRateData!Z9</f>
        <v/>
      </c>
      <c r="AA70" s="80" t="str">
        <f>MEBSPRateData!AA9</f>
        <v/>
      </c>
      <c r="AB70" s="80" t="str">
        <f>MEBSPRateData!AB9</f>
        <v/>
      </c>
      <c r="AC70" s="80" t="str">
        <f>MEBSPRateData!AC9</f>
        <v/>
      </c>
      <c r="AD70" s="80" t="str">
        <f>MEBSPRateData!AD9</f>
        <v/>
      </c>
      <c r="AE70" s="80" t="str">
        <f>MEBSPRateData!AE9</f>
        <v/>
      </c>
      <c r="AF70" s="80" t="str">
        <f>MEBSPRateData!AF9</f>
        <v/>
      </c>
      <c r="AG70" s="80" t="str">
        <f>MEBSPRateData!AG9</f>
        <v/>
      </c>
      <c r="AH70" s="80" t="str">
        <f>MEBSPRateData!AH9</f>
        <v/>
      </c>
      <c r="AI70" s="81" t="str">
        <f>MEBSPRateData!AI9</f>
        <v/>
      </c>
    </row>
    <row r="71" spans="2:35" ht="16.5" thickBot="1" x14ac:dyDescent="0.25">
      <c r="B71" s="216" t="str">
        <f>MID(MEBRateData!A10,IF(ISERROR(FIND(SelectedLang, MEBRateData!A10)),1,FIND(SelectedLang, MEBRateData!A10)+LEN(SelectedLang)), IF(ISERROR(FIND("{", MEBRateData!A10, IF(ISERROR(FIND(SelectedLang, MEBRateData!A10)),1,FIND(SelectedLang, MEBRateData!A10)+LEN(SelectedLang)))),LEN(MEBRateData!A10),FIND("{", MEBRateData!A10, IF(ISERROR(FIND(SelectedLang, MEBRateData!A10)),1,FIND(SelectedLang, MEBRateData!A10)+LEN(SelectedLang)))-1)+1-IF(ISERROR(FIND(SelectedLang, MEBRateData!A10)),1,FIND(SelectedLang, MEBRateData!A10)+LEN(SelectedLang)))</f>
        <v>风</v>
      </c>
      <c r="C71" s="177">
        <f>'tag3'!A9</f>
        <v>0</v>
      </c>
      <c r="D71" s="177">
        <f>'tag3'!B9</f>
        <v>0</v>
      </c>
      <c r="E71" s="177">
        <f>'tag3'!C9</f>
        <v>0</v>
      </c>
      <c r="F71" s="177">
        <f>'tag3'!D9</f>
        <v>0</v>
      </c>
      <c r="G71" s="177">
        <f>'tag3'!E9</f>
        <v>0</v>
      </c>
      <c r="H71" s="177">
        <f>'tag3'!F9</f>
        <v>0</v>
      </c>
      <c r="I71" s="177">
        <f>'tag3'!G9</f>
        <v>0</v>
      </c>
      <c r="J71" s="177">
        <f>'tag3'!H9</f>
        <v>0</v>
      </c>
      <c r="K71" s="177">
        <f>'tag3'!I9</f>
        <v>0</v>
      </c>
      <c r="L71" s="177">
        <f>'tag3'!J9</f>
        <v>0</v>
      </c>
      <c r="M71" s="177">
        <f>'tag3'!K9</f>
        <v>0</v>
      </c>
      <c r="N71" s="177">
        <f>'tag3'!L9</f>
        <v>0</v>
      </c>
      <c r="O71" s="177">
        <f>'tag3'!M9</f>
        <v>0</v>
      </c>
      <c r="P71" s="177">
        <f>'tag3'!N9</f>
        <v>0</v>
      </c>
      <c r="Q71" s="177">
        <f>'tag3'!O9</f>
        <v>0</v>
      </c>
      <c r="R71" s="177">
        <f>'tag3'!P9</f>
        <v>0</v>
      </c>
      <c r="S71" s="177">
        <f>'tag3'!Q9</f>
        <v>0</v>
      </c>
      <c r="T71" s="177">
        <f>'tag3'!R9</f>
        <v>0</v>
      </c>
      <c r="U71" s="177">
        <f>'tag3'!S9</f>
        <v>0</v>
      </c>
      <c r="V71" s="177">
        <f>'tag3'!T9</f>
        <v>0</v>
      </c>
      <c r="W71" s="177">
        <f>'tag3'!U9</f>
        <v>0</v>
      </c>
      <c r="X71" t="str">
        <f>MEBSPRateData!X10</f>
        <v/>
      </c>
      <c r="Y71" t="str">
        <f>MEBSPRateData!Y10</f>
        <v/>
      </c>
      <c r="Z71" s="80" t="str">
        <f>MEBSPRateData!Z10</f>
        <v/>
      </c>
      <c r="AA71" s="80" t="str">
        <f>MEBSPRateData!AA10</f>
        <v/>
      </c>
      <c r="AB71" s="80" t="str">
        <f>MEBSPRateData!AB10</f>
        <v/>
      </c>
      <c r="AC71" s="80" t="str">
        <f>MEBSPRateData!AC10</f>
        <v/>
      </c>
      <c r="AD71" s="80" t="str">
        <f>MEBSPRateData!AD10</f>
        <v/>
      </c>
      <c r="AE71" s="80" t="str">
        <f>MEBSPRateData!AE10</f>
        <v/>
      </c>
      <c r="AF71" s="80" t="str">
        <f>MEBSPRateData!AF10</f>
        <v/>
      </c>
      <c r="AG71" s="80" t="str">
        <f>MEBSPRateData!AG10</f>
        <v/>
      </c>
      <c r="AH71" s="80" t="str">
        <f>MEBSPRateData!AH10</f>
        <v/>
      </c>
      <c r="AI71" s="81" t="str">
        <f>MEBSPRateData!AI10</f>
        <v/>
      </c>
    </row>
    <row r="72" spans="2:35" ht="15.75" hidden="1" x14ac:dyDescent="0.2">
      <c r="B72" s="216" t="str">
        <f>MID(MEBRateData!A11,IF(ISERROR(FIND(SelectedLang, MEBRateData!A11)),1,FIND(SelectedLang, MEBRateData!A11)+LEN(SelectedLang)), IF(ISERROR(FIND("{", MEBRateData!A11, IF(ISERROR(FIND(SelectedLang, MEBRateData!A11)),1,FIND(SelectedLang, MEBRateData!A11)+LEN(SelectedLang)))),LEN(MEBRateData!A11),FIND("{", MEBRateData!A11, IF(ISERROR(FIND(SelectedLang, MEBRateData!A11)),1,FIND(SelectedLang, MEBRateData!A11)+LEN(SelectedLang)))-1)+1-IF(ISERROR(FIND(SelectedLang, MEBRateData!A11)),1,FIND(SelectedLang, MEBRateData!A11)+LEN(SelectedLang)))</f>
        <v/>
      </c>
      <c r="C72" s="178" t="str">
        <f>MEBSPRateData!B11</f>
        <v/>
      </c>
      <c r="D72" s="80" t="str">
        <f>MEBSPRateData!C11</f>
        <v/>
      </c>
      <c r="E72" s="80" t="str">
        <f>MEBSPRateData!D11</f>
        <v/>
      </c>
      <c r="F72" s="80" t="str">
        <f>MEBSPRateData!E11</f>
        <v/>
      </c>
      <c r="G72" s="80" t="str">
        <f>MEBSPRateData!F11</f>
        <v/>
      </c>
      <c r="H72" s="80" t="str">
        <f>MEBSPRateData!G11</f>
        <v/>
      </c>
      <c r="I72" s="80" t="str">
        <f>MEBSPRateData!H11</f>
        <v/>
      </c>
      <c r="J72" s="80" t="str">
        <f>MEBSPRateData!I11</f>
        <v/>
      </c>
      <c r="K72" s="80" t="str">
        <f>MEBSPRateData!J11</f>
        <v/>
      </c>
      <c r="L72" s="80" t="str">
        <f>MEBSPRateData!K11</f>
        <v/>
      </c>
      <c r="M72" s="80" t="str">
        <f>MEBSPRateData!L11</f>
        <v/>
      </c>
      <c r="N72" s="80" t="str">
        <f>MEBSPRateData!M11</f>
        <v/>
      </c>
      <c r="O72" s="80" t="str">
        <f>MEBSPRateData!N11</f>
        <v/>
      </c>
      <c r="P72" s="80" t="str">
        <f>MEBSPRateData!O11</f>
        <v/>
      </c>
      <c r="Q72" s="80" t="str">
        <f>MEBSPRateData!P11</f>
        <v/>
      </c>
      <c r="R72" s="80" t="str">
        <f>MEBSPRateData!Q11</f>
        <v/>
      </c>
      <c r="S72" s="80" t="str">
        <f>MEBSPRateData!R11</f>
        <v/>
      </c>
      <c r="T72" s="80" t="str">
        <f>MEBSPRateData!S11</f>
        <v/>
      </c>
      <c r="U72" s="80" t="str">
        <f>MEBSPRateData!T11</f>
        <v/>
      </c>
      <c r="V72" s="80" t="str">
        <f>MEBSPRateData!U11</f>
        <v/>
      </c>
      <c r="W72" s="80" t="str">
        <f>MEBSPRateData!V11</f>
        <v/>
      </c>
      <c r="X72" t="str">
        <f>MEBSPRateData!X11</f>
        <v/>
      </c>
      <c r="Y72" t="str">
        <f>MEBSPRateData!Y11</f>
        <v/>
      </c>
      <c r="Z72" s="80" t="str">
        <f>MEBSPRateData!Z11</f>
        <v/>
      </c>
      <c r="AA72" s="80" t="str">
        <f>MEBSPRateData!AA11</f>
        <v/>
      </c>
      <c r="AB72" s="80" t="str">
        <f>MEBSPRateData!AB11</f>
        <v/>
      </c>
      <c r="AC72" s="80" t="str">
        <f>MEBSPRateData!AC11</f>
        <v/>
      </c>
      <c r="AD72" s="80" t="str">
        <f>MEBSPRateData!AD11</f>
        <v/>
      </c>
      <c r="AE72" s="80" t="str">
        <f>MEBSPRateData!AE11</f>
        <v/>
      </c>
      <c r="AF72" s="80" t="str">
        <f>MEBSPRateData!AF11</f>
        <v/>
      </c>
      <c r="AG72" s="80" t="str">
        <f>MEBSPRateData!AG11</f>
        <v/>
      </c>
      <c r="AH72" s="80" t="str">
        <f>MEBSPRateData!AH11</f>
        <v/>
      </c>
      <c r="AI72" s="81" t="str">
        <f>MEBSPRateData!AI11</f>
        <v/>
      </c>
    </row>
    <row r="73" spans="2:35" ht="15.75" hidden="1" x14ac:dyDescent="0.2">
      <c r="B73" s="216" t="str">
        <f>MID(MEBRateData!A12,IF(ISERROR(FIND(SelectedLang, MEBRateData!A12)),1,FIND(SelectedLang, MEBRateData!A12)+LEN(SelectedLang)), IF(ISERROR(FIND("{", MEBRateData!A12, IF(ISERROR(FIND(SelectedLang, MEBRateData!A12)),1,FIND(SelectedLang, MEBRateData!A12)+LEN(SelectedLang)))),LEN(MEBRateData!A12),FIND("{", MEBRateData!A12, IF(ISERROR(FIND(SelectedLang, MEBRateData!A12)),1,FIND(SelectedLang, MEBRateData!A12)+LEN(SelectedLang)))-1)+1-IF(ISERROR(FIND(SelectedLang, MEBRateData!A12)),1,FIND(SelectedLang, MEBRateData!A12)+LEN(SelectedLang)))</f>
        <v/>
      </c>
      <c r="C73" s="178" t="str">
        <f>MEBSPRateData!B12</f>
        <v/>
      </c>
      <c r="D73" s="80" t="str">
        <f>MEBSPRateData!C12</f>
        <v/>
      </c>
      <c r="E73" s="80" t="str">
        <f>MEBSPRateData!D12</f>
        <v/>
      </c>
      <c r="F73" s="80" t="str">
        <f>MEBSPRateData!E12</f>
        <v/>
      </c>
      <c r="G73" s="80" t="str">
        <f>MEBSPRateData!F12</f>
        <v/>
      </c>
      <c r="H73" s="80" t="str">
        <f>MEBSPRateData!G12</f>
        <v/>
      </c>
      <c r="I73" s="80" t="str">
        <f>MEBSPRateData!H12</f>
        <v/>
      </c>
      <c r="J73" s="80" t="str">
        <f>MEBSPRateData!I12</f>
        <v/>
      </c>
      <c r="K73" s="80" t="str">
        <f>MEBSPRateData!J12</f>
        <v/>
      </c>
      <c r="L73" s="80" t="str">
        <f>MEBSPRateData!K12</f>
        <v/>
      </c>
      <c r="M73" s="80" t="str">
        <f>MEBSPRateData!L12</f>
        <v/>
      </c>
      <c r="N73" s="80" t="str">
        <f>MEBSPRateData!M12</f>
        <v/>
      </c>
      <c r="O73" s="80" t="str">
        <f>MEBSPRateData!N12</f>
        <v/>
      </c>
      <c r="P73" s="80" t="str">
        <f>MEBSPRateData!O12</f>
        <v/>
      </c>
      <c r="Q73" s="80" t="str">
        <f>MEBSPRateData!P12</f>
        <v/>
      </c>
      <c r="R73" s="80" t="str">
        <f>MEBSPRateData!Q12</f>
        <v/>
      </c>
      <c r="S73" s="80" t="str">
        <f>MEBSPRateData!R12</f>
        <v/>
      </c>
      <c r="T73" s="80" t="str">
        <f>MEBSPRateData!S12</f>
        <v/>
      </c>
      <c r="U73" s="80" t="str">
        <f>MEBSPRateData!T12</f>
        <v/>
      </c>
      <c r="V73" s="80" t="str">
        <f>MEBSPRateData!U12</f>
        <v/>
      </c>
      <c r="W73" s="80" t="str">
        <f>MEBSPRateData!V12</f>
        <v/>
      </c>
      <c r="X73" t="str">
        <f>MEBSPRateData!X12</f>
        <v/>
      </c>
      <c r="Y73" t="str">
        <f>MEBSPRateData!Y12</f>
        <v/>
      </c>
      <c r="Z73" s="80" t="str">
        <f>MEBSPRateData!Z12</f>
        <v/>
      </c>
      <c r="AA73" s="80" t="str">
        <f>MEBSPRateData!AA12</f>
        <v/>
      </c>
      <c r="AB73" s="80" t="str">
        <f>MEBSPRateData!AB12</f>
        <v/>
      </c>
      <c r="AC73" s="80" t="str">
        <f>MEBSPRateData!AC12</f>
        <v/>
      </c>
      <c r="AD73" s="80" t="str">
        <f>MEBSPRateData!AD12</f>
        <v/>
      </c>
      <c r="AE73" s="80" t="str">
        <f>MEBSPRateData!AE12</f>
        <v/>
      </c>
      <c r="AF73" s="80" t="str">
        <f>MEBSPRateData!AF12</f>
        <v/>
      </c>
      <c r="AG73" s="80" t="str">
        <f>MEBSPRateData!AG12</f>
        <v/>
      </c>
      <c r="AH73" s="80" t="str">
        <f>MEBSPRateData!AH12</f>
        <v/>
      </c>
      <c r="AI73" s="81" t="str">
        <f>MEBSPRateData!AI12</f>
        <v/>
      </c>
    </row>
    <row r="74" spans="2:35" ht="15.75" hidden="1" x14ac:dyDescent="0.2">
      <c r="B74" s="216" t="str">
        <f>MID(MEBRateData!A13,IF(ISERROR(FIND(SelectedLang, MEBRateData!A13)),1,FIND(SelectedLang, MEBRateData!A13)+LEN(SelectedLang)), IF(ISERROR(FIND("{", MEBRateData!A13, IF(ISERROR(FIND(SelectedLang, MEBRateData!A13)),1,FIND(SelectedLang, MEBRateData!A13)+LEN(SelectedLang)))),LEN(MEBRateData!A13),FIND("{", MEBRateData!A13, IF(ISERROR(FIND(SelectedLang, MEBRateData!A13)),1,FIND(SelectedLang, MEBRateData!A13)+LEN(SelectedLang)))-1)+1-IF(ISERROR(FIND(SelectedLang, MEBRateData!A13)),1,FIND(SelectedLang, MEBRateData!A13)+LEN(SelectedLang)))</f>
        <v/>
      </c>
      <c r="C74" s="178" t="str">
        <f>MEBSPRateData!B13</f>
        <v/>
      </c>
      <c r="D74" s="80" t="str">
        <f>MEBSPRateData!C13</f>
        <v/>
      </c>
      <c r="E74" s="80" t="str">
        <f>MEBSPRateData!D13</f>
        <v/>
      </c>
      <c r="F74" s="80" t="str">
        <f>MEBSPRateData!E13</f>
        <v/>
      </c>
      <c r="G74" s="80" t="str">
        <f>MEBSPRateData!F13</f>
        <v/>
      </c>
      <c r="H74" s="80" t="str">
        <f>MEBSPRateData!G13</f>
        <v/>
      </c>
      <c r="I74" s="80" t="str">
        <f>MEBSPRateData!H13</f>
        <v/>
      </c>
      <c r="J74" s="80" t="str">
        <f>MEBSPRateData!I13</f>
        <v/>
      </c>
      <c r="K74" s="80" t="str">
        <f>MEBSPRateData!J13</f>
        <v/>
      </c>
      <c r="L74" s="80" t="str">
        <f>MEBSPRateData!K13</f>
        <v/>
      </c>
      <c r="M74" s="80" t="str">
        <f>MEBSPRateData!L13</f>
        <v/>
      </c>
      <c r="N74" s="80" t="str">
        <f>MEBSPRateData!M13</f>
        <v/>
      </c>
      <c r="O74" s="80" t="str">
        <f>MEBSPRateData!N13</f>
        <v/>
      </c>
      <c r="P74" s="80" t="str">
        <f>MEBSPRateData!O13</f>
        <v/>
      </c>
      <c r="Q74" s="80" t="str">
        <f>MEBSPRateData!P13</f>
        <v/>
      </c>
      <c r="R74" s="80" t="str">
        <f>MEBSPRateData!Q13</f>
        <v/>
      </c>
      <c r="S74" s="80" t="str">
        <f>MEBSPRateData!R13</f>
        <v/>
      </c>
      <c r="T74" s="80" t="str">
        <f>MEBSPRateData!S13</f>
        <v/>
      </c>
      <c r="U74" s="80" t="str">
        <f>MEBSPRateData!T13</f>
        <v/>
      </c>
      <c r="V74" s="80" t="str">
        <f>MEBSPRateData!U13</f>
        <v/>
      </c>
      <c r="W74" s="80" t="str">
        <f>MEBSPRateData!V13</f>
        <v/>
      </c>
      <c r="X74" t="str">
        <f>MEBSPRateData!X13</f>
        <v/>
      </c>
      <c r="Y74" t="str">
        <f>MEBSPRateData!Y13</f>
        <v/>
      </c>
      <c r="Z74" s="80" t="str">
        <f>MEBSPRateData!Z13</f>
        <v/>
      </c>
      <c r="AA74" s="80" t="str">
        <f>MEBSPRateData!AA13</f>
        <v/>
      </c>
      <c r="AB74" s="80" t="str">
        <f>MEBSPRateData!AB13</f>
        <v/>
      </c>
      <c r="AC74" s="80" t="str">
        <f>MEBSPRateData!AC13</f>
        <v/>
      </c>
      <c r="AD74" s="80" t="str">
        <f>MEBSPRateData!AD13</f>
        <v/>
      </c>
      <c r="AE74" s="80" t="str">
        <f>MEBSPRateData!AE13</f>
        <v/>
      </c>
      <c r="AF74" s="80" t="str">
        <f>MEBSPRateData!AF13</f>
        <v/>
      </c>
      <c r="AG74" s="80" t="str">
        <f>MEBSPRateData!AG13</f>
        <v/>
      </c>
      <c r="AH74" s="80" t="str">
        <f>MEBSPRateData!AH13</f>
        <v/>
      </c>
      <c r="AI74" s="81" t="str">
        <f>MEBSPRateData!AI13</f>
        <v/>
      </c>
    </row>
    <row r="75" spans="2:35" ht="15.75" hidden="1" x14ac:dyDescent="0.2">
      <c r="B75" s="216" t="str">
        <f>MID(MEBRateData!A14,IF(ISERROR(FIND(SelectedLang, MEBRateData!A14)),1,FIND(SelectedLang, MEBRateData!A14)+LEN(SelectedLang)), IF(ISERROR(FIND("{", MEBRateData!A14, IF(ISERROR(FIND(SelectedLang, MEBRateData!A14)),1,FIND(SelectedLang, MEBRateData!A14)+LEN(SelectedLang)))),LEN(MEBRateData!A14),FIND("{", MEBRateData!A14, IF(ISERROR(FIND(SelectedLang, MEBRateData!A14)),1,FIND(SelectedLang, MEBRateData!A14)+LEN(SelectedLang)))-1)+1-IF(ISERROR(FIND(SelectedLang, MEBRateData!A14)),1,FIND(SelectedLang, MEBRateData!A14)+LEN(SelectedLang)))</f>
        <v/>
      </c>
      <c r="C75" s="178" t="str">
        <f>MEBSPRateData!B14</f>
        <v/>
      </c>
      <c r="D75" s="80" t="str">
        <f>MEBSPRateData!C14</f>
        <v/>
      </c>
      <c r="E75" s="80" t="str">
        <f>MEBSPRateData!D14</f>
        <v/>
      </c>
      <c r="F75" s="80" t="str">
        <f>MEBSPRateData!E14</f>
        <v/>
      </c>
      <c r="G75" s="80" t="str">
        <f>MEBSPRateData!F14</f>
        <v/>
      </c>
      <c r="H75" s="80" t="str">
        <f>MEBSPRateData!G14</f>
        <v/>
      </c>
      <c r="I75" s="80" t="str">
        <f>MEBSPRateData!H14</f>
        <v/>
      </c>
      <c r="J75" s="80" t="str">
        <f>MEBSPRateData!I14</f>
        <v/>
      </c>
      <c r="K75" s="80" t="str">
        <f>MEBSPRateData!J14</f>
        <v/>
      </c>
      <c r="L75" s="80" t="str">
        <f>MEBSPRateData!K14</f>
        <v/>
      </c>
      <c r="M75" s="80" t="str">
        <f>MEBSPRateData!L14</f>
        <v/>
      </c>
      <c r="N75" s="80" t="str">
        <f>MEBSPRateData!M14</f>
        <v/>
      </c>
      <c r="O75" s="80" t="str">
        <f>MEBSPRateData!N14</f>
        <v/>
      </c>
      <c r="P75" s="80" t="str">
        <f>MEBSPRateData!O14</f>
        <v/>
      </c>
      <c r="Q75" s="80" t="str">
        <f>MEBSPRateData!P14</f>
        <v/>
      </c>
      <c r="R75" s="80" t="str">
        <f>MEBSPRateData!Q14</f>
        <v/>
      </c>
      <c r="S75" s="80" t="str">
        <f>MEBSPRateData!R14</f>
        <v/>
      </c>
      <c r="T75" s="80" t="str">
        <f>MEBSPRateData!S14</f>
        <v/>
      </c>
      <c r="U75" s="80" t="str">
        <f>MEBSPRateData!T14</f>
        <v/>
      </c>
      <c r="V75" s="80" t="str">
        <f>MEBSPRateData!U14</f>
        <v/>
      </c>
      <c r="W75" s="80" t="str">
        <f>MEBSPRateData!V14</f>
        <v/>
      </c>
      <c r="X75" t="str">
        <f>MEBSPRateData!X14</f>
        <v/>
      </c>
      <c r="Y75" t="str">
        <f>MEBSPRateData!Y14</f>
        <v/>
      </c>
      <c r="Z75" s="80" t="str">
        <f>MEBSPRateData!Z14</f>
        <v/>
      </c>
      <c r="AA75" s="80" t="str">
        <f>MEBSPRateData!AA14</f>
        <v/>
      </c>
      <c r="AB75" s="80" t="str">
        <f>MEBSPRateData!AB14</f>
        <v/>
      </c>
      <c r="AC75" s="80" t="str">
        <f>MEBSPRateData!AC14</f>
        <v/>
      </c>
      <c r="AD75" s="80" t="str">
        <f>MEBSPRateData!AD14</f>
        <v/>
      </c>
      <c r="AE75" s="80" t="str">
        <f>MEBSPRateData!AE14</f>
        <v/>
      </c>
      <c r="AF75" s="80" t="str">
        <f>MEBSPRateData!AF14</f>
        <v/>
      </c>
      <c r="AG75" s="80" t="str">
        <f>MEBSPRateData!AG14</f>
        <v/>
      </c>
      <c r="AH75" s="80" t="str">
        <f>MEBSPRateData!AH14</f>
        <v/>
      </c>
      <c r="AI75" s="81" t="str">
        <f>MEBSPRateData!AI14</f>
        <v/>
      </c>
    </row>
    <row r="76" spans="2:35" ht="15.75" hidden="1" x14ac:dyDescent="0.2">
      <c r="B76" s="216" t="str">
        <f>MID(MEBRateData!A15,IF(ISERROR(FIND(SelectedLang, MEBRateData!A15)),1,FIND(SelectedLang, MEBRateData!A15)+LEN(SelectedLang)), IF(ISERROR(FIND("{", MEBRateData!A15, IF(ISERROR(FIND(SelectedLang, MEBRateData!A15)),1,FIND(SelectedLang, MEBRateData!A15)+LEN(SelectedLang)))),LEN(MEBRateData!A15),FIND("{", MEBRateData!A15, IF(ISERROR(FIND(SelectedLang, MEBRateData!A15)),1,FIND(SelectedLang, MEBRateData!A15)+LEN(SelectedLang)))-1)+1-IF(ISERROR(FIND(SelectedLang, MEBRateData!A15)),1,FIND(SelectedLang, MEBRateData!A15)+LEN(SelectedLang)))</f>
        <v/>
      </c>
      <c r="C76" s="178" t="str">
        <f>MEBSPRateData!B15</f>
        <v/>
      </c>
      <c r="D76" s="80" t="str">
        <f>MEBSPRateData!C15</f>
        <v/>
      </c>
      <c r="E76" s="80" t="str">
        <f>MEBSPRateData!D15</f>
        <v/>
      </c>
      <c r="F76" s="80" t="str">
        <f>MEBSPRateData!E15</f>
        <v/>
      </c>
      <c r="G76" s="80" t="str">
        <f>MEBSPRateData!F15</f>
        <v/>
      </c>
      <c r="H76" s="80" t="str">
        <f>MEBSPRateData!G15</f>
        <v/>
      </c>
      <c r="I76" s="80" t="str">
        <f>MEBSPRateData!H15</f>
        <v/>
      </c>
      <c r="J76" s="80" t="str">
        <f>MEBSPRateData!I15</f>
        <v/>
      </c>
      <c r="K76" s="80" t="str">
        <f>MEBSPRateData!J15</f>
        <v/>
      </c>
      <c r="L76" s="80" t="str">
        <f>MEBSPRateData!K15</f>
        <v/>
      </c>
      <c r="M76" s="80" t="str">
        <f>MEBSPRateData!L15</f>
        <v/>
      </c>
      <c r="N76" s="80" t="str">
        <f>MEBSPRateData!M15</f>
        <v/>
      </c>
      <c r="O76" s="80" t="str">
        <f>MEBSPRateData!N15</f>
        <v/>
      </c>
      <c r="P76" s="80" t="str">
        <f>MEBSPRateData!O15</f>
        <v/>
      </c>
      <c r="Q76" s="80" t="str">
        <f>MEBSPRateData!P15</f>
        <v/>
      </c>
      <c r="R76" s="80" t="str">
        <f>MEBSPRateData!Q15</f>
        <v/>
      </c>
      <c r="S76" s="80" t="str">
        <f>MEBSPRateData!R15</f>
        <v/>
      </c>
      <c r="T76" s="80" t="str">
        <f>MEBSPRateData!S15</f>
        <v/>
      </c>
      <c r="U76" s="80" t="str">
        <f>MEBSPRateData!T15</f>
        <v/>
      </c>
      <c r="V76" s="80" t="str">
        <f>MEBSPRateData!U15</f>
        <v/>
      </c>
      <c r="W76" s="80" t="str">
        <f>MEBSPRateData!V15</f>
        <v/>
      </c>
      <c r="X76" t="str">
        <f>MEBSPRateData!X15</f>
        <v/>
      </c>
      <c r="Y76" t="str">
        <f>MEBSPRateData!Y15</f>
        <v/>
      </c>
      <c r="Z76" s="80" t="str">
        <f>MEBSPRateData!Z15</f>
        <v/>
      </c>
      <c r="AA76" s="80" t="str">
        <f>MEBSPRateData!AA15</f>
        <v/>
      </c>
      <c r="AB76" s="80" t="str">
        <f>MEBSPRateData!AB15</f>
        <v/>
      </c>
      <c r="AC76" s="80" t="str">
        <f>MEBSPRateData!AC15</f>
        <v/>
      </c>
      <c r="AD76" s="80" t="str">
        <f>MEBSPRateData!AD15</f>
        <v/>
      </c>
      <c r="AE76" s="80" t="str">
        <f>MEBSPRateData!AE15</f>
        <v/>
      </c>
      <c r="AF76" s="80" t="str">
        <f>MEBSPRateData!AF15</f>
        <v/>
      </c>
      <c r="AG76" s="80" t="str">
        <f>MEBSPRateData!AG15</f>
        <v/>
      </c>
      <c r="AH76" s="80" t="str">
        <f>MEBSPRateData!AH15</f>
        <v/>
      </c>
      <c r="AI76" s="81" t="str">
        <f>MEBSPRateData!AI15</f>
        <v/>
      </c>
    </row>
    <row r="77" spans="2:35" ht="15.75" hidden="1" x14ac:dyDescent="0.2">
      <c r="B77" s="216" t="str">
        <f>MID(MEBRateData!A16,IF(ISERROR(FIND(SelectedLang, MEBRateData!A16)),1,FIND(SelectedLang, MEBRateData!A16)+LEN(SelectedLang)), IF(ISERROR(FIND("{", MEBRateData!A16, IF(ISERROR(FIND(SelectedLang, MEBRateData!A16)),1,FIND(SelectedLang, MEBRateData!A16)+LEN(SelectedLang)))),LEN(MEBRateData!A16),FIND("{", MEBRateData!A16, IF(ISERROR(FIND(SelectedLang, MEBRateData!A16)),1,FIND(SelectedLang, MEBRateData!A16)+LEN(SelectedLang)))-1)+1-IF(ISERROR(FIND(SelectedLang, MEBRateData!A16)),1,FIND(SelectedLang, MEBRateData!A16)+LEN(SelectedLang)))</f>
        <v/>
      </c>
      <c r="C77" s="178" t="str">
        <f>MEBSPRateData!B16</f>
        <v/>
      </c>
      <c r="D77" s="80" t="str">
        <f>MEBSPRateData!C16</f>
        <v/>
      </c>
      <c r="E77" s="80" t="str">
        <f>MEBSPRateData!D16</f>
        <v/>
      </c>
      <c r="F77" s="80" t="str">
        <f>MEBSPRateData!E16</f>
        <v/>
      </c>
      <c r="G77" s="80" t="str">
        <f>MEBSPRateData!F16</f>
        <v/>
      </c>
      <c r="H77" s="80" t="str">
        <f>MEBSPRateData!G16</f>
        <v/>
      </c>
      <c r="I77" s="80" t="str">
        <f>MEBSPRateData!H16</f>
        <v/>
      </c>
      <c r="J77" s="80" t="str">
        <f>MEBSPRateData!I16</f>
        <v/>
      </c>
      <c r="K77" s="80" t="str">
        <f>MEBSPRateData!J16</f>
        <v/>
      </c>
      <c r="L77" s="80" t="str">
        <f>MEBSPRateData!K16</f>
        <v/>
      </c>
      <c r="M77" s="80" t="str">
        <f>MEBSPRateData!L16</f>
        <v/>
      </c>
      <c r="N77" s="80" t="str">
        <f>MEBSPRateData!M16</f>
        <v/>
      </c>
      <c r="O77" s="80" t="str">
        <f>MEBSPRateData!N16</f>
        <v/>
      </c>
      <c r="P77" s="80" t="str">
        <f>MEBSPRateData!O16</f>
        <v/>
      </c>
      <c r="Q77" s="80" t="str">
        <f>MEBSPRateData!P16</f>
        <v/>
      </c>
      <c r="R77" s="80" t="str">
        <f>MEBSPRateData!Q16</f>
        <v/>
      </c>
      <c r="S77" s="80" t="str">
        <f>MEBSPRateData!R16</f>
        <v/>
      </c>
      <c r="T77" s="80" t="str">
        <f>MEBSPRateData!S16</f>
        <v/>
      </c>
      <c r="U77" s="80" t="str">
        <f>MEBSPRateData!T16</f>
        <v/>
      </c>
      <c r="V77" s="80" t="str">
        <f>MEBSPRateData!U16</f>
        <v/>
      </c>
      <c r="W77" s="80" t="str">
        <f>MEBSPRateData!V16</f>
        <v/>
      </c>
      <c r="X77" t="str">
        <f>MEBSPRateData!X16</f>
        <v/>
      </c>
      <c r="Y77" t="str">
        <f>MEBSPRateData!Y16</f>
        <v/>
      </c>
      <c r="Z77" s="80" t="str">
        <f>MEBSPRateData!Z16</f>
        <v/>
      </c>
      <c r="AA77" s="80" t="str">
        <f>MEBSPRateData!AA16</f>
        <v/>
      </c>
      <c r="AB77" s="80" t="str">
        <f>MEBSPRateData!AB16</f>
        <v/>
      </c>
      <c r="AC77" s="80" t="str">
        <f>MEBSPRateData!AC16</f>
        <v/>
      </c>
      <c r="AD77" s="80" t="str">
        <f>MEBSPRateData!AD16</f>
        <v/>
      </c>
      <c r="AE77" s="80" t="str">
        <f>MEBSPRateData!AE16</f>
        <v/>
      </c>
      <c r="AF77" s="80" t="str">
        <f>MEBSPRateData!AF16</f>
        <v/>
      </c>
      <c r="AG77" s="80" t="str">
        <f>MEBSPRateData!AG16</f>
        <v/>
      </c>
      <c r="AH77" s="80" t="str">
        <f>MEBSPRateData!AH16</f>
        <v/>
      </c>
      <c r="AI77" s="81" t="str">
        <f>MEBSPRateData!AI16</f>
        <v/>
      </c>
    </row>
    <row r="78" spans="2:35" ht="15.75" hidden="1" x14ac:dyDescent="0.2">
      <c r="B78" s="216" t="str">
        <f>MID(MEBRateData!A17,IF(ISERROR(FIND(SelectedLang, MEBRateData!A17)),1,FIND(SelectedLang, MEBRateData!A17)+LEN(SelectedLang)), IF(ISERROR(FIND("{", MEBRateData!A17, IF(ISERROR(FIND(SelectedLang, MEBRateData!A17)),1,FIND(SelectedLang, MEBRateData!A17)+LEN(SelectedLang)))),LEN(MEBRateData!A17),FIND("{", MEBRateData!A17, IF(ISERROR(FIND(SelectedLang, MEBRateData!A17)),1,FIND(SelectedLang, MEBRateData!A17)+LEN(SelectedLang)))-1)+1-IF(ISERROR(FIND(SelectedLang, MEBRateData!A17)),1,FIND(SelectedLang, MEBRateData!A17)+LEN(SelectedLang)))</f>
        <v/>
      </c>
      <c r="C78" s="178" t="str">
        <f>MEBSPRateData!B17</f>
        <v/>
      </c>
      <c r="D78" s="80" t="str">
        <f>MEBSPRateData!C17</f>
        <v/>
      </c>
      <c r="E78" s="80" t="str">
        <f>MEBSPRateData!D17</f>
        <v/>
      </c>
      <c r="F78" s="80" t="str">
        <f>MEBSPRateData!E17</f>
        <v/>
      </c>
      <c r="G78" s="80" t="str">
        <f>MEBSPRateData!F17</f>
        <v/>
      </c>
      <c r="H78" s="80" t="str">
        <f>MEBSPRateData!G17</f>
        <v/>
      </c>
      <c r="I78" s="80" t="str">
        <f>MEBSPRateData!H17</f>
        <v/>
      </c>
      <c r="J78" s="80" t="str">
        <f>MEBSPRateData!I17</f>
        <v/>
      </c>
      <c r="K78" s="80" t="str">
        <f>MEBSPRateData!J17</f>
        <v/>
      </c>
      <c r="L78" s="80" t="str">
        <f>MEBSPRateData!K17</f>
        <v/>
      </c>
      <c r="M78" s="80" t="str">
        <f>MEBSPRateData!L17</f>
        <v/>
      </c>
      <c r="N78" s="80" t="str">
        <f>MEBSPRateData!M17</f>
        <v/>
      </c>
      <c r="O78" s="80" t="str">
        <f>MEBSPRateData!N17</f>
        <v/>
      </c>
      <c r="P78" s="80" t="str">
        <f>MEBSPRateData!O17</f>
        <v/>
      </c>
      <c r="Q78" s="80" t="str">
        <f>MEBSPRateData!P17</f>
        <v/>
      </c>
      <c r="R78" s="80" t="str">
        <f>MEBSPRateData!Q17</f>
        <v/>
      </c>
      <c r="S78" s="80" t="str">
        <f>MEBSPRateData!R17</f>
        <v/>
      </c>
      <c r="T78" s="80" t="str">
        <f>MEBSPRateData!S17</f>
        <v/>
      </c>
      <c r="U78" s="80" t="str">
        <f>MEBSPRateData!T17</f>
        <v/>
      </c>
      <c r="V78" s="80" t="str">
        <f>MEBSPRateData!U17</f>
        <v/>
      </c>
      <c r="W78" s="80" t="str">
        <f>MEBSPRateData!V17</f>
        <v/>
      </c>
      <c r="X78" t="str">
        <f>MEBSPRateData!X17</f>
        <v/>
      </c>
      <c r="Y78" t="str">
        <f>MEBSPRateData!Y17</f>
        <v/>
      </c>
      <c r="Z78" s="80" t="str">
        <f>MEBSPRateData!Z17</f>
        <v/>
      </c>
      <c r="AA78" s="80" t="str">
        <f>MEBSPRateData!AA17</f>
        <v/>
      </c>
      <c r="AB78" s="80" t="str">
        <f>MEBSPRateData!AB17</f>
        <v/>
      </c>
      <c r="AC78" s="80" t="str">
        <f>MEBSPRateData!AC17</f>
        <v/>
      </c>
      <c r="AD78" s="80" t="str">
        <f>MEBSPRateData!AD17</f>
        <v/>
      </c>
      <c r="AE78" s="80" t="str">
        <f>MEBSPRateData!AE17</f>
        <v/>
      </c>
      <c r="AF78" s="80" t="str">
        <f>MEBSPRateData!AF17</f>
        <v/>
      </c>
      <c r="AG78" s="80" t="str">
        <f>MEBSPRateData!AG17</f>
        <v/>
      </c>
      <c r="AH78" s="80" t="str">
        <f>MEBSPRateData!AH17</f>
        <v/>
      </c>
      <c r="AI78" s="81" t="str">
        <f>MEBSPRateData!AI17</f>
        <v/>
      </c>
    </row>
    <row r="79" spans="2:35" ht="15.75" hidden="1" x14ac:dyDescent="0.2">
      <c r="B79" s="216" t="str">
        <f>MID(MEBRateData!A18,IF(ISERROR(FIND(SelectedLang, MEBRateData!A18)),1,FIND(SelectedLang, MEBRateData!A18)+LEN(SelectedLang)), IF(ISERROR(FIND("{", MEBRateData!A18, IF(ISERROR(FIND(SelectedLang, MEBRateData!A18)),1,FIND(SelectedLang, MEBRateData!A18)+LEN(SelectedLang)))),LEN(MEBRateData!A18),FIND("{", MEBRateData!A18, IF(ISERROR(FIND(SelectedLang, MEBRateData!A18)),1,FIND(SelectedLang, MEBRateData!A18)+LEN(SelectedLang)))-1)+1-IF(ISERROR(FIND(SelectedLang, MEBRateData!A18)),1,FIND(SelectedLang, MEBRateData!A18)+LEN(SelectedLang)))</f>
        <v/>
      </c>
      <c r="C79" s="178" t="str">
        <f>MEBSPRateData!B18</f>
        <v/>
      </c>
      <c r="D79" s="80" t="str">
        <f>MEBSPRateData!C18</f>
        <v/>
      </c>
      <c r="E79" s="80" t="str">
        <f>MEBSPRateData!D18</f>
        <v/>
      </c>
      <c r="F79" s="80" t="str">
        <f>MEBSPRateData!E18</f>
        <v/>
      </c>
      <c r="G79" s="80" t="str">
        <f>MEBSPRateData!F18</f>
        <v/>
      </c>
      <c r="H79" s="80" t="str">
        <f>MEBSPRateData!G18</f>
        <v/>
      </c>
      <c r="I79" s="80" t="str">
        <f>MEBSPRateData!H18</f>
        <v/>
      </c>
      <c r="J79" s="80" t="str">
        <f>MEBSPRateData!I18</f>
        <v/>
      </c>
      <c r="K79" s="80" t="str">
        <f>MEBSPRateData!J18</f>
        <v/>
      </c>
      <c r="L79" s="80" t="str">
        <f>MEBSPRateData!K18</f>
        <v/>
      </c>
      <c r="M79" s="80" t="str">
        <f>MEBSPRateData!L18</f>
        <v/>
      </c>
      <c r="N79" s="80" t="str">
        <f>MEBSPRateData!M18</f>
        <v/>
      </c>
      <c r="O79" s="80" t="str">
        <f>MEBSPRateData!N18</f>
        <v/>
      </c>
      <c r="P79" s="80" t="str">
        <f>MEBSPRateData!O18</f>
        <v/>
      </c>
      <c r="Q79" s="80" t="str">
        <f>MEBSPRateData!P18</f>
        <v/>
      </c>
      <c r="R79" s="80" t="str">
        <f>MEBSPRateData!Q18</f>
        <v/>
      </c>
      <c r="S79" s="80" t="str">
        <f>MEBSPRateData!R18</f>
        <v/>
      </c>
      <c r="T79" s="80" t="str">
        <f>MEBSPRateData!S18</f>
        <v/>
      </c>
      <c r="U79" s="80" t="str">
        <f>MEBSPRateData!T18</f>
        <v/>
      </c>
      <c r="V79" s="80" t="str">
        <f>MEBSPRateData!U18</f>
        <v/>
      </c>
      <c r="W79" s="80" t="str">
        <f>MEBSPRateData!V18</f>
        <v/>
      </c>
      <c r="X79" t="str">
        <f>MEBSPRateData!X18</f>
        <v/>
      </c>
      <c r="Y79" t="str">
        <f>MEBSPRateData!Y18</f>
        <v/>
      </c>
      <c r="Z79" s="80" t="str">
        <f>MEBSPRateData!Z18</f>
        <v/>
      </c>
      <c r="AA79" s="80" t="str">
        <f>MEBSPRateData!AA18</f>
        <v/>
      </c>
      <c r="AB79" s="80" t="str">
        <f>MEBSPRateData!AB18</f>
        <v/>
      </c>
      <c r="AC79" s="80" t="str">
        <f>MEBSPRateData!AC18</f>
        <v/>
      </c>
      <c r="AD79" s="80" t="str">
        <f>MEBSPRateData!AD18</f>
        <v/>
      </c>
      <c r="AE79" s="80" t="str">
        <f>MEBSPRateData!AE18</f>
        <v/>
      </c>
      <c r="AF79" s="80" t="str">
        <f>MEBSPRateData!AF18</f>
        <v/>
      </c>
      <c r="AG79" s="80" t="str">
        <f>MEBSPRateData!AG18</f>
        <v/>
      </c>
      <c r="AH79" s="80" t="str">
        <f>MEBSPRateData!AH18</f>
        <v/>
      </c>
      <c r="AI79" s="81" t="str">
        <f>MEBSPRateData!AI18</f>
        <v/>
      </c>
    </row>
    <row r="80" spans="2:35" ht="15.75" hidden="1" x14ac:dyDescent="0.2">
      <c r="B80" s="216" t="str">
        <f>MID(MEBRateData!A19,IF(ISERROR(FIND(SelectedLang, MEBRateData!A19)),1,FIND(SelectedLang, MEBRateData!A19)+LEN(SelectedLang)), IF(ISERROR(FIND("{", MEBRateData!A19, IF(ISERROR(FIND(SelectedLang, MEBRateData!A19)),1,FIND(SelectedLang, MEBRateData!A19)+LEN(SelectedLang)))),LEN(MEBRateData!A19),FIND("{", MEBRateData!A19, IF(ISERROR(FIND(SelectedLang, MEBRateData!A19)),1,FIND(SelectedLang, MEBRateData!A19)+LEN(SelectedLang)))-1)+1-IF(ISERROR(FIND(SelectedLang, MEBRateData!A19)),1,FIND(SelectedLang, MEBRateData!A19)+LEN(SelectedLang)))</f>
        <v/>
      </c>
      <c r="C80" s="178" t="str">
        <f>MEBSPRateData!B19</f>
        <v/>
      </c>
      <c r="D80" s="80" t="str">
        <f>MEBSPRateData!C19</f>
        <v/>
      </c>
      <c r="E80" s="80" t="str">
        <f>MEBSPRateData!D19</f>
        <v/>
      </c>
      <c r="F80" s="80" t="str">
        <f>MEBSPRateData!E19</f>
        <v/>
      </c>
      <c r="G80" s="80" t="str">
        <f>MEBSPRateData!F19</f>
        <v/>
      </c>
      <c r="H80" s="80" t="str">
        <f>MEBSPRateData!G19</f>
        <v/>
      </c>
      <c r="I80" s="80" t="str">
        <f>MEBSPRateData!H19</f>
        <v/>
      </c>
      <c r="J80" s="80" t="str">
        <f>MEBSPRateData!I19</f>
        <v/>
      </c>
      <c r="K80" s="80" t="str">
        <f>MEBSPRateData!J19</f>
        <v/>
      </c>
      <c r="L80" s="80" t="str">
        <f>MEBSPRateData!K19</f>
        <v/>
      </c>
      <c r="M80" s="80" t="str">
        <f>MEBSPRateData!L19</f>
        <v/>
      </c>
      <c r="N80" s="80" t="str">
        <f>MEBSPRateData!M19</f>
        <v/>
      </c>
      <c r="O80" s="80" t="str">
        <f>MEBSPRateData!N19</f>
        <v/>
      </c>
      <c r="P80" s="80" t="str">
        <f>MEBSPRateData!O19</f>
        <v/>
      </c>
      <c r="Q80" s="80" t="str">
        <f>MEBSPRateData!P19</f>
        <v/>
      </c>
      <c r="R80" s="80" t="str">
        <f>MEBSPRateData!Q19</f>
        <v/>
      </c>
      <c r="S80" s="80" t="str">
        <f>MEBSPRateData!R19</f>
        <v/>
      </c>
      <c r="T80" s="80" t="str">
        <f>MEBSPRateData!S19</f>
        <v/>
      </c>
      <c r="U80" s="80" t="str">
        <f>MEBSPRateData!T19</f>
        <v/>
      </c>
      <c r="V80" s="80" t="str">
        <f>MEBSPRateData!U19</f>
        <v/>
      </c>
      <c r="W80" s="80" t="str">
        <f>MEBSPRateData!V19</f>
        <v/>
      </c>
      <c r="X80" t="str">
        <f>MEBSPRateData!X19</f>
        <v/>
      </c>
      <c r="Y80" t="str">
        <f>MEBSPRateData!Y19</f>
        <v/>
      </c>
      <c r="Z80" s="80" t="str">
        <f>MEBSPRateData!Z19</f>
        <v/>
      </c>
      <c r="AA80" s="80" t="str">
        <f>MEBSPRateData!AA19</f>
        <v/>
      </c>
      <c r="AB80" s="80" t="str">
        <f>MEBSPRateData!AB19</f>
        <v/>
      </c>
      <c r="AC80" s="80" t="str">
        <f>MEBSPRateData!AC19</f>
        <v/>
      </c>
      <c r="AD80" s="80" t="str">
        <f>MEBSPRateData!AD19</f>
        <v/>
      </c>
      <c r="AE80" s="80" t="str">
        <f>MEBSPRateData!AE19</f>
        <v/>
      </c>
      <c r="AF80" s="80" t="str">
        <f>MEBSPRateData!AF19</f>
        <v/>
      </c>
      <c r="AG80" s="80" t="str">
        <f>MEBSPRateData!AG19</f>
        <v/>
      </c>
      <c r="AH80" s="80" t="str">
        <f>MEBSPRateData!AH19</f>
        <v/>
      </c>
      <c r="AI80" s="81" t="str">
        <f>MEBSPRateData!AI19</f>
        <v/>
      </c>
    </row>
    <row r="81" spans="2:35" ht="15.75" hidden="1" x14ac:dyDescent="0.2">
      <c r="B81" s="216" t="str">
        <f>MID(MEBRateData!A20,IF(ISERROR(FIND(SelectedLang, MEBRateData!A20)),1,FIND(SelectedLang, MEBRateData!A20)+LEN(SelectedLang)), IF(ISERROR(FIND("{", MEBRateData!A20, IF(ISERROR(FIND(SelectedLang, MEBRateData!A20)),1,FIND(SelectedLang, MEBRateData!A20)+LEN(SelectedLang)))),LEN(MEBRateData!A20),FIND("{", MEBRateData!A20, IF(ISERROR(FIND(SelectedLang, MEBRateData!A20)),1,FIND(SelectedLang, MEBRateData!A20)+LEN(SelectedLang)))-1)+1-IF(ISERROR(FIND(SelectedLang, MEBRateData!A20)),1,FIND(SelectedLang, MEBRateData!A20)+LEN(SelectedLang)))</f>
        <v/>
      </c>
      <c r="C81" s="178" t="str">
        <f>MEBSPRateData!B20</f>
        <v/>
      </c>
      <c r="D81" s="80" t="str">
        <f>MEBSPRateData!C20</f>
        <v/>
      </c>
      <c r="E81" s="80" t="str">
        <f>MEBSPRateData!D20</f>
        <v/>
      </c>
      <c r="F81" s="80" t="str">
        <f>MEBSPRateData!E20</f>
        <v/>
      </c>
      <c r="G81" s="80" t="str">
        <f>MEBSPRateData!F20</f>
        <v/>
      </c>
      <c r="H81" s="80" t="str">
        <f>MEBSPRateData!G20</f>
        <v/>
      </c>
      <c r="I81" s="80" t="str">
        <f>MEBSPRateData!H20</f>
        <v/>
      </c>
      <c r="J81" s="80" t="str">
        <f>MEBSPRateData!I20</f>
        <v/>
      </c>
      <c r="K81" s="80" t="str">
        <f>MEBSPRateData!J20</f>
        <v/>
      </c>
      <c r="L81" s="80" t="str">
        <f>MEBSPRateData!K20</f>
        <v/>
      </c>
      <c r="M81" s="80" t="str">
        <f>MEBSPRateData!L20</f>
        <v/>
      </c>
      <c r="N81" s="80" t="str">
        <f>MEBSPRateData!M20</f>
        <v/>
      </c>
      <c r="O81" s="80" t="str">
        <f>MEBSPRateData!N20</f>
        <v/>
      </c>
      <c r="P81" s="80" t="str">
        <f>MEBSPRateData!O20</f>
        <v/>
      </c>
      <c r="Q81" s="80" t="str">
        <f>MEBSPRateData!P20</f>
        <v/>
      </c>
      <c r="R81" s="80" t="str">
        <f>MEBSPRateData!Q20</f>
        <v/>
      </c>
      <c r="S81" s="80" t="str">
        <f>MEBSPRateData!R20</f>
        <v/>
      </c>
      <c r="T81" s="80" t="str">
        <f>MEBSPRateData!S20</f>
        <v/>
      </c>
      <c r="U81" s="80" t="str">
        <f>MEBSPRateData!T20</f>
        <v/>
      </c>
      <c r="V81" s="80" t="str">
        <f>MEBSPRateData!U20</f>
        <v/>
      </c>
      <c r="W81" s="80" t="str">
        <f>MEBSPRateData!V20</f>
        <v/>
      </c>
      <c r="X81" t="str">
        <f>MEBSPRateData!X20</f>
        <v/>
      </c>
      <c r="Y81" t="str">
        <f>MEBSPRateData!Y20</f>
        <v/>
      </c>
      <c r="Z81" s="80" t="str">
        <f>MEBSPRateData!Z20</f>
        <v/>
      </c>
      <c r="AA81" s="80" t="str">
        <f>MEBSPRateData!AA20</f>
        <v/>
      </c>
      <c r="AB81" s="80" t="str">
        <f>MEBSPRateData!AB20</f>
        <v/>
      </c>
      <c r="AC81" s="80" t="str">
        <f>MEBSPRateData!AC20</f>
        <v/>
      </c>
      <c r="AD81" s="80" t="str">
        <f>MEBSPRateData!AD20</f>
        <v/>
      </c>
      <c r="AE81" s="80" t="str">
        <f>MEBSPRateData!AE20</f>
        <v/>
      </c>
      <c r="AF81" s="80" t="str">
        <f>MEBSPRateData!AF20</f>
        <v/>
      </c>
      <c r="AG81" s="80" t="str">
        <f>MEBSPRateData!AG20</f>
        <v/>
      </c>
      <c r="AH81" s="80" t="str">
        <f>MEBSPRateData!AH20</f>
        <v/>
      </c>
      <c r="AI81" s="81" t="str">
        <f>MEBSPRateData!AI20</f>
        <v/>
      </c>
    </row>
    <row r="82" spans="2:35" ht="15.75" hidden="1" x14ac:dyDescent="0.2">
      <c r="B82" s="216" t="str">
        <f>MID(MEBRateData!A21,IF(ISERROR(FIND(SelectedLang, MEBRateData!A21)),1,FIND(SelectedLang, MEBRateData!A21)+LEN(SelectedLang)), IF(ISERROR(FIND("{", MEBRateData!A21, IF(ISERROR(FIND(SelectedLang, MEBRateData!A21)),1,FIND(SelectedLang, MEBRateData!A21)+LEN(SelectedLang)))),LEN(MEBRateData!A21),FIND("{", MEBRateData!A21, IF(ISERROR(FIND(SelectedLang, MEBRateData!A21)),1,FIND(SelectedLang, MEBRateData!A21)+LEN(SelectedLang)))-1)+1-IF(ISERROR(FIND(SelectedLang, MEBRateData!A21)),1,FIND(SelectedLang, MEBRateData!A21)+LEN(SelectedLang)))</f>
        <v/>
      </c>
      <c r="C82" s="178" t="str">
        <f>MEBSPRateData!B21</f>
        <v/>
      </c>
      <c r="D82" s="80" t="str">
        <f>MEBSPRateData!C21</f>
        <v/>
      </c>
      <c r="E82" s="80" t="str">
        <f>MEBSPRateData!D21</f>
        <v/>
      </c>
      <c r="F82" s="80" t="str">
        <f>MEBSPRateData!E21</f>
        <v/>
      </c>
      <c r="G82" s="80" t="str">
        <f>MEBSPRateData!F21</f>
        <v/>
      </c>
      <c r="H82" s="80" t="str">
        <f>MEBSPRateData!G21</f>
        <v/>
      </c>
      <c r="I82" s="80" t="str">
        <f>MEBSPRateData!H21</f>
        <v/>
      </c>
      <c r="J82" s="80" t="str">
        <f>MEBSPRateData!I21</f>
        <v/>
      </c>
      <c r="K82" s="80" t="str">
        <f>MEBSPRateData!J21</f>
        <v/>
      </c>
      <c r="L82" s="80" t="str">
        <f>MEBSPRateData!K21</f>
        <v/>
      </c>
      <c r="M82" s="80" t="str">
        <f>MEBSPRateData!L21</f>
        <v/>
      </c>
      <c r="N82" s="80" t="str">
        <f>MEBSPRateData!M21</f>
        <v/>
      </c>
      <c r="O82" s="80" t="str">
        <f>MEBSPRateData!N21</f>
        <v/>
      </c>
      <c r="P82" s="80" t="str">
        <f>MEBSPRateData!O21</f>
        <v/>
      </c>
      <c r="Q82" s="80" t="str">
        <f>MEBSPRateData!P21</f>
        <v/>
      </c>
      <c r="R82" s="80" t="str">
        <f>MEBSPRateData!Q21</f>
        <v/>
      </c>
      <c r="S82" s="80" t="str">
        <f>MEBSPRateData!R21</f>
        <v/>
      </c>
      <c r="T82" s="80" t="str">
        <f>MEBSPRateData!S21</f>
        <v/>
      </c>
      <c r="U82" s="80" t="str">
        <f>MEBSPRateData!T21</f>
        <v/>
      </c>
      <c r="V82" s="80" t="str">
        <f>MEBSPRateData!U21</f>
        <v/>
      </c>
      <c r="W82" s="80" t="str">
        <f>MEBSPRateData!V21</f>
        <v/>
      </c>
      <c r="X82" t="str">
        <f>MEBSPRateData!X21</f>
        <v/>
      </c>
      <c r="Y82" t="str">
        <f>MEBSPRateData!Y21</f>
        <v/>
      </c>
      <c r="Z82" s="80" t="str">
        <f>MEBSPRateData!Z21</f>
        <v/>
      </c>
      <c r="AA82" s="80" t="str">
        <f>MEBSPRateData!AA21</f>
        <v/>
      </c>
      <c r="AB82" s="80" t="str">
        <f>MEBSPRateData!AB21</f>
        <v/>
      </c>
      <c r="AC82" s="80" t="str">
        <f>MEBSPRateData!AC21</f>
        <v/>
      </c>
      <c r="AD82" s="80" t="str">
        <f>MEBSPRateData!AD21</f>
        <v/>
      </c>
      <c r="AE82" s="80" t="str">
        <f>MEBSPRateData!AE21</f>
        <v/>
      </c>
      <c r="AF82" s="80" t="str">
        <f>MEBSPRateData!AF21</f>
        <v/>
      </c>
      <c r="AG82" s="80" t="str">
        <f>MEBSPRateData!AG21</f>
        <v/>
      </c>
      <c r="AH82" s="80" t="str">
        <f>MEBSPRateData!AH21</f>
        <v/>
      </c>
      <c r="AI82" s="81" t="str">
        <f>MEBSPRateData!AI21</f>
        <v/>
      </c>
    </row>
    <row r="83" spans="2:35" ht="15.75" hidden="1" x14ac:dyDescent="0.2">
      <c r="B83" s="216" t="str">
        <f>MID(MEBRateData!A22,IF(ISERROR(FIND(SelectedLang, MEBRateData!A22)),1,FIND(SelectedLang, MEBRateData!A22)+LEN(SelectedLang)), IF(ISERROR(FIND("{", MEBRateData!A22, IF(ISERROR(FIND(SelectedLang, MEBRateData!A22)),1,FIND(SelectedLang, MEBRateData!A22)+LEN(SelectedLang)))),LEN(MEBRateData!A22),FIND("{", MEBRateData!A22, IF(ISERROR(FIND(SelectedLang, MEBRateData!A22)),1,FIND(SelectedLang, MEBRateData!A22)+LEN(SelectedLang)))-1)+1-IF(ISERROR(FIND(SelectedLang, MEBRateData!A22)),1,FIND(SelectedLang, MEBRateData!A22)+LEN(SelectedLang)))</f>
        <v/>
      </c>
      <c r="C83" s="178" t="str">
        <f>MEBSPRateData!B22</f>
        <v/>
      </c>
      <c r="D83" s="80" t="str">
        <f>MEBSPRateData!C22</f>
        <v/>
      </c>
      <c r="E83" s="80" t="str">
        <f>MEBSPRateData!D22</f>
        <v/>
      </c>
      <c r="F83" s="80" t="str">
        <f>MEBSPRateData!E22</f>
        <v/>
      </c>
      <c r="G83" s="80" t="str">
        <f>MEBSPRateData!F22</f>
        <v/>
      </c>
      <c r="H83" s="80" t="str">
        <f>MEBSPRateData!G22</f>
        <v/>
      </c>
      <c r="I83" s="80" t="str">
        <f>MEBSPRateData!H22</f>
        <v/>
      </c>
      <c r="J83" s="80" t="str">
        <f>MEBSPRateData!I22</f>
        <v/>
      </c>
      <c r="K83" s="80" t="str">
        <f>MEBSPRateData!J22</f>
        <v/>
      </c>
      <c r="L83" s="80" t="str">
        <f>MEBSPRateData!K22</f>
        <v/>
      </c>
      <c r="M83" s="80" t="str">
        <f>MEBSPRateData!L22</f>
        <v/>
      </c>
      <c r="N83" s="80" t="str">
        <f>MEBSPRateData!M22</f>
        <v/>
      </c>
      <c r="O83" s="80" t="str">
        <f>MEBSPRateData!N22</f>
        <v/>
      </c>
      <c r="P83" s="80" t="str">
        <f>MEBSPRateData!O22</f>
        <v/>
      </c>
      <c r="Q83" s="80" t="str">
        <f>MEBSPRateData!P22</f>
        <v/>
      </c>
      <c r="R83" s="80" t="str">
        <f>MEBSPRateData!Q22</f>
        <v/>
      </c>
      <c r="S83" s="80" t="str">
        <f>MEBSPRateData!R22</f>
        <v/>
      </c>
      <c r="T83" s="80" t="str">
        <f>MEBSPRateData!S22</f>
        <v/>
      </c>
      <c r="U83" s="80" t="str">
        <f>MEBSPRateData!T22</f>
        <v/>
      </c>
      <c r="V83" s="80" t="str">
        <f>MEBSPRateData!U22</f>
        <v/>
      </c>
      <c r="W83" s="80" t="str">
        <f>MEBSPRateData!V22</f>
        <v/>
      </c>
      <c r="X83" t="str">
        <f>MEBSPRateData!X22</f>
        <v/>
      </c>
      <c r="Y83" t="str">
        <f>MEBSPRateData!Y22</f>
        <v/>
      </c>
      <c r="Z83" s="80" t="str">
        <f>MEBSPRateData!Z22</f>
        <v/>
      </c>
      <c r="AA83" s="80" t="str">
        <f>MEBSPRateData!AA22</f>
        <v/>
      </c>
      <c r="AB83" s="80" t="str">
        <f>MEBSPRateData!AB22</f>
        <v/>
      </c>
      <c r="AC83" s="80" t="str">
        <f>MEBSPRateData!AC22</f>
        <v/>
      </c>
      <c r="AD83" s="80" t="str">
        <f>MEBSPRateData!AD22</f>
        <v/>
      </c>
      <c r="AE83" s="80" t="str">
        <f>MEBSPRateData!AE22</f>
        <v/>
      </c>
      <c r="AF83" s="80" t="str">
        <f>MEBSPRateData!AF22</f>
        <v/>
      </c>
      <c r="AG83" s="80" t="str">
        <f>MEBSPRateData!AG22</f>
        <v/>
      </c>
      <c r="AH83" s="80" t="str">
        <f>MEBSPRateData!AH22</f>
        <v/>
      </c>
      <c r="AI83" s="81" t="str">
        <f>MEBSPRateData!AI22</f>
        <v/>
      </c>
    </row>
    <row r="84" spans="2:35" ht="15.75" hidden="1" x14ac:dyDescent="0.2">
      <c r="B84" s="216" t="str">
        <f>MID(MEBRateData!A23,IF(ISERROR(FIND(SelectedLang, MEBRateData!A23)),1,FIND(SelectedLang, MEBRateData!A23)+LEN(SelectedLang)), IF(ISERROR(FIND("{", MEBRateData!A23, IF(ISERROR(FIND(SelectedLang, MEBRateData!A23)),1,FIND(SelectedLang, MEBRateData!A23)+LEN(SelectedLang)))),LEN(MEBRateData!A23),FIND("{", MEBRateData!A23, IF(ISERROR(FIND(SelectedLang, MEBRateData!A23)),1,FIND(SelectedLang, MEBRateData!A23)+LEN(SelectedLang)))-1)+1-IF(ISERROR(FIND(SelectedLang, MEBRateData!A23)),1,FIND(SelectedLang, MEBRateData!A23)+LEN(SelectedLang)))</f>
        <v/>
      </c>
      <c r="C84" s="178" t="str">
        <f>MEBSPRateData!B23</f>
        <v/>
      </c>
      <c r="D84" s="80" t="str">
        <f>MEBSPRateData!C23</f>
        <v/>
      </c>
      <c r="E84" s="80" t="str">
        <f>MEBSPRateData!D23</f>
        <v/>
      </c>
      <c r="F84" s="80" t="str">
        <f>MEBSPRateData!E23</f>
        <v/>
      </c>
      <c r="G84" s="80" t="str">
        <f>MEBSPRateData!F23</f>
        <v/>
      </c>
      <c r="H84" s="80" t="str">
        <f>MEBSPRateData!G23</f>
        <v/>
      </c>
      <c r="I84" s="80" t="str">
        <f>MEBSPRateData!H23</f>
        <v/>
      </c>
      <c r="J84" s="80" t="str">
        <f>MEBSPRateData!I23</f>
        <v/>
      </c>
      <c r="K84" s="80" t="str">
        <f>MEBSPRateData!J23</f>
        <v/>
      </c>
      <c r="L84" s="80" t="str">
        <f>MEBSPRateData!K23</f>
        <v/>
      </c>
      <c r="M84" s="80" t="str">
        <f>MEBSPRateData!L23</f>
        <v/>
      </c>
      <c r="N84" s="80" t="str">
        <f>MEBSPRateData!M23</f>
        <v/>
      </c>
      <c r="O84" s="80" t="str">
        <f>MEBSPRateData!N23</f>
        <v/>
      </c>
      <c r="P84" s="80" t="str">
        <f>MEBSPRateData!O23</f>
        <v/>
      </c>
      <c r="Q84" s="80" t="str">
        <f>MEBSPRateData!P23</f>
        <v/>
      </c>
      <c r="R84" s="80" t="str">
        <f>MEBSPRateData!Q23</f>
        <v/>
      </c>
      <c r="S84" s="80" t="str">
        <f>MEBSPRateData!R23</f>
        <v/>
      </c>
      <c r="T84" s="80" t="str">
        <f>MEBSPRateData!S23</f>
        <v/>
      </c>
      <c r="U84" s="80" t="str">
        <f>MEBSPRateData!T23</f>
        <v/>
      </c>
      <c r="V84" s="80" t="str">
        <f>MEBSPRateData!U23</f>
        <v/>
      </c>
      <c r="W84" s="80" t="str">
        <f>MEBSPRateData!V23</f>
        <v/>
      </c>
      <c r="X84" t="str">
        <f>MEBSPRateData!X23</f>
        <v/>
      </c>
      <c r="Y84" t="str">
        <f>MEBSPRateData!Y23</f>
        <v/>
      </c>
      <c r="Z84" s="80" t="str">
        <f>MEBSPRateData!Z23</f>
        <v/>
      </c>
      <c r="AA84" s="80" t="str">
        <f>MEBSPRateData!AA23</f>
        <v/>
      </c>
      <c r="AB84" s="80" t="str">
        <f>MEBSPRateData!AB23</f>
        <v/>
      </c>
      <c r="AC84" s="80" t="str">
        <f>MEBSPRateData!AC23</f>
        <v/>
      </c>
      <c r="AD84" s="80" t="str">
        <f>MEBSPRateData!AD23</f>
        <v/>
      </c>
      <c r="AE84" s="80" t="str">
        <f>MEBSPRateData!AE23</f>
        <v/>
      </c>
      <c r="AF84" s="80" t="str">
        <f>MEBSPRateData!AF23</f>
        <v/>
      </c>
      <c r="AG84" s="80" t="str">
        <f>MEBSPRateData!AG23</f>
        <v/>
      </c>
      <c r="AH84" s="80" t="str">
        <f>MEBSPRateData!AH23</f>
        <v/>
      </c>
      <c r="AI84" s="81" t="str">
        <f>MEBSPRateData!AI23</f>
        <v/>
      </c>
    </row>
    <row r="85" spans="2:35" ht="16.5" hidden="1" thickBot="1" x14ac:dyDescent="0.25">
      <c r="B85" s="216" t="str">
        <f>MID(MEBRateData!A24,IF(ISERROR(FIND(SelectedLang, MEBRateData!A24)),1,FIND(SelectedLang, MEBRateData!A24)+LEN(SelectedLang)), IF(ISERROR(FIND("{", MEBRateData!A24, IF(ISERROR(FIND(SelectedLang, MEBRateData!A24)),1,FIND(SelectedLang, MEBRateData!A24)+LEN(SelectedLang)))),LEN(MEBRateData!A24),FIND("{", MEBRateData!A24, IF(ISERROR(FIND(SelectedLang, MEBRateData!A24)),1,FIND(SelectedLang, MEBRateData!A24)+LEN(SelectedLang)))-1)+1-IF(ISERROR(FIND(SelectedLang, MEBRateData!A24)),1,FIND(SelectedLang, MEBRateData!A24)+LEN(SelectedLang)))</f>
        <v/>
      </c>
      <c r="C85" s="179" t="str">
        <f>MEBSPRateData!B24</f>
        <v/>
      </c>
      <c r="D85" s="82" t="str">
        <f>MEBSPRateData!C24</f>
        <v/>
      </c>
      <c r="E85" s="82" t="str">
        <f>MEBSPRateData!D24</f>
        <v/>
      </c>
      <c r="F85" s="82" t="str">
        <f>MEBSPRateData!E24</f>
        <v/>
      </c>
      <c r="G85" s="82" t="str">
        <f>MEBSPRateData!F24</f>
        <v/>
      </c>
      <c r="H85" s="82" t="str">
        <f>MEBSPRateData!G24</f>
        <v/>
      </c>
      <c r="I85" s="82" t="str">
        <f>MEBSPRateData!H24</f>
        <v/>
      </c>
      <c r="J85" s="82" t="str">
        <f>MEBSPRateData!I24</f>
        <v/>
      </c>
      <c r="K85" s="82" t="str">
        <f>MEBSPRateData!J24</f>
        <v/>
      </c>
      <c r="L85" s="82" t="str">
        <f>MEBSPRateData!K24</f>
        <v/>
      </c>
      <c r="M85" s="82" t="str">
        <f>MEBSPRateData!L24</f>
        <v/>
      </c>
      <c r="N85" s="82" t="str">
        <f>MEBSPRateData!M24</f>
        <v/>
      </c>
      <c r="O85" s="82" t="str">
        <f>MEBSPRateData!N24</f>
        <v/>
      </c>
      <c r="P85" s="82" t="str">
        <f>MEBSPRateData!O24</f>
        <v/>
      </c>
      <c r="Q85" s="82" t="str">
        <f>MEBSPRateData!P24</f>
        <v/>
      </c>
      <c r="R85" s="82" t="str">
        <f>MEBSPRateData!Q24</f>
        <v/>
      </c>
      <c r="S85" s="82" t="str">
        <f>MEBSPRateData!R24</f>
        <v/>
      </c>
      <c r="T85" s="82" t="str">
        <f>MEBSPRateData!S24</f>
        <v/>
      </c>
      <c r="U85" s="82" t="str">
        <f>MEBSPRateData!T24</f>
        <v/>
      </c>
      <c r="V85" s="82" t="str">
        <f>MEBSPRateData!U24</f>
        <v/>
      </c>
      <c r="W85" s="82" t="str">
        <f>MEBSPRateData!V24</f>
        <v/>
      </c>
      <c r="X85" t="str">
        <f>MEBSPRateData!X24</f>
        <v/>
      </c>
      <c r="Y85" t="str">
        <f>MEBSPRateData!Y24</f>
        <v/>
      </c>
      <c r="Z85" s="80" t="str">
        <f>MEBSPRateData!Z24</f>
        <v/>
      </c>
      <c r="AA85" s="80" t="str">
        <f>MEBSPRateData!AA24</f>
        <v/>
      </c>
      <c r="AB85" s="80" t="str">
        <f>MEBSPRateData!AB24</f>
        <v/>
      </c>
      <c r="AC85" s="80" t="str">
        <f>MEBSPRateData!AC24</f>
        <v/>
      </c>
      <c r="AD85" s="80" t="str">
        <f>MEBSPRateData!AD24</f>
        <v/>
      </c>
      <c r="AE85" s="80" t="str">
        <f>MEBSPRateData!AE24</f>
        <v/>
      </c>
      <c r="AF85" s="80" t="str">
        <f>MEBSPRateData!AF24</f>
        <v/>
      </c>
      <c r="AG85" s="80" t="str">
        <f>MEBSPRateData!AG24</f>
        <v/>
      </c>
      <c r="AH85" s="80" t="str">
        <f>MEBSPRateData!AH24</f>
        <v/>
      </c>
      <c r="AI85" s="81" t="str">
        <f>MEBSPRateData!AI24</f>
        <v/>
      </c>
    </row>
    <row r="86" spans="2:35" ht="16.5" thickBot="1" x14ac:dyDescent="0.25">
      <c r="B86" s="167" t="str">
        <f>TranslationData!A13</f>
        <v>合计</v>
      </c>
      <c r="C86" s="220" t="str">
        <f t="shared" ref="C86:W86" si="10">IF(SUM(C65:C85)=0,"",SUM(C65:C85))</f>
        <v/>
      </c>
      <c r="D86" s="220" t="str">
        <f t="shared" si="10"/>
        <v/>
      </c>
      <c r="E86" s="220" t="str">
        <f t="shared" si="10"/>
        <v/>
      </c>
      <c r="F86" s="220" t="str">
        <f t="shared" si="10"/>
        <v/>
      </c>
      <c r="G86" s="220" t="str">
        <f t="shared" si="10"/>
        <v/>
      </c>
      <c r="H86" s="220" t="str">
        <f t="shared" si="10"/>
        <v/>
      </c>
      <c r="I86" s="220" t="str">
        <f t="shared" si="10"/>
        <v/>
      </c>
      <c r="J86" s="220" t="str">
        <f t="shared" si="10"/>
        <v/>
      </c>
      <c r="K86" s="220" t="str">
        <f t="shared" si="10"/>
        <v/>
      </c>
      <c r="L86" s="220" t="str">
        <f t="shared" si="10"/>
        <v/>
      </c>
      <c r="M86" s="220" t="str">
        <f t="shared" si="10"/>
        <v/>
      </c>
      <c r="N86" s="220" t="str">
        <f t="shared" si="10"/>
        <v/>
      </c>
      <c r="O86" s="220" t="str">
        <f t="shared" si="10"/>
        <v/>
      </c>
      <c r="P86" s="220" t="str">
        <f t="shared" si="10"/>
        <v/>
      </c>
      <c r="Q86" s="220" t="str">
        <f t="shared" si="10"/>
        <v/>
      </c>
      <c r="R86" s="220" t="str">
        <f t="shared" si="10"/>
        <v/>
      </c>
      <c r="S86" s="220" t="str">
        <f t="shared" si="10"/>
        <v/>
      </c>
      <c r="T86" s="220" t="str">
        <f t="shared" si="10"/>
        <v/>
      </c>
      <c r="U86" s="220" t="str">
        <f t="shared" si="10"/>
        <v/>
      </c>
      <c r="V86" s="220" t="str">
        <f t="shared" si="10"/>
        <v/>
      </c>
      <c r="W86" s="221" t="str">
        <f t="shared" si="10"/>
        <v/>
      </c>
      <c r="X86" t="str">
        <f>IF(OR(SUM(X65:X85)=0,X10="Temp"),"",SUM(X65:X85))</f>
        <v/>
      </c>
      <c r="Y86" t="str">
        <f t="shared" ref="Y86:AI86" si="11">IF(SUM(Y65:Y85)=0,"",SUM(Y65:Y85))</f>
        <v/>
      </c>
      <c r="Z86" s="83" t="str">
        <f t="shared" si="11"/>
        <v/>
      </c>
      <c r="AA86" s="83" t="str">
        <f t="shared" si="11"/>
        <v/>
      </c>
      <c r="AB86" s="83" t="str">
        <f t="shared" si="11"/>
        <v/>
      </c>
      <c r="AC86" s="83" t="str">
        <f t="shared" si="11"/>
        <v/>
      </c>
      <c r="AD86" s="83" t="str">
        <f t="shared" si="11"/>
        <v/>
      </c>
      <c r="AE86" s="83" t="str">
        <f t="shared" si="11"/>
        <v/>
      </c>
      <c r="AF86" s="83" t="str">
        <f t="shared" si="11"/>
        <v/>
      </c>
      <c r="AG86" s="83" t="str">
        <f t="shared" si="11"/>
        <v/>
      </c>
      <c r="AH86" s="83" t="str">
        <f t="shared" si="11"/>
        <v/>
      </c>
      <c r="AI86" s="83" t="str">
        <f t="shared" si="11"/>
        <v/>
      </c>
    </row>
    <row r="87" spans="2:35" ht="18.75" thickBot="1" x14ac:dyDescent="0.25">
      <c r="B87" s="214" t="str">
        <f>TranslationData!A12</f>
        <v>物料输出</v>
      </c>
      <c r="C87" s="189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/>
      <c r="Y87"/>
      <c r="Z87" s="190"/>
      <c r="AA87" s="190"/>
      <c r="AB87" s="190"/>
      <c r="AC87" s="190"/>
      <c r="AD87" s="190"/>
      <c r="AE87" s="190"/>
      <c r="AF87" s="190"/>
      <c r="AG87" s="190"/>
      <c r="AH87" s="190"/>
      <c r="AI87" s="191"/>
    </row>
    <row r="88" spans="2:35" ht="16.5" thickBot="1" x14ac:dyDescent="0.25">
      <c r="B88" s="215" t="str">
        <f>MID(MEBRateData!A26,IF(ISERROR(FIND(SelectedLang, MEBRateData!A26)),1,FIND(SelectedLang, MEBRateData!A26)+LEN(SelectedLang)), IF(ISERROR(FIND("{", MEBRateData!A26, IF(ISERROR(FIND(SelectedLang, MEBRateData!A26)),1,FIND(SelectedLang, MEBRateData!A26)+LEN(SelectedLang)))),LEN(MEBRateData!A26),FIND("{", MEBRateData!A26, IF(ISERROR(FIND(SelectedLang, MEBRateData!A26)),1,FIND(SelectedLang, MEBRateData!A26)+LEN(SelectedLang)))-1)+1-IF(ISERROR(FIND(SelectedLang, MEBRateData!A26)),1,FIND(SelectedLang, MEBRateData!A26)+LEN(SelectedLang)))</f>
        <v>铁水</v>
      </c>
      <c r="C88" s="177" t="str">
        <f>'tag4'!A1</f>
        <v>{{$fe: data4 n:t.t1</v>
      </c>
      <c r="D88" s="177" t="str">
        <f>'tag4'!B1</f>
        <v>n:t.t2</v>
      </c>
      <c r="E88" s="177" t="str">
        <f>'tag4'!C1</f>
        <v>n:t.t3</v>
      </c>
      <c r="F88" s="177" t="str">
        <f>'tag4'!D1</f>
        <v>n:t.t4</v>
      </c>
      <c r="G88" s="177" t="str">
        <f>'tag4'!E1</f>
        <v>n:t.t5</v>
      </c>
      <c r="H88" s="177" t="str">
        <f>'tag4'!F1</f>
        <v>n:t.t6</v>
      </c>
      <c r="I88" s="177" t="str">
        <f>'tag4'!G1</f>
        <v>n:t.t7</v>
      </c>
      <c r="J88" s="177" t="str">
        <f>'tag4'!H1</f>
        <v>n:t.t8</v>
      </c>
      <c r="K88" s="177" t="str">
        <f>'tag4'!I1</f>
        <v>n:t.t9</v>
      </c>
      <c r="L88" s="177" t="str">
        <f>'tag4'!J1</f>
        <v>n:t.t10</v>
      </c>
      <c r="M88" s="177" t="str">
        <f>'tag4'!K1</f>
        <v>n:t.t11</v>
      </c>
      <c r="N88" s="177" t="str">
        <f>'tag4'!L1</f>
        <v>n:t.t12</v>
      </c>
      <c r="O88" s="177" t="str">
        <f>'tag4'!M1</f>
        <v>n:t.t13</v>
      </c>
      <c r="P88" s="177" t="str">
        <f>'tag4'!N1</f>
        <v>n:t.t14</v>
      </c>
      <c r="Q88" s="177" t="str">
        <f>'tag4'!O1</f>
        <v>n:t.t15</v>
      </c>
      <c r="R88" s="177" t="str">
        <f>'tag4'!P1</f>
        <v>n:t.t16</v>
      </c>
      <c r="S88" s="177" t="str">
        <f>'tag4'!Q1</f>
        <v>n:t.t17</v>
      </c>
      <c r="T88" s="177" t="str">
        <f>'tag4'!R1</f>
        <v>n:t.t18</v>
      </c>
      <c r="U88" s="177" t="str">
        <f>'tag4'!S1</f>
        <v>n:t.t19</v>
      </c>
      <c r="V88" s="177" t="str">
        <f>'tag4'!T1</f>
        <v>n:t.t20</v>
      </c>
      <c r="W88" s="177" t="str">
        <f>'tag4'!U1</f>
        <v>n:t.t23</v>
      </c>
      <c r="X88" t="str">
        <f>MEBSPRateData!X26</f>
        <v/>
      </c>
      <c r="Y88" t="str">
        <f>MEBSPRateData!Y26</f>
        <v/>
      </c>
      <c r="Z88" s="78" t="str">
        <f>MEBSPRateData!Z26</f>
        <v/>
      </c>
      <c r="AA88" s="78" t="str">
        <f>MEBSPRateData!AA26</f>
        <v/>
      </c>
      <c r="AB88" s="78" t="str">
        <f>MEBSPRateData!AB26</f>
        <v/>
      </c>
      <c r="AC88" s="78" t="str">
        <f>MEBSPRateData!AC26</f>
        <v/>
      </c>
      <c r="AD88" s="78" t="str">
        <f>MEBSPRateData!AD26</f>
        <v/>
      </c>
      <c r="AE88" s="78" t="str">
        <f>MEBSPRateData!AE26</f>
        <v/>
      </c>
      <c r="AF88" s="78" t="str">
        <f>MEBSPRateData!AF26</f>
        <v/>
      </c>
      <c r="AG88" s="78" t="str">
        <f>MEBSPRateData!AG26</f>
        <v/>
      </c>
      <c r="AH88" s="78" t="str">
        <f>MEBSPRateData!AH26</f>
        <v/>
      </c>
      <c r="AI88" s="79" t="str">
        <f>MEBSPRateData!AI26</f>
        <v/>
      </c>
    </row>
    <row r="89" spans="2:35" ht="16.5" thickBot="1" x14ac:dyDescent="0.25">
      <c r="B89" s="216" t="str">
        <f>MID(MEBRateData!A27,IF(ISERROR(FIND(SelectedLang, MEBRateData!A27)),1,FIND(SelectedLang, MEBRateData!A27)+LEN(SelectedLang)), IF(ISERROR(FIND("{", MEBRateData!A27, IF(ISERROR(FIND(SelectedLang, MEBRateData!A27)),1,FIND(SelectedLang, MEBRateData!A27)+LEN(SelectedLang)))),LEN(MEBRateData!A27),FIND("{", MEBRateData!A27, IF(ISERROR(FIND(SelectedLang, MEBRateData!A27)),1,FIND(SelectedLang, MEBRateData!A27)+LEN(SelectedLang)))-1)+1-IF(ISERROR(FIND(SelectedLang, MEBRateData!A27)),1,FIND(SelectedLang, MEBRateData!A27)+LEN(SelectedLang)))</f>
        <v>铁渣</v>
      </c>
      <c r="C89" s="177">
        <f>'tag4'!A2</f>
        <v>0</v>
      </c>
      <c r="D89" s="177">
        <f>'tag4'!B2</f>
        <v>0</v>
      </c>
      <c r="E89" s="177">
        <f>'tag4'!C2</f>
        <v>0</v>
      </c>
      <c r="F89" s="177">
        <f>'tag4'!D2</f>
        <v>0</v>
      </c>
      <c r="G89" s="177">
        <f>'tag4'!E2</f>
        <v>0</v>
      </c>
      <c r="H89" s="177">
        <f>'tag4'!F2</f>
        <v>0</v>
      </c>
      <c r="I89" s="177">
        <f>'tag4'!G2</f>
        <v>0</v>
      </c>
      <c r="J89" s="177">
        <f>'tag4'!H2</f>
        <v>0</v>
      </c>
      <c r="K89" s="177">
        <f>'tag4'!I2</f>
        <v>0</v>
      </c>
      <c r="L89" s="177">
        <f>'tag4'!J2</f>
        <v>0</v>
      </c>
      <c r="M89" s="177">
        <f>'tag4'!K2</f>
        <v>0</v>
      </c>
      <c r="N89" s="177">
        <f>'tag4'!L2</f>
        <v>0</v>
      </c>
      <c r="O89" s="177">
        <f>'tag4'!M2</f>
        <v>0</v>
      </c>
      <c r="P89" s="177">
        <f>'tag4'!N2</f>
        <v>0</v>
      </c>
      <c r="Q89" s="177">
        <f>'tag4'!O2</f>
        <v>0</v>
      </c>
      <c r="R89" s="177">
        <f>'tag4'!P2</f>
        <v>0</v>
      </c>
      <c r="S89" s="177">
        <f>'tag4'!Q2</f>
        <v>0</v>
      </c>
      <c r="T89" s="177">
        <f>'tag4'!R2</f>
        <v>0</v>
      </c>
      <c r="U89" s="177">
        <f>'tag4'!S2</f>
        <v>0</v>
      </c>
      <c r="V89" s="177">
        <f>'tag4'!T2</f>
        <v>0</v>
      </c>
      <c r="W89" s="177">
        <f>'tag4'!U2</f>
        <v>0</v>
      </c>
      <c r="X89" t="str">
        <f>MEBSPRateData!X27</f>
        <v/>
      </c>
      <c r="Y89" t="str">
        <f>MEBSPRateData!Y27</f>
        <v/>
      </c>
      <c r="Z89" s="80" t="str">
        <f>MEBSPRateData!Z27</f>
        <v/>
      </c>
      <c r="AA89" s="80" t="str">
        <f>MEBSPRateData!AA27</f>
        <v/>
      </c>
      <c r="AB89" s="80" t="str">
        <f>MEBSPRateData!AB27</f>
        <v/>
      </c>
      <c r="AC89" s="80" t="str">
        <f>MEBSPRateData!AC27</f>
        <v/>
      </c>
      <c r="AD89" s="80" t="str">
        <f>MEBSPRateData!AD27</f>
        <v/>
      </c>
      <c r="AE89" s="80" t="str">
        <f>MEBSPRateData!AE27</f>
        <v/>
      </c>
      <c r="AF89" s="80" t="str">
        <f>MEBSPRateData!AF27</f>
        <v/>
      </c>
      <c r="AG89" s="80" t="str">
        <f>MEBSPRateData!AG27</f>
        <v/>
      </c>
      <c r="AH89" s="80" t="str">
        <f>MEBSPRateData!AH27</f>
        <v/>
      </c>
      <c r="AI89" s="81" t="str">
        <f>MEBSPRateData!AI27</f>
        <v/>
      </c>
    </row>
    <row r="90" spans="2:35" ht="16.5" thickBot="1" x14ac:dyDescent="0.25">
      <c r="B90" s="216" t="str">
        <f>MID(MEBRateData!A28,IF(ISERROR(FIND(SelectedLang, MEBRateData!A28)),1,FIND(SelectedLang, MEBRateData!A28)+LEN(SelectedLang)), IF(ISERROR(FIND("{", MEBRateData!A28, IF(ISERROR(FIND(SelectedLang, MEBRateData!A28)),1,FIND(SelectedLang, MEBRateData!A28)+LEN(SelectedLang)))),LEN(MEBRateData!A28),FIND("{", MEBRateData!A28, IF(ISERROR(FIND(SelectedLang, MEBRateData!A28)),1,FIND(SelectedLang, MEBRateData!A28)+LEN(SelectedLang)))-1)+1-IF(ISERROR(FIND(SelectedLang, MEBRateData!A28)),1,FIND(SelectedLang, MEBRateData!A28)+LEN(SelectedLang)))</f>
        <v>炉顶煤气</v>
      </c>
      <c r="C90" s="177">
        <f>'tag4'!A3</f>
        <v>0</v>
      </c>
      <c r="D90" s="177">
        <f>'tag4'!B3</f>
        <v>0</v>
      </c>
      <c r="E90" s="177">
        <f>'tag4'!C3</f>
        <v>0</v>
      </c>
      <c r="F90" s="177">
        <f>'tag4'!D3</f>
        <v>0</v>
      </c>
      <c r="G90" s="177">
        <f>'tag4'!E3</f>
        <v>0</v>
      </c>
      <c r="H90" s="177">
        <f>'tag4'!F3</f>
        <v>0</v>
      </c>
      <c r="I90" s="177">
        <f>'tag4'!G3</f>
        <v>0</v>
      </c>
      <c r="J90" s="177">
        <f>'tag4'!H3</f>
        <v>0</v>
      </c>
      <c r="K90" s="177">
        <f>'tag4'!I3</f>
        <v>0</v>
      </c>
      <c r="L90" s="177">
        <f>'tag4'!J3</f>
        <v>0</v>
      </c>
      <c r="M90" s="177">
        <f>'tag4'!K3</f>
        <v>0</v>
      </c>
      <c r="N90" s="177">
        <f>'tag4'!L3</f>
        <v>0</v>
      </c>
      <c r="O90" s="177">
        <f>'tag4'!M3</f>
        <v>0</v>
      </c>
      <c r="P90" s="177">
        <f>'tag4'!N3</f>
        <v>0</v>
      </c>
      <c r="Q90" s="177">
        <f>'tag4'!O3</f>
        <v>0</v>
      </c>
      <c r="R90" s="177">
        <f>'tag4'!P3</f>
        <v>0</v>
      </c>
      <c r="S90" s="177">
        <f>'tag4'!Q3</f>
        <v>0</v>
      </c>
      <c r="T90" s="177">
        <f>'tag4'!R3</f>
        <v>0</v>
      </c>
      <c r="U90" s="177">
        <f>'tag4'!S3</f>
        <v>0</v>
      </c>
      <c r="V90" s="177">
        <f>'tag4'!T3</f>
        <v>0</v>
      </c>
      <c r="W90" s="177">
        <f>'tag4'!U3</f>
        <v>0</v>
      </c>
      <c r="X90" t="str">
        <f>MEBSPRateData!X28</f>
        <v/>
      </c>
      <c r="Y90" t="str">
        <f>MEBSPRateData!Y28</f>
        <v/>
      </c>
      <c r="Z90" s="80" t="str">
        <f>MEBSPRateData!Z28</f>
        <v/>
      </c>
      <c r="AA90" s="80" t="str">
        <f>MEBSPRateData!AA28</f>
        <v/>
      </c>
      <c r="AB90" s="80" t="str">
        <f>MEBSPRateData!AB28</f>
        <v/>
      </c>
      <c r="AC90" s="80" t="str">
        <f>MEBSPRateData!AC28</f>
        <v/>
      </c>
      <c r="AD90" s="80" t="str">
        <f>MEBSPRateData!AD28</f>
        <v/>
      </c>
      <c r="AE90" s="80" t="str">
        <f>MEBSPRateData!AE28</f>
        <v/>
      </c>
      <c r="AF90" s="80" t="str">
        <f>MEBSPRateData!AF28</f>
        <v/>
      </c>
      <c r="AG90" s="80" t="str">
        <f>MEBSPRateData!AG28</f>
        <v/>
      </c>
      <c r="AH90" s="80" t="str">
        <f>MEBSPRateData!AH28</f>
        <v/>
      </c>
      <c r="AI90" s="81" t="str">
        <f>MEBSPRateData!AI28</f>
        <v/>
      </c>
    </row>
    <row r="91" spans="2:35" ht="16.5" thickBot="1" x14ac:dyDescent="0.25">
      <c r="B91" s="216" t="str">
        <f>MID(MEBRateData!A29,IF(ISERROR(FIND(SelectedLang, MEBRateData!A29)),1,FIND(SelectedLang, MEBRateData!A29)+LEN(SelectedLang)), IF(ISERROR(FIND("{", MEBRateData!A29, IF(ISERROR(FIND(SelectedLang, MEBRateData!A29)),1,FIND(SelectedLang, MEBRateData!A29)+LEN(SelectedLang)))),LEN(MEBRateData!A29),FIND("{", MEBRateData!A29, IF(ISERROR(FIND(SelectedLang, MEBRateData!A29)),1,FIND(SelectedLang, MEBRateData!A29)+LEN(SelectedLang)))-1)+1-IF(ISERROR(FIND(SelectedLang, MEBRateData!A29)),1,FIND(SelectedLang, MEBRateData!A29)+LEN(SelectedLang)))</f>
        <v>炉尘</v>
      </c>
      <c r="C91" s="177">
        <f>'tag4'!A4</f>
        <v>0</v>
      </c>
      <c r="D91" s="177">
        <f>'tag4'!B4</f>
        <v>0</v>
      </c>
      <c r="E91" s="177">
        <f>'tag4'!C4</f>
        <v>0</v>
      </c>
      <c r="F91" s="177">
        <f>'tag4'!D4</f>
        <v>0</v>
      </c>
      <c r="G91" s="177">
        <f>'tag4'!E4</f>
        <v>0</v>
      </c>
      <c r="H91" s="177">
        <f>'tag4'!F4</f>
        <v>0</v>
      </c>
      <c r="I91" s="177">
        <f>'tag4'!G4</f>
        <v>0</v>
      </c>
      <c r="J91" s="177">
        <f>'tag4'!H4</f>
        <v>0</v>
      </c>
      <c r="K91" s="177">
        <f>'tag4'!I4</f>
        <v>0</v>
      </c>
      <c r="L91" s="177">
        <f>'tag4'!J4</f>
        <v>0</v>
      </c>
      <c r="M91" s="177">
        <f>'tag4'!K4</f>
        <v>0</v>
      </c>
      <c r="N91" s="177">
        <f>'tag4'!L4</f>
        <v>0</v>
      </c>
      <c r="O91" s="177">
        <f>'tag4'!M4</f>
        <v>0</v>
      </c>
      <c r="P91" s="177">
        <f>'tag4'!N4</f>
        <v>0</v>
      </c>
      <c r="Q91" s="177">
        <f>'tag4'!O4</f>
        <v>0</v>
      </c>
      <c r="R91" s="177">
        <f>'tag4'!P4</f>
        <v>0</v>
      </c>
      <c r="S91" s="177">
        <f>'tag4'!Q4</f>
        <v>0</v>
      </c>
      <c r="T91" s="177">
        <f>'tag4'!R4</f>
        <v>0</v>
      </c>
      <c r="U91" s="177">
        <f>'tag4'!S4</f>
        <v>0</v>
      </c>
      <c r="V91" s="177">
        <f>'tag4'!T4</f>
        <v>0</v>
      </c>
      <c r="W91" s="177">
        <f>'tag4'!U4</f>
        <v>0</v>
      </c>
      <c r="X91" t="str">
        <f>MEBSPRateData!X29</f>
        <v/>
      </c>
      <c r="Y91" t="str">
        <f>MEBSPRateData!Y29</f>
        <v/>
      </c>
      <c r="Z91" s="80" t="str">
        <f>MEBSPRateData!Z29</f>
        <v/>
      </c>
      <c r="AA91" s="80" t="str">
        <f>MEBSPRateData!AA29</f>
        <v/>
      </c>
      <c r="AB91" s="80" t="str">
        <f>MEBSPRateData!AB29</f>
        <v/>
      </c>
      <c r="AC91" s="80" t="str">
        <f>MEBSPRateData!AC29</f>
        <v/>
      </c>
      <c r="AD91" s="80" t="str">
        <f>MEBSPRateData!AD29</f>
        <v/>
      </c>
      <c r="AE91" s="80" t="str">
        <f>MEBSPRateData!AE29</f>
        <v/>
      </c>
      <c r="AF91" s="80" t="str">
        <f>MEBSPRateData!AF29</f>
        <v/>
      </c>
      <c r="AG91" s="80" t="str">
        <f>MEBSPRateData!AG29</f>
        <v/>
      </c>
      <c r="AH91" s="80" t="str">
        <f>MEBSPRateData!AH29</f>
        <v/>
      </c>
      <c r="AI91" s="81" t="str">
        <f>MEBSPRateData!AI29</f>
        <v/>
      </c>
    </row>
    <row r="92" spans="2:35" ht="15.75" hidden="1" x14ac:dyDescent="0.2">
      <c r="B92" s="216" t="str">
        <f>MID(MEBRateData!A30,IF(ISERROR(FIND(SelectedLang, MEBRateData!A30)),1,FIND(SelectedLang, MEBRateData!A30)+LEN(SelectedLang)), IF(ISERROR(FIND("{", MEBRateData!A30, IF(ISERROR(FIND(SelectedLang, MEBRateData!A30)),1,FIND(SelectedLang, MEBRateData!A30)+LEN(SelectedLang)))),LEN(MEBRateData!A30),FIND("{", MEBRateData!A30, IF(ISERROR(FIND(SelectedLang, MEBRateData!A30)),1,FIND(SelectedLang, MEBRateData!A30)+LEN(SelectedLang)))-1)+1-IF(ISERROR(FIND(SelectedLang, MEBRateData!A30)),1,FIND(SelectedLang, MEBRateData!A30)+LEN(SelectedLang)))</f>
        <v/>
      </c>
      <c r="C92" s="178" t="str">
        <f>MEBSPRateData!B30</f>
        <v/>
      </c>
      <c r="D92" s="80" t="str">
        <f>MEBSPRateData!C30</f>
        <v/>
      </c>
      <c r="E92" s="80" t="str">
        <f>MEBSPRateData!D30</f>
        <v/>
      </c>
      <c r="F92" s="80" t="str">
        <f>MEBSPRateData!E30</f>
        <v/>
      </c>
      <c r="G92" s="80" t="str">
        <f>MEBSPRateData!F30</f>
        <v/>
      </c>
      <c r="H92" s="80" t="str">
        <f>MEBSPRateData!G30</f>
        <v/>
      </c>
      <c r="I92" s="80" t="str">
        <f>MEBSPRateData!H30</f>
        <v/>
      </c>
      <c r="J92" s="80" t="str">
        <f>MEBSPRateData!I30</f>
        <v/>
      </c>
      <c r="K92" s="80" t="str">
        <f>MEBSPRateData!J30</f>
        <v/>
      </c>
      <c r="L92" s="80" t="str">
        <f>MEBSPRateData!K30</f>
        <v/>
      </c>
      <c r="M92" s="80" t="str">
        <f>MEBSPRateData!L30</f>
        <v/>
      </c>
      <c r="N92" s="80" t="str">
        <f>MEBSPRateData!M30</f>
        <v/>
      </c>
      <c r="O92" s="80" t="str">
        <f>MEBSPRateData!N30</f>
        <v/>
      </c>
      <c r="P92" s="80" t="str">
        <f>MEBSPRateData!O30</f>
        <v/>
      </c>
      <c r="Q92" s="80" t="str">
        <f>MEBSPRateData!P30</f>
        <v/>
      </c>
      <c r="R92" s="80" t="str">
        <f>MEBSPRateData!Q30</f>
        <v/>
      </c>
      <c r="S92" s="80" t="str">
        <f>MEBSPRateData!R30</f>
        <v/>
      </c>
      <c r="T92" s="80" t="str">
        <f>MEBSPRateData!S30</f>
        <v/>
      </c>
      <c r="U92" s="80" t="str">
        <f>MEBSPRateData!T30</f>
        <v/>
      </c>
      <c r="V92" s="80" t="str">
        <f>MEBSPRateData!U30</f>
        <v/>
      </c>
      <c r="W92" s="80" t="str">
        <f>MEBSPRateData!V30</f>
        <v/>
      </c>
      <c r="X92" t="str">
        <f>MEBSPRateData!X30</f>
        <v/>
      </c>
      <c r="Y92" t="str">
        <f>MEBSPRateData!Y30</f>
        <v/>
      </c>
      <c r="Z92" s="80" t="str">
        <f>MEBSPRateData!Z30</f>
        <v/>
      </c>
      <c r="AA92" s="80" t="str">
        <f>MEBSPRateData!AA30</f>
        <v/>
      </c>
      <c r="AB92" s="80" t="str">
        <f>MEBSPRateData!AB30</f>
        <v/>
      </c>
      <c r="AC92" s="80" t="str">
        <f>MEBSPRateData!AC30</f>
        <v/>
      </c>
      <c r="AD92" s="80" t="str">
        <f>MEBSPRateData!AD30</f>
        <v/>
      </c>
      <c r="AE92" s="80" t="str">
        <f>MEBSPRateData!AE30</f>
        <v/>
      </c>
      <c r="AF92" s="80" t="str">
        <f>MEBSPRateData!AF30</f>
        <v/>
      </c>
      <c r="AG92" s="80" t="str">
        <f>MEBSPRateData!AG30</f>
        <v/>
      </c>
      <c r="AH92" s="80" t="str">
        <f>MEBSPRateData!AH30</f>
        <v/>
      </c>
      <c r="AI92" s="81" t="str">
        <f>MEBSPRateData!AI30</f>
        <v/>
      </c>
    </row>
    <row r="93" spans="2:35" ht="15.75" hidden="1" x14ac:dyDescent="0.2">
      <c r="B93" s="216" t="str">
        <f>MID(MEBRateData!A31,IF(ISERROR(FIND(SelectedLang, MEBRateData!A31)),1,FIND(SelectedLang, MEBRateData!A31)+LEN(SelectedLang)), IF(ISERROR(FIND("{", MEBRateData!A31, IF(ISERROR(FIND(SelectedLang, MEBRateData!A31)),1,FIND(SelectedLang, MEBRateData!A31)+LEN(SelectedLang)))),LEN(MEBRateData!A31),FIND("{", MEBRateData!A31, IF(ISERROR(FIND(SelectedLang, MEBRateData!A31)),1,FIND(SelectedLang, MEBRateData!A31)+LEN(SelectedLang)))-1)+1-IF(ISERROR(FIND(SelectedLang, MEBRateData!A31)),1,FIND(SelectedLang, MEBRateData!A31)+LEN(SelectedLang)))</f>
        <v/>
      </c>
      <c r="C93" s="178" t="str">
        <f>MEBSPRateData!B31</f>
        <v/>
      </c>
      <c r="D93" s="80" t="str">
        <f>MEBSPRateData!C31</f>
        <v/>
      </c>
      <c r="E93" s="80" t="str">
        <f>MEBSPRateData!D31</f>
        <v/>
      </c>
      <c r="F93" s="80" t="str">
        <f>MEBSPRateData!E31</f>
        <v/>
      </c>
      <c r="G93" s="80" t="str">
        <f>MEBSPRateData!F31</f>
        <v/>
      </c>
      <c r="H93" s="80" t="str">
        <f>MEBSPRateData!G31</f>
        <v/>
      </c>
      <c r="I93" s="80" t="str">
        <f>MEBSPRateData!H31</f>
        <v/>
      </c>
      <c r="J93" s="80" t="str">
        <f>MEBSPRateData!I31</f>
        <v/>
      </c>
      <c r="K93" s="80" t="str">
        <f>MEBSPRateData!J31</f>
        <v/>
      </c>
      <c r="L93" s="80" t="str">
        <f>MEBSPRateData!K31</f>
        <v/>
      </c>
      <c r="M93" s="80" t="str">
        <f>MEBSPRateData!L31</f>
        <v/>
      </c>
      <c r="N93" s="80" t="str">
        <f>MEBSPRateData!M31</f>
        <v/>
      </c>
      <c r="O93" s="80" t="str">
        <f>MEBSPRateData!N31</f>
        <v/>
      </c>
      <c r="P93" s="80" t="str">
        <f>MEBSPRateData!O31</f>
        <v/>
      </c>
      <c r="Q93" s="80" t="str">
        <f>MEBSPRateData!P31</f>
        <v/>
      </c>
      <c r="R93" s="80" t="str">
        <f>MEBSPRateData!Q31</f>
        <v/>
      </c>
      <c r="S93" s="80" t="str">
        <f>MEBSPRateData!R31</f>
        <v/>
      </c>
      <c r="T93" s="80" t="str">
        <f>MEBSPRateData!S31</f>
        <v/>
      </c>
      <c r="U93" s="80" t="str">
        <f>MEBSPRateData!T31</f>
        <v/>
      </c>
      <c r="V93" s="80" t="str">
        <f>MEBSPRateData!U31</f>
        <v/>
      </c>
      <c r="W93" s="80" t="str">
        <f>MEBSPRateData!V31</f>
        <v/>
      </c>
      <c r="X93" t="str">
        <f>MEBSPRateData!X31</f>
        <v/>
      </c>
      <c r="Y93" t="str">
        <f>MEBSPRateData!Y31</f>
        <v/>
      </c>
      <c r="Z93" s="80" t="str">
        <f>MEBSPRateData!Z31</f>
        <v/>
      </c>
      <c r="AA93" s="80" t="str">
        <f>MEBSPRateData!AA31</f>
        <v/>
      </c>
      <c r="AB93" s="80" t="str">
        <f>MEBSPRateData!AB31</f>
        <v/>
      </c>
      <c r="AC93" s="80" t="str">
        <f>MEBSPRateData!AC31</f>
        <v/>
      </c>
      <c r="AD93" s="80" t="str">
        <f>MEBSPRateData!AD31</f>
        <v/>
      </c>
      <c r="AE93" s="80" t="str">
        <f>MEBSPRateData!AE31</f>
        <v/>
      </c>
      <c r="AF93" s="80" t="str">
        <f>MEBSPRateData!AF31</f>
        <v/>
      </c>
      <c r="AG93" s="80" t="str">
        <f>MEBSPRateData!AG31</f>
        <v/>
      </c>
      <c r="AH93" s="80" t="str">
        <f>MEBSPRateData!AH31</f>
        <v/>
      </c>
      <c r="AI93" s="81" t="str">
        <f>MEBSPRateData!AI31</f>
        <v/>
      </c>
    </row>
    <row r="94" spans="2:35" ht="15.75" hidden="1" x14ac:dyDescent="0.2">
      <c r="B94" s="216" t="str">
        <f>MID(MEBRateData!A32,IF(ISERROR(FIND(SelectedLang, MEBRateData!A32)),1,FIND(SelectedLang, MEBRateData!A32)+LEN(SelectedLang)), IF(ISERROR(FIND("{", MEBRateData!A32, IF(ISERROR(FIND(SelectedLang, MEBRateData!A32)),1,FIND(SelectedLang, MEBRateData!A32)+LEN(SelectedLang)))),LEN(MEBRateData!A32),FIND("{", MEBRateData!A32, IF(ISERROR(FIND(SelectedLang, MEBRateData!A32)),1,FIND(SelectedLang, MEBRateData!A32)+LEN(SelectedLang)))-1)+1-IF(ISERROR(FIND(SelectedLang, MEBRateData!A32)),1,FIND(SelectedLang, MEBRateData!A32)+LEN(SelectedLang)))</f>
        <v/>
      </c>
      <c r="C94" s="178" t="str">
        <f>MEBSPRateData!B32</f>
        <v/>
      </c>
      <c r="D94" s="80" t="str">
        <f>MEBSPRateData!C32</f>
        <v/>
      </c>
      <c r="E94" s="80" t="str">
        <f>MEBSPRateData!D32</f>
        <v/>
      </c>
      <c r="F94" s="80" t="str">
        <f>MEBSPRateData!E32</f>
        <v/>
      </c>
      <c r="G94" s="80" t="str">
        <f>MEBSPRateData!F32</f>
        <v/>
      </c>
      <c r="H94" s="80" t="str">
        <f>MEBSPRateData!G32</f>
        <v/>
      </c>
      <c r="I94" s="80" t="str">
        <f>MEBSPRateData!H32</f>
        <v/>
      </c>
      <c r="J94" s="80" t="str">
        <f>MEBSPRateData!I32</f>
        <v/>
      </c>
      <c r="K94" s="80" t="str">
        <f>MEBSPRateData!J32</f>
        <v/>
      </c>
      <c r="L94" s="80" t="str">
        <f>MEBSPRateData!K32</f>
        <v/>
      </c>
      <c r="M94" s="80" t="str">
        <f>MEBSPRateData!L32</f>
        <v/>
      </c>
      <c r="N94" s="80" t="str">
        <f>MEBSPRateData!M32</f>
        <v/>
      </c>
      <c r="O94" s="80" t="str">
        <f>MEBSPRateData!N32</f>
        <v/>
      </c>
      <c r="P94" s="80" t="str">
        <f>MEBSPRateData!O32</f>
        <v/>
      </c>
      <c r="Q94" s="80" t="str">
        <f>MEBSPRateData!P32</f>
        <v/>
      </c>
      <c r="R94" s="80" t="str">
        <f>MEBSPRateData!Q32</f>
        <v/>
      </c>
      <c r="S94" s="80" t="str">
        <f>MEBSPRateData!R32</f>
        <v/>
      </c>
      <c r="T94" s="80" t="str">
        <f>MEBSPRateData!S32</f>
        <v/>
      </c>
      <c r="U94" s="80" t="str">
        <f>MEBSPRateData!T32</f>
        <v/>
      </c>
      <c r="V94" s="80" t="str">
        <f>MEBSPRateData!U32</f>
        <v/>
      </c>
      <c r="W94" s="80" t="str">
        <f>MEBSPRateData!V32</f>
        <v/>
      </c>
      <c r="X94" t="str">
        <f>MEBSPRateData!X32</f>
        <v/>
      </c>
      <c r="Y94" t="str">
        <f>MEBSPRateData!Y32</f>
        <v/>
      </c>
      <c r="Z94" s="80" t="str">
        <f>MEBSPRateData!Z32</f>
        <v/>
      </c>
      <c r="AA94" s="80" t="str">
        <f>MEBSPRateData!AA32</f>
        <v/>
      </c>
      <c r="AB94" s="80" t="str">
        <f>MEBSPRateData!AB32</f>
        <v/>
      </c>
      <c r="AC94" s="80" t="str">
        <f>MEBSPRateData!AC32</f>
        <v/>
      </c>
      <c r="AD94" s="80" t="str">
        <f>MEBSPRateData!AD32</f>
        <v/>
      </c>
      <c r="AE94" s="80" t="str">
        <f>MEBSPRateData!AE32</f>
        <v/>
      </c>
      <c r="AF94" s="80" t="str">
        <f>MEBSPRateData!AF32</f>
        <v/>
      </c>
      <c r="AG94" s="80" t="str">
        <f>MEBSPRateData!AG32</f>
        <v/>
      </c>
      <c r="AH94" s="80" t="str">
        <f>MEBSPRateData!AH32</f>
        <v/>
      </c>
      <c r="AI94" s="81" t="str">
        <f>MEBSPRateData!AI32</f>
        <v/>
      </c>
    </row>
    <row r="95" spans="2:35" ht="15.75" hidden="1" x14ac:dyDescent="0.2">
      <c r="B95" s="216" t="str">
        <f>MID(MEBRateData!A33,IF(ISERROR(FIND(SelectedLang, MEBRateData!A33)),1,FIND(SelectedLang, MEBRateData!A33)+LEN(SelectedLang)), IF(ISERROR(FIND("{", MEBRateData!A33, IF(ISERROR(FIND(SelectedLang, MEBRateData!A33)),1,FIND(SelectedLang, MEBRateData!A33)+LEN(SelectedLang)))),LEN(MEBRateData!A33),FIND("{", MEBRateData!A33, IF(ISERROR(FIND(SelectedLang, MEBRateData!A33)),1,FIND(SelectedLang, MEBRateData!A33)+LEN(SelectedLang)))-1)+1-IF(ISERROR(FIND(SelectedLang, MEBRateData!A33)),1,FIND(SelectedLang, MEBRateData!A33)+LEN(SelectedLang)))</f>
        <v/>
      </c>
      <c r="C95" s="178" t="str">
        <f>MEBSPRateData!B33</f>
        <v/>
      </c>
      <c r="D95" s="80" t="str">
        <f>MEBSPRateData!C33</f>
        <v/>
      </c>
      <c r="E95" s="80" t="str">
        <f>MEBSPRateData!D33</f>
        <v/>
      </c>
      <c r="F95" s="80" t="str">
        <f>MEBSPRateData!E33</f>
        <v/>
      </c>
      <c r="G95" s="80" t="str">
        <f>MEBSPRateData!F33</f>
        <v/>
      </c>
      <c r="H95" s="80" t="str">
        <f>MEBSPRateData!G33</f>
        <v/>
      </c>
      <c r="I95" s="80" t="str">
        <f>MEBSPRateData!H33</f>
        <v/>
      </c>
      <c r="J95" s="80" t="str">
        <f>MEBSPRateData!I33</f>
        <v/>
      </c>
      <c r="K95" s="80" t="str">
        <f>MEBSPRateData!J33</f>
        <v/>
      </c>
      <c r="L95" s="80" t="str">
        <f>MEBSPRateData!K33</f>
        <v/>
      </c>
      <c r="M95" s="80" t="str">
        <f>MEBSPRateData!L33</f>
        <v/>
      </c>
      <c r="N95" s="80" t="str">
        <f>MEBSPRateData!M33</f>
        <v/>
      </c>
      <c r="O95" s="80" t="str">
        <f>MEBSPRateData!N33</f>
        <v/>
      </c>
      <c r="P95" s="80" t="str">
        <f>MEBSPRateData!O33</f>
        <v/>
      </c>
      <c r="Q95" s="80" t="str">
        <f>MEBSPRateData!P33</f>
        <v/>
      </c>
      <c r="R95" s="80" t="str">
        <f>MEBSPRateData!Q33</f>
        <v/>
      </c>
      <c r="S95" s="80" t="str">
        <f>MEBSPRateData!R33</f>
        <v/>
      </c>
      <c r="T95" s="80" t="str">
        <f>MEBSPRateData!S33</f>
        <v/>
      </c>
      <c r="U95" s="80" t="str">
        <f>MEBSPRateData!T33</f>
        <v/>
      </c>
      <c r="V95" s="80" t="str">
        <f>MEBSPRateData!U33</f>
        <v/>
      </c>
      <c r="W95" s="80" t="str">
        <f>MEBSPRateData!V33</f>
        <v/>
      </c>
      <c r="X95" t="str">
        <f>MEBSPRateData!X33</f>
        <v/>
      </c>
      <c r="Y95" t="str">
        <f>MEBSPRateData!Y33</f>
        <v/>
      </c>
      <c r="Z95" s="80" t="str">
        <f>MEBSPRateData!Z33</f>
        <v/>
      </c>
      <c r="AA95" s="80" t="str">
        <f>MEBSPRateData!AA33</f>
        <v/>
      </c>
      <c r="AB95" s="80" t="str">
        <f>MEBSPRateData!AB33</f>
        <v/>
      </c>
      <c r="AC95" s="80" t="str">
        <f>MEBSPRateData!AC33</f>
        <v/>
      </c>
      <c r="AD95" s="80" t="str">
        <f>MEBSPRateData!AD33</f>
        <v/>
      </c>
      <c r="AE95" s="80" t="str">
        <f>MEBSPRateData!AE33</f>
        <v/>
      </c>
      <c r="AF95" s="80" t="str">
        <f>MEBSPRateData!AF33</f>
        <v/>
      </c>
      <c r="AG95" s="80" t="str">
        <f>MEBSPRateData!AG33</f>
        <v/>
      </c>
      <c r="AH95" s="80" t="str">
        <f>MEBSPRateData!AH33</f>
        <v/>
      </c>
      <c r="AI95" s="81" t="str">
        <f>MEBSPRateData!AI33</f>
        <v/>
      </c>
    </row>
    <row r="96" spans="2:35" ht="15.75" hidden="1" x14ac:dyDescent="0.2">
      <c r="B96" s="216" t="str">
        <f>MID(MEBRateData!A34,IF(ISERROR(FIND(SelectedLang, MEBRateData!A34)),1,FIND(SelectedLang, MEBRateData!A34)+LEN(SelectedLang)), IF(ISERROR(FIND("{", MEBRateData!A34, IF(ISERROR(FIND(SelectedLang, MEBRateData!A34)),1,FIND(SelectedLang, MEBRateData!A34)+LEN(SelectedLang)))),LEN(MEBRateData!A34),FIND("{", MEBRateData!A34, IF(ISERROR(FIND(SelectedLang, MEBRateData!A34)),1,FIND(SelectedLang, MEBRateData!A34)+LEN(SelectedLang)))-1)+1-IF(ISERROR(FIND(SelectedLang, MEBRateData!A34)),1,FIND(SelectedLang, MEBRateData!A34)+LEN(SelectedLang)))</f>
        <v/>
      </c>
      <c r="C96" s="178" t="str">
        <f>MEBSPRateData!B34</f>
        <v/>
      </c>
      <c r="D96" s="80" t="str">
        <f>MEBSPRateData!C34</f>
        <v/>
      </c>
      <c r="E96" s="80" t="str">
        <f>MEBSPRateData!D34</f>
        <v/>
      </c>
      <c r="F96" s="80" t="str">
        <f>MEBSPRateData!E34</f>
        <v/>
      </c>
      <c r="G96" s="80" t="str">
        <f>MEBSPRateData!F34</f>
        <v/>
      </c>
      <c r="H96" s="80" t="str">
        <f>MEBSPRateData!G34</f>
        <v/>
      </c>
      <c r="I96" s="80" t="str">
        <f>MEBSPRateData!H34</f>
        <v/>
      </c>
      <c r="J96" s="80" t="str">
        <f>MEBSPRateData!I34</f>
        <v/>
      </c>
      <c r="K96" s="80" t="str">
        <f>MEBSPRateData!J34</f>
        <v/>
      </c>
      <c r="L96" s="80" t="str">
        <f>MEBSPRateData!K34</f>
        <v/>
      </c>
      <c r="M96" s="80" t="str">
        <f>MEBSPRateData!L34</f>
        <v/>
      </c>
      <c r="N96" s="80" t="str">
        <f>MEBSPRateData!M34</f>
        <v/>
      </c>
      <c r="O96" s="80" t="str">
        <f>MEBSPRateData!N34</f>
        <v/>
      </c>
      <c r="P96" s="80" t="str">
        <f>MEBSPRateData!O34</f>
        <v/>
      </c>
      <c r="Q96" s="80" t="str">
        <f>MEBSPRateData!P34</f>
        <v/>
      </c>
      <c r="R96" s="80" t="str">
        <f>MEBSPRateData!Q34</f>
        <v/>
      </c>
      <c r="S96" s="80" t="str">
        <f>MEBSPRateData!R34</f>
        <v/>
      </c>
      <c r="T96" s="80" t="str">
        <f>MEBSPRateData!S34</f>
        <v/>
      </c>
      <c r="U96" s="80" t="str">
        <f>MEBSPRateData!T34</f>
        <v/>
      </c>
      <c r="V96" s="80" t="str">
        <f>MEBSPRateData!U34</f>
        <v/>
      </c>
      <c r="W96" s="80" t="str">
        <f>MEBSPRateData!V34</f>
        <v/>
      </c>
      <c r="X96" t="str">
        <f>MEBSPRateData!X34</f>
        <v/>
      </c>
      <c r="Y96" t="str">
        <f>MEBSPRateData!Y34</f>
        <v/>
      </c>
      <c r="Z96" s="80" t="str">
        <f>MEBSPRateData!Z34</f>
        <v/>
      </c>
      <c r="AA96" s="80" t="str">
        <f>MEBSPRateData!AA34</f>
        <v/>
      </c>
      <c r="AB96" s="80" t="str">
        <f>MEBSPRateData!AB34</f>
        <v/>
      </c>
      <c r="AC96" s="80" t="str">
        <f>MEBSPRateData!AC34</f>
        <v/>
      </c>
      <c r="AD96" s="80" t="str">
        <f>MEBSPRateData!AD34</f>
        <v/>
      </c>
      <c r="AE96" s="80" t="str">
        <f>MEBSPRateData!AE34</f>
        <v/>
      </c>
      <c r="AF96" s="80" t="str">
        <f>MEBSPRateData!AF34</f>
        <v/>
      </c>
      <c r="AG96" s="80" t="str">
        <f>MEBSPRateData!AG34</f>
        <v/>
      </c>
      <c r="AH96" s="80" t="str">
        <f>MEBSPRateData!AH34</f>
        <v/>
      </c>
      <c r="AI96" s="81" t="str">
        <f>MEBSPRateData!AI34</f>
        <v/>
      </c>
    </row>
    <row r="97" spans="1:37" ht="15.75" hidden="1" x14ac:dyDescent="0.2">
      <c r="B97" s="216" t="str">
        <f>MID(MEBRateData!A35,IF(ISERROR(FIND(SelectedLang, MEBRateData!A35)),1,FIND(SelectedLang, MEBRateData!A35)+LEN(SelectedLang)), IF(ISERROR(FIND("{", MEBRateData!A35, IF(ISERROR(FIND(SelectedLang, MEBRateData!A35)),1,FIND(SelectedLang, MEBRateData!A35)+LEN(SelectedLang)))),LEN(MEBRateData!A35),FIND("{", MEBRateData!A35, IF(ISERROR(FIND(SelectedLang, MEBRateData!A35)),1,FIND(SelectedLang, MEBRateData!A35)+LEN(SelectedLang)))-1)+1-IF(ISERROR(FIND(SelectedLang, MEBRateData!A35)),1,FIND(SelectedLang, MEBRateData!A35)+LEN(SelectedLang)))</f>
        <v/>
      </c>
      <c r="C97" s="178" t="str">
        <f>MEBSPRateData!B35</f>
        <v/>
      </c>
      <c r="D97" s="80" t="str">
        <f>MEBSPRateData!C35</f>
        <v/>
      </c>
      <c r="E97" s="80" t="str">
        <f>MEBSPRateData!D35</f>
        <v/>
      </c>
      <c r="F97" s="80" t="str">
        <f>MEBSPRateData!E35</f>
        <v/>
      </c>
      <c r="G97" s="80" t="str">
        <f>MEBSPRateData!F35</f>
        <v/>
      </c>
      <c r="H97" s="80" t="str">
        <f>MEBSPRateData!G35</f>
        <v/>
      </c>
      <c r="I97" s="80" t="str">
        <f>MEBSPRateData!H35</f>
        <v/>
      </c>
      <c r="J97" s="80" t="str">
        <f>MEBSPRateData!I35</f>
        <v/>
      </c>
      <c r="K97" s="80" t="str">
        <f>MEBSPRateData!J35</f>
        <v/>
      </c>
      <c r="L97" s="80" t="str">
        <f>MEBSPRateData!K35</f>
        <v/>
      </c>
      <c r="M97" s="80" t="str">
        <f>MEBSPRateData!L35</f>
        <v/>
      </c>
      <c r="N97" s="80" t="str">
        <f>MEBSPRateData!M35</f>
        <v/>
      </c>
      <c r="O97" s="80" t="str">
        <f>MEBSPRateData!N35</f>
        <v/>
      </c>
      <c r="P97" s="80" t="str">
        <f>MEBSPRateData!O35</f>
        <v/>
      </c>
      <c r="Q97" s="80" t="str">
        <f>MEBSPRateData!P35</f>
        <v/>
      </c>
      <c r="R97" s="80" t="str">
        <f>MEBSPRateData!Q35</f>
        <v/>
      </c>
      <c r="S97" s="80" t="str">
        <f>MEBSPRateData!R35</f>
        <v/>
      </c>
      <c r="T97" s="80" t="str">
        <f>MEBSPRateData!S35</f>
        <v/>
      </c>
      <c r="U97" s="80" t="str">
        <f>MEBSPRateData!T35</f>
        <v/>
      </c>
      <c r="V97" s="80" t="str">
        <f>MEBSPRateData!U35</f>
        <v/>
      </c>
      <c r="W97" s="80" t="str">
        <f>MEBSPRateData!V35</f>
        <v/>
      </c>
      <c r="X97" t="str">
        <f>MEBSPRateData!X35</f>
        <v/>
      </c>
      <c r="Y97" t="str">
        <f>MEBSPRateData!Y35</f>
        <v/>
      </c>
      <c r="Z97" s="80" t="str">
        <f>MEBSPRateData!Z35</f>
        <v/>
      </c>
      <c r="AA97" s="80" t="str">
        <f>MEBSPRateData!AA35</f>
        <v/>
      </c>
      <c r="AB97" s="80" t="str">
        <f>MEBSPRateData!AB35</f>
        <v/>
      </c>
      <c r="AC97" s="80" t="str">
        <f>MEBSPRateData!AC35</f>
        <v/>
      </c>
      <c r="AD97" s="80" t="str">
        <f>MEBSPRateData!AD35</f>
        <v/>
      </c>
      <c r="AE97" s="80" t="str">
        <f>MEBSPRateData!AE35</f>
        <v/>
      </c>
      <c r="AF97" s="80" t="str">
        <f>MEBSPRateData!AF35</f>
        <v/>
      </c>
      <c r="AG97" s="80" t="str">
        <f>MEBSPRateData!AG35</f>
        <v/>
      </c>
      <c r="AH97" s="80" t="str">
        <f>MEBSPRateData!AH35</f>
        <v/>
      </c>
      <c r="AI97" s="81" t="str">
        <f>MEBSPRateData!AI35</f>
        <v/>
      </c>
    </row>
    <row r="98" spans="1:37" ht="15.75" hidden="1" x14ac:dyDescent="0.2">
      <c r="B98" s="216" t="str">
        <f>MID(MEBRateData!A36,IF(ISERROR(FIND(SelectedLang, MEBRateData!A36)),1,FIND(SelectedLang, MEBRateData!A36)+LEN(SelectedLang)), IF(ISERROR(FIND("{", MEBRateData!A36, IF(ISERROR(FIND(SelectedLang, MEBRateData!A36)),1,FIND(SelectedLang, MEBRateData!A36)+LEN(SelectedLang)))),LEN(MEBRateData!A36),FIND("{", MEBRateData!A36, IF(ISERROR(FIND(SelectedLang, MEBRateData!A36)),1,FIND(SelectedLang, MEBRateData!A36)+LEN(SelectedLang)))-1)+1-IF(ISERROR(FIND(SelectedLang, MEBRateData!A36)),1,FIND(SelectedLang, MEBRateData!A36)+LEN(SelectedLang)))</f>
        <v/>
      </c>
      <c r="C98" s="178" t="str">
        <f>MEBSPRateData!B36</f>
        <v/>
      </c>
      <c r="D98" s="80" t="str">
        <f>MEBSPRateData!C36</f>
        <v/>
      </c>
      <c r="E98" s="80" t="str">
        <f>MEBSPRateData!D36</f>
        <v/>
      </c>
      <c r="F98" s="80" t="str">
        <f>MEBSPRateData!E36</f>
        <v/>
      </c>
      <c r="G98" s="80" t="str">
        <f>MEBSPRateData!F36</f>
        <v/>
      </c>
      <c r="H98" s="80" t="str">
        <f>MEBSPRateData!G36</f>
        <v/>
      </c>
      <c r="I98" s="80" t="str">
        <f>MEBSPRateData!H36</f>
        <v/>
      </c>
      <c r="J98" s="80" t="str">
        <f>MEBSPRateData!I36</f>
        <v/>
      </c>
      <c r="K98" s="80" t="str">
        <f>MEBSPRateData!J36</f>
        <v/>
      </c>
      <c r="L98" s="80" t="str">
        <f>MEBSPRateData!K36</f>
        <v/>
      </c>
      <c r="M98" s="80" t="str">
        <f>MEBSPRateData!L36</f>
        <v/>
      </c>
      <c r="N98" s="80" t="str">
        <f>MEBSPRateData!M36</f>
        <v/>
      </c>
      <c r="O98" s="80" t="str">
        <f>MEBSPRateData!N36</f>
        <v/>
      </c>
      <c r="P98" s="80" t="str">
        <f>MEBSPRateData!O36</f>
        <v/>
      </c>
      <c r="Q98" s="80" t="str">
        <f>MEBSPRateData!P36</f>
        <v/>
      </c>
      <c r="R98" s="80" t="str">
        <f>MEBSPRateData!Q36</f>
        <v/>
      </c>
      <c r="S98" s="80" t="str">
        <f>MEBSPRateData!R36</f>
        <v/>
      </c>
      <c r="T98" s="80" t="str">
        <f>MEBSPRateData!S36</f>
        <v/>
      </c>
      <c r="U98" s="80" t="str">
        <f>MEBSPRateData!T36</f>
        <v/>
      </c>
      <c r="V98" s="80" t="str">
        <f>MEBSPRateData!U36</f>
        <v/>
      </c>
      <c r="W98" s="80" t="str">
        <f>MEBSPRateData!V36</f>
        <v/>
      </c>
      <c r="X98" t="str">
        <f>MEBSPRateData!X36</f>
        <v/>
      </c>
      <c r="Y98" t="str">
        <f>MEBSPRateData!Y36</f>
        <v/>
      </c>
      <c r="Z98" s="80" t="str">
        <f>MEBSPRateData!Z36</f>
        <v/>
      </c>
      <c r="AA98" s="80" t="str">
        <f>MEBSPRateData!AA36</f>
        <v/>
      </c>
      <c r="AB98" s="80" t="str">
        <f>MEBSPRateData!AB36</f>
        <v/>
      </c>
      <c r="AC98" s="80" t="str">
        <f>MEBSPRateData!AC36</f>
        <v/>
      </c>
      <c r="AD98" s="80" t="str">
        <f>MEBSPRateData!AD36</f>
        <v/>
      </c>
      <c r="AE98" s="80" t="str">
        <f>MEBSPRateData!AE36</f>
        <v/>
      </c>
      <c r="AF98" s="80" t="str">
        <f>MEBSPRateData!AF36</f>
        <v/>
      </c>
      <c r="AG98" s="80" t="str">
        <f>MEBSPRateData!AG36</f>
        <v/>
      </c>
      <c r="AH98" s="80" t="str">
        <f>MEBSPRateData!AH36</f>
        <v/>
      </c>
      <c r="AI98" s="81" t="str">
        <f>MEBSPRateData!AI36</f>
        <v/>
      </c>
    </row>
    <row r="99" spans="1:37" ht="15.75" hidden="1" x14ac:dyDescent="0.2">
      <c r="B99" s="216" t="str">
        <f>MID(MEBRateData!A37,IF(ISERROR(FIND(SelectedLang, MEBRateData!A37)),1,FIND(SelectedLang, MEBRateData!A37)+LEN(SelectedLang)), IF(ISERROR(FIND("{", MEBRateData!A37, IF(ISERROR(FIND(SelectedLang, MEBRateData!A37)),1,FIND(SelectedLang, MEBRateData!A37)+LEN(SelectedLang)))),LEN(MEBRateData!A37),FIND("{", MEBRateData!A37, IF(ISERROR(FIND(SelectedLang, MEBRateData!A37)),1,FIND(SelectedLang, MEBRateData!A37)+LEN(SelectedLang)))-1)+1-IF(ISERROR(FIND(SelectedLang, MEBRateData!A37)),1,FIND(SelectedLang, MEBRateData!A37)+LEN(SelectedLang)))</f>
        <v/>
      </c>
      <c r="C99" s="178" t="str">
        <f>MEBSPRateData!B37</f>
        <v/>
      </c>
      <c r="D99" s="80" t="str">
        <f>MEBSPRateData!C37</f>
        <v/>
      </c>
      <c r="E99" s="80" t="str">
        <f>MEBSPRateData!D37</f>
        <v/>
      </c>
      <c r="F99" s="80" t="str">
        <f>MEBSPRateData!E37</f>
        <v/>
      </c>
      <c r="G99" s="80" t="str">
        <f>MEBSPRateData!F37</f>
        <v/>
      </c>
      <c r="H99" s="80" t="str">
        <f>MEBSPRateData!G37</f>
        <v/>
      </c>
      <c r="I99" s="80" t="str">
        <f>MEBSPRateData!H37</f>
        <v/>
      </c>
      <c r="J99" s="80" t="str">
        <f>MEBSPRateData!I37</f>
        <v/>
      </c>
      <c r="K99" s="80" t="str">
        <f>MEBSPRateData!J37</f>
        <v/>
      </c>
      <c r="L99" s="80" t="str">
        <f>MEBSPRateData!K37</f>
        <v/>
      </c>
      <c r="M99" s="80" t="str">
        <f>MEBSPRateData!L37</f>
        <v/>
      </c>
      <c r="N99" s="80" t="str">
        <f>MEBSPRateData!M37</f>
        <v/>
      </c>
      <c r="O99" s="80" t="str">
        <f>MEBSPRateData!N37</f>
        <v/>
      </c>
      <c r="P99" s="80" t="str">
        <f>MEBSPRateData!O37</f>
        <v/>
      </c>
      <c r="Q99" s="80" t="str">
        <f>MEBSPRateData!P37</f>
        <v/>
      </c>
      <c r="R99" s="80" t="str">
        <f>MEBSPRateData!Q37</f>
        <v/>
      </c>
      <c r="S99" s="80" t="str">
        <f>MEBSPRateData!R37</f>
        <v/>
      </c>
      <c r="T99" s="80" t="str">
        <f>MEBSPRateData!S37</f>
        <v/>
      </c>
      <c r="U99" s="80" t="str">
        <f>MEBSPRateData!T37</f>
        <v/>
      </c>
      <c r="V99" s="80" t="str">
        <f>MEBSPRateData!U37</f>
        <v/>
      </c>
      <c r="W99" s="80" t="str">
        <f>MEBSPRateData!V37</f>
        <v/>
      </c>
      <c r="X99" t="str">
        <f>MEBSPRateData!X37</f>
        <v/>
      </c>
      <c r="Y99" t="str">
        <f>MEBSPRateData!Y37</f>
        <v/>
      </c>
      <c r="Z99" s="80" t="str">
        <f>MEBSPRateData!Z37</f>
        <v/>
      </c>
      <c r="AA99" s="80" t="str">
        <f>MEBSPRateData!AA37</f>
        <v/>
      </c>
      <c r="AB99" s="80" t="str">
        <f>MEBSPRateData!AB37</f>
        <v/>
      </c>
      <c r="AC99" s="80" t="str">
        <f>MEBSPRateData!AC37</f>
        <v/>
      </c>
      <c r="AD99" s="80" t="str">
        <f>MEBSPRateData!AD37</f>
        <v/>
      </c>
      <c r="AE99" s="80" t="str">
        <f>MEBSPRateData!AE37</f>
        <v/>
      </c>
      <c r="AF99" s="80" t="str">
        <f>MEBSPRateData!AF37</f>
        <v/>
      </c>
      <c r="AG99" s="80" t="str">
        <f>MEBSPRateData!AG37</f>
        <v/>
      </c>
      <c r="AH99" s="80" t="str">
        <f>MEBSPRateData!AH37</f>
        <v/>
      </c>
      <c r="AI99" s="81" t="str">
        <f>MEBSPRateData!AI37</f>
        <v/>
      </c>
    </row>
    <row r="100" spans="1:37" ht="15.75" hidden="1" x14ac:dyDescent="0.2">
      <c r="B100" s="216" t="str">
        <f>MID(MEBRateData!A38,IF(ISERROR(FIND(SelectedLang, MEBRateData!A38)),1,FIND(SelectedLang, MEBRateData!A38)+LEN(SelectedLang)), IF(ISERROR(FIND("{", MEBRateData!A38, IF(ISERROR(FIND(SelectedLang, MEBRateData!A38)),1,FIND(SelectedLang, MEBRateData!A38)+LEN(SelectedLang)))),LEN(MEBRateData!A38),FIND("{", MEBRateData!A38, IF(ISERROR(FIND(SelectedLang, MEBRateData!A38)),1,FIND(SelectedLang, MEBRateData!A38)+LEN(SelectedLang)))-1)+1-IF(ISERROR(FIND(SelectedLang, MEBRateData!A38)),1,FIND(SelectedLang, MEBRateData!A38)+LEN(SelectedLang)))</f>
        <v/>
      </c>
      <c r="C100" s="178" t="str">
        <f>MEBSPRateData!B38</f>
        <v/>
      </c>
      <c r="D100" s="80" t="str">
        <f>MEBSPRateData!C38</f>
        <v/>
      </c>
      <c r="E100" s="80" t="str">
        <f>MEBSPRateData!D38</f>
        <v/>
      </c>
      <c r="F100" s="80" t="str">
        <f>MEBSPRateData!E38</f>
        <v/>
      </c>
      <c r="G100" s="80" t="str">
        <f>MEBSPRateData!F38</f>
        <v/>
      </c>
      <c r="H100" s="80" t="str">
        <f>MEBSPRateData!G38</f>
        <v/>
      </c>
      <c r="I100" s="80" t="str">
        <f>MEBSPRateData!H38</f>
        <v/>
      </c>
      <c r="J100" s="80" t="str">
        <f>MEBSPRateData!I38</f>
        <v/>
      </c>
      <c r="K100" s="80" t="str">
        <f>MEBSPRateData!J38</f>
        <v/>
      </c>
      <c r="L100" s="80" t="str">
        <f>MEBSPRateData!K38</f>
        <v/>
      </c>
      <c r="M100" s="80" t="str">
        <f>MEBSPRateData!L38</f>
        <v/>
      </c>
      <c r="N100" s="80" t="str">
        <f>MEBSPRateData!M38</f>
        <v/>
      </c>
      <c r="O100" s="80" t="str">
        <f>MEBSPRateData!N38</f>
        <v/>
      </c>
      <c r="P100" s="80" t="str">
        <f>MEBSPRateData!O38</f>
        <v/>
      </c>
      <c r="Q100" s="80" t="str">
        <f>MEBSPRateData!P38</f>
        <v/>
      </c>
      <c r="R100" s="80" t="str">
        <f>MEBSPRateData!Q38</f>
        <v/>
      </c>
      <c r="S100" s="80" t="str">
        <f>MEBSPRateData!R38</f>
        <v/>
      </c>
      <c r="T100" s="80" t="str">
        <f>MEBSPRateData!S38</f>
        <v/>
      </c>
      <c r="U100" s="80" t="str">
        <f>MEBSPRateData!T38</f>
        <v/>
      </c>
      <c r="V100" s="80" t="str">
        <f>MEBSPRateData!U38</f>
        <v/>
      </c>
      <c r="W100" s="80" t="str">
        <f>MEBSPRateData!V38</f>
        <v/>
      </c>
      <c r="X100" t="str">
        <f>MEBSPRateData!X38</f>
        <v/>
      </c>
      <c r="Y100" t="str">
        <f>MEBSPRateData!Y38</f>
        <v/>
      </c>
      <c r="Z100" s="80" t="str">
        <f>MEBSPRateData!Z38</f>
        <v/>
      </c>
      <c r="AA100" s="80" t="str">
        <f>MEBSPRateData!AA38</f>
        <v/>
      </c>
      <c r="AB100" s="80" t="str">
        <f>MEBSPRateData!AB38</f>
        <v/>
      </c>
      <c r="AC100" s="80" t="str">
        <f>MEBSPRateData!AC38</f>
        <v/>
      </c>
      <c r="AD100" s="80" t="str">
        <f>MEBSPRateData!AD38</f>
        <v/>
      </c>
      <c r="AE100" s="80" t="str">
        <f>MEBSPRateData!AE38</f>
        <v/>
      </c>
      <c r="AF100" s="80" t="str">
        <f>MEBSPRateData!AF38</f>
        <v/>
      </c>
      <c r="AG100" s="80" t="str">
        <f>MEBSPRateData!AG38</f>
        <v/>
      </c>
      <c r="AH100" s="80" t="str">
        <f>MEBSPRateData!AH38</f>
        <v/>
      </c>
      <c r="AI100" s="81" t="str">
        <f>MEBSPRateData!AI38</f>
        <v/>
      </c>
    </row>
    <row r="101" spans="1:37" ht="15.75" hidden="1" x14ac:dyDescent="0.2">
      <c r="B101" s="216" t="str">
        <f>MID(MEBRateData!A39,IF(ISERROR(FIND(SelectedLang, MEBRateData!A39)),1,FIND(SelectedLang, MEBRateData!A39)+LEN(SelectedLang)), IF(ISERROR(FIND("{", MEBRateData!A39, IF(ISERROR(FIND(SelectedLang, MEBRateData!A39)),1,FIND(SelectedLang, MEBRateData!A39)+LEN(SelectedLang)))),LEN(MEBRateData!A39),FIND("{", MEBRateData!A39, IF(ISERROR(FIND(SelectedLang, MEBRateData!A39)),1,FIND(SelectedLang, MEBRateData!A39)+LEN(SelectedLang)))-1)+1-IF(ISERROR(FIND(SelectedLang, MEBRateData!A39)),1,FIND(SelectedLang, MEBRateData!A39)+LEN(SelectedLang)))</f>
        <v/>
      </c>
      <c r="C101" s="178" t="str">
        <f>MEBSPRateData!B39</f>
        <v/>
      </c>
      <c r="D101" s="80" t="str">
        <f>MEBSPRateData!C39</f>
        <v/>
      </c>
      <c r="E101" s="80" t="str">
        <f>MEBSPRateData!D39</f>
        <v/>
      </c>
      <c r="F101" s="80" t="str">
        <f>MEBSPRateData!E39</f>
        <v/>
      </c>
      <c r="G101" s="80" t="str">
        <f>MEBSPRateData!F39</f>
        <v/>
      </c>
      <c r="H101" s="80" t="str">
        <f>MEBSPRateData!G39</f>
        <v/>
      </c>
      <c r="I101" s="80" t="str">
        <f>MEBSPRateData!H39</f>
        <v/>
      </c>
      <c r="J101" s="80" t="str">
        <f>MEBSPRateData!I39</f>
        <v/>
      </c>
      <c r="K101" s="80" t="str">
        <f>MEBSPRateData!J39</f>
        <v/>
      </c>
      <c r="L101" s="80" t="str">
        <f>MEBSPRateData!K39</f>
        <v/>
      </c>
      <c r="M101" s="80" t="str">
        <f>MEBSPRateData!L39</f>
        <v/>
      </c>
      <c r="N101" s="80" t="str">
        <f>MEBSPRateData!M39</f>
        <v/>
      </c>
      <c r="O101" s="80" t="str">
        <f>MEBSPRateData!N39</f>
        <v/>
      </c>
      <c r="P101" s="80" t="str">
        <f>MEBSPRateData!O39</f>
        <v/>
      </c>
      <c r="Q101" s="80" t="str">
        <f>MEBSPRateData!P39</f>
        <v/>
      </c>
      <c r="R101" s="80" t="str">
        <f>MEBSPRateData!Q39</f>
        <v/>
      </c>
      <c r="S101" s="80" t="str">
        <f>MEBSPRateData!R39</f>
        <v/>
      </c>
      <c r="T101" s="80" t="str">
        <f>MEBSPRateData!S39</f>
        <v/>
      </c>
      <c r="U101" s="80" t="str">
        <f>MEBSPRateData!T39</f>
        <v/>
      </c>
      <c r="V101" s="80" t="str">
        <f>MEBSPRateData!U39</f>
        <v/>
      </c>
      <c r="W101" s="80" t="str">
        <f>MEBSPRateData!V39</f>
        <v/>
      </c>
      <c r="X101" t="str">
        <f>MEBSPRateData!X39</f>
        <v/>
      </c>
      <c r="Y101" t="str">
        <f>MEBSPRateData!Y39</f>
        <v/>
      </c>
      <c r="Z101" s="80" t="str">
        <f>MEBSPRateData!Z39</f>
        <v/>
      </c>
      <c r="AA101" s="80" t="str">
        <f>MEBSPRateData!AA39</f>
        <v/>
      </c>
      <c r="AB101" s="80" t="str">
        <f>MEBSPRateData!AB39</f>
        <v/>
      </c>
      <c r="AC101" s="80" t="str">
        <f>MEBSPRateData!AC39</f>
        <v/>
      </c>
      <c r="AD101" s="80" t="str">
        <f>MEBSPRateData!AD39</f>
        <v/>
      </c>
      <c r="AE101" s="80" t="str">
        <f>MEBSPRateData!AE39</f>
        <v/>
      </c>
      <c r="AF101" s="80" t="str">
        <f>MEBSPRateData!AF39</f>
        <v/>
      </c>
      <c r="AG101" s="80" t="str">
        <f>MEBSPRateData!AG39</f>
        <v/>
      </c>
      <c r="AH101" s="80" t="str">
        <f>MEBSPRateData!AH39</f>
        <v/>
      </c>
      <c r="AI101" s="81" t="str">
        <f>MEBSPRateData!AI39</f>
        <v/>
      </c>
    </row>
    <row r="102" spans="1:37" ht="15.75" hidden="1" x14ac:dyDescent="0.2">
      <c r="B102" s="216" t="str">
        <f>MID(MEBRateData!A40,IF(ISERROR(FIND(SelectedLang, MEBRateData!A40)),1,FIND(SelectedLang, MEBRateData!A40)+LEN(SelectedLang)), IF(ISERROR(FIND("{", MEBRateData!A40, IF(ISERROR(FIND(SelectedLang, MEBRateData!A40)),1,FIND(SelectedLang, MEBRateData!A40)+LEN(SelectedLang)))),LEN(MEBRateData!A40),FIND("{", MEBRateData!A40, IF(ISERROR(FIND(SelectedLang, MEBRateData!A40)),1,FIND(SelectedLang, MEBRateData!A40)+LEN(SelectedLang)))-1)+1-IF(ISERROR(FIND(SelectedLang, MEBRateData!A40)),1,FIND(SelectedLang, MEBRateData!A40)+LEN(SelectedLang)))</f>
        <v/>
      </c>
      <c r="C102" s="178" t="str">
        <f>MEBSPRateData!B40</f>
        <v/>
      </c>
      <c r="D102" s="80" t="str">
        <f>MEBSPRateData!C40</f>
        <v/>
      </c>
      <c r="E102" s="80" t="str">
        <f>MEBSPRateData!D40</f>
        <v/>
      </c>
      <c r="F102" s="80" t="str">
        <f>MEBSPRateData!E40</f>
        <v/>
      </c>
      <c r="G102" s="80" t="str">
        <f>MEBSPRateData!F40</f>
        <v/>
      </c>
      <c r="H102" s="80" t="str">
        <f>MEBSPRateData!G40</f>
        <v/>
      </c>
      <c r="I102" s="80" t="str">
        <f>MEBSPRateData!H40</f>
        <v/>
      </c>
      <c r="J102" s="80" t="str">
        <f>MEBSPRateData!I40</f>
        <v/>
      </c>
      <c r="K102" s="80" t="str">
        <f>MEBSPRateData!J40</f>
        <v/>
      </c>
      <c r="L102" s="80" t="str">
        <f>MEBSPRateData!K40</f>
        <v/>
      </c>
      <c r="M102" s="80" t="str">
        <f>MEBSPRateData!L40</f>
        <v/>
      </c>
      <c r="N102" s="80" t="str">
        <f>MEBSPRateData!M40</f>
        <v/>
      </c>
      <c r="O102" s="80" t="str">
        <f>MEBSPRateData!N40</f>
        <v/>
      </c>
      <c r="P102" s="80" t="str">
        <f>MEBSPRateData!O40</f>
        <v/>
      </c>
      <c r="Q102" s="80" t="str">
        <f>MEBSPRateData!P40</f>
        <v/>
      </c>
      <c r="R102" s="80" t="str">
        <f>MEBSPRateData!Q40</f>
        <v/>
      </c>
      <c r="S102" s="80" t="str">
        <f>MEBSPRateData!R40</f>
        <v/>
      </c>
      <c r="T102" s="80" t="str">
        <f>MEBSPRateData!S40</f>
        <v/>
      </c>
      <c r="U102" s="80" t="str">
        <f>MEBSPRateData!T40</f>
        <v/>
      </c>
      <c r="V102" s="80" t="str">
        <f>MEBSPRateData!U40</f>
        <v/>
      </c>
      <c r="W102" s="80" t="str">
        <f>MEBSPRateData!V40</f>
        <v/>
      </c>
      <c r="X102" t="str">
        <f>MEBSPRateData!X40</f>
        <v/>
      </c>
      <c r="Y102" t="str">
        <f>MEBSPRateData!Y40</f>
        <v/>
      </c>
      <c r="Z102" s="80" t="str">
        <f>MEBSPRateData!Z40</f>
        <v/>
      </c>
      <c r="AA102" s="80" t="str">
        <f>MEBSPRateData!AA40</f>
        <v/>
      </c>
      <c r="AB102" s="80" t="str">
        <f>MEBSPRateData!AB40</f>
        <v/>
      </c>
      <c r="AC102" s="80" t="str">
        <f>MEBSPRateData!AC40</f>
        <v/>
      </c>
      <c r="AD102" s="80" t="str">
        <f>MEBSPRateData!AD40</f>
        <v/>
      </c>
      <c r="AE102" s="80" t="str">
        <f>MEBSPRateData!AE40</f>
        <v/>
      </c>
      <c r="AF102" s="80" t="str">
        <f>MEBSPRateData!AF40</f>
        <v/>
      </c>
      <c r="AG102" s="80" t="str">
        <f>MEBSPRateData!AG40</f>
        <v/>
      </c>
      <c r="AH102" s="80" t="str">
        <f>MEBSPRateData!AH40</f>
        <v/>
      </c>
      <c r="AI102" s="81" t="str">
        <f>MEBSPRateData!AI40</f>
        <v/>
      </c>
    </row>
    <row r="103" spans="1:37" ht="15.75" hidden="1" x14ac:dyDescent="0.2">
      <c r="B103" s="216" t="str">
        <f>MID(MEBRateData!A41,IF(ISERROR(FIND(SelectedLang, MEBRateData!A41)),1,FIND(SelectedLang, MEBRateData!A41)+LEN(SelectedLang)), IF(ISERROR(FIND("{", MEBRateData!A41, IF(ISERROR(FIND(SelectedLang, MEBRateData!A41)),1,FIND(SelectedLang, MEBRateData!A41)+LEN(SelectedLang)))),LEN(MEBRateData!A41),FIND("{", MEBRateData!A41, IF(ISERROR(FIND(SelectedLang, MEBRateData!A41)),1,FIND(SelectedLang, MEBRateData!A41)+LEN(SelectedLang)))-1)+1-IF(ISERROR(FIND(SelectedLang, MEBRateData!A41)),1,FIND(SelectedLang, MEBRateData!A41)+LEN(SelectedLang)))</f>
        <v/>
      </c>
      <c r="C103" s="178" t="str">
        <f>MEBSPRateData!B41</f>
        <v/>
      </c>
      <c r="D103" s="80" t="str">
        <f>MEBSPRateData!C41</f>
        <v/>
      </c>
      <c r="E103" s="80" t="str">
        <f>MEBSPRateData!D41</f>
        <v/>
      </c>
      <c r="F103" s="80" t="str">
        <f>MEBSPRateData!E41</f>
        <v/>
      </c>
      <c r="G103" s="80" t="str">
        <f>MEBSPRateData!F41</f>
        <v/>
      </c>
      <c r="H103" s="80" t="str">
        <f>MEBSPRateData!G41</f>
        <v/>
      </c>
      <c r="I103" s="80" t="str">
        <f>MEBSPRateData!H41</f>
        <v/>
      </c>
      <c r="J103" s="80" t="str">
        <f>MEBSPRateData!I41</f>
        <v/>
      </c>
      <c r="K103" s="80" t="str">
        <f>MEBSPRateData!J41</f>
        <v/>
      </c>
      <c r="L103" s="80" t="str">
        <f>MEBSPRateData!K41</f>
        <v/>
      </c>
      <c r="M103" s="80" t="str">
        <f>MEBSPRateData!L41</f>
        <v/>
      </c>
      <c r="N103" s="80" t="str">
        <f>MEBSPRateData!M41</f>
        <v/>
      </c>
      <c r="O103" s="80" t="str">
        <f>MEBSPRateData!N41</f>
        <v/>
      </c>
      <c r="P103" s="80" t="str">
        <f>MEBSPRateData!O41</f>
        <v/>
      </c>
      <c r="Q103" s="80" t="str">
        <f>MEBSPRateData!P41</f>
        <v/>
      </c>
      <c r="R103" s="80" t="str">
        <f>MEBSPRateData!Q41</f>
        <v/>
      </c>
      <c r="S103" s="80" t="str">
        <f>MEBSPRateData!R41</f>
        <v/>
      </c>
      <c r="T103" s="80" t="str">
        <f>MEBSPRateData!S41</f>
        <v/>
      </c>
      <c r="U103" s="80" t="str">
        <f>MEBSPRateData!T41</f>
        <v/>
      </c>
      <c r="V103" s="80" t="str">
        <f>MEBSPRateData!U41</f>
        <v/>
      </c>
      <c r="W103" s="80" t="str">
        <f>MEBSPRateData!V41</f>
        <v/>
      </c>
      <c r="X103" t="str">
        <f>MEBSPRateData!X41</f>
        <v/>
      </c>
      <c r="Y103" t="str">
        <f>MEBSPRateData!Y41</f>
        <v/>
      </c>
      <c r="Z103" s="80" t="str">
        <f>MEBSPRateData!Z41</f>
        <v/>
      </c>
      <c r="AA103" s="80" t="str">
        <f>MEBSPRateData!AA41</f>
        <v/>
      </c>
      <c r="AB103" s="80" t="str">
        <f>MEBSPRateData!AB41</f>
        <v/>
      </c>
      <c r="AC103" s="80" t="str">
        <f>MEBSPRateData!AC41</f>
        <v/>
      </c>
      <c r="AD103" s="80" t="str">
        <f>MEBSPRateData!AD41</f>
        <v/>
      </c>
      <c r="AE103" s="80" t="str">
        <f>MEBSPRateData!AE41</f>
        <v/>
      </c>
      <c r="AF103" s="80" t="str">
        <f>MEBSPRateData!AF41</f>
        <v/>
      </c>
      <c r="AG103" s="80" t="str">
        <f>MEBSPRateData!AG41</f>
        <v/>
      </c>
      <c r="AH103" s="80" t="str">
        <f>MEBSPRateData!AH41</f>
        <v/>
      </c>
      <c r="AI103" s="81" t="str">
        <f>MEBSPRateData!AI41</f>
        <v/>
      </c>
    </row>
    <row r="104" spans="1:37" ht="15.75" hidden="1" x14ac:dyDescent="0.2">
      <c r="B104" s="216" t="str">
        <f>MID(MEBRateData!A42,IF(ISERROR(FIND(SelectedLang, MEBRateData!A42)),1,FIND(SelectedLang, MEBRateData!A42)+LEN(SelectedLang)), IF(ISERROR(FIND("{", MEBRateData!A42, IF(ISERROR(FIND(SelectedLang, MEBRateData!A42)),1,FIND(SelectedLang, MEBRateData!A42)+LEN(SelectedLang)))),LEN(MEBRateData!A42),FIND("{", MEBRateData!A42, IF(ISERROR(FIND(SelectedLang, MEBRateData!A42)),1,FIND(SelectedLang, MEBRateData!A42)+LEN(SelectedLang)))-1)+1-IF(ISERROR(FIND(SelectedLang, MEBRateData!A42)),1,FIND(SelectedLang, MEBRateData!A42)+LEN(SelectedLang)))</f>
        <v/>
      </c>
      <c r="C104" s="178" t="str">
        <f>MEBSPRateData!B42</f>
        <v/>
      </c>
      <c r="D104" s="80" t="str">
        <f>MEBSPRateData!C42</f>
        <v/>
      </c>
      <c r="E104" s="80" t="str">
        <f>MEBSPRateData!D42</f>
        <v/>
      </c>
      <c r="F104" s="80" t="str">
        <f>MEBSPRateData!E42</f>
        <v/>
      </c>
      <c r="G104" s="80" t="str">
        <f>MEBSPRateData!F42</f>
        <v/>
      </c>
      <c r="H104" s="80" t="str">
        <f>MEBSPRateData!G42</f>
        <v/>
      </c>
      <c r="I104" s="80" t="str">
        <f>MEBSPRateData!H42</f>
        <v/>
      </c>
      <c r="J104" s="80" t="str">
        <f>MEBSPRateData!I42</f>
        <v/>
      </c>
      <c r="K104" s="80" t="str">
        <f>MEBSPRateData!J42</f>
        <v/>
      </c>
      <c r="L104" s="80" t="str">
        <f>MEBSPRateData!K42</f>
        <v/>
      </c>
      <c r="M104" s="80" t="str">
        <f>MEBSPRateData!L42</f>
        <v/>
      </c>
      <c r="N104" s="80" t="str">
        <f>MEBSPRateData!M42</f>
        <v/>
      </c>
      <c r="O104" s="80" t="str">
        <f>MEBSPRateData!N42</f>
        <v/>
      </c>
      <c r="P104" s="80" t="str">
        <f>MEBSPRateData!O42</f>
        <v/>
      </c>
      <c r="Q104" s="80" t="str">
        <f>MEBSPRateData!P42</f>
        <v/>
      </c>
      <c r="R104" s="80" t="str">
        <f>MEBSPRateData!Q42</f>
        <v/>
      </c>
      <c r="S104" s="80" t="str">
        <f>MEBSPRateData!R42</f>
        <v/>
      </c>
      <c r="T104" s="80" t="str">
        <f>MEBSPRateData!S42</f>
        <v/>
      </c>
      <c r="U104" s="80" t="str">
        <f>MEBSPRateData!T42</f>
        <v/>
      </c>
      <c r="V104" s="80" t="str">
        <f>MEBSPRateData!U42</f>
        <v/>
      </c>
      <c r="W104" s="80" t="str">
        <f>MEBSPRateData!V42</f>
        <v/>
      </c>
      <c r="X104" t="str">
        <f>MEBSPRateData!X42</f>
        <v/>
      </c>
      <c r="Y104" t="str">
        <f>MEBSPRateData!Y42</f>
        <v/>
      </c>
      <c r="Z104" s="80" t="str">
        <f>MEBSPRateData!Z42</f>
        <v/>
      </c>
      <c r="AA104" s="80" t="str">
        <f>MEBSPRateData!AA42</f>
        <v/>
      </c>
      <c r="AB104" s="80" t="str">
        <f>MEBSPRateData!AB42</f>
        <v/>
      </c>
      <c r="AC104" s="80" t="str">
        <f>MEBSPRateData!AC42</f>
        <v/>
      </c>
      <c r="AD104" s="80" t="str">
        <f>MEBSPRateData!AD42</f>
        <v/>
      </c>
      <c r="AE104" s="80" t="str">
        <f>MEBSPRateData!AE42</f>
        <v/>
      </c>
      <c r="AF104" s="80" t="str">
        <f>MEBSPRateData!AF42</f>
        <v/>
      </c>
      <c r="AG104" s="80" t="str">
        <f>MEBSPRateData!AG42</f>
        <v/>
      </c>
      <c r="AH104" s="80" t="str">
        <f>MEBSPRateData!AH42</f>
        <v/>
      </c>
      <c r="AI104" s="81" t="str">
        <f>MEBSPRateData!AI42</f>
        <v/>
      </c>
    </row>
    <row r="105" spans="1:37" ht="15.75" hidden="1" x14ac:dyDescent="0.2">
      <c r="B105" s="216" t="str">
        <f>MID(MEBRateData!A43,IF(ISERROR(FIND(SelectedLang, MEBRateData!A43)),1,FIND(SelectedLang, MEBRateData!A43)+LEN(SelectedLang)), IF(ISERROR(FIND("{", MEBRateData!A43, IF(ISERROR(FIND(SelectedLang, MEBRateData!A43)),1,FIND(SelectedLang, MEBRateData!A43)+LEN(SelectedLang)))),LEN(MEBRateData!A43),FIND("{", MEBRateData!A43, IF(ISERROR(FIND(SelectedLang, MEBRateData!A43)),1,FIND(SelectedLang, MEBRateData!A43)+LEN(SelectedLang)))-1)+1-IF(ISERROR(FIND(SelectedLang, MEBRateData!A43)),1,FIND(SelectedLang, MEBRateData!A43)+LEN(SelectedLang)))</f>
        <v/>
      </c>
      <c r="C105" s="178" t="str">
        <f>MEBSPRateData!B43</f>
        <v/>
      </c>
      <c r="D105" s="80" t="str">
        <f>MEBSPRateData!C43</f>
        <v/>
      </c>
      <c r="E105" s="80" t="str">
        <f>MEBSPRateData!D43</f>
        <v/>
      </c>
      <c r="F105" s="80" t="str">
        <f>MEBSPRateData!E43</f>
        <v/>
      </c>
      <c r="G105" s="80" t="str">
        <f>MEBSPRateData!F43</f>
        <v/>
      </c>
      <c r="H105" s="80" t="str">
        <f>MEBSPRateData!G43</f>
        <v/>
      </c>
      <c r="I105" s="80" t="str">
        <f>MEBSPRateData!H43</f>
        <v/>
      </c>
      <c r="J105" s="80" t="str">
        <f>MEBSPRateData!I43</f>
        <v/>
      </c>
      <c r="K105" s="80" t="str">
        <f>MEBSPRateData!J43</f>
        <v/>
      </c>
      <c r="L105" s="80" t="str">
        <f>MEBSPRateData!K43</f>
        <v/>
      </c>
      <c r="M105" s="80" t="str">
        <f>MEBSPRateData!L43</f>
        <v/>
      </c>
      <c r="N105" s="80" t="str">
        <f>MEBSPRateData!M43</f>
        <v/>
      </c>
      <c r="O105" s="80" t="str">
        <f>MEBSPRateData!N43</f>
        <v/>
      </c>
      <c r="P105" s="80" t="str">
        <f>MEBSPRateData!O43</f>
        <v/>
      </c>
      <c r="Q105" s="80" t="str">
        <f>MEBSPRateData!P43</f>
        <v/>
      </c>
      <c r="R105" s="80" t="str">
        <f>MEBSPRateData!Q43</f>
        <v/>
      </c>
      <c r="S105" s="80" t="str">
        <f>MEBSPRateData!R43</f>
        <v/>
      </c>
      <c r="T105" s="80" t="str">
        <f>MEBSPRateData!S43</f>
        <v/>
      </c>
      <c r="U105" s="80" t="str">
        <f>MEBSPRateData!T43</f>
        <v/>
      </c>
      <c r="V105" s="80" t="str">
        <f>MEBSPRateData!U43</f>
        <v/>
      </c>
      <c r="W105" s="80" t="str">
        <f>MEBSPRateData!V43</f>
        <v/>
      </c>
      <c r="X105" t="str">
        <f>MEBSPRateData!X43</f>
        <v/>
      </c>
      <c r="Y105" t="str">
        <f>MEBSPRateData!Y43</f>
        <v/>
      </c>
      <c r="Z105" s="80" t="str">
        <f>MEBSPRateData!Z43</f>
        <v/>
      </c>
      <c r="AA105" s="80" t="str">
        <f>MEBSPRateData!AA43</f>
        <v/>
      </c>
      <c r="AB105" s="80" t="str">
        <f>MEBSPRateData!AB43</f>
        <v/>
      </c>
      <c r="AC105" s="80" t="str">
        <f>MEBSPRateData!AC43</f>
        <v/>
      </c>
      <c r="AD105" s="80" t="str">
        <f>MEBSPRateData!AD43</f>
        <v/>
      </c>
      <c r="AE105" s="80" t="str">
        <f>MEBSPRateData!AE43</f>
        <v/>
      </c>
      <c r="AF105" s="80" t="str">
        <f>MEBSPRateData!AF43</f>
        <v/>
      </c>
      <c r="AG105" s="80" t="str">
        <f>MEBSPRateData!AG43</f>
        <v/>
      </c>
      <c r="AH105" s="80" t="str">
        <f>MEBSPRateData!AH43</f>
        <v/>
      </c>
      <c r="AI105" s="81" t="str">
        <f>MEBSPRateData!AI43</f>
        <v/>
      </c>
    </row>
    <row r="106" spans="1:37" ht="16.5" hidden="1" thickBot="1" x14ac:dyDescent="0.25">
      <c r="B106" s="217" t="str">
        <f>MID(MEBRateData!A44,IF(ISERROR(FIND(SelectedLang, MEBRateData!A44)),1,FIND(SelectedLang, MEBRateData!A44)+LEN(SelectedLang)), IF(ISERROR(FIND("{", MEBRateData!A44, IF(ISERROR(FIND(SelectedLang, MEBRateData!A44)),1,FIND(SelectedLang, MEBRateData!A44)+LEN(SelectedLang)))),LEN(MEBRateData!A44),FIND("{", MEBRateData!A44, IF(ISERROR(FIND(SelectedLang, MEBRateData!A44)),1,FIND(SelectedLang, MEBRateData!A44)+LEN(SelectedLang)))-1)+1-IF(ISERROR(FIND(SelectedLang, MEBRateData!A44)),1,FIND(SelectedLang, MEBRateData!A44)+LEN(SelectedLang)))</f>
        <v/>
      </c>
      <c r="C106" s="179" t="str">
        <f>MEBSPRateData!B44</f>
        <v/>
      </c>
      <c r="D106" s="82" t="str">
        <f>MEBSPRateData!C44</f>
        <v/>
      </c>
      <c r="E106" s="82" t="str">
        <f>MEBSPRateData!D44</f>
        <v/>
      </c>
      <c r="F106" s="82" t="str">
        <f>MEBSPRateData!E44</f>
        <v/>
      </c>
      <c r="G106" s="82" t="str">
        <f>MEBSPRateData!F44</f>
        <v/>
      </c>
      <c r="H106" s="82" t="str">
        <f>MEBSPRateData!G44</f>
        <v/>
      </c>
      <c r="I106" s="82" t="str">
        <f>MEBSPRateData!H44</f>
        <v/>
      </c>
      <c r="J106" s="82" t="str">
        <f>MEBSPRateData!I44</f>
        <v/>
      </c>
      <c r="K106" s="82" t="str">
        <f>MEBSPRateData!J44</f>
        <v/>
      </c>
      <c r="L106" s="82" t="str">
        <f>MEBSPRateData!K44</f>
        <v/>
      </c>
      <c r="M106" s="82" t="str">
        <f>MEBSPRateData!L44</f>
        <v/>
      </c>
      <c r="N106" s="82" t="str">
        <f>MEBSPRateData!M44</f>
        <v/>
      </c>
      <c r="O106" s="82" t="str">
        <f>MEBSPRateData!N44</f>
        <v/>
      </c>
      <c r="P106" s="82" t="str">
        <f>MEBSPRateData!O44</f>
        <v/>
      </c>
      <c r="Q106" s="82" t="str">
        <f>MEBSPRateData!P44</f>
        <v/>
      </c>
      <c r="R106" s="82" t="str">
        <f>MEBSPRateData!Q44</f>
        <v/>
      </c>
      <c r="S106" s="82" t="str">
        <f>MEBSPRateData!R44</f>
        <v/>
      </c>
      <c r="T106" s="82" t="str">
        <f>MEBSPRateData!S44</f>
        <v/>
      </c>
      <c r="U106" s="82" t="str">
        <f>MEBSPRateData!T44</f>
        <v/>
      </c>
      <c r="V106" s="82" t="str">
        <f>MEBSPRateData!U44</f>
        <v/>
      </c>
      <c r="W106" s="82" t="str">
        <f>MEBSPRateData!V44</f>
        <v/>
      </c>
      <c r="X106" t="str">
        <f>MEBSPRateData!X44</f>
        <v/>
      </c>
      <c r="Y106" t="str">
        <f>MEBSPRateData!Y44</f>
        <v/>
      </c>
      <c r="Z106" s="82" t="str">
        <f>MEBSPRateData!Z44</f>
        <v/>
      </c>
      <c r="AA106" s="82" t="str">
        <f>MEBSPRateData!AA44</f>
        <v/>
      </c>
      <c r="AB106" s="82" t="str">
        <f>MEBSPRateData!AB44</f>
        <v/>
      </c>
      <c r="AC106" s="82" t="str">
        <f>MEBSPRateData!AC44</f>
        <v/>
      </c>
      <c r="AD106" s="82" t="str">
        <f>MEBSPRateData!AD44</f>
        <v/>
      </c>
      <c r="AE106" s="82" t="str">
        <f>MEBSPRateData!AE44</f>
        <v/>
      </c>
      <c r="AF106" s="82" t="str">
        <f>MEBSPRateData!AF44</f>
        <v/>
      </c>
      <c r="AG106" s="82" t="str">
        <f>MEBSPRateData!AG44</f>
        <v/>
      </c>
      <c r="AH106" s="82" t="str">
        <f>MEBSPRateData!AH44</f>
        <v/>
      </c>
      <c r="AI106" s="188" t="str">
        <f>MEBSPRateData!AI44</f>
        <v/>
      </c>
    </row>
    <row r="107" spans="1:37" ht="16.5" thickBot="1" x14ac:dyDescent="0.25">
      <c r="B107" s="38" t="str">
        <f>TranslationData!A13</f>
        <v>合计</v>
      </c>
      <c r="C107" s="85" t="str">
        <f t="shared" ref="C107:W107" si="12">IF(SUM(C88:C106)=0,"",SUM(C88:C106))</f>
        <v/>
      </c>
      <c r="D107" s="85" t="str">
        <f t="shared" si="12"/>
        <v/>
      </c>
      <c r="E107" s="85" t="str">
        <f t="shared" si="12"/>
        <v/>
      </c>
      <c r="F107" s="85" t="str">
        <f t="shared" si="12"/>
        <v/>
      </c>
      <c r="G107" s="85" t="str">
        <f t="shared" si="12"/>
        <v/>
      </c>
      <c r="H107" s="85" t="str">
        <f t="shared" si="12"/>
        <v/>
      </c>
      <c r="I107" s="85" t="str">
        <f t="shared" si="12"/>
        <v/>
      </c>
      <c r="J107" s="85" t="str">
        <f t="shared" si="12"/>
        <v/>
      </c>
      <c r="K107" s="85" t="str">
        <f t="shared" si="12"/>
        <v/>
      </c>
      <c r="L107" s="85" t="str">
        <f t="shared" si="12"/>
        <v/>
      </c>
      <c r="M107" s="85" t="str">
        <f t="shared" si="12"/>
        <v/>
      </c>
      <c r="N107" s="85" t="str">
        <f t="shared" si="12"/>
        <v/>
      </c>
      <c r="O107" s="85" t="str">
        <f t="shared" si="12"/>
        <v/>
      </c>
      <c r="P107" s="85" t="str">
        <f t="shared" si="12"/>
        <v/>
      </c>
      <c r="Q107" s="85" t="str">
        <f t="shared" si="12"/>
        <v/>
      </c>
      <c r="R107" s="85" t="str">
        <f t="shared" si="12"/>
        <v/>
      </c>
      <c r="S107" s="85" t="str">
        <f t="shared" si="12"/>
        <v/>
      </c>
      <c r="T107" s="85" t="str">
        <f t="shared" si="12"/>
        <v/>
      </c>
      <c r="U107" s="85" t="str">
        <f t="shared" si="12"/>
        <v/>
      </c>
      <c r="V107" s="85" t="str">
        <f t="shared" si="12"/>
        <v/>
      </c>
      <c r="W107" s="69" t="str">
        <f t="shared" si="12"/>
        <v/>
      </c>
      <c r="X107" s="211" t="str">
        <f>IF(OR(SUM(X88:X106)=0,X10="Temp"),"",SUM(X88:X106))</f>
        <v/>
      </c>
      <c r="Y107" s="212" t="str">
        <f t="shared" ref="Y107:AI107" si="13">IF(SUM(Y88:Y106)=0,"",SUM(Y88:Y106))</f>
        <v/>
      </c>
      <c r="Z107" s="210" t="str">
        <f t="shared" si="13"/>
        <v/>
      </c>
      <c r="AA107" s="85" t="str">
        <f t="shared" si="13"/>
        <v/>
      </c>
      <c r="AB107" s="85" t="str">
        <f t="shared" si="13"/>
        <v/>
      </c>
      <c r="AC107" s="85" t="str">
        <f t="shared" si="13"/>
        <v/>
      </c>
      <c r="AD107" s="85" t="str">
        <f t="shared" si="13"/>
        <v/>
      </c>
      <c r="AE107" s="85" t="str">
        <f t="shared" si="13"/>
        <v/>
      </c>
      <c r="AF107" s="85" t="str">
        <f t="shared" si="13"/>
        <v/>
      </c>
      <c r="AG107" s="85" t="str">
        <f t="shared" si="13"/>
        <v/>
      </c>
      <c r="AH107" s="85" t="str">
        <f t="shared" si="13"/>
        <v/>
      </c>
      <c r="AI107" s="85" t="str">
        <f t="shared" si="13"/>
        <v/>
      </c>
    </row>
    <row r="108" spans="1:37" x14ac:dyDescent="0.2">
      <c r="A108" s="49"/>
      <c r="B108" s="281"/>
      <c r="C108" s="281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2"/>
      <c r="Y108" s="282"/>
      <c r="Z108" s="281"/>
      <c r="AA108" s="281"/>
      <c r="AB108" s="281"/>
      <c r="AC108" s="281"/>
      <c r="AD108" s="281"/>
      <c r="AE108" s="281"/>
      <c r="AF108" s="281"/>
      <c r="AG108" s="281"/>
      <c r="AH108" s="281"/>
      <c r="AI108" s="281"/>
      <c r="AJ108" s="281"/>
      <c r="AK108" s="49"/>
    </row>
    <row r="109" spans="1:37" ht="18" hidden="1" x14ac:dyDescent="0.2">
      <c r="B109" s="229" t="s">
        <v>0</v>
      </c>
      <c r="C109" s="86"/>
      <c r="D109" s="23" t="str">
        <f>IF(NOT(MEBPercentData!C$1="Enthalpy"),MEBPercentData!C1,"")</f>
        <v>Fe</v>
      </c>
      <c r="E109" s="23" t="str">
        <f>IF(NOT(MEBPercentData!D$1="Enthalpy"),MEBPercentData!D1,"")</f>
        <v>Ca</v>
      </c>
      <c r="F109" s="23" t="str">
        <f>IF(NOT(MEBPercentData!E$1="Enthalpy"),MEBPercentData!E1,"")</f>
        <v>Mg</v>
      </c>
      <c r="G109" s="23" t="str">
        <f>IF(NOT(MEBPercentData!F$1="Enthalpy"),MEBPercentData!F1,"")</f>
        <v>Si</v>
      </c>
      <c r="H109" s="23" t="str">
        <f>IF(NOT(MEBPercentData!G$1="Enthalpy"),MEBPercentData!G1,"")</f>
        <v>Al</v>
      </c>
      <c r="I109" s="23" t="str">
        <f>IF(NOT(MEBPercentData!H$1="Enthalpy"),MEBPercentData!H1,"")</f>
        <v>Mn</v>
      </c>
      <c r="J109" s="23" t="str">
        <f>IF(NOT(MEBPercentData!I$1="Enthalpy"),MEBPercentData!I1,"")</f>
        <v>Ti</v>
      </c>
      <c r="K109" s="23" t="str">
        <f>IF(NOT(MEBPercentData!J$1="Enthalpy"),MEBPercentData!J1,"")</f>
        <v>Na</v>
      </c>
      <c r="L109" s="23" t="str">
        <f>IF(NOT(MEBPercentData!K$1="Enthalpy"),MEBPercentData!K1,"")</f>
        <v>K</v>
      </c>
      <c r="M109" s="23" t="str">
        <f>IF(NOT(MEBPercentData!L$1="Enthalpy"),MEBPercentData!L1,"")</f>
        <v>P</v>
      </c>
      <c r="N109" s="23" t="str">
        <f>IF(NOT(MEBPercentData!M$1="Enthalpy"),MEBPercentData!M1,"")</f>
        <v>S</v>
      </c>
      <c r="O109" s="23" t="str">
        <f>IF(NOT(MEBPercentData!N$1="Enthalpy"),MEBPercentData!N1,"")</f>
        <v>C</v>
      </c>
      <c r="P109" s="23" t="str">
        <f>IF(NOT(MEBPercentData!O$1="Enthalpy"),MEBPercentData!O1,"")</f>
        <v>H</v>
      </c>
      <c r="Q109" s="23" t="str">
        <f>IF(NOT(MEBPercentData!P$1="Enthalpy"),MEBPercentData!P1,"")</f>
        <v>N</v>
      </c>
      <c r="R109" s="23" t="str">
        <f>IF(NOT(MEBPercentData!Q$1="Enthalpy"),MEBPercentData!Q1,"")</f>
        <v>O</v>
      </c>
      <c r="S109" s="23" t="str">
        <f>IF(NOT(MEBPercentData!R$1="Enthalpy"),MEBPercentData!R1,"")</f>
        <v>Alkali</v>
      </c>
      <c r="T109" s="23" t="str">
        <f>IF(NOT(MEBPercentData!S$1="Enthalpy"),MEBPercentData!S1,"")</f>
        <v>Fe2O3</v>
      </c>
      <c r="U109" s="23" t="str">
        <f>IF(NOT(MEBPercentData!T$1="Enthalpy"),MEBPercentData!T1,"")</f>
        <v>FeO</v>
      </c>
      <c r="V109" s="23" t="str">
        <f>IF(NOT(MEBPercentData!U$1="Enthalpy"),MEBPercentData!U1,"")</f>
        <v>H2O</v>
      </c>
      <c r="W109" s="23" t="str">
        <f>IF(NOT(MEBPercentData!V$1="Enthalpy"),MEBPercentData!V1,"")</f>
        <v>Temp</v>
      </c>
      <c r="X109" s="23" t="str">
        <f>IF(NOT(MEBPercentData!W$1="Enthalpy"),MEBPercentData!W1,"")</f>
        <v/>
      </c>
      <c r="Y109" s="23" t="str">
        <f>IF(NOT(MEBPercentData!X$1="Enthalpy"),MEBPercentData!X1,"")</f>
        <v/>
      </c>
      <c r="Z109" s="23" t="str">
        <f>IF(NOT(MEBPercentData!Y$1="Enthalpy"),MEBPercentData!Y1,"")</f>
        <v/>
      </c>
      <c r="AA109" s="23" t="str">
        <f>IF(NOT(MEBPercentData!Z$1="Enthalpy"),MEBPercentData!Z1,"")</f>
        <v/>
      </c>
      <c r="AB109" s="23" t="str">
        <f>IF(NOT(MEBPercentData!AA$1="Enthalpy"),MEBPercentData!AA1,"")</f>
        <v/>
      </c>
      <c r="AC109" s="23" t="str">
        <f>IF(NOT(MEBPercentData!AB$1="Enthalpy"),MEBPercentData!AB1,"")</f>
        <v/>
      </c>
      <c r="AD109" s="23" t="str">
        <f>IF(NOT(MEBPercentData!AC$1="Enthalpy"),MEBPercentData!AC1,"")</f>
        <v/>
      </c>
      <c r="AE109" s="23" t="str">
        <f>IF(NOT(MEBPercentData!AD$1="Enthalpy"),MEBPercentData!AD1,"")</f>
        <v/>
      </c>
      <c r="AF109" s="23" t="str">
        <f>IF(NOT(MEBPercentData!AE$1="Enthalpy"),MEBPercentData!AE1,"")</f>
        <v/>
      </c>
      <c r="AG109" s="23" t="str">
        <f>IF(NOT(MEBPercentData!AF$1="Enthalpy"),MEBPercentData!AF1,"")</f>
        <v/>
      </c>
      <c r="AH109" s="23" t="str">
        <f>IF(NOT(MEBPercentData!AG$1="Enthalpy"),MEBPercentData!AG1,"")</f>
        <v/>
      </c>
      <c r="AI109" s="23" t="str">
        <f>IF(NOT(MEBPercentData!AH$1="Enthalpy"),MEBPercentData!AH1,"")</f>
        <v/>
      </c>
      <c r="AJ109" s="23" t="str">
        <f>IF(NOT(MEBPercentData!AI$1="Enthalpy"),MEBPercentData!AI1,"")</f>
        <v/>
      </c>
    </row>
    <row r="110" spans="1:37" ht="24" hidden="1" thickBot="1" x14ac:dyDescent="0.25">
      <c r="B110" s="230"/>
      <c r="C110" s="86"/>
      <c r="D110" s="250" t="s">
        <v>22</v>
      </c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2"/>
      <c r="AK110" s="87"/>
    </row>
    <row r="111" spans="1:37" ht="20.25" hidden="1" thickTop="1" thickBot="1" x14ac:dyDescent="0.25">
      <c r="B111" s="26" t="s">
        <v>11</v>
      </c>
      <c r="C111" s="231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</row>
    <row r="112" spans="1:37" ht="16.5" hidden="1" thickTop="1" x14ac:dyDescent="0.2">
      <c r="B112" s="32" t="str">
        <f>B65</f>
        <v>自产烧结矿</v>
      </c>
      <c r="C112" s="86"/>
      <c r="D112" s="88">
        <f>MEBPercentData!C4</f>
        <v>56.522516925778511</v>
      </c>
      <c r="E112" s="89">
        <f>MEBPercentData!D4</f>
        <v>7.0527252275378736</v>
      </c>
      <c r="F112" s="89">
        <f>MEBPercentData!E4</f>
        <v>0.93065553773954357</v>
      </c>
      <c r="G112" s="89">
        <f>MEBPercentData!F4</f>
        <v>2.2058350538083573</v>
      </c>
      <c r="H112" s="89">
        <f>MEBPercentData!G4</f>
        <v>0.8742506764688518</v>
      </c>
      <c r="I112" s="89">
        <f>MEBPercentData!H4</f>
        <v>0</v>
      </c>
      <c r="J112" s="89">
        <f>MEBPercentData!I4</f>
        <v>0</v>
      </c>
      <c r="K112" s="89">
        <f>MEBPercentData!J4</f>
        <v>0</v>
      </c>
      <c r="L112" s="89">
        <f>MEBPercentData!K4</f>
        <v>0</v>
      </c>
      <c r="M112" s="89">
        <f>MEBPercentData!L4</f>
        <v>0</v>
      </c>
      <c r="N112" s="89">
        <f>MEBPercentData!M4</f>
        <v>1.3435201248519234E-2</v>
      </c>
      <c r="O112" s="89">
        <f>MEBPercentData!N4</f>
        <v>0</v>
      </c>
      <c r="P112" s="89">
        <f>MEBPercentData!O4</f>
        <v>0</v>
      </c>
      <c r="Q112" s="89">
        <f>MEBPercentData!P4</f>
        <v>0</v>
      </c>
      <c r="R112" s="89">
        <f>MEBPercentData!Q4</f>
        <v>30.180003009158707</v>
      </c>
      <c r="S112" s="89">
        <f>MEBPercentData!R4</f>
        <v>0</v>
      </c>
      <c r="T112" s="89">
        <f>MEBPercentData!S4</f>
        <v>72.546334211186164</v>
      </c>
      <c r="U112" s="89">
        <f>MEBPercentData!T4</f>
        <v>7.4373711484332654</v>
      </c>
      <c r="V112" s="89">
        <f>MEBPercentData!U4</f>
        <v>0</v>
      </c>
      <c r="W112" s="89">
        <f>MEBPercentData!V4</f>
        <v>221.76080418418479</v>
      </c>
      <c r="X112" s="89" t="str">
        <f>MEBPercentData!W4</f>
        <v/>
      </c>
      <c r="Y112" s="89" t="str">
        <f>MEBPercentData!X4</f>
        <v/>
      </c>
      <c r="Z112" s="89" t="str">
        <f>MEBPercentData!Y4</f>
        <v/>
      </c>
      <c r="AA112" s="89" t="str">
        <f>MEBPercentData!Z4</f>
        <v/>
      </c>
      <c r="AB112" s="89" t="str">
        <f>MEBPercentData!AA4</f>
        <v/>
      </c>
      <c r="AC112" s="89" t="str">
        <f>MEBPercentData!AB4</f>
        <v/>
      </c>
      <c r="AD112" s="89" t="str">
        <f>MEBPercentData!AC4</f>
        <v/>
      </c>
      <c r="AE112" s="89" t="str">
        <f>MEBPercentData!AD4</f>
        <v/>
      </c>
      <c r="AF112" s="89" t="str">
        <f>MEBPercentData!AE4</f>
        <v/>
      </c>
      <c r="AG112" s="89" t="str">
        <f>MEBPercentData!AF4</f>
        <v/>
      </c>
      <c r="AH112" s="89" t="str">
        <f>MEBPercentData!AG4</f>
        <v/>
      </c>
      <c r="AI112" s="89" t="str">
        <f>MEBPercentData!AH4</f>
        <v/>
      </c>
      <c r="AJ112" s="90" t="str">
        <f>MEBPercentData!AI4</f>
        <v/>
      </c>
    </row>
    <row r="113" spans="2:36" ht="15.75" hidden="1" x14ac:dyDescent="0.2">
      <c r="B113" s="32" t="str">
        <f t="shared" ref="B113:B132" si="14">B66</f>
        <v>南非块矿</v>
      </c>
      <c r="C113" s="86"/>
      <c r="D113" s="91">
        <f>MEBPercentData!C5</f>
        <v>63.784476000570479</v>
      </c>
      <c r="E113" s="92">
        <f>MEBPercentData!D5</f>
        <v>0.14288301230169478</v>
      </c>
      <c r="F113" s="92">
        <f>MEBPercentData!E5</f>
        <v>0.12056013299035993</v>
      </c>
      <c r="G113" s="92">
        <f>MEBPercentData!F5</f>
        <v>2.9156790933000272</v>
      </c>
      <c r="H113" s="92">
        <f>MEBPercentData!G5</f>
        <v>0.68247383388376393</v>
      </c>
      <c r="I113" s="92">
        <f>MEBPercentData!H5</f>
        <v>4.644886178559491E-2</v>
      </c>
      <c r="J113" s="92">
        <f>MEBPercentData!I5</f>
        <v>5.9926857475241695E-3</v>
      </c>
      <c r="K113" s="92">
        <f>MEBPercentData!J5</f>
        <v>0</v>
      </c>
      <c r="L113" s="92">
        <f>MEBPercentData!K5</f>
        <v>0</v>
      </c>
      <c r="M113" s="92">
        <f>MEBPercentData!L5</f>
        <v>5.4978000000491828E-2</v>
      </c>
      <c r="N113" s="92">
        <f>MEBPercentData!M5</f>
        <v>2.9988000000268234E-2</v>
      </c>
      <c r="O113" s="92">
        <f>MEBPercentData!N5</f>
        <v>0</v>
      </c>
      <c r="P113" s="92">
        <f>MEBPercentData!O5</f>
        <v>4.4757759113267905E-3</v>
      </c>
      <c r="Q113" s="92">
        <f>MEBPercentData!P5</f>
        <v>0</v>
      </c>
      <c r="R113" s="92">
        <f>MEBPercentData!Q5</f>
        <v>31.523735519545092</v>
      </c>
      <c r="S113" s="92">
        <f>MEBPercentData!R5</f>
        <v>0</v>
      </c>
      <c r="T113" s="92">
        <f>MEBPercentData!S5</f>
        <v>90.439017885171523</v>
      </c>
      <c r="U113" s="92">
        <f>MEBPercentData!T5</f>
        <v>0.67972800000607836</v>
      </c>
      <c r="V113" s="92">
        <f>MEBPercentData!U5</f>
        <v>3.9999999105930231E-2</v>
      </c>
      <c r="W113" s="92">
        <f>MEBPercentData!V5</f>
        <v>1165.8549355515436</v>
      </c>
      <c r="X113" s="92" t="str">
        <f>MEBPercentData!W5</f>
        <v/>
      </c>
      <c r="Y113" s="92" t="str">
        <f>MEBPercentData!X5</f>
        <v/>
      </c>
      <c r="Z113" s="92" t="str">
        <f>MEBPercentData!Y5</f>
        <v/>
      </c>
      <c r="AA113" s="92" t="str">
        <f>MEBPercentData!Z5</f>
        <v/>
      </c>
      <c r="AB113" s="92" t="str">
        <f>MEBPercentData!AA5</f>
        <v/>
      </c>
      <c r="AC113" s="92" t="str">
        <f>MEBPercentData!AB5</f>
        <v/>
      </c>
      <c r="AD113" s="92" t="str">
        <f>MEBPercentData!AC5</f>
        <v/>
      </c>
      <c r="AE113" s="92" t="str">
        <f>MEBPercentData!AD5</f>
        <v/>
      </c>
      <c r="AF113" s="92" t="str">
        <f>MEBPercentData!AE5</f>
        <v/>
      </c>
      <c r="AG113" s="92" t="str">
        <f>MEBPercentData!AF5</f>
        <v/>
      </c>
      <c r="AH113" s="92" t="str">
        <f>MEBPercentData!AG5</f>
        <v/>
      </c>
      <c r="AI113" s="92" t="str">
        <f>MEBPercentData!AH5</f>
        <v/>
      </c>
      <c r="AJ113" s="93" t="str">
        <f>MEBPercentData!AI5</f>
        <v/>
      </c>
    </row>
    <row r="114" spans="2:36" ht="15.75" hidden="1" x14ac:dyDescent="0.2">
      <c r="B114" s="32" t="str">
        <f t="shared" si="14"/>
        <v>自产冶金焦</v>
      </c>
      <c r="C114" s="86"/>
      <c r="D114" s="91">
        <f>MEBPercentData!C6</f>
        <v>0</v>
      </c>
      <c r="E114" s="92">
        <f>MEBPercentData!D6</f>
        <v>5.6233510103043637E-2</v>
      </c>
      <c r="F114" s="92">
        <f>MEBPercentData!E6</f>
        <v>4.7448044013957781E-2</v>
      </c>
      <c r="G114" s="92">
        <f>MEBPercentData!F6</f>
        <v>2.6740129945894382</v>
      </c>
      <c r="H114" s="92">
        <f>MEBPercentData!G6</f>
        <v>2.156555686215305</v>
      </c>
      <c r="I114" s="92">
        <f>MEBPercentData!H6</f>
        <v>0</v>
      </c>
      <c r="J114" s="92">
        <f>MEBPercentData!I6</f>
        <v>0</v>
      </c>
      <c r="K114" s="92">
        <f>MEBPercentData!J6</f>
        <v>0</v>
      </c>
      <c r="L114" s="92">
        <f>MEBPercentData!K6</f>
        <v>0</v>
      </c>
      <c r="M114" s="92">
        <f>MEBPercentData!L6</f>
        <v>0</v>
      </c>
      <c r="N114" s="92">
        <f>MEBPercentData!M6</f>
        <v>0.80636260952015892</v>
      </c>
      <c r="O114" s="92">
        <f>MEBPercentData!N6</f>
        <v>83.559940071280394</v>
      </c>
      <c r="P114" s="92">
        <f>MEBPercentData!O6</f>
        <v>0.26772143240302482</v>
      </c>
      <c r="Q114" s="92">
        <f>MEBPercentData!P6</f>
        <v>0</v>
      </c>
      <c r="R114" s="92">
        <f>MEBPercentData!Q6</f>
        <v>7.4857924116970134</v>
      </c>
      <c r="S114" s="92">
        <f>MEBPercentData!R6</f>
        <v>0</v>
      </c>
      <c r="T114" s="92">
        <f>MEBPercentData!S6</f>
        <v>0</v>
      </c>
      <c r="U114" s="92">
        <f>MEBPercentData!T6</f>
        <v>0</v>
      </c>
      <c r="V114" s="92">
        <f>MEBPercentData!U6</f>
        <v>2.3926258304529098</v>
      </c>
      <c r="W114" s="92">
        <f>MEBPercentData!V6</f>
        <v>828.32919784780279</v>
      </c>
      <c r="X114" s="92" t="str">
        <f>MEBPercentData!W6</f>
        <v/>
      </c>
      <c r="Y114" s="92" t="str">
        <f>MEBPercentData!X6</f>
        <v/>
      </c>
      <c r="Z114" s="92" t="str">
        <f>MEBPercentData!Y6</f>
        <v/>
      </c>
      <c r="AA114" s="92" t="str">
        <f>MEBPercentData!Z6</f>
        <v/>
      </c>
      <c r="AB114" s="92" t="str">
        <f>MEBPercentData!AA6</f>
        <v/>
      </c>
      <c r="AC114" s="92" t="str">
        <f>MEBPercentData!AB6</f>
        <v/>
      </c>
      <c r="AD114" s="92" t="str">
        <f>MEBPercentData!AC6</f>
        <v/>
      </c>
      <c r="AE114" s="92" t="str">
        <f>MEBPercentData!AD6</f>
        <v/>
      </c>
      <c r="AF114" s="92" t="str">
        <f>MEBPercentData!AE6</f>
        <v/>
      </c>
      <c r="AG114" s="92" t="str">
        <f>MEBPercentData!AF6</f>
        <v/>
      </c>
      <c r="AH114" s="92" t="str">
        <f>MEBPercentData!AG6</f>
        <v/>
      </c>
      <c r="AI114" s="92" t="str">
        <f>MEBPercentData!AH6</f>
        <v/>
      </c>
      <c r="AJ114" s="93" t="str">
        <f>MEBPercentData!AI6</f>
        <v/>
      </c>
    </row>
    <row r="115" spans="2:36" ht="15.75" hidden="1" x14ac:dyDescent="0.2">
      <c r="B115" s="32" t="str">
        <f t="shared" si="14"/>
        <v>焦丁</v>
      </c>
      <c r="C115" s="86"/>
      <c r="D115" s="91">
        <f>MEBPercentData!C7</f>
        <v>0</v>
      </c>
      <c r="E115" s="92">
        <f>MEBPercentData!D7</f>
        <v>5.7047994504741961E-2</v>
      </c>
      <c r="F115" s="92">
        <f>MEBPercentData!E7</f>
        <v>4.8135279999576536E-2</v>
      </c>
      <c r="G115" s="92">
        <f>MEBPercentData!F7</f>
        <v>2.7127433151765881</v>
      </c>
      <c r="H115" s="92">
        <f>MEBPercentData!G7</f>
        <v>2.1877911713308116</v>
      </c>
      <c r="I115" s="92">
        <f>MEBPercentData!H7</f>
        <v>0</v>
      </c>
      <c r="J115" s="92">
        <f>MEBPercentData!I7</f>
        <v>0</v>
      </c>
      <c r="K115" s="92">
        <f>MEBPercentData!J7</f>
        <v>0</v>
      </c>
      <c r="L115" s="92">
        <f>MEBPercentData!K7</f>
        <v>0</v>
      </c>
      <c r="M115" s="92">
        <f>MEBPercentData!L7</f>
        <v>0</v>
      </c>
      <c r="N115" s="92">
        <f>MEBPercentData!M7</f>
        <v>0.81765477489530658</v>
      </c>
      <c r="O115" s="92">
        <f>MEBPercentData!N7</f>
        <v>84.757761096335472</v>
      </c>
      <c r="P115" s="92">
        <f>MEBPercentData!O7</f>
        <v>0.11097556885933646</v>
      </c>
      <c r="Q115" s="92">
        <f>MEBPercentData!P7</f>
        <v>0</v>
      </c>
      <c r="R115" s="92">
        <f>MEBPercentData!Q7</f>
        <v>6.3192887538001301</v>
      </c>
      <c r="S115" s="92">
        <f>MEBPercentData!R7</f>
        <v>0</v>
      </c>
      <c r="T115" s="92">
        <f>MEBPercentData!S7</f>
        <v>0</v>
      </c>
      <c r="U115" s="92">
        <f>MEBPercentData!T7</f>
        <v>0</v>
      </c>
      <c r="V115" s="92">
        <f>MEBPercentData!U7</f>
        <v>0.99178840565270265</v>
      </c>
      <c r="W115" s="92">
        <f>MEBPercentData!V7</f>
        <v>7033.7081808471485</v>
      </c>
      <c r="X115" s="92" t="str">
        <f>MEBPercentData!W7</f>
        <v/>
      </c>
      <c r="Y115" s="92" t="str">
        <f>MEBPercentData!X7</f>
        <v/>
      </c>
      <c r="Z115" s="92" t="str">
        <f>MEBPercentData!Y7</f>
        <v/>
      </c>
      <c r="AA115" s="92" t="str">
        <f>MEBPercentData!Z7</f>
        <v/>
      </c>
      <c r="AB115" s="92" t="str">
        <f>MEBPercentData!AA7</f>
        <v/>
      </c>
      <c r="AC115" s="92" t="str">
        <f>MEBPercentData!AB7</f>
        <v/>
      </c>
      <c r="AD115" s="92" t="str">
        <f>MEBPercentData!AC7</f>
        <v/>
      </c>
      <c r="AE115" s="92" t="str">
        <f>MEBPercentData!AD7</f>
        <v/>
      </c>
      <c r="AF115" s="92" t="str">
        <f>MEBPercentData!AE7</f>
        <v/>
      </c>
      <c r="AG115" s="92" t="str">
        <f>MEBPercentData!AF7</f>
        <v/>
      </c>
      <c r="AH115" s="92" t="str">
        <f>MEBPercentData!AG7</f>
        <v/>
      </c>
      <c r="AI115" s="92" t="str">
        <f>MEBPercentData!AH7</f>
        <v/>
      </c>
      <c r="AJ115" s="93" t="str">
        <f>MEBPercentData!AI7</f>
        <v/>
      </c>
    </row>
    <row r="116" spans="2:36" ht="15.75" hidden="1" x14ac:dyDescent="0.2">
      <c r="B116" s="32" t="str">
        <f t="shared" si="14"/>
        <v>PCI</v>
      </c>
      <c r="C116" s="86"/>
      <c r="D116" s="91">
        <f>MEBPercentData!C8</f>
        <v>0</v>
      </c>
      <c r="E116" s="92">
        <f>MEBPercentData!D8</f>
        <v>0.49920497876815362</v>
      </c>
      <c r="F116" s="92">
        <f>MEBPercentData!E8</f>
        <v>6.6697105925360781E-2</v>
      </c>
      <c r="G116" s="92">
        <f>MEBPercentData!F8</f>
        <v>2.1103742711578399</v>
      </c>
      <c r="H116" s="92">
        <f>MEBPercentData!G8</f>
        <v>1.8884735395635128</v>
      </c>
      <c r="I116" s="92">
        <f>MEBPercentData!H8</f>
        <v>0</v>
      </c>
      <c r="J116" s="92">
        <f>MEBPercentData!I8</f>
        <v>0</v>
      </c>
      <c r="K116" s="92">
        <f>MEBPercentData!J8</f>
        <v>0</v>
      </c>
      <c r="L116" s="92">
        <f>MEBPercentData!K8</f>
        <v>0</v>
      </c>
      <c r="M116" s="92">
        <f>MEBPercentData!L8</f>
        <v>0</v>
      </c>
      <c r="N116" s="92">
        <f>MEBPercentData!M8</f>
        <v>0</v>
      </c>
      <c r="O116" s="92">
        <f>MEBPercentData!N8</f>
        <v>71.073672978792075</v>
      </c>
      <c r="P116" s="92">
        <f>MEBPercentData!O8</f>
        <v>0.16017538963253508</v>
      </c>
      <c r="Q116" s="92">
        <f>MEBPercentData!P8</f>
        <v>0</v>
      </c>
      <c r="R116" s="92">
        <f>MEBPercentData!Q8</f>
        <v>5.5985737406223546</v>
      </c>
      <c r="S116" s="92">
        <f>MEBPercentData!R8</f>
        <v>0</v>
      </c>
      <c r="T116" s="92">
        <f>MEBPercentData!S8</f>
        <v>0</v>
      </c>
      <c r="U116" s="92">
        <f>MEBPercentData!T8</f>
        <v>0</v>
      </c>
      <c r="V116" s="92">
        <f>MEBPercentData!U8</f>
        <v>1.4314870916301432</v>
      </c>
      <c r="W116" s="92">
        <f>MEBPercentData!V8</f>
        <v>1936.7726078622966</v>
      </c>
      <c r="X116" s="92" t="str">
        <f>MEBPercentData!W8</f>
        <v/>
      </c>
      <c r="Y116" s="92" t="str">
        <f>MEBPercentData!X8</f>
        <v/>
      </c>
      <c r="Z116" s="92" t="str">
        <f>MEBPercentData!Y8</f>
        <v/>
      </c>
      <c r="AA116" s="92" t="str">
        <f>MEBPercentData!Z8</f>
        <v/>
      </c>
      <c r="AB116" s="92" t="str">
        <f>MEBPercentData!AA8</f>
        <v/>
      </c>
      <c r="AC116" s="92" t="str">
        <f>MEBPercentData!AB8</f>
        <v/>
      </c>
      <c r="AD116" s="92" t="str">
        <f>MEBPercentData!AC8</f>
        <v/>
      </c>
      <c r="AE116" s="92" t="str">
        <f>MEBPercentData!AD8</f>
        <v/>
      </c>
      <c r="AF116" s="92" t="str">
        <f>MEBPercentData!AE8</f>
        <v/>
      </c>
      <c r="AG116" s="92" t="str">
        <f>MEBPercentData!AF8</f>
        <v/>
      </c>
      <c r="AH116" s="92" t="str">
        <f>MEBPercentData!AG8</f>
        <v/>
      </c>
      <c r="AI116" s="92" t="str">
        <f>MEBPercentData!AH8</f>
        <v/>
      </c>
      <c r="AJ116" s="93" t="str">
        <f>MEBPercentData!AI8</f>
        <v/>
      </c>
    </row>
    <row r="117" spans="2:36" ht="15.75" hidden="1" x14ac:dyDescent="0.2">
      <c r="B117" s="32" t="str">
        <f t="shared" si="14"/>
        <v>美国球团</v>
      </c>
      <c r="C117" s="86"/>
      <c r="D117" s="91">
        <f>MEBPercentData!C9</f>
        <v>63.265085981297418</v>
      </c>
      <c r="E117" s="92">
        <f>MEBPercentData!D9</f>
        <v>0.53951630564977004</v>
      </c>
      <c r="F117" s="92">
        <f>MEBPercentData!E9</f>
        <v>0.17508717988075356</v>
      </c>
      <c r="G117" s="92">
        <f>MEBPercentData!F9</f>
        <v>2.1986230287936728</v>
      </c>
      <c r="H117" s="92">
        <f>MEBPercentData!G9</f>
        <v>0.10244379553860916</v>
      </c>
      <c r="I117" s="92">
        <f>MEBPercentData!H9</f>
        <v>0.1049327927693922</v>
      </c>
      <c r="J117" s="92">
        <f>MEBPercentData!I9</f>
        <v>5.8020420815200688E-3</v>
      </c>
      <c r="K117" s="92">
        <f>MEBPercentData!J9</f>
        <v>0.10769565981369088</v>
      </c>
      <c r="L117" s="92">
        <f>MEBPercentData!K9</f>
        <v>7.6324031104024082E-2</v>
      </c>
      <c r="M117" s="92">
        <f>MEBPercentData!L9</f>
        <v>1.0645799996852879E-2</v>
      </c>
      <c r="N117" s="92">
        <f>MEBPercentData!M9</f>
        <v>2.9033999991416939E-2</v>
      </c>
      <c r="O117" s="92">
        <f>MEBPercentData!N9</f>
        <v>0</v>
      </c>
      <c r="P117" s="92">
        <f>MEBPercentData!O9</f>
        <v>0.36029997211646286</v>
      </c>
      <c r="Q117" s="92">
        <f>MEBPercentData!P9</f>
        <v>0</v>
      </c>
      <c r="R117" s="92">
        <f>MEBPercentData!Q9</f>
        <v>33.029250859305357</v>
      </c>
      <c r="S117" s="92">
        <f>MEBPercentData!R9</f>
        <v>0.23711099992990473</v>
      </c>
      <c r="T117" s="92">
        <f>MEBPercentData!S9</f>
        <v>90.0001083356089</v>
      </c>
      <c r="U117" s="92">
        <f>MEBPercentData!T9</f>
        <v>0.40647599987983735</v>
      </c>
      <c r="V117" s="92">
        <f>MEBPercentData!U9</f>
        <v>3.2200000286102299</v>
      </c>
      <c r="W117" s="92">
        <f>MEBPercentData!V9</f>
        <v>1451.2411278977124</v>
      </c>
      <c r="X117" s="92" t="str">
        <f>MEBPercentData!W9</f>
        <v/>
      </c>
      <c r="Y117" s="92" t="str">
        <f>MEBPercentData!X9</f>
        <v/>
      </c>
      <c r="Z117" s="92" t="str">
        <f>MEBPercentData!Y9</f>
        <v/>
      </c>
      <c r="AA117" s="92" t="str">
        <f>MEBPercentData!Z9</f>
        <v/>
      </c>
      <c r="AB117" s="92" t="str">
        <f>MEBPercentData!AA9</f>
        <v/>
      </c>
      <c r="AC117" s="92" t="str">
        <f>MEBPercentData!AB9</f>
        <v/>
      </c>
      <c r="AD117" s="92" t="str">
        <f>MEBPercentData!AC9</f>
        <v/>
      </c>
      <c r="AE117" s="92" t="str">
        <f>MEBPercentData!AD9</f>
        <v/>
      </c>
      <c r="AF117" s="92" t="str">
        <f>MEBPercentData!AE9</f>
        <v/>
      </c>
      <c r="AG117" s="92" t="str">
        <f>MEBPercentData!AF9</f>
        <v/>
      </c>
      <c r="AH117" s="92" t="str">
        <f>MEBPercentData!AG9</f>
        <v/>
      </c>
      <c r="AI117" s="92" t="str">
        <f>MEBPercentData!AH9</f>
        <v/>
      </c>
      <c r="AJ117" s="93" t="str">
        <f>MEBPercentData!AI9</f>
        <v/>
      </c>
    </row>
    <row r="118" spans="2:36" ht="15.75" hidden="1" x14ac:dyDescent="0.2">
      <c r="B118" s="32" t="str">
        <f t="shared" si="14"/>
        <v>风</v>
      </c>
      <c r="C118" s="86"/>
      <c r="D118" s="91">
        <f>MEBPercentData!C10</f>
        <v>0</v>
      </c>
      <c r="E118" s="92">
        <f>MEBPercentData!D10</f>
        <v>0</v>
      </c>
      <c r="F118" s="92">
        <f>MEBPercentData!E10</f>
        <v>0</v>
      </c>
      <c r="G118" s="92">
        <f>MEBPercentData!F10</f>
        <v>0</v>
      </c>
      <c r="H118" s="92">
        <f>MEBPercentData!G10</f>
        <v>0</v>
      </c>
      <c r="I118" s="92">
        <f>MEBPercentData!H10</f>
        <v>0</v>
      </c>
      <c r="J118" s="92">
        <f>MEBPercentData!I10</f>
        <v>0</v>
      </c>
      <c r="K118" s="92">
        <f>MEBPercentData!J10</f>
        <v>0</v>
      </c>
      <c r="L118" s="92">
        <f>MEBPercentData!K10</f>
        <v>0</v>
      </c>
      <c r="M118" s="92">
        <f>MEBPercentData!L10</f>
        <v>0</v>
      </c>
      <c r="N118" s="92">
        <f>MEBPercentData!M10</f>
        <v>0</v>
      </c>
      <c r="O118" s="92">
        <f>MEBPercentData!N10</f>
        <v>0</v>
      </c>
      <c r="P118" s="92">
        <f>MEBPercentData!O10</f>
        <v>0.13679717216576628</v>
      </c>
      <c r="Q118" s="92">
        <f>MEBPercentData!P10</f>
        <v>71.066361946052751</v>
      </c>
      <c r="R118" s="92">
        <f>MEBPercentData!Q10</f>
        <v>28.796851727834387</v>
      </c>
      <c r="S118" s="92">
        <f>MEBPercentData!R10</f>
        <v>0</v>
      </c>
      <c r="T118" s="92">
        <f>MEBPercentData!S10</f>
        <v>0</v>
      </c>
      <c r="U118" s="92">
        <f>MEBPercentData!T10</f>
        <v>0</v>
      </c>
      <c r="V118" s="92">
        <f>MEBPercentData!U10</f>
        <v>1.2225560154780766</v>
      </c>
      <c r="W118" s="92">
        <f>MEBPercentData!V10</f>
        <v>927.92091907579811</v>
      </c>
      <c r="X118" s="92" t="str">
        <f>MEBPercentData!W10</f>
        <v/>
      </c>
      <c r="Y118" s="92" t="str">
        <f>MEBPercentData!X10</f>
        <v/>
      </c>
      <c r="Z118" s="92" t="str">
        <f>MEBPercentData!Y10</f>
        <v/>
      </c>
      <c r="AA118" s="92" t="str">
        <f>MEBPercentData!Z10</f>
        <v/>
      </c>
      <c r="AB118" s="92" t="str">
        <f>MEBPercentData!AA10</f>
        <v/>
      </c>
      <c r="AC118" s="92" t="str">
        <f>MEBPercentData!AB10</f>
        <v/>
      </c>
      <c r="AD118" s="92" t="str">
        <f>MEBPercentData!AC10</f>
        <v/>
      </c>
      <c r="AE118" s="92" t="str">
        <f>MEBPercentData!AD10</f>
        <v/>
      </c>
      <c r="AF118" s="92" t="str">
        <f>MEBPercentData!AE10</f>
        <v/>
      </c>
      <c r="AG118" s="92" t="str">
        <f>MEBPercentData!AF10</f>
        <v/>
      </c>
      <c r="AH118" s="92" t="str">
        <f>MEBPercentData!AG10</f>
        <v/>
      </c>
      <c r="AI118" s="92" t="str">
        <f>MEBPercentData!AH10</f>
        <v/>
      </c>
      <c r="AJ118" s="93" t="str">
        <f>MEBPercentData!AI10</f>
        <v/>
      </c>
    </row>
    <row r="119" spans="2:36" ht="15.75" hidden="1" x14ac:dyDescent="0.2">
      <c r="B119" s="32" t="str">
        <f t="shared" si="14"/>
        <v/>
      </c>
      <c r="C119" s="86"/>
      <c r="D119" s="91" t="str">
        <f>MEBPercentData!C11</f>
        <v/>
      </c>
      <c r="E119" s="92" t="str">
        <f>MEBPercentData!D11</f>
        <v/>
      </c>
      <c r="F119" s="92" t="str">
        <f>MEBPercentData!E11</f>
        <v/>
      </c>
      <c r="G119" s="92" t="str">
        <f>MEBPercentData!F11</f>
        <v/>
      </c>
      <c r="H119" s="92" t="str">
        <f>MEBPercentData!G11</f>
        <v/>
      </c>
      <c r="I119" s="92" t="str">
        <f>MEBPercentData!H11</f>
        <v/>
      </c>
      <c r="J119" s="92" t="str">
        <f>MEBPercentData!I11</f>
        <v/>
      </c>
      <c r="K119" s="92" t="str">
        <f>MEBPercentData!J11</f>
        <v/>
      </c>
      <c r="L119" s="92" t="str">
        <f>MEBPercentData!K11</f>
        <v/>
      </c>
      <c r="M119" s="92" t="str">
        <f>MEBPercentData!L11</f>
        <v/>
      </c>
      <c r="N119" s="92" t="str">
        <f>MEBPercentData!M11</f>
        <v/>
      </c>
      <c r="O119" s="92" t="str">
        <f>MEBPercentData!N11</f>
        <v/>
      </c>
      <c r="P119" s="92" t="str">
        <f>MEBPercentData!O11</f>
        <v/>
      </c>
      <c r="Q119" s="92" t="str">
        <f>MEBPercentData!P11</f>
        <v/>
      </c>
      <c r="R119" s="92" t="str">
        <f>MEBPercentData!Q11</f>
        <v/>
      </c>
      <c r="S119" s="92" t="str">
        <f>MEBPercentData!R11</f>
        <v/>
      </c>
      <c r="T119" s="92" t="str">
        <f>MEBPercentData!S11</f>
        <v/>
      </c>
      <c r="U119" s="92" t="str">
        <f>MEBPercentData!T11</f>
        <v/>
      </c>
      <c r="V119" s="92" t="str">
        <f>MEBPercentData!U11</f>
        <v/>
      </c>
      <c r="W119" s="92" t="str">
        <f>MEBPercentData!V11</f>
        <v/>
      </c>
      <c r="X119" s="92" t="str">
        <f>MEBPercentData!W11</f>
        <v/>
      </c>
      <c r="Y119" s="92" t="str">
        <f>MEBPercentData!X11</f>
        <v/>
      </c>
      <c r="Z119" s="92" t="str">
        <f>MEBPercentData!Y11</f>
        <v/>
      </c>
      <c r="AA119" s="92" t="str">
        <f>MEBPercentData!Z11</f>
        <v/>
      </c>
      <c r="AB119" s="92" t="str">
        <f>MEBPercentData!AA11</f>
        <v/>
      </c>
      <c r="AC119" s="92" t="str">
        <f>MEBPercentData!AB11</f>
        <v/>
      </c>
      <c r="AD119" s="92" t="str">
        <f>MEBPercentData!AC11</f>
        <v/>
      </c>
      <c r="AE119" s="92" t="str">
        <f>MEBPercentData!AD11</f>
        <v/>
      </c>
      <c r="AF119" s="92" t="str">
        <f>MEBPercentData!AE11</f>
        <v/>
      </c>
      <c r="AG119" s="92" t="str">
        <f>MEBPercentData!AF11</f>
        <v/>
      </c>
      <c r="AH119" s="92" t="str">
        <f>MEBPercentData!AG11</f>
        <v/>
      </c>
      <c r="AI119" s="92" t="str">
        <f>MEBPercentData!AH11</f>
        <v/>
      </c>
      <c r="AJ119" s="93" t="str">
        <f>MEBPercentData!AI11</f>
        <v/>
      </c>
    </row>
    <row r="120" spans="2:36" ht="15.75" hidden="1" x14ac:dyDescent="0.2">
      <c r="B120" s="32" t="str">
        <f t="shared" si="14"/>
        <v/>
      </c>
      <c r="C120" s="86"/>
      <c r="D120" s="91" t="str">
        <f>MEBPercentData!C12</f>
        <v/>
      </c>
      <c r="E120" s="92" t="str">
        <f>MEBPercentData!D12</f>
        <v/>
      </c>
      <c r="F120" s="92" t="str">
        <f>MEBPercentData!E12</f>
        <v/>
      </c>
      <c r="G120" s="92" t="str">
        <f>MEBPercentData!F12</f>
        <v/>
      </c>
      <c r="H120" s="92" t="str">
        <f>MEBPercentData!G12</f>
        <v/>
      </c>
      <c r="I120" s="92" t="str">
        <f>MEBPercentData!H12</f>
        <v/>
      </c>
      <c r="J120" s="92" t="str">
        <f>MEBPercentData!I12</f>
        <v/>
      </c>
      <c r="K120" s="92" t="str">
        <f>MEBPercentData!J12</f>
        <v/>
      </c>
      <c r="L120" s="92" t="str">
        <f>MEBPercentData!K12</f>
        <v/>
      </c>
      <c r="M120" s="92" t="str">
        <f>MEBPercentData!L12</f>
        <v/>
      </c>
      <c r="N120" s="92" t="str">
        <f>MEBPercentData!M12</f>
        <v/>
      </c>
      <c r="O120" s="92" t="str">
        <f>MEBPercentData!N12</f>
        <v/>
      </c>
      <c r="P120" s="92" t="str">
        <f>MEBPercentData!O12</f>
        <v/>
      </c>
      <c r="Q120" s="92" t="str">
        <f>MEBPercentData!P12</f>
        <v/>
      </c>
      <c r="R120" s="92" t="str">
        <f>MEBPercentData!Q12</f>
        <v/>
      </c>
      <c r="S120" s="92" t="str">
        <f>MEBPercentData!R12</f>
        <v/>
      </c>
      <c r="T120" s="92" t="str">
        <f>MEBPercentData!S12</f>
        <v/>
      </c>
      <c r="U120" s="92" t="str">
        <f>MEBPercentData!T12</f>
        <v/>
      </c>
      <c r="V120" s="92" t="str">
        <f>MEBPercentData!U12</f>
        <v/>
      </c>
      <c r="W120" s="92" t="str">
        <f>MEBPercentData!V12</f>
        <v/>
      </c>
      <c r="X120" s="92" t="str">
        <f>MEBPercentData!W12</f>
        <v/>
      </c>
      <c r="Y120" s="92" t="str">
        <f>MEBPercentData!X12</f>
        <v/>
      </c>
      <c r="Z120" s="92" t="str">
        <f>MEBPercentData!Y12</f>
        <v/>
      </c>
      <c r="AA120" s="92" t="str">
        <f>MEBPercentData!Z12</f>
        <v/>
      </c>
      <c r="AB120" s="92" t="str">
        <f>MEBPercentData!AA12</f>
        <v/>
      </c>
      <c r="AC120" s="92" t="str">
        <f>MEBPercentData!AB12</f>
        <v/>
      </c>
      <c r="AD120" s="92" t="str">
        <f>MEBPercentData!AC12</f>
        <v/>
      </c>
      <c r="AE120" s="92" t="str">
        <f>MEBPercentData!AD12</f>
        <v/>
      </c>
      <c r="AF120" s="92" t="str">
        <f>MEBPercentData!AE12</f>
        <v/>
      </c>
      <c r="AG120" s="92" t="str">
        <f>MEBPercentData!AF12</f>
        <v/>
      </c>
      <c r="AH120" s="92" t="str">
        <f>MEBPercentData!AG12</f>
        <v/>
      </c>
      <c r="AI120" s="92" t="str">
        <f>MEBPercentData!AH12</f>
        <v/>
      </c>
      <c r="AJ120" s="93" t="str">
        <f>MEBPercentData!AI12</f>
        <v/>
      </c>
    </row>
    <row r="121" spans="2:36" ht="15.75" hidden="1" x14ac:dyDescent="0.2">
      <c r="B121" s="32" t="str">
        <f t="shared" si="14"/>
        <v/>
      </c>
      <c r="C121" s="86"/>
      <c r="D121" s="91" t="str">
        <f>MEBPercentData!C13</f>
        <v/>
      </c>
      <c r="E121" s="92" t="str">
        <f>MEBPercentData!D13</f>
        <v/>
      </c>
      <c r="F121" s="92" t="str">
        <f>MEBPercentData!E13</f>
        <v/>
      </c>
      <c r="G121" s="92" t="str">
        <f>MEBPercentData!F13</f>
        <v/>
      </c>
      <c r="H121" s="92" t="str">
        <f>MEBPercentData!G13</f>
        <v/>
      </c>
      <c r="I121" s="92" t="str">
        <f>MEBPercentData!H13</f>
        <v/>
      </c>
      <c r="J121" s="92" t="str">
        <f>MEBPercentData!I13</f>
        <v/>
      </c>
      <c r="K121" s="92" t="str">
        <f>MEBPercentData!J13</f>
        <v/>
      </c>
      <c r="L121" s="92" t="str">
        <f>MEBPercentData!K13</f>
        <v/>
      </c>
      <c r="M121" s="92" t="str">
        <f>MEBPercentData!L13</f>
        <v/>
      </c>
      <c r="N121" s="92" t="str">
        <f>MEBPercentData!M13</f>
        <v/>
      </c>
      <c r="O121" s="92" t="str">
        <f>MEBPercentData!N13</f>
        <v/>
      </c>
      <c r="P121" s="92" t="str">
        <f>MEBPercentData!O13</f>
        <v/>
      </c>
      <c r="Q121" s="92" t="str">
        <f>MEBPercentData!P13</f>
        <v/>
      </c>
      <c r="R121" s="92" t="str">
        <f>MEBPercentData!Q13</f>
        <v/>
      </c>
      <c r="S121" s="92" t="str">
        <f>MEBPercentData!R13</f>
        <v/>
      </c>
      <c r="T121" s="92" t="str">
        <f>MEBPercentData!S13</f>
        <v/>
      </c>
      <c r="U121" s="92" t="str">
        <f>MEBPercentData!T13</f>
        <v/>
      </c>
      <c r="V121" s="92" t="str">
        <f>MEBPercentData!U13</f>
        <v/>
      </c>
      <c r="W121" s="92" t="str">
        <f>MEBPercentData!V13</f>
        <v/>
      </c>
      <c r="X121" s="92" t="str">
        <f>MEBPercentData!W13</f>
        <v/>
      </c>
      <c r="Y121" s="92" t="str">
        <f>MEBPercentData!X13</f>
        <v/>
      </c>
      <c r="Z121" s="92" t="str">
        <f>MEBPercentData!Y13</f>
        <v/>
      </c>
      <c r="AA121" s="92" t="str">
        <f>MEBPercentData!Z13</f>
        <v/>
      </c>
      <c r="AB121" s="92" t="str">
        <f>MEBPercentData!AA13</f>
        <v/>
      </c>
      <c r="AC121" s="92" t="str">
        <f>MEBPercentData!AB13</f>
        <v/>
      </c>
      <c r="AD121" s="92" t="str">
        <f>MEBPercentData!AC13</f>
        <v/>
      </c>
      <c r="AE121" s="92" t="str">
        <f>MEBPercentData!AD13</f>
        <v/>
      </c>
      <c r="AF121" s="92" t="str">
        <f>MEBPercentData!AE13</f>
        <v/>
      </c>
      <c r="AG121" s="92" t="str">
        <f>MEBPercentData!AF13</f>
        <v/>
      </c>
      <c r="AH121" s="92" t="str">
        <f>MEBPercentData!AG13</f>
        <v/>
      </c>
      <c r="AI121" s="92" t="str">
        <f>MEBPercentData!AH13</f>
        <v/>
      </c>
      <c r="AJ121" s="93" t="str">
        <f>MEBPercentData!AI13</f>
        <v/>
      </c>
    </row>
    <row r="122" spans="2:36" ht="15.75" hidden="1" x14ac:dyDescent="0.2">
      <c r="B122" s="32" t="str">
        <f t="shared" si="14"/>
        <v/>
      </c>
      <c r="C122" s="86"/>
      <c r="D122" s="91" t="str">
        <f>MEBPercentData!C14</f>
        <v/>
      </c>
      <c r="E122" s="92" t="str">
        <f>MEBPercentData!D14</f>
        <v/>
      </c>
      <c r="F122" s="92" t="str">
        <f>MEBPercentData!E14</f>
        <v/>
      </c>
      <c r="G122" s="92" t="str">
        <f>MEBPercentData!F14</f>
        <v/>
      </c>
      <c r="H122" s="92" t="str">
        <f>MEBPercentData!G14</f>
        <v/>
      </c>
      <c r="I122" s="92" t="str">
        <f>MEBPercentData!H14</f>
        <v/>
      </c>
      <c r="J122" s="92" t="str">
        <f>MEBPercentData!I14</f>
        <v/>
      </c>
      <c r="K122" s="92" t="str">
        <f>MEBPercentData!J14</f>
        <v/>
      </c>
      <c r="L122" s="92" t="str">
        <f>MEBPercentData!K14</f>
        <v/>
      </c>
      <c r="M122" s="92" t="str">
        <f>MEBPercentData!L14</f>
        <v/>
      </c>
      <c r="N122" s="92" t="str">
        <f>MEBPercentData!M14</f>
        <v/>
      </c>
      <c r="O122" s="92" t="str">
        <f>MEBPercentData!N14</f>
        <v/>
      </c>
      <c r="P122" s="92" t="str">
        <f>MEBPercentData!O14</f>
        <v/>
      </c>
      <c r="Q122" s="92" t="str">
        <f>MEBPercentData!P14</f>
        <v/>
      </c>
      <c r="R122" s="92" t="str">
        <f>MEBPercentData!Q14</f>
        <v/>
      </c>
      <c r="S122" s="92" t="str">
        <f>MEBPercentData!R14</f>
        <v/>
      </c>
      <c r="T122" s="92" t="str">
        <f>MEBPercentData!S14</f>
        <v/>
      </c>
      <c r="U122" s="92" t="str">
        <f>MEBPercentData!T14</f>
        <v/>
      </c>
      <c r="V122" s="92" t="str">
        <f>MEBPercentData!U14</f>
        <v/>
      </c>
      <c r="W122" s="92" t="str">
        <f>MEBPercentData!V14</f>
        <v/>
      </c>
      <c r="X122" s="92" t="str">
        <f>MEBPercentData!W14</f>
        <v/>
      </c>
      <c r="Y122" s="92" t="str">
        <f>MEBPercentData!X14</f>
        <v/>
      </c>
      <c r="Z122" s="92" t="str">
        <f>MEBPercentData!Y14</f>
        <v/>
      </c>
      <c r="AA122" s="92" t="str">
        <f>MEBPercentData!Z14</f>
        <v/>
      </c>
      <c r="AB122" s="92" t="str">
        <f>MEBPercentData!AA14</f>
        <v/>
      </c>
      <c r="AC122" s="92" t="str">
        <f>MEBPercentData!AB14</f>
        <v/>
      </c>
      <c r="AD122" s="92" t="str">
        <f>MEBPercentData!AC14</f>
        <v/>
      </c>
      <c r="AE122" s="92" t="str">
        <f>MEBPercentData!AD14</f>
        <v/>
      </c>
      <c r="AF122" s="92" t="str">
        <f>MEBPercentData!AE14</f>
        <v/>
      </c>
      <c r="AG122" s="92" t="str">
        <f>MEBPercentData!AF14</f>
        <v/>
      </c>
      <c r="AH122" s="92" t="str">
        <f>MEBPercentData!AG14</f>
        <v/>
      </c>
      <c r="AI122" s="92" t="str">
        <f>MEBPercentData!AH14</f>
        <v/>
      </c>
      <c r="AJ122" s="93" t="str">
        <f>MEBPercentData!AI14</f>
        <v/>
      </c>
    </row>
    <row r="123" spans="2:36" ht="15.75" hidden="1" x14ac:dyDescent="0.2">
      <c r="B123" s="32" t="str">
        <f t="shared" si="14"/>
        <v/>
      </c>
      <c r="C123" s="86"/>
      <c r="D123" s="91" t="str">
        <f>MEBPercentData!C15</f>
        <v/>
      </c>
      <c r="E123" s="92" t="str">
        <f>MEBPercentData!D15</f>
        <v/>
      </c>
      <c r="F123" s="92" t="str">
        <f>MEBPercentData!E15</f>
        <v/>
      </c>
      <c r="G123" s="92" t="str">
        <f>MEBPercentData!F15</f>
        <v/>
      </c>
      <c r="H123" s="92" t="str">
        <f>MEBPercentData!G15</f>
        <v/>
      </c>
      <c r="I123" s="92" t="str">
        <f>MEBPercentData!H15</f>
        <v/>
      </c>
      <c r="J123" s="92" t="str">
        <f>MEBPercentData!I15</f>
        <v/>
      </c>
      <c r="K123" s="92" t="str">
        <f>MEBPercentData!J15</f>
        <v/>
      </c>
      <c r="L123" s="92" t="str">
        <f>MEBPercentData!K15</f>
        <v/>
      </c>
      <c r="M123" s="92" t="str">
        <f>MEBPercentData!L15</f>
        <v/>
      </c>
      <c r="N123" s="92" t="str">
        <f>MEBPercentData!M15</f>
        <v/>
      </c>
      <c r="O123" s="92" t="str">
        <f>MEBPercentData!N15</f>
        <v/>
      </c>
      <c r="P123" s="92" t="str">
        <f>MEBPercentData!O15</f>
        <v/>
      </c>
      <c r="Q123" s="92" t="str">
        <f>MEBPercentData!P15</f>
        <v/>
      </c>
      <c r="R123" s="92" t="str">
        <f>MEBPercentData!Q15</f>
        <v/>
      </c>
      <c r="S123" s="92" t="str">
        <f>MEBPercentData!R15</f>
        <v/>
      </c>
      <c r="T123" s="92" t="str">
        <f>MEBPercentData!S15</f>
        <v/>
      </c>
      <c r="U123" s="92" t="str">
        <f>MEBPercentData!T15</f>
        <v/>
      </c>
      <c r="V123" s="92" t="str">
        <f>MEBPercentData!U15</f>
        <v/>
      </c>
      <c r="W123" s="92" t="str">
        <f>MEBPercentData!V15</f>
        <v/>
      </c>
      <c r="X123" s="92" t="str">
        <f>MEBPercentData!W15</f>
        <v/>
      </c>
      <c r="Y123" s="92" t="str">
        <f>MEBPercentData!X15</f>
        <v/>
      </c>
      <c r="Z123" s="92" t="str">
        <f>MEBPercentData!Y15</f>
        <v/>
      </c>
      <c r="AA123" s="92" t="str">
        <f>MEBPercentData!Z15</f>
        <v/>
      </c>
      <c r="AB123" s="92" t="str">
        <f>MEBPercentData!AA15</f>
        <v/>
      </c>
      <c r="AC123" s="92" t="str">
        <f>MEBPercentData!AB15</f>
        <v/>
      </c>
      <c r="AD123" s="92" t="str">
        <f>MEBPercentData!AC15</f>
        <v/>
      </c>
      <c r="AE123" s="92" t="str">
        <f>MEBPercentData!AD15</f>
        <v/>
      </c>
      <c r="AF123" s="92" t="str">
        <f>MEBPercentData!AE15</f>
        <v/>
      </c>
      <c r="AG123" s="92" t="str">
        <f>MEBPercentData!AF15</f>
        <v/>
      </c>
      <c r="AH123" s="92" t="str">
        <f>MEBPercentData!AG15</f>
        <v/>
      </c>
      <c r="AI123" s="92" t="str">
        <f>MEBPercentData!AH15</f>
        <v/>
      </c>
      <c r="AJ123" s="93" t="str">
        <f>MEBPercentData!AI15</f>
        <v/>
      </c>
    </row>
    <row r="124" spans="2:36" ht="15.75" hidden="1" x14ac:dyDescent="0.2">
      <c r="B124" s="32" t="str">
        <f t="shared" si="14"/>
        <v/>
      </c>
      <c r="C124" s="86"/>
      <c r="D124" s="91" t="str">
        <f>MEBPercentData!C16</f>
        <v/>
      </c>
      <c r="E124" s="92" t="str">
        <f>MEBPercentData!D16</f>
        <v/>
      </c>
      <c r="F124" s="92" t="str">
        <f>MEBPercentData!E16</f>
        <v/>
      </c>
      <c r="G124" s="92" t="str">
        <f>MEBPercentData!F16</f>
        <v/>
      </c>
      <c r="H124" s="92" t="str">
        <f>MEBPercentData!G16</f>
        <v/>
      </c>
      <c r="I124" s="92" t="str">
        <f>MEBPercentData!H16</f>
        <v/>
      </c>
      <c r="J124" s="92" t="str">
        <f>MEBPercentData!I16</f>
        <v/>
      </c>
      <c r="K124" s="92" t="str">
        <f>MEBPercentData!J16</f>
        <v/>
      </c>
      <c r="L124" s="92" t="str">
        <f>MEBPercentData!K16</f>
        <v/>
      </c>
      <c r="M124" s="92" t="str">
        <f>MEBPercentData!L16</f>
        <v/>
      </c>
      <c r="N124" s="92" t="str">
        <f>MEBPercentData!M16</f>
        <v/>
      </c>
      <c r="O124" s="92" t="str">
        <f>MEBPercentData!N16</f>
        <v/>
      </c>
      <c r="P124" s="92" t="str">
        <f>MEBPercentData!O16</f>
        <v/>
      </c>
      <c r="Q124" s="92" t="str">
        <f>MEBPercentData!P16</f>
        <v/>
      </c>
      <c r="R124" s="92" t="str">
        <f>MEBPercentData!Q16</f>
        <v/>
      </c>
      <c r="S124" s="92" t="str">
        <f>MEBPercentData!R16</f>
        <v/>
      </c>
      <c r="T124" s="92" t="str">
        <f>MEBPercentData!S16</f>
        <v/>
      </c>
      <c r="U124" s="92" t="str">
        <f>MEBPercentData!T16</f>
        <v/>
      </c>
      <c r="V124" s="92" t="str">
        <f>MEBPercentData!U16</f>
        <v/>
      </c>
      <c r="W124" s="92" t="str">
        <f>MEBPercentData!V16</f>
        <v/>
      </c>
      <c r="X124" s="92" t="str">
        <f>MEBPercentData!W16</f>
        <v/>
      </c>
      <c r="Y124" s="92" t="str">
        <f>MEBPercentData!X16</f>
        <v/>
      </c>
      <c r="Z124" s="92" t="str">
        <f>MEBPercentData!Y16</f>
        <v/>
      </c>
      <c r="AA124" s="92" t="str">
        <f>MEBPercentData!Z16</f>
        <v/>
      </c>
      <c r="AB124" s="92" t="str">
        <f>MEBPercentData!AA16</f>
        <v/>
      </c>
      <c r="AC124" s="92" t="str">
        <f>MEBPercentData!AB16</f>
        <v/>
      </c>
      <c r="AD124" s="92" t="str">
        <f>MEBPercentData!AC16</f>
        <v/>
      </c>
      <c r="AE124" s="92" t="str">
        <f>MEBPercentData!AD16</f>
        <v/>
      </c>
      <c r="AF124" s="92" t="str">
        <f>MEBPercentData!AE16</f>
        <v/>
      </c>
      <c r="AG124" s="92" t="str">
        <f>MEBPercentData!AF16</f>
        <v/>
      </c>
      <c r="AH124" s="92" t="str">
        <f>MEBPercentData!AG16</f>
        <v/>
      </c>
      <c r="AI124" s="92" t="str">
        <f>MEBPercentData!AH16</f>
        <v/>
      </c>
      <c r="AJ124" s="93" t="str">
        <f>MEBPercentData!AI16</f>
        <v/>
      </c>
    </row>
    <row r="125" spans="2:36" ht="15.75" hidden="1" x14ac:dyDescent="0.2">
      <c r="B125" s="32" t="str">
        <f t="shared" si="14"/>
        <v/>
      </c>
      <c r="C125" s="86"/>
      <c r="D125" s="91" t="str">
        <f>MEBPercentData!C17</f>
        <v/>
      </c>
      <c r="E125" s="92" t="str">
        <f>MEBPercentData!D17</f>
        <v/>
      </c>
      <c r="F125" s="92" t="str">
        <f>MEBPercentData!E17</f>
        <v/>
      </c>
      <c r="G125" s="92" t="str">
        <f>MEBPercentData!F17</f>
        <v/>
      </c>
      <c r="H125" s="92" t="str">
        <f>MEBPercentData!G17</f>
        <v/>
      </c>
      <c r="I125" s="92" t="str">
        <f>MEBPercentData!H17</f>
        <v/>
      </c>
      <c r="J125" s="92" t="str">
        <f>MEBPercentData!I17</f>
        <v/>
      </c>
      <c r="K125" s="92" t="str">
        <f>MEBPercentData!J17</f>
        <v/>
      </c>
      <c r="L125" s="92" t="str">
        <f>MEBPercentData!K17</f>
        <v/>
      </c>
      <c r="M125" s="92" t="str">
        <f>MEBPercentData!L17</f>
        <v/>
      </c>
      <c r="N125" s="92" t="str">
        <f>MEBPercentData!M17</f>
        <v/>
      </c>
      <c r="O125" s="92" t="str">
        <f>MEBPercentData!N17</f>
        <v/>
      </c>
      <c r="P125" s="92" t="str">
        <f>MEBPercentData!O17</f>
        <v/>
      </c>
      <c r="Q125" s="92" t="str">
        <f>MEBPercentData!P17</f>
        <v/>
      </c>
      <c r="R125" s="92" t="str">
        <f>MEBPercentData!Q17</f>
        <v/>
      </c>
      <c r="S125" s="92" t="str">
        <f>MEBPercentData!R17</f>
        <v/>
      </c>
      <c r="T125" s="92" t="str">
        <f>MEBPercentData!S17</f>
        <v/>
      </c>
      <c r="U125" s="92" t="str">
        <f>MEBPercentData!T17</f>
        <v/>
      </c>
      <c r="V125" s="92" t="str">
        <f>MEBPercentData!U17</f>
        <v/>
      </c>
      <c r="W125" s="92" t="str">
        <f>MEBPercentData!V17</f>
        <v/>
      </c>
      <c r="X125" s="92" t="str">
        <f>MEBPercentData!W17</f>
        <v/>
      </c>
      <c r="Y125" s="92" t="str">
        <f>MEBPercentData!X17</f>
        <v/>
      </c>
      <c r="Z125" s="92" t="str">
        <f>MEBPercentData!Y17</f>
        <v/>
      </c>
      <c r="AA125" s="92" t="str">
        <f>MEBPercentData!Z17</f>
        <v/>
      </c>
      <c r="AB125" s="92" t="str">
        <f>MEBPercentData!AA17</f>
        <v/>
      </c>
      <c r="AC125" s="92" t="str">
        <f>MEBPercentData!AB17</f>
        <v/>
      </c>
      <c r="AD125" s="92" t="str">
        <f>MEBPercentData!AC17</f>
        <v/>
      </c>
      <c r="AE125" s="92" t="str">
        <f>MEBPercentData!AD17</f>
        <v/>
      </c>
      <c r="AF125" s="92" t="str">
        <f>MEBPercentData!AE17</f>
        <v/>
      </c>
      <c r="AG125" s="92" t="str">
        <f>MEBPercentData!AF17</f>
        <v/>
      </c>
      <c r="AH125" s="92" t="str">
        <f>MEBPercentData!AG17</f>
        <v/>
      </c>
      <c r="AI125" s="92" t="str">
        <f>MEBPercentData!AH17</f>
        <v/>
      </c>
      <c r="AJ125" s="93" t="str">
        <f>MEBPercentData!AI17</f>
        <v/>
      </c>
    </row>
    <row r="126" spans="2:36" ht="15.75" hidden="1" x14ac:dyDescent="0.2">
      <c r="B126" s="32" t="str">
        <f t="shared" si="14"/>
        <v/>
      </c>
      <c r="C126" s="86"/>
      <c r="D126" s="91" t="str">
        <f>MEBPercentData!C18</f>
        <v/>
      </c>
      <c r="E126" s="92" t="str">
        <f>MEBPercentData!D18</f>
        <v/>
      </c>
      <c r="F126" s="92" t="str">
        <f>MEBPercentData!E18</f>
        <v/>
      </c>
      <c r="G126" s="92" t="str">
        <f>MEBPercentData!F18</f>
        <v/>
      </c>
      <c r="H126" s="92" t="str">
        <f>MEBPercentData!G18</f>
        <v/>
      </c>
      <c r="I126" s="92" t="str">
        <f>MEBPercentData!H18</f>
        <v/>
      </c>
      <c r="J126" s="92" t="str">
        <f>MEBPercentData!I18</f>
        <v/>
      </c>
      <c r="K126" s="92" t="str">
        <f>MEBPercentData!J18</f>
        <v/>
      </c>
      <c r="L126" s="92" t="str">
        <f>MEBPercentData!K18</f>
        <v/>
      </c>
      <c r="M126" s="92" t="str">
        <f>MEBPercentData!L18</f>
        <v/>
      </c>
      <c r="N126" s="92" t="str">
        <f>MEBPercentData!M18</f>
        <v/>
      </c>
      <c r="O126" s="92" t="str">
        <f>MEBPercentData!N18</f>
        <v/>
      </c>
      <c r="P126" s="92" t="str">
        <f>MEBPercentData!O18</f>
        <v/>
      </c>
      <c r="Q126" s="92" t="str">
        <f>MEBPercentData!P18</f>
        <v/>
      </c>
      <c r="R126" s="92" t="str">
        <f>MEBPercentData!Q18</f>
        <v/>
      </c>
      <c r="S126" s="92" t="str">
        <f>MEBPercentData!R18</f>
        <v/>
      </c>
      <c r="T126" s="92" t="str">
        <f>MEBPercentData!S18</f>
        <v/>
      </c>
      <c r="U126" s="92" t="str">
        <f>MEBPercentData!T18</f>
        <v/>
      </c>
      <c r="V126" s="92" t="str">
        <f>MEBPercentData!U18</f>
        <v/>
      </c>
      <c r="W126" s="92" t="str">
        <f>MEBPercentData!V18</f>
        <v/>
      </c>
      <c r="X126" s="92" t="str">
        <f>MEBPercentData!W18</f>
        <v/>
      </c>
      <c r="Y126" s="92" t="str">
        <f>MEBPercentData!X18</f>
        <v/>
      </c>
      <c r="Z126" s="92" t="str">
        <f>MEBPercentData!Y18</f>
        <v/>
      </c>
      <c r="AA126" s="92" t="str">
        <f>MEBPercentData!Z18</f>
        <v/>
      </c>
      <c r="AB126" s="92" t="str">
        <f>MEBPercentData!AA18</f>
        <v/>
      </c>
      <c r="AC126" s="92" t="str">
        <f>MEBPercentData!AB18</f>
        <v/>
      </c>
      <c r="AD126" s="92" t="str">
        <f>MEBPercentData!AC18</f>
        <v/>
      </c>
      <c r="AE126" s="92" t="str">
        <f>MEBPercentData!AD18</f>
        <v/>
      </c>
      <c r="AF126" s="92" t="str">
        <f>MEBPercentData!AE18</f>
        <v/>
      </c>
      <c r="AG126" s="92" t="str">
        <f>MEBPercentData!AF18</f>
        <v/>
      </c>
      <c r="AH126" s="92" t="str">
        <f>MEBPercentData!AG18</f>
        <v/>
      </c>
      <c r="AI126" s="92" t="str">
        <f>MEBPercentData!AH18</f>
        <v/>
      </c>
      <c r="AJ126" s="93" t="str">
        <f>MEBPercentData!AI18</f>
        <v/>
      </c>
    </row>
    <row r="127" spans="2:36" ht="15.75" hidden="1" x14ac:dyDescent="0.2">
      <c r="B127" s="32" t="str">
        <f t="shared" si="14"/>
        <v/>
      </c>
      <c r="C127" s="86"/>
      <c r="D127" s="91" t="str">
        <f>MEBPercentData!C19</f>
        <v/>
      </c>
      <c r="E127" s="92" t="str">
        <f>MEBPercentData!D19</f>
        <v/>
      </c>
      <c r="F127" s="92" t="str">
        <f>MEBPercentData!E19</f>
        <v/>
      </c>
      <c r="G127" s="92" t="str">
        <f>MEBPercentData!F19</f>
        <v/>
      </c>
      <c r="H127" s="92" t="str">
        <f>MEBPercentData!G19</f>
        <v/>
      </c>
      <c r="I127" s="92" t="str">
        <f>MEBPercentData!H19</f>
        <v/>
      </c>
      <c r="J127" s="92" t="str">
        <f>MEBPercentData!I19</f>
        <v/>
      </c>
      <c r="K127" s="92" t="str">
        <f>MEBPercentData!J19</f>
        <v/>
      </c>
      <c r="L127" s="92" t="str">
        <f>MEBPercentData!K19</f>
        <v/>
      </c>
      <c r="M127" s="92" t="str">
        <f>MEBPercentData!L19</f>
        <v/>
      </c>
      <c r="N127" s="92" t="str">
        <f>MEBPercentData!M19</f>
        <v/>
      </c>
      <c r="O127" s="92" t="str">
        <f>MEBPercentData!N19</f>
        <v/>
      </c>
      <c r="P127" s="92" t="str">
        <f>MEBPercentData!O19</f>
        <v/>
      </c>
      <c r="Q127" s="92" t="str">
        <f>MEBPercentData!P19</f>
        <v/>
      </c>
      <c r="R127" s="92" t="str">
        <f>MEBPercentData!Q19</f>
        <v/>
      </c>
      <c r="S127" s="92" t="str">
        <f>MEBPercentData!R19</f>
        <v/>
      </c>
      <c r="T127" s="92" t="str">
        <f>MEBPercentData!S19</f>
        <v/>
      </c>
      <c r="U127" s="92" t="str">
        <f>MEBPercentData!T19</f>
        <v/>
      </c>
      <c r="V127" s="92" t="str">
        <f>MEBPercentData!U19</f>
        <v/>
      </c>
      <c r="W127" s="92" t="str">
        <f>MEBPercentData!V19</f>
        <v/>
      </c>
      <c r="X127" s="92" t="str">
        <f>MEBPercentData!W19</f>
        <v/>
      </c>
      <c r="Y127" s="92" t="str">
        <f>MEBPercentData!X19</f>
        <v/>
      </c>
      <c r="Z127" s="92" t="str">
        <f>MEBPercentData!Y19</f>
        <v/>
      </c>
      <c r="AA127" s="92" t="str">
        <f>MEBPercentData!Z19</f>
        <v/>
      </c>
      <c r="AB127" s="92" t="str">
        <f>MEBPercentData!AA19</f>
        <v/>
      </c>
      <c r="AC127" s="92" t="str">
        <f>MEBPercentData!AB19</f>
        <v/>
      </c>
      <c r="AD127" s="92" t="str">
        <f>MEBPercentData!AC19</f>
        <v/>
      </c>
      <c r="AE127" s="92" t="str">
        <f>MEBPercentData!AD19</f>
        <v/>
      </c>
      <c r="AF127" s="92" t="str">
        <f>MEBPercentData!AE19</f>
        <v/>
      </c>
      <c r="AG127" s="92" t="str">
        <f>MEBPercentData!AF19</f>
        <v/>
      </c>
      <c r="AH127" s="92" t="str">
        <f>MEBPercentData!AG19</f>
        <v/>
      </c>
      <c r="AI127" s="92" t="str">
        <f>MEBPercentData!AH19</f>
        <v/>
      </c>
      <c r="AJ127" s="93" t="str">
        <f>MEBPercentData!AI19</f>
        <v/>
      </c>
    </row>
    <row r="128" spans="2:36" ht="15.75" hidden="1" x14ac:dyDescent="0.2">
      <c r="B128" s="32" t="str">
        <f t="shared" si="14"/>
        <v/>
      </c>
      <c r="C128" s="86"/>
      <c r="D128" s="91" t="str">
        <f>MEBPercentData!C20</f>
        <v/>
      </c>
      <c r="E128" s="92" t="str">
        <f>MEBPercentData!D20</f>
        <v/>
      </c>
      <c r="F128" s="92" t="str">
        <f>MEBPercentData!E20</f>
        <v/>
      </c>
      <c r="G128" s="92" t="str">
        <f>MEBPercentData!F20</f>
        <v/>
      </c>
      <c r="H128" s="92" t="str">
        <f>MEBPercentData!G20</f>
        <v/>
      </c>
      <c r="I128" s="92" t="str">
        <f>MEBPercentData!H20</f>
        <v/>
      </c>
      <c r="J128" s="92" t="str">
        <f>MEBPercentData!I20</f>
        <v/>
      </c>
      <c r="K128" s="92" t="str">
        <f>MEBPercentData!J20</f>
        <v/>
      </c>
      <c r="L128" s="92" t="str">
        <f>MEBPercentData!K20</f>
        <v/>
      </c>
      <c r="M128" s="92" t="str">
        <f>MEBPercentData!L20</f>
        <v/>
      </c>
      <c r="N128" s="92" t="str">
        <f>MEBPercentData!M20</f>
        <v/>
      </c>
      <c r="O128" s="92" t="str">
        <f>MEBPercentData!N20</f>
        <v/>
      </c>
      <c r="P128" s="92" t="str">
        <f>MEBPercentData!O20</f>
        <v/>
      </c>
      <c r="Q128" s="92" t="str">
        <f>MEBPercentData!P20</f>
        <v/>
      </c>
      <c r="R128" s="92" t="str">
        <f>MEBPercentData!Q20</f>
        <v/>
      </c>
      <c r="S128" s="92" t="str">
        <f>MEBPercentData!R20</f>
        <v/>
      </c>
      <c r="T128" s="92" t="str">
        <f>MEBPercentData!S20</f>
        <v/>
      </c>
      <c r="U128" s="92" t="str">
        <f>MEBPercentData!T20</f>
        <v/>
      </c>
      <c r="V128" s="92" t="str">
        <f>MEBPercentData!U20</f>
        <v/>
      </c>
      <c r="W128" s="92" t="str">
        <f>MEBPercentData!V20</f>
        <v/>
      </c>
      <c r="X128" s="92" t="str">
        <f>MEBPercentData!W20</f>
        <v/>
      </c>
      <c r="Y128" s="92" t="str">
        <f>MEBPercentData!X20</f>
        <v/>
      </c>
      <c r="Z128" s="92" t="str">
        <f>MEBPercentData!Y20</f>
        <v/>
      </c>
      <c r="AA128" s="92" t="str">
        <f>MEBPercentData!Z20</f>
        <v/>
      </c>
      <c r="AB128" s="92" t="str">
        <f>MEBPercentData!AA20</f>
        <v/>
      </c>
      <c r="AC128" s="92" t="str">
        <f>MEBPercentData!AB20</f>
        <v/>
      </c>
      <c r="AD128" s="92" t="str">
        <f>MEBPercentData!AC20</f>
        <v/>
      </c>
      <c r="AE128" s="92" t="str">
        <f>MEBPercentData!AD20</f>
        <v/>
      </c>
      <c r="AF128" s="92" t="str">
        <f>MEBPercentData!AE20</f>
        <v/>
      </c>
      <c r="AG128" s="92" t="str">
        <f>MEBPercentData!AF20</f>
        <v/>
      </c>
      <c r="AH128" s="92" t="str">
        <f>MEBPercentData!AG20</f>
        <v/>
      </c>
      <c r="AI128" s="92" t="str">
        <f>MEBPercentData!AH20</f>
        <v/>
      </c>
      <c r="AJ128" s="93" t="str">
        <f>MEBPercentData!AI20</f>
        <v/>
      </c>
    </row>
    <row r="129" spans="2:36" ht="15.75" hidden="1" x14ac:dyDescent="0.2">
      <c r="B129" s="32" t="str">
        <f t="shared" si="14"/>
        <v/>
      </c>
      <c r="C129" s="86"/>
      <c r="D129" s="91" t="str">
        <f>MEBPercentData!C21</f>
        <v/>
      </c>
      <c r="E129" s="92" t="str">
        <f>MEBPercentData!D21</f>
        <v/>
      </c>
      <c r="F129" s="92" t="str">
        <f>MEBPercentData!E21</f>
        <v/>
      </c>
      <c r="G129" s="92" t="str">
        <f>MEBPercentData!F21</f>
        <v/>
      </c>
      <c r="H129" s="92" t="str">
        <f>MEBPercentData!G21</f>
        <v/>
      </c>
      <c r="I129" s="92" t="str">
        <f>MEBPercentData!H21</f>
        <v/>
      </c>
      <c r="J129" s="92" t="str">
        <f>MEBPercentData!I21</f>
        <v/>
      </c>
      <c r="K129" s="92" t="str">
        <f>MEBPercentData!J21</f>
        <v/>
      </c>
      <c r="L129" s="92" t="str">
        <f>MEBPercentData!K21</f>
        <v/>
      </c>
      <c r="M129" s="92" t="str">
        <f>MEBPercentData!L21</f>
        <v/>
      </c>
      <c r="N129" s="92" t="str">
        <f>MEBPercentData!M21</f>
        <v/>
      </c>
      <c r="O129" s="92" t="str">
        <f>MEBPercentData!N21</f>
        <v/>
      </c>
      <c r="P129" s="92" t="str">
        <f>MEBPercentData!O21</f>
        <v/>
      </c>
      <c r="Q129" s="92" t="str">
        <f>MEBPercentData!P21</f>
        <v/>
      </c>
      <c r="R129" s="92" t="str">
        <f>MEBPercentData!Q21</f>
        <v/>
      </c>
      <c r="S129" s="92" t="str">
        <f>MEBPercentData!R21</f>
        <v/>
      </c>
      <c r="T129" s="92" t="str">
        <f>MEBPercentData!S21</f>
        <v/>
      </c>
      <c r="U129" s="92" t="str">
        <f>MEBPercentData!T21</f>
        <v/>
      </c>
      <c r="V129" s="92" t="str">
        <f>MEBPercentData!U21</f>
        <v/>
      </c>
      <c r="W129" s="92" t="str">
        <f>MEBPercentData!V21</f>
        <v/>
      </c>
      <c r="X129" s="92" t="str">
        <f>MEBPercentData!W21</f>
        <v/>
      </c>
      <c r="Y129" s="92" t="str">
        <f>MEBPercentData!X21</f>
        <v/>
      </c>
      <c r="Z129" s="92" t="str">
        <f>MEBPercentData!Y21</f>
        <v/>
      </c>
      <c r="AA129" s="92" t="str">
        <f>MEBPercentData!Z21</f>
        <v/>
      </c>
      <c r="AB129" s="92" t="str">
        <f>MEBPercentData!AA21</f>
        <v/>
      </c>
      <c r="AC129" s="92" t="str">
        <f>MEBPercentData!AB21</f>
        <v/>
      </c>
      <c r="AD129" s="92" t="str">
        <f>MEBPercentData!AC21</f>
        <v/>
      </c>
      <c r="AE129" s="92" t="str">
        <f>MEBPercentData!AD21</f>
        <v/>
      </c>
      <c r="AF129" s="92" t="str">
        <f>MEBPercentData!AE21</f>
        <v/>
      </c>
      <c r="AG129" s="92" t="str">
        <f>MEBPercentData!AF21</f>
        <v/>
      </c>
      <c r="AH129" s="92" t="str">
        <f>MEBPercentData!AG21</f>
        <v/>
      </c>
      <c r="AI129" s="92" t="str">
        <f>MEBPercentData!AH21</f>
        <v/>
      </c>
      <c r="AJ129" s="93" t="str">
        <f>MEBPercentData!AI21</f>
        <v/>
      </c>
    </row>
    <row r="130" spans="2:36" ht="15.75" hidden="1" x14ac:dyDescent="0.2">
      <c r="B130" s="32" t="str">
        <f t="shared" si="14"/>
        <v/>
      </c>
      <c r="C130" s="86"/>
      <c r="D130" s="91" t="str">
        <f>MEBPercentData!C22</f>
        <v/>
      </c>
      <c r="E130" s="92" t="str">
        <f>MEBPercentData!D22</f>
        <v/>
      </c>
      <c r="F130" s="92" t="str">
        <f>MEBPercentData!E22</f>
        <v/>
      </c>
      <c r="G130" s="92" t="str">
        <f>MEBPercentData!F22</f>
        <v/>
      </c>
      <c r="H130" s="92" t="str">
        <f>MEBPercentData!G22</f>
        <v/>
      </c>
      <c r="I130" s="92" t="str">
        <f>MEBPercentData!H22</f>
        <v/>
      </c>
      <c r="J130" s="92" t="str">
        <f>MEBPercentData!I22</f>
        <v/>
      </c>
      <c r="K130" s="92" t="str">
        <f>MEBPercentData!J22</f>
        <v/>
      </c>
      <c r="L130" s="92" t="str">
        <f>MEBPercentData!K22</f>
        <v/>
      </c>
      <c r="M130" s="92" t="str">
        <f>MEBPercentData!L22</f>
        <v/>
      </c>
      <c r="N130" s="92" t="str">
        <f>MEBPercentData!M22</f>
        <v/>
      </c>
      <c r="O130" s="92" t="str">
        <f>MEBPercentData!N22</f>
        <v/>
      </c>
      <c r="P130" s="92" t="str">
        <f>MEBPercentData!O22</f>
        <v/>
      </c>
      <c r="Q130" s="92" t="str">
        <f>MEBPercentData!P22</f>
        <v/>
      </c>
      <c r="R130" s="92" t="str">
        <f>MEBPercentData!Q22</f>
        <v/>
      </c>
      <c r="S130" s="92" t="str">
        <f>MEBPercentData!R22</f>
        <v/>
      </c>
      <c r="T130" s="92" t="str">
        <f>MEBPercentData!S22</f>
        <v/>
      </c>
      <c r="U130" s="92" t="str">
        <f>MEBPercentData!T22</f>
        <v/>
      </c>
      <c r="V130" s="92" t="str">
        <f>MEBPercentData!U22</f>
        <v/>
      </c>
      <c r="W130" s="92" t="str">
        <f>MEBPercentData!V22</f>
        <v/>
      </c>
      <c r="X130" s="92" t="str">
        <f>MEBPercentData!W22</f>
        <v/>
      </c>
      <c r="Y130" s="92" t="str">
        <f>MEBPercentData!X22</f>
        <v/>
      </c>
      <c r="Z130" s="92" t="str">
        <f>MEBPercentData!Y22</f>
        <v/>
      </c>
      <c r="AA130" s="92" t="str">
        <f>MEBPercentData!Z22</f>
        <v/>
      </c>
      <c r="AB130" s="92" t="str">
        <f>MEBPercentData!AA22</f>
        <v/>
      </c>
      <c r="AC130" s="92" t="str">
        <f>MEBPercentData!AB22</f>
        <v/>
      </c>
      <c r="AD130" s="92" t="str">
        <f>MEBPercentData!AC22</f>
        <v/>
      </c>
      <c r="AE130" s="92" t="str">
        <f>MEBPercentData!AD22</f>
        <v/>
      </c>
      <c r="AF130" s="92" t="str">
        <f>MEBPercentData!AE22</f>
        <v/>
      </c>
      <c r="AG130" s="92" t="str">
        <f>MEBPercentData!AF22</f>
        <v/>
      </c>
      <c r="AH130" s="92" t="str">
        <f>MEBPercentData!AG22</f>
        <v/>
      </c>
      <c r="AI130" s="92" t="str">
        <f>MEBPercentData!AH22</f>
        <v/>
      </c>
      <c r="AJ130" s="93" t="str">
        <f>MEBPercentData!AI22</f>
        <v/>
      </c>
    </row>
    <row r="131" spans="2:36" ht="15.75" hidden="1" x14ac:dyDescent="0.2">
      <c r="B131" s="32" t="str">
        <f t="shared" si="14"/>
        <v/>
      </c>
      <c r="C131" s="86"/>
      <c r="D131" s="91" t="str">
        <f>MEBPercentData!C23</f>
        <v/>
      </c>
      <c r="E131" s="92" t="str">
        <f>MEBPercentData!D23</f>
        <v/>
      </c>
      <c r="F131" s="92" t="str">
        <f>MEBPercentData!E23</f>
        <v/>
      </c>
      <c r="G131" s="92" t="str">
        <f>MEBPercentData!F23</f>
        <v/>
      </c>
      <c r="H131" s="92" t="str">
        <f>MEBPercentData!G23</f>
        <v/>
      </c>
      <c r="I131" s="92" t="str">
        <f>MEBPercentData!H23</f>
        <v/>
      </c>
      <c r="J131" s="92" t="str">
        <f>MEBPercentData!I23</f>
        <v/>
      </c>
      <c r="K131" s="92" t="str">
        <f>MEBPercentData!J23</f>
        <v/>
      </c>
      <c r="L131" s="92" t="str">
        <f>MEBPercentData!K23</f>
        <v/>
      </c>
      <c r="M131" s="92" t="str">
        <f>MEBPercentData!L23</f>
        <v/>
      </c>
      <c r="N131" s="92" t="str">
        <f>MEBPercentData!M23</f>
        <v/>
      </c>
      <c r="O131" s="92" t="str">
        <f>MEBPercentData!N23</f>
        <v/>
      </c>
      <c r="P131" s="92" t="str">
        <f>MEBPercentData!O23</f>
        <v/>
      </c>
      <c r="Q131" s="92" t="str">
        <f>MEBPercentData!P23</f>
        <v/>
      </c>
      <c r="R131" s="92" t="str">
        <f>MEBPercentData!Q23</f>
        <v/>
      </c>
      <c r="S131" s="92" t="str">
        <f>MEBPercentData!R23</f>
        <v/>
      </c>
      <c r="T131" s="92" t="str">
        <f>MEBPercentData!S23</f>
        <v/>
      </c>
      <c r="U131" s="92" t="str">
        <f>MEBPercentData!T23</f>
        <v/>
      </c>
      <c r="V131" s="92" t="str">
        <f>MEBPercentData!U23</f>
        <v/>
      </c>
      <c r="W131" s="92" t="str">
        <f>MEBPercentData!V23</f>
        <v/>
      </c>
      <c r="X131" s="92" t="str">
        <f>MEBPercentData!W23</f>
        <v/>
      </c>
      <c r="Y131" s="92" t="str">
        <f>MEBPercentData!X23</f>
        <v/>
      </c>
      <c r="Z131" s="92" t="str">
        <f>MEBPercentData!Y23</f>
        <v/>
      </c>
      <c r="AA131" s="92" t="str">
        <f>MEBPercentData!Z23</f>
        <v/>
      </c>
      <c r="AB131" s="92" t="str">
        <f>MEBPercentData!AA23</f>
        <v/>
      </c>
      <c r="AC131" s="92" t="str">
        <f>MEBPercentData!AB23</f>
        <v/>
      </c>
      <c r="AD131" s="92" t="str">
        <f>MEBPercentData!AC23</f>
        <v/>
      </c>
      <c r="AE131" s="92" t="str">
        <f>MEBPercentData!AD23</f>
        <v/>
      </c>
      <c r="AF131" s="92" t="str">
        <f>MEBPercentData!AE23</f>
        <v/>
      </c>
      <c r="AG131" s="92" t="str">
        <f>MEBPercentData!AF23</f>
        <v/>
      </c>
      <c r="AH131" s="92" t="str">
        <f>MEBPercentData!AG23</f>
        <v/>
      </c>
      <c r="AI131" s="92" t="str">
        <f>MEBPercentData!AH23</f>
        <v/>
      </c>
      <c r="AJ131" s="93" t="str">
        <f>MEBPercentData!AI23</f>
        <v/>
      </c>
    </row>
    <row r="132" spans="2:36" ht="16.5" hidden="1" thickBot="1" x14ac:dyDescent="0.25">
      <c r="B132" s="32" t="str">
        <f t="shared" si="14"/>
        <v/>
      </c>
      <c r="C132" s="86"/>
      <c r="D132" s="91" t="str">
        <f>MEBPercentData!C24</f>
        <v/>
      </c>
      <c r="E132" s="92" t="str">
        <f>MEBPercentData!D24</f>
        <v/>
      </c>
      <c r="F132" s="92" t="str">
        <f>MEBPercentData!E24</f>
        <v/>
      </c>
      <c r="G132" s="92" t="str">
        <f>MEBPercentData!F24</f>
        <v/>
      </c>
      <c r="H132" s="92" t="str">
        <f>MEBPercentData!G24</f>
        <v/>
      </c>
      <c r="I132" s="92" t="str">
        <f>MEBPercentData!H24</f>
        <v/>
      </c>
      <c r="J132" s="92" t="str">
        <f>MEBPercentData!I24</f>
        <v/>
      </c>
      <c r="K132" s="92" t="str">
        <f>MEBPercentData!J24</f>
        <v/>
      </c>
      <c r="L132" s="92" t="str">
        <f>MEBPercentData!K24</f>
        <v/>
      </c>
      <c r="M132" s="92" t="str">
        <f>MEBPercentData!L24</f>
        <v/>
      </c>
      <c r="N132" s="92" t="str">
        <f>MEBPercentData!M24</f>
        <v/>
      </c>
      <c r="O132" s="92" t="str">
        <f>MEBPercentData!N24</f>
        <v/>
      </c>
      <c r="P132" s="92" t="str">
        <f>MEBPercentData!O24</f>
        <v/>
      </c>
      <c r="Q132" s="92" t="str">
        <f>MEBPercentData!P24</f>
        <v/>
      </c>
      <c r="R132" s="92" t="str">
        <f>MEBPercentData!Q24</f>
        <v/>
      </c>
      <c r="S132" s="92" t="str">
        <f>MEBPercentData!R24</f>
        <v/>
      </c>
      <c r="T132" s="92" t="str">
        <f>MEBPercentData!S24</f>
        <v/>
      </c>
      <c r="U132" s="92" t="str">
        <f>MEBPercentData!T24</f>
        <v/>
      </c>
      <c r="V132" s="92" t="str">
        <f>MEBPercentData!U24</f>
        <v/>
      </c>
      <c r="W132" s="92" t="str">
        <f>MEBPercentData!V24</f>
        <v/>
      </c>
      <c r="X132" s="92" t="str">
        <f>MEBPercentData!W24</f>
        <v/>
      </c>
      <c r="Y132" s="92" t="str">
        <f>MEBPercentData!X24</f>
        <v/>
      </c>
      <c r="Z132" s="92" t="str">
        <f>MEBPercentData!Y24</f>
        <v/>
      </c>
      <c r="AA132" s="92" t="str">
        <f>MEBPercentData!Z24</f>
        <v/>
      </c>
      <c r="AB132" s="92" t="str">
        <f>MEBPercentData!AA24</f>
        <v/>
      </c>
      <c r="AC132" s="92" t="str">
        <f>MEBPercentData!AB24</f>
        <v/>
      </c>
      <c r="AD132" s="92" t="str">
        <f>MEBPercentData!AC24</f>
        <v/>
      </c>
      <c r="AE132" s="92" t="str">
        <f>MEBPercentData!AD24</f>
        <v/>
      </c>
      <c r="AF132" s="92" t="str">
        <f>MEBPercentData!AE24</f>
        <v/>
      </c>
      <c r="AG132" s="92" t="str">
        <f>MEBPercentData!AF24</f>
        <v/>
      </c>
      <c r="AH132" s="92" t="str">
        <f>MEBPercentData!AG24</f>
        <v/>
      </c>
      <c r="AI132" s="92" t="str">
        <f>MEBPercentData!AH24</f>
        <v/>
      </c>
      <c r="AJ132" s="93" t="str">
        <f>MEBPercentData!AI24</f>
        <v/>
      </c>
    </row>
    <row r="133" spans="2:36" ht="20.25" hidden="1" thickTop="1" thickBot="1" x14ac:dyDescent="0.25">
      <c r="B133" s="84" t="s">
        <v>12</v>
      </c>
      <c r="C133" s="94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</row>
    <row r="134" spans="2:36" ht="16.5" hidden="1" thickTop="1" x14ac:dyDescent="0.2">
      <c r="B134" s="55" t="str">
        <f>B88</f>
        <v>铁水</v>
      </c>
      <c r="C134" s="95"/>
      <c r="D134" s="96">
        <f>MEBPercentData!C26</f>
        <v>94.866987843452662</v>
      </c>
      <c r="E134" s="97">
        <f>MEBPercentData!D26</f>
        <v>0</v>
      </c>
      <c r="F134" s="97">
        <f>MEBPercentData!E26</f>
        <v>0</v>
      </c>
      <c r="G134" s="97">
        <f>MEBPercentData!F26</f>
        <v>0.39958161853534074</v>
      </c>
      <c r="H134" s="97">
        <f>MEBPercentData!G26</f>
        <v>0</v>
      </c>
      <c r="I134" s="97">
        <f>MEBPercentData!H26</f>
        <v>0.28622676412063663</v>
      </c>
      <c r="J134" s="97">
        <f>MEBPercentData!I26</f>
        <v>6.1866130429057586E-2</v>
      </c>
      <c r="K134" s="97">
        <f>MEBPercentData!J26</f>
        <v>0</v>
      </c>
      <c r="L134" s="97">
        <f>MEBPercentData!K26</f>
        <v>0</v>
      </c>
      <c r="M134" s="97">
        <f>MEBPercentData!L26</f>
        <v>0.12683999999999993</v>
      </c>
      <c r="N134" s="97">
        <f>MEBPercentData!M26</f>
        <v>3.8615736772705286E-2</v>
      </c>
      <c r="O134" s="97">
        <f>MEBPercentData!N26</f>
        <v>4.1991311196002137</v>
      </c>
      <c r="P134" s="97">
        <f>MEBPercentData!O26</f>
        <v>0</v>
      </c>
      <c r="Q134" s="97">
        <f>MEBPercentData!P26</f>
        <v>0</v>
      </c>
      <c r="R134" s="97">
        <f>MEBPercentData!Q26</f>
        <v>0</v>
      </c>
      <c r="S134" s="97">
        <f>MEBPercentData!R26</f>
        <v>0</v>
      </c>
      <c r="T134" s="97">
        <f>MEBPercentData!S26</f>
        <v>0</v>
      </c>
      <c r="U134" s="97">
        <f>MEBPercentData!T26</f>
        <v>0</v>
      </c>
      <c r="V134" s="97">
        <f>MEBPercentData!U26</f>
        <v>0</v>
      </c>
      <c r="W134" s="97">
        <f>MEBPercentData!V26</f>
        <v>1632.4427077426617</v>
      </c>
      <c r="X134" s="97" t="str">
        <f>MEBPercentData!W26</f>
        <v/>
      </c>
      <c r="Y134" s="97" t="str">
        <f>MEBPercentData!X26</f>
        <v/>
      </c>
      <c r="Z134" s="97" t="str">
        <f>MEBPercentData!Y26</f>
        <v/>
      </c>
      <c r="AA134" s="97" t="str">
        <f>MEBPercentData!Z26</f>
        <v/>
      </c>
      <c r="AB134" s="97" t="str">
        <f>MEBPercentData!AA26</f>
        <v/>
      </c>
      <c r="AC134" s="97" t="str">
        <f>MEBPercentData!AB26</f>
        <v/>
      </c>
      <c r="AD134" s="97" t="str">
        <f>MEBPercentData!AC26</f>
        <v/>
      </c>
      <c r="AE134" s="97" t="str">
        <f>MEBPercentData!AD26</f>
        <v/>
      </c>
      <c r="AF134" s="97" t="str">
        <f>MEBPercentData!AE26</f>
        <v/>
      </c>
      <c r="AG134" s="97" t="str">
        <f>MEBPercentData!AF26</f>
        <v/>
      </c>
      <c r="AH134" s="97" t="str">
        <f>MEBPercentData!AG26</f>
        <v/>
      </c>
      <c r="AI134" s="97" t="str">
        <f>MEBPercentData!AH26</f>
        <v/>
      </c>
      <c r="AJ134" s="90" t="str">
        <f>MEBPercentData!AI26</f>
        <v/>
      </c>
    </row>
    <row r="135" spans="2:36" ht="15.75" hidden="1" x14ac:dyDescent="0.2">
      <c r="B135" s="59" t="str">
        <f t="shared" ref="B135:B152" si="15">B89</f>
        <v>铁渣</v>
      </c>
      <c r="C135" s="95"/>
      <c r="D135" s="91">
        <f>MEBPercentData!C27</f>
        <v>0.38865552066631093</v>
      </c>
      <c r="E135" s="92">
        <f>MEBPercentData!D27</f>
        <v>29.035361077600662</v>
      </c>
      <c r="F135" s="92">
        <f>MEBPercentData!E27</f>
        <v>5.3387297786820183</v>
      </c>
      <c r="G135" s="92">
        <f>MEBPercentData!F27</f>
        <v>15.387127829601171</v>
      </c>
      <c r="H135" s="92">
        <f>MEBPercentData!G27</f>
        <v>8.1013098673040407</v>
      </c>
      <c r="I135" s="92">
        <f>MEBPercentData!H27</f>
        <v>0</v>
      </c>
      <c r="J135" s="92">
        <f>MEBPercentData!I27</f>
        <v>0.53955754028846326</v>
      </c>
      <c r="K135" s="92">
        <f>MEBPercentData!J27</f>
        <v>0.30460727376574909</v>
      </c>
      <c r="L135" s="92">
        <f>MEBPercentData!K27</f>
        <v>0.37157129389782945</v>
      </c>
      <c r="M135" s="92">
        <f>MEBPercentData!L27</f>
        <v>1.3092592201204671E-3</v>
      </c>
      <c r="N135" s="92">
        <f>MEBPercentData!M27</f>
        <v>0.68540000000000112</v>
      </c>
      <c r="O135" s="92">
        <f>MEBPercentData!N27</f>
        <v>0</v>
      </c>
      <c r="P135" s="92">
        <f>MEBPercentData!O27</f>
        <v>0</v>
      </c>
      <c r="Q135" s="92">
        <f>MEBPercentData!P27</f>
        <v>0</v>
      </c>
      <c r="R135" s="92">
        <f>MEBPercentData!Q27</f>
        <v>40.496865871182393</v>
      </c>
      <c r="S135" s="92">
        <f>MEBPercentData!R27</f>
        <v>0.85819999999999763</v>
      </c>
      <c r="T135" s="92">
        <f>MEBPercentData!S27</f>
        <v>0</v>
      </c>
      <c r="U135" s="92">
        <f>MEBPercentData!T27</f>
        <v>0.49999999999999828</v>
      </c>
      <c r="V135" s="92">
        <f>MEBPercentData!U27</f>
        <v>0</v>
      </c>
      <c r="W135" s="92">
        <f>MEBPercentData!V27</f>
        <v>6390.8338198008769</v>
      </c>
      <c r="X135" s="92" t="str">
        <f>MEBPercentData!W27</f>
        <v/>
      </c>
      <c r="Y135" s="92" t="str">
        <f>MEBPercentData!X27</f>
        <v/>
      </c>
      <c r="Z135" s="92" t="str">
        <f>MEBPercentData!Y27</f>
        <v/>
      </c>
      <c r="AA135" s="92" t="str">
        <f>MEBPercentData!Z27</f>
        <v/>
      </c>
      <c r="AB135" s="92" t="str">
        <f>MEBPercentData!AA27</f>
        <v/>
      </c>
      <c r="AC135" s="92" t="str">
        <f>MEBPercentData!AB27</f>
        <v/>
      </c>
      <c r="AD135" s="92" t="str">
        <f>MEBPercentData!AC27</f>
        <v/>
      </c>
      <c r="AE135" s="92" t="str">
        <f>MEBPercentData!AD27</f>
        <v/>
      </c>
      <c r="AF135" s="92" t="str">
        <f>MEBPercentData!AE27</f>
        <v/>
      </c>
      <c r="AG135" s="92" t="str">
        <f>MEBPercentData!AF27</f>
        <v/>
      </c>
      <c r="AH135" s="92" t="str">
        <f>MEBPercentData!AG27</f>
        <v/>
      </c>
      <c r="AI135" s="92" t="str">
        <f>MEBPercentData!AH27</f>
        <v/>
      </c>
      <c r="AJ135" s="93" t="str">
        <f>MEBPercentData!AI27</f>
        <v/>
      </c>
    </row>
    <row r="136" spans="2:36" ht="15.75" hidden="1" x14ac:dyDescent="0.2">
      <c r="B136" s="59" t="str">
        <f t="shared" si="15"/>
        <v>炉顶煤气</v>
      </c>
      <c r="C136" s="95"/>
      <c r="D136" s="91">
        <f>MEBPercentData!C28</f>
        <v>0</v>
      </c>
      <c r="E136" s="92">
        <f>MEBPercentData!D28</f>
        <v>0</v>
      </c>
      <c r="F136" s="92">
        <f>MEBPercentData!E28</f>
        <v>0</v>
      </c>
      <c r="G136" s="92">
        <f>MEBPercentData!F28</f>
        <v>0</v>
      </c>
      <c r="H136" s="92">
        <f>MEBPercentData!G28</f>
        <v>0</v>
      </c>
      <c r="I136" s="92">
        <f>MEBPercentData!H28</f>
        <v>0</v>
      </c>
      <c r="J136" s="92">
        <f>MEBPercentData!I28</f>
        <v>0</v>
      </c>
      <c r="K136" s="92">
        <f>MEBPercentData!J28</f>
        <v>0</v>
      </c>
      <c r="L136" s="92">
        <f>MEBPercentData!K28</f>
        <v>0</v>
      </c>
      <c r="M136" s="92">
        <f>MEBPercentData!L28</f>
        <v>0</v>
      </c>
      <c r="N136" s="92">
        <f>MEBPercentData!M28</f>
        <v>0</v>
      </c>
      <c r="O136" s="92">
        <f>MEBPercentData!N28</f>
        <v>17.924350865222909</v>
      </c>
      <c r="P136" s="92">
        <f>MEBPercentData!O28</f>
        <v>0.17205595035824267</v>
      </c>
      <c r="Q136" s="92">
        <f>MEBPercentData!P28</f>
        <v>45.999531411371102</v>
      </c>
      <c r="R136" s="92">
        <f>MEBPercentData!Q28</f>
        <v>35.904064018059131</v>
      </c>
      <c r="S136" s="92">
        <f>MEBPercentData!R28</f>
        <v>0</v>
      </c>
      <c r="T136" s="92">
        <f>MEBPercentData!S28</f>
        <v>0</v>
      </c>
      <c r="U136" s="92">
        <f>MEBPercentData!T28</f>
        <v>0</v>
      </c>
      <c r="V136" s="92">
        <f>MEBPercentData!U28</f>
        <v>-0.23564534614684621</v>
      </c>
      <c r="W136" s="92">
        <f>MEBPercentData!V28</f>
        <v>193.48805599382302</v>
      </c>
      <c r="X136" s="92" t="str">
        <f>MEBPercentData!W28</f>
        <v/>
      </c>
      <c r="Y136" s="92" t="str">
        <f>MEBPercentData!X28</f>
        <v/>
      </c>
      <c r="Z136" s="92" t="str">
        <f>MEBPercentData!Y28</f>
        <v/>
      </c>
      <c r="AA136" s="92" t="str">
        <f>MEBPercentData!Z28</f>
        <v/>
      </c>
      <c r="AB136" s="92" t="str">
        <f>MEBPercentData!AA28</f>
        <v/>
      </c>
      <c r="AC136" s="92" t="str">
        <f>MEBPercentData!AB28</f>
        <v/>
      </c>
      <c r="AD136" s="92" t="str">
        <f>MEBPercentData!AC28</f>
        <v/>
      </c>
      <c r="AE136" s="92" t="str">
        <f>MEBPercentData!AD28</f>
        <v/>
      </c>
      <c r="AF136" s="92" t="str">
        <f>MEBPercentData!AE28</f>
        <v/>
      </c>
      <c r="AG136" s="92" t="str">
        <f>MEBPercentData!AF28</f>
        <v/>
      </c>
      <c r="AH136" s="92" t="str">
        <f>MEBPercentData!AG28</f>
        <v/>
      </c>
      <c r="AI136" s="92" t="str">
        <f>MEBPercentData!AH28</f>
        <v/>
      </c>
      <c r="AJ136" s="93" t="str">
        <f>MEBPercentData!AI28</f>
        <v/>
      </c>
    </row>
    <row r="137" spans="2:36" ht="15.75" hidden="1" x14ac:dyDescent="0.2">
      <c r="B137" s="59" t="str">
        <f t="shared" si="15"/>
        <v>炉尘</v>
      </c>
      <c r="C137" s="95"/>
      <c r="D137" s="91">
        <f>MEBPercentData!C29</f>
        <v>58.495077609289446</v>
      </c>
      <c r="E137" s="92">
        <f>MEBPercentData!D29</f>
        <v>5.3960702732349857</v>
      </c>
      <c r="F137" s="92">
        <f>MEBPercentData!E29</f>
        <v>0.7377638602864558</v>
      </c>
      <c r="G137" s="92">
        <f>MEBPercentData!F29</f>
        <v>2.3083301213460556</v>
      </c>
      <c r="H137" s="92">
        <f>MEBPercentData!G29</f>
        <v>0.76194696473336165</v>
      </c>
      <c r="I137" s="92">
        <f>MEBPercentData!H29</f>
        <v>1.8446163156028504E-2</v>
      </c>
      <c r="J137" s="92">
        <f>MEBPercentData!I29</f>
        <v>1.4779319254385067E-3</v>
      </c>
      <c r="K137" s="92">
        <f>MEBPercentData!J29</f>
        <v>1.2556057722192834E-2</v>
      </c>
      <c r="L137" s="92">
        <f>MEBPercentData!K29</f>
        <v>8.8984917478609343E-3</v>
      </c>
      <c r="M137" s="92">
        <f>MEBPercentData!L29</f>
        <v>8.5941145954715626E-3</v>
      </c>
      <c r="N137" s="92">
        <f>MEBPercentData!M29</f>
        <v>1.751882139590329E-2</v>
      </c>
      <c r="O137" s="92">
        <f>MEBPercentData!N29</f>
        <v>0</v>
      </c>
      <c r="P137" s="92">
        <f>MEBPercentData!O29</f>
        <v>0</v>
      </c>
      <c r="Q137" s="92">
        <f>MEBPercentData!P29</f>
        <v>0</v>
      </c>
      <c r="R137" s="92">
        <f>MEBPercentData!Q29</f>
        <v>30.468663121193934</v>
      </c>
      <c r="S137" s="92">
        <f>MEBPercentData!R29</f>
        <v>2.7644376819243671E-2</v>
      </c>
      <c r="T137" s="92">
        <f>MEBPercentData!S29</f>
        <v>77.250497483800942</v>
      </c>
      <c r="U137" s="92">
        <f>MEBPercentData!T29</f>
        <v>5.7421802161424624</v>
      </c>
      <c r="V137" s="92">
        <f>MEBPercentData!U29</f>
        <v>0</v>
      </c>
      <c r="W137" s="92">
        <f>MEBPercentData!V29</f>
        <v>23007.671223336481</v>
      </c>
      <c r="X137" s="92" t="str">
        <f>MEBPercentData!W29</f>
        <v/>
      </c>
      <c r="Y137" s="92" t="str">
        <f>MEBPercentData!X29</f>
        <v/>
      </c>
      <c r="Z137" s="92" t="str">
        <f>MEBPercentData!Y29</f>
        <v/>
      </c>
      <c r="AA137" s="92" t="str">
        <f>MEBPercentData!Z29</f>
        <v/>
      </c>
      <c r="AB137" s="92" t="str">
        <f>MEBPercentData!AA29</f>
        <v/>
      </c>
      <c r="AC137" s="92" t="str">
        <f>MEBPercentData!AB29</f>
        <v/>
      </c>
      <c r="AD137" s="92" t="str">
        <f>MEBPercentData!AC29</f>
        <v/>
      </c>
      <c r="AE137" s="92" t="str">
        <f>MEBPercentData!AD29</f>
        <v/>
      </c>
      <c r="AF137" s="92" t="str">
        <f>MEBPercentData!AE29</f>
        <v/>
      </c>
      <c r="AG137" s="92" t="str">
        <f>MEBPercentData!AF29</f>
        <v/>
      </c>
      <c r="AH137" s="92" t="str">
        <f>MEBPercentData!AG29</f>
        <v/>
      </c>
      <c r="AI137" s="92" t="str">
        <f>MEBPercentData!AH29</f>
        <v/>
      </c>
      <c r="AJ137" s="93" t="str">
        <f>MEBPercentData!AI29</f>
        <v/>
      </c>
    </row>
    <row r="138" spans="2:36" ht="15.75" hidden="1" x14ac:dyDescent="0.2">
      <c r="B138" s="59" t="str">
        <f t="shared" si="15"/>
        <v/>
      </c>
      <c r="C138" s="95"/>
      <c r="D138" s="91" t="str">
        <f>MEBPercentData!C30</f>
        <v/>
      </c>
      <c r="E138" s="92" t="str">
        <f>MEBPercentData!D30</f>
        <v/>
      </c>
      <c r="F138" s="92" t="str">
        <f>MEBPercentData!E30</f>
        <v/>
      </c>
      <c r="G138" s="92" t="str">
        <f>MEBPercentData!F30</f>
        <v/>
      </c>
      <c r="H138" s="92" t="str">
        <f>MEBPercentData!G30</f>
        <v/>
      </c>
      <c r="I138" s="92" t="str">
        <f>MEBPercentData!H30</f>
        <v/>
      </c>
      <c r="J138" s="92" t="str">
        <f>MEBPercentData!I30</f>
        <v/>
      </c>
      <c r="K138" s="92" t="str">
        <f>MEBPercentData!J30</f>
        <v/>
      </c>
      <c r="L138" s="92" t="str">
        <f>MEBPercentData!K30</f>
        <v/>
      </c>
      <c r="M138" s="92" t="str">
        <f>MEBPercentData!L30</f>
        <v/>
      </c>
      <c r="N138" s="92" t="str">
        <f>MEBPercentData!M30</f>
        <v/>
      </c>
      <c r="O138" s="92" t="str">
        <f>MEBPercentData!N30</f>
        <v/>
      </c>
      <c r="P138" s="92" t="str">
        <f>MEBPercentData!O30</f>
        <v/>
      </c>
      <c r="Q138" s="92" t="str">
        <f>MEBPercentData!P30</f>
        <v/>
      </c>
      <c r="R138" s="92" t="str">
        <f>MEBPercentData!Q30</f>
        <v/>
      </c>
      <c r="S138" s="92" t="str">
        <f>MEBPercentData!R30</f>
        <v/>
      </c>
      <c r="T138" s="92" t="str">
        <f>MEBPercentData!S30</f>
        <v/>
      </c>
      <c r="U138" s="92" t="str">
        <f>MEBPercentData!T30</f>
        <v/>
      </c>
      <c r="V138" s="92" t="str">
        <f>MEBPercentData!U30</f>
        <v/>
      </c>
      <c r="W138" s="92" t="str">
        <f>MEBPercentData!V30</f>
        <v/>
      </c>
      <c r="X138" s="92" t="str">
        <f>MEBPercentData!W30</f>
        <v/>
      </c>
      <c r="Y138" s="92" t="str">
        <f>MEBPercentData!X30</f>
        <v/>
      </c>
      <c r="Z138" s="92" t="str">
        <f>MEBPercentData!Y30</f>
        <v/>
      </c>
      <c r="AA138" s="92" t="str">
        <f>MEBPercentData!Z30</f>
        <v/>
      </c>
      <c r="AB138" s="92" t="str">
        <f>MEBPercentData!AA30</f>
        <v/>
      </c>
      <c r="AC138" s="92" t="str">
        <f>MEBPercentData!AB30</f>
        <v/>
      </c>
      <c r="AD138" s="92" t="str">
        <f>MEBPercentData!AC30</f>
        <v/>
      </c>
      <c r="AE138" s="92" t="str">
        <f>MEBPercentData!AD30</f>
        <v/>
      </c>
      <c r="AF138" s="92" t="str">
        <f>MEBPercentData!AE30</f>
        <v/>
      </c>
      <c r="AG138" s="92" t="str">
        <f>MEBPercentData!AF30</f>
        <v/>
      </c>
      <c r="AH138" s="92" t="str">
        <f>MEBPercentData!AG30</f>
        <v/>
      </c>
      <c r="AI138" s="92" t="str">
        <f>MEBPercentData!AH30</f>
        <v/>
      </c>
      <c r="AJ138" s="93" t="str">
        <f>MEBPercentData!AI30</f>
        <v/>
      </c>
    </row>
    <row r="139" spans="2:36" ht="15.75" hidden="1" x14ac:dyDescent="0.2">
      <c r="B139" s="59" t="str">
        <f t="shared" si="15"/>
        <v/>
      </c>
      <c r="C139" s="95"/>
      <c r="D139" s="91" t="str">
        <f>MEBPercentData!C31</f>
        <v/>
      </c>
      <c r="E139" s="92" t="str">
        <f>MEBPercentData!D31</f>
        <v/>
      </c>
      <c r="F139" s="92" t="str">
        <f>MEBPercentData!E31</f>
        <v/>
      </c>
      <c r="G139" s="92" t="str">
        <f>MEBPercentData!F31</f>
        <v/>
      </c>
      <c r="H139" s="92" t="str">
        <f>MEBPercentData!G31</f>
        <v/>
      </c>
      <c r="I139" s="92" t="str">
        <f>MEBPercentData!H31</f>
        <v/>
      </c>
      <c r="J139" s="92" t="str">
        <f>MEBPercentData!I31</f>
        <v/>
      </c>
      <c r="K139" s="92" t="str">
        <f>MEBPercentData!J31</f>
        <v/>
      </c>
      <c r="L139" s="92" t="str">
        <f>MEBPercentData!K31</f>
        <v/>
      </c>
      <c r="M139" s="92" t="str">
        <f>MEBPercentData!L31</f>
        <v/>
      </c>
      <c r="N139" s="92" t="str">
        <f>MEBPercentData!M31</f>
        <v/>
      </c>
      <c r="O139" s="92" t="str">
        <f>MEBPercentData!N31</f>
        <v/>
      </c>
      <c r="P139" s="92" t="str">
        <f>MEBPercentData!O31</f>
        <v/>
      </c>
      <c r="Q139" s="92" t="str">
        <f>MEBPercentData!P31</f>
        <v/>
      </c>
      <c r="R139" s="92" t="str">
        <f>MEBPercentData!Q31</f>
        <v/>
      </c>
      <c r="S139" s="92" t="str">
        <f>MEBPercentData!R31</f>
        <v/>
      </c>
      <c r="T139" s="92" t="str">
        <f>MEBPercentData!S31</f>
        <v/>
      </c>
      <c r="U139" s="92" t="str">
        <f>MEBPercentData!T31</f>
        <v/>
      </c>
      <c r="V139" s="92" t="str">
        <f>MEBPercentData!U31</f>
        <v/>
      </c>
      <c r="W139" s="92" t="str">
        <f>MEBPercentData!V31</f>
        <v/>
      </c>
      <c r="X139" s="92" t="str">
        <f>MEBPercentData!W31</f>
        <v/>
      </c>
      <c r="Y139" s="92" t="str">
        <f>MEBPercentData!X31</f>
        <v/>
      </c>
      <c r="Z139" s="92" t="str">
        <f>MEBPercentData!Y31</f>
        <v/>
      </c>
      <c r="AA139" s="92" t="str">
        <f>MEBPercentData!Z31</f>
        <v/>
      </c>
      <c r="AB139" s="92" t="str">
        <f>MEBPercentData!AA31</f>
        <v/>
      </c>
      <c r="AC139" s="92" t="str">
        <f>MEBPercentData!AB31</f>
        <v/>
      </c>
      <c r="AD139" s="92" t="str">
        <f>MEBPercentData!AC31</f>
        <v/>
      </c>
      <c r="AE139" s="92" t="str">
        <f>MEBPercentData!AD31</f>
        <v/>
      </c>
      <c r="AF139" s="92" t="str">
        <f>MEBPercentData!AE31</f>
        <v/>
      </c>
      <c r="AG139" s="92" t="str">
        <f>MEBPercentData!AF31</f>
        <v/>
      </c>
      <c r="AH139" s="92" t="str">
        <f>MEBPercentData!AG31</f>
        <v/>
      </c>
      <c r="AI139" s="92" t="str">
        <f>MEBPercentData!AH31</f>
        <v/>
      </c>
      <c r="AJ139" s="93" t="str">
        <f>MEBPercentData!AI31</f>
        <v/>
      </c>
    </row>
    <row r="140" spans="2:36" ht="15.75" hidden="1" x14ac:dyDescent="0.2">
      <c r="B140" s="59" t="str">
        <f t="shared" si="15"/>
        <v/>
      </c>
      <c r="C140" s="95"/>
      <c r="D140" s="91" t="str">
        <f>MEBPercentData!C32</f>
        <v/>
      </c>
      <c r="E140" s="92" t="str">
        <f>MEBPercentData!D32</f>
        <v/>
      </c>
      <c r="F140" s="92" t="str">
        <f>MEBPercentData!E32</f>
        <v/>
      </c>
      <c r="G140" s="92" t="str">
        <f>MEBPercentData!F32</f>
        <v/>
      </c>
      <c r="H140" s="92" t="str">
        <f>MEBPercentData!G32</f>
        <v/>
      </c>
      <c r="I140" s="92" t="str">
        <f>MEBPercentData!H32</f>
        <v/>
      </c>
      <c r="J140" s="92" t="str">
        <f>MEBPercentData!I32</f>
        <v/>
      </c>
      <c r="K140" s="92" t="str">
        <f>MEBPercentData!J32</f>
        <v/>
      </c>
      <c r="L140" s="92" t="str">
        <f>MEBPercentData!K32</f>
        <v/>
      </c>
      <c r="M140" s="92" t="str">
        <f>MEBPercentData!L32</f>
        <v/>
      </c>
      <c r="N140" s="92" t="str">
        <f>MEBPercentData!M32</f>
        <v/>
      </c>
      <c r="O140" s="92" t="str">
        <f>MEBPercentData!N32</f>
        <v/>
      </c>
      <c r="P140" s="92" t="str">
        <f>MEBPercentData!O32</f>
        <v/>
      </c>
      <c r="Q140" s="92" t="str">
        <f>MEBPercentData!P32</f>
        <v/>
      </c>
      <c r="R140" s="92" t="str">
        <f>MEBPercentData!Q32</f>
        <v/>
      </c>
      <c r="S140" s="92" t="str">
        <f>MEBPercentData!R32</f>
        <v/>
      </c>
      <c r="T140" s="92" t="str">
        <f>MEBPercentData!S32</f>
        <v/>
      </c>
      <c r="U140" s="92" t="str">
        <f>MEBPercentData!T32</f>
        <v/>
      </c>
      <c r="V140" s="92" t="str">
        <f>MEBPercentData!U32</f>
        <v/>
      </c>
      <c r="W140" s="92" t="str">
        <f>MEBPercentData!V32</f>
        <v/>
      </c>
      <c r="X140" s="92" t="str">
        <f>MEBPercentData!W32</f>
        <v/>
      </c>
      <c r="Y140" s="92" t="str">
        <f>MEBPercentData!X32</f>
        <v/>
      </c>
      <c r="Z140" s="92" t="str">
        <f>MEBPercentData!Y32</f>
        <v/>
      </c>
      <c r="AA140" s="92" t="str">
        <f>MEBPercentData!Z32</f>
        <v/>
      </c>
      <c r="AB140" s="92" t="str">
        <f>MEBPercentData!AA32</f>
        <v/>
      </c>
      <c r="AC140" s="92" t="str">
        <f>MEBPercentData!AB32</f>
        <v/>
      </c>
      <c r="AD140" s="92" t="str">
        <f>MEBPercentData!AC32</f>
        <v/>
      </c>
      <c r="AE140" s="92" t="str">
        <f>MEBPercentData!AD32</f>
        <v/>
      </c>
      <c r="AF140" s="92" t="str">
        <f>MEBPercentData!AE32</f>
        <v/>
      </c>
      <c r="AG140" s="92" t="str">
        <f>MEBPercentData!AF32</f>
        <v/>
      </c>
      <c r="AH140" s="92" t="str">
        <f>MEBPercentData!AG32</f>
        <v/>
      </c>
      <c r="AI140" s="92" t="str">
        <f>MEBPercentData!AH32</f>
        <v/>
      </c>
      <c r="AJ140" s="93" t="str">
        <f>MEBPercentData!AI32</f>
        <v/>
      </c>
    </row>
    <row r="141" spans="2:36" ht="15.75" hidden="1" x14ac:dyDescent="0.2">
      <c r="B141" s="59" t="str">
        <f t="shared" si="15"/>
        <v/>
      </c>
      <c r="C141" s="95"/>
      <c r="D141" s="91" t="str">
        <f>MEBPercentData!C33</f>
        <v/>
      </c>
      <c r="E141" s="92" t="str">
        <f>MEBPercentData!D33</f>
        <v/>
      </c>
      <c r="F141" s="92" t="str">
        <f>MEBPercentData!E33</f>
        <v/>
      </c>
      <c r="G141" s="92" t="str">
        <f>MEBPercentData!F33</f>
        <v/>
      </c>
      <c r="H141" s="92" t="str">
        <f>MEBPercentData!G33</f>
        <v/>
      </c>
      <c r="I141" s="92" t="str">
        <f>MEBPercentData!H33</f>
        <v/>
      </c>
      <c r="J141" s="92" t="str">
        <f>MEBPercentData!I33</f>
        <v/>
      </c>
      <c r="K141" s="92" t="str">
        <f>MEBPercentData!J33</f>
        <v/>
      </c>
      <c r="L141" s="92" t="str">
        <f>MEBPercentData!K33</f>
        <v/>
      </c>
      <c r="M141" s="92" t="str">
        <f>MEBPercentData!L33</f>
        <v/>
      </c>
      <c r="N141" s="92" t="str">
        <f>MEBPercentData!M33</f>
        <v/>
      </c>
      <c r="O141" s="92" t="str">
        <f>MEBPercentData!N33</f>
        <v/>
      </c>
      <c r="P141" s="92" t="str">
        <f>MEBPercentData!O33</f>
        <v/>
      </c>
      <c r="Q141" s="92" t="str">
        <f>MEBPercentData!P33</f>
        <v/>
      </c>
      <c r="R141" s="92" t="str">
        <f>MEBPercentData!Q33</f>
        <v/>
      </c>
      <c r="S141" s="92" t="str">
        <f>MEBPercentData!R33</f>
        <v/>
      </c>
      <c r="T141" s="92" t="str">
        <f>MEBPercentData!S33</f>
        <v/>
      </c>
      <c r="U141" s="92" t="str">
        <f>MEBPercentData!T33</f>
        <v/>
      </c>
      <c r="V141" s="92" t="str">
        <f>MEBPercentData!U33</f>
        <v/>
      </c>
      <c r="W141" s="92" t="str">
        <f>MEBPercentData!V33</f>
        <v/>
      </c>
      <c r="X141" s="92" t="str">
        <f>MEBPercentData!W33</f>
        <v/>
      </c>
      <c r="Y141" s="92" t="str">
        <f>MEBPercentData!X33</f>
        <v/>
      </c>
      <c r="Z141" s="92" t="str">
        <f>MEBPercentData!Y33</f>
        <v/>
      </c>
      <c r="AA141" s="92" t="str">
        <f>MEBPercentData!Z33</f>
        <v/>
      </c>
      <c r="AB141" s="92" t="str">
        <f>MEBPercentData!AA33</f>
        <v/>
      </c>
      <c r="AC141" s="92" t="str">
        <f>MEBPercentData!AB33</f>
        <v/>
      </c>
      <c r="AD141" s="92" t="str">
        <f>MEBPercentData!AC33</f>
        <v/>
      </c>
      <c r="AE141" s="92" t="str">
        <f>MEBPercentData!AD33</f>
        <v/>
      </c>
      <c r="AF141" s="92" t="str">
        <f>MEBPercentData!AE33</f>
        <v/>
      </c>
      <c r="AG141" s="92" t="str">
        <f>MEBPercentData!AF33</f>
        <v/>
      </c>
      <c r="AH141" s="92" t="str">
        <f>MEBPercentData!AG33</f>
        <v/>
      </c>
      <c r="AI141" s="92" t="str">
        <f>MEBPercentData!AH33</f>
        <v/>
      </c>
      <c r="AJ141" s="93" t="str">
        <f>MEBPercentData!AI33</f>
        <v/>
      </c>
    </row>
    <row r="142" spans="2:36" ht="15.75" hidden="1" x14ac:dyDescent="0.2">
      <c r="B142" s="59" t="str">
        <f t="shared" si="15"/>
        <v/>
      </c>
      <c r="C142" s="95"/>
      <c r="D142" s="91" t="str">
        <f>MEBPercentData!C34</f>
        <v/>
      </c>
      <c r="E142" s="92" t="str">
        <f>MEBPercentData!D34</f>
        <v/>
      </c>
      <c r="F142" s="92" t="str">
        <f>MEBPercentData!E34</f>
        <v/>
      </c>
      <c r="G142" s="92" t="str">
        <f>MEBPercentData!F34</f>
        <v/>
      </c>
      <c r="H142" s="92" t="str">
        <f>MEBPercentData!G34</f>
        <v/>
      </c>
      <c r="I142" s="92" t="str">
        <f>MEBPercentData!H34</f>
        <v/>
      </c>
      <c r="J142" s="92" t="str">
        <f>MEBPercentData!I34</f>
        <v/>
      </c>
      <c r="K142" s="92" t="str">
        <f>MEBPercentData!J34</f>
        <v/>
      </c>
      <c r="L142" s="92" t="str">
        <f>MEBPercentData!K34</f>
        <v/>
      </c>
      <c r="M142" s="92" t="str">
        <f>MEBPercentData!L34</f>
        <v/>
      </c>
      <c r="N142" s="92" t="str">
        <f>MEBPercentData!M34</f>
        <v/>
      </c>
      <c r="O142" s="92" t="str">
        <f>MEBPercentData!N34</f>
        <v/>
      </c>
      <c r="P142" s="92" t="str">
        <f>MEBPercentData!O34</f>
        <v/>
      </c>
      <c r="Q142" s="92" t="str">
        <f>MEBPercentData!P34</f>
        <v/>
      </c>
      <c r="R142" s="92" t="str">
        <f>MEBPercentData!Q34</f>
        <v/>
      </c>
      <c r="S142" s="92" t="str">
        <f>MEBPercentData!R34</f>
        <v/>
      </c>
      <c r="T142" s="92" t="str">
        <f>MEBPercentData!S34</f>
        <v/>
      </c>
      <c r="U142" s="92" t="str">
        <f>MEBPercentData!T34</f>
        <v/>
      </c>
      <c r="V142" s="92" t="str">
        <f>MEBPercentData!U34</f>
        <v/>
      </c>
      <c r="W142" s="92" t="str">
        <f>MEBPercentData!V34</f>
        <v/>
      </c>
      <c r="X142" s="92" t="str">
        <f>MEBPercentData!W34</f>
        <v/>
      </c>
      <c r="Y142" s="92" t="str">
        <f>MEBPercentData!X34</f>
        <v/>
      </c>
      <c r="Z142" s="92" t="str">
        <f>MEBPercentData!Y34</f>
        <v/>
      </c>
      <c r="AA142" s="92" t="str">
        <f>MEBPercentData!Z34</f>
        <v/>
      </c>
      <c r="AB142" s="92" t="str">
        <f>MEBPercentData!AA34</f>
        <v/>
      </c>
      <c r="AC142" s="92" t="str">
        <f>MEBPercentData!AB34</f>
        <v/>
      </c>
      <c r="AD142" s="92" t="str">
        <f>MEBPercentData!AC34</f>
        <v/>
      </c>
      <c r="AE142" s="92" t="str">
        <f>MEBPercentData!AD34</f>
        <v/>
      </c>
      <c r="AF142" s="92" t="str">
        <f>MEBPercentData!AE34</f>
        <v/>
      </c>
      <c r="AG142" s="92" t="str">
        <f>MEBPercentData!AF34</f>
        <v/>
      </c>
      <c r="AH142" s="92" t="str">
        <f>MEBPercentData!AG34</f>
        <v/>
      </c>
      <c r="AI142" s="92" t="str">
        <f>MEBPercentData!AH34</f>
        <v/>
      </c>
      <c r="AJ142" s="93" t="str">
        <f>MEBPercentData!AI34</f>
        <v/>
      </c>
    </row>
    <row r="143" spans="2:36" ht="15.75" hidden="1" x14ac:dyDescent="0.2">
      <c r="B143" s="59" t="str">
        <f t="shared" si="15"/>
        <v/>
      </c>
      <c r="C143" s="95"/>
      <c r="D143" s="91" t="str">
        <f>MEBPercentData!C35</f>
        <v/>
      </c>
      <c r="E143" s="92" t="str">
        <f>MEBPercentData!D35</f>
        <v/>
      </c>
      <c r="F143" s="92" t="str">
        <f>MEBPercentData!E35</f>
        <v/>
      </c>
      <c r="G143" s="92" t="str">
        <f>MEBPercentData!F35</f>
        <v/>
      </c>
      <c r="H143" s="92" t="str">
        <f>MEBPercentData!G35</f>
        <v/>
      </c>
      <c r="I143" s="92" t="str">
        <f>MEBPercentData!H35</f>
        <v/>
      </c>
      <c r="J143" s="92" t="str">
        <f>MEBPercentData!I35</f>
        <v/>
      </c>
      <c r="K143" s="92" t="str">
        <f>MEBPercentData!J35</f>
        <v/>
      </c>
      <c r="L143" s="92" t="str">
        <f>MEBPercentData!K35</f>
        <v/>
      </c>
      <c r="M143" s="92" t="str">
        <f>MEBPercentData!L35</f>
        <v/>
      </c>
      <c r="N143" s="92" t="str">
        <f>MEBPercentData!M35</f>
        <v/>
      </c>
      <c r="O143" s="92" t="str">
        <f>MEBPercentData!N35</f>
        <v/>
      </c>
      <c r="P143" s="92" t="str">
        <f>MEBPercentData!O35</f>
        <v/>
      </c>
      <c r="Q143" s="92" t="str">
        <f>MEBPercentData!P35</f>
        <v/>
      </c>
      <c r="R143" s="92" t="str">
        <f>MEBPercentData!Q35</f>
        <v/>
      </c>
      <c r="S143" s="92" t="str">
        <f>MEBPercentData!R35</f>
        <v/>
      </c>
      <c r="T143" s="92" t="str">
        <f>MEBPercentData!S35</f>
        <v/>
      </c>
      <c r="U143" s="92" t="str">
        <f>MEBPercentData!T35</f>
        <v/>
      </c>
      <c r="V143" s="92" t="str">
        <f>MEBPercentData!U35</f>
        <v/>
      </c>
      <c r="W143" s="92" t="str">
        <f>MEBPercentData!V35</f>
        <v/>
      </c>
      <c r="X143" s="92" t="str">
        <f>MEBPercentData!W35</f>
        <v/>
      </c>
      <c r="Y143" s="92" t="str">
        <f>MEBPercentData!X35</f>
        <v/>
      </c>
      <c r="Z143" s="92" t="str">
        <f>MEBPercentData!Y35</f>
        <v/>
      </c>
      <c r="AA143" s="92" t="str">
        <f>MEBPercentData!Z35</f>
        <v/>
      </c>
      <c r="AB143" s="92" t="str">
        <f>MEBPercentData!AA35</f>
        <v/>
      </c>
      <c r="AC143" s="92" t="str">
        <f>MEBPercentData!AB35</f>
        <v/>
      </c>
      <c r="AD143" s="92" t="str">
        <f>MEBPercentData!AC35</f>
        <v/>
      </c>
      <c r="AE143" s="92" t="str">
        <f>MEBPercentData!AD35</f>
        <v/>
      </c>
      <c r="AF143" s="92" t="str">
        <f>MEBPercentData!AE35</f>
        <v/>
      </c>
      <c r="AG143" s="92" t="str">
        <f>MEBPercentData!AF35</f>
        <v/>
      </c>
      <c r="AH143" s="92" t="str">
        <f>MEBPercentData!AG35</f>
        <v/>
      </c>
      <c r="AI143" s="92" t="str">
        <f>MEBPercentData!AH35</f>
        <v/>
      </c>
      <c r="AJ143" s="93" t="str">
        <f>MEBPercentData!AI35</f>
        <v/>
      </c>
    </row>
    <row r="144" spans="2:36" ht="15.75" hidden="1" x14ac:dyDescent="0.2">
      <c r="B144" s="59" t="str">
        <f t="shared" si="15"/>
        <v/>
      </c>
      <c r="C144" s="95"/>
      <c r="D144" s="91" t="str">
        <f>MEBPercentData!C36</f>
        <v/>
      </c>
      <c r="E144" s="92" t="str">
        <f>MEBPercentData!D36</f>
        <v/>
      </c>
      <c r="F144" s="92" t="str">
        <f>MEBPercentData!E36</f>
        <v/>
      </c>
      <c r="G144" s="92" t="str">
        <f>MEBPercentData!F36</f>
        <v/>
      </c>
      <c r="H144" s="92" t="str">
        <f>MEBPercentData!G36</f>
        <v/>
      </c>
      <c r="I144" s="92" t="str">
        <f>MEBPercentData!H36</f>
        <v/>
      </c>
      <c r="J144" s="92" t="str">
        <f>MEBPercentData!I36</f>
        <v/>
      </c>
      <c r="K144" s="92" t="str">
        <f>MEBPercentData!J36</f>
        <v/>
      </c>
      <c r="L144" s="92" t="str">
        <f>MEBPercentData!K36</f>
        <v/>
      </c>
      <c r="M144" s="92" t="str">
        <f>MEBPercentData!L36</f>
        <v/>
      </c>
      <c r="N144" s="92" t="str">
        <f>MEBPercentData!M36</f>
        <v/>
      </c>
      <c r="O144" s="92" t="str">
        <f>MEBPercentData!N36</f>
        <v/>
      </c>
      <c r="P144" s="92" t="str">
        <f>MEBPercentData!O36</f>
        <v/>
      </c>
      <c r="Q144" s="92" t="str">
        <f>MEBPercentData!P36</f>
        <v/>
      </c>
      <c r="R144" s="92" t="str">
        <f>MEBPercentData!Q36</f>
        <v/>
      </c>
      <c r="S144" s="92" t="str">
        <f>MEBPercentData!R36</f>
        <v/>
      </c>
      <c r="T144" s="92" t="str">
        <f>MEBPercentData!S36</f>
        <v/>
      </c>
      <c r="U144" s="92" t="str">
        <f>MEBPercentData!T36</f>
        <v/>
      </c>
      <c r="V144" s="92" t="str">
        <f>MEBPercentData!U36</f>
        <v/>
      </c>
      <c r="W144" s="92" t="str">
        <f>MEBPercentData!V36</f>
        <v/>
      </c>
      <c r="X144" s="92" t="str">
        <f>MEBPercentData!W36</f>
        <v/>
      </c>
      <c r="Y144" s="92" t="str">
        <f>MEBPercentData!X36</f>
        <v/>
      </c>
      <c r="Z144" s="92" t="str">
        <f>MEBPercentData!Y36</f>
        <v/>
      </c>
      <c r="AA144" s="92" t="str">
        <f>MEBPercentData!Z36</f>
        <v/>
      </c>
      <c r="AB144" s="92" t="str">
        <f>MEBPercentData!AA36</f>
        <v/>
      </c>
      <c r="AC144" s="92" t="str">
        <f>MEBPercentData!AB36</f>
        <v/>
      </c>
      <c r="AD144" s="92" t="str">
        <f>MEBPercentData!AC36</f>
        <v/>
      </c>
      <c r="AE144" s="92" t="str">
        <f>MEBPercentData!AD36</f>
        <v/>
      </c>
      <c r="AF144" s="92" t="str">
        <f>MEBPercentData!AE36</f>
        <v/>
      </c>
      <c r="AG144" s="92" t="str">
        <f>MEBPercentData!AF36</f>
        <v/>
      </c>
      <c r="AH144" s="92" t="str">
        <f>MEBPercentData!AG36</f>
        <v/>
      </c>
      <c r="AI144" s="92" t="str">
        <f>MEBPercentData!AH36</f>
        <v/>
      </c>
      <c r="AJ144" s="93" t="str">
        <f>MEBPercentData!AI36</f>
        <v/>
      </c>
    </row>
    <row r="145" spans="2:36" ht="15.75" hidden="1" x14ac:dyDescent="0.2">
      <c r="B145" s="59" t="str">
        <f t="shared" si="15"/>
        <v/>
      </c>
      <c r="C145" s="95"/>
      <c r="D145" s="91" t="str">
        <f>MEBPercentData!C37</f>
        <v/>
      </c>
      <c r="E145" s="92" t="str">
        <f>MEBPercentData!D37</f>
        <v/>
      </c>
      <c r="F145" s="92" t="str">
        <f>MEBPercentData!E37</f>
        <v/>
      </c>
      <c r="G145" s="92" t="str">
        <f>MEBPercentData!F37</f>
        <v/>
      </c>
      <c r="H145" s="92" t="str">
        <f>MEBPercentData!G37</f>
        <v/>
      </c>
      <c r="I145" s="92" t="str">
        <f>MEBPercentData!H37</f>
        <v/>
      </c>
      <c r="J145" s="92" t="str">
        <f>MEBPercentData!I37</f>
        <v/>
      </c>
      <c r="K145" s="92" t="str">
        <f>MEBPercentData!J37</f>
        <v/>
      </c>
      <c r="L145" s="92" t="str">
        <f>MEBPercentData!K37</f>
        <v/>
      </c>
      <c r="M145" s="92" t="str">
        <f>MEBPercentData!L37</f>
        <v/>
      </c>
      <c r="N145" s="92" t="str">
        <f>MEBPercentData!M37</f>
        <v/>
      </c>
      <c r="O145" s="92" t="str">
        <f>MEBPercentData!N37</f>
        <v/>
      </c>
      <c r="P145" s="92" t="str">
        <f>MEBPercentData!O37</f>
        <v/>
      </c>
      <c r="Q145" s="92" t="str">
        <f>MEBPercentData!P37</f>
        <v/>
      </c>
      <c r="R145" s="92" t="str">
        <f>MEBPercentData!Q37</f>
        <v/>
      </c>
      <c r="S145" s="92" t="str">
        <f>MEBPercentData!R37</f>
        <v/>
      </c>
      <c r="T145" s="92" t="str">
        <f>MEBPercentData!S37</f>
        <v/>
      </c>
      <c r="U145" s="92" t="str">
        <f>MEBPercentData!T37</f>
        <v/>
      </c>
      <c r="V145" s="92" t="str">
        <f>MEBPercentData!U37</f>
        <v/>
      </c>
      <c r="W145" s="92" t="str">
        <f>MEBPercentData!V37</f>
        <v/>
      </c>
      <c r="X145" s="92" t="str">
        <f>MEBPercentData!W37</f>
        <v/>
      </c>
      <c r="Y145" s="92" t="str">
        <f>MEBPercentData!X37</f>
        <v/>
      </c>
      <c r="Z145" s="92" t="str">
        <f>MEBPercentData!Y37</f>
        <v/>
      </c>
      <c r="AA145" s="92" t="str">
        <f>MEBPercentData!Z37</f>
        <v/>
      </c>
      <c r="AB145" s="92" t="str">
        <f>MEBPercentData!AA37</f>
        <v/>
      </c>
      <c r="AC145" s="92" t="str">
        <f>MEBPercentData!AB37</f>
        <v/>
      </c>
      <c r="AD145" s="92" t="str">
        <f>MEBPercentData!AC37</f>
        <v/>
      </c>
      <c r="AE145" s="92" t="str">
        <f>MEBPercentData!AD37</f>
        <v/>
      </c>
      <c r="AF145" s="92" t="str">
        <f>MEBPercentData!AE37</f>
        <v/>
      </c>
      <c r="AG145" s="92" t="str">
        <f>MEBPercentData!AF37</f>
        <v/>
      </c>
      <c r="AH145" s="92" t="str">
        <f>MEBPercentData!AG37</f>
        <v/>
      </c>
      <c r="AI145" s="92" t="str">
        <f>MEBPercentData!AH37</f>
        <v/>
      </c>
      <c r="AJ145" s="93" t="str">
        <f>MEBPercentData!AI37</f>
        <v/>
      </c>
    </row>
    <row r="146" spans="2:36" ht="15.75" hidden="1" x14ac:dyDescent="0.2">
      <c r="B146" s="59" t="str">
        <f t="shared" si="15"/>
        <v/>
      </c>
      <c r="C146" s="95"/>
      <c r="D146" s="91" t="str">
        <f>MEBPercentData!C38</f>
        <v/>
      </c>
      <c r="E146" s="92" t="str">
        <f>MEBPercentData!D38</f>
        <v/>
      </c>
      <c r="F146" s="92" t="str">
        <f>MEBPercentData!E38</f>
        <v/>
      </c>
      <c r="G146" s="92" t="str">
        <f>MEBPercentData!F38</f>
        <v/>
      </c>
      <c r="H146" s="92" t="str">
        <f>MEBPercentData!G38</f>
        <v/>
      </c>
      <c r="I146" s="92" t="str">
        <f>MEBPercentData!H38</f>
        <v/>
      </c>
      <c r="J146" s="92" t="str">
        <f>MEBPercentData!I38</f>
        <v/>
      </c>
      <c r="K146" s="92" t="str">
        <f>MEBPercentData!J38</f>
        <v/>
      </c>
      <c r="L146" s="92" t="str">
        <f>MEBPercentData!K38</f>
        <v/>
      </c>
      <c r="M146" s="92" t="str">
        <f>MEBPercentData!L38</f>
        <v/>
      </c>
      <c r="N146" s="92" t="str">
        <f>MEBPercentData!M38</f>
        <v/>
      </c>
      <c r="O146" s="92" t="str">
        <f>MEBPercentData!N38</f>
        <v/>
      </c>
      <c r="P146" s="92" t="str">
        <f>MEBPercentData!O38</f>
        <v/>
      </c>
      <c r="Q146" s="92" t="str">
        <f>MEBPercentData!P38</f>
        <v/>
      </c>
      <c r="R146" s="92" t="str">
        <f>MEBPercentData!Q38</f>
        <v/>
      </c>
      <c r="S146" s="92" t="str">
        <f>MEBPercentData!R38</f>
        <v/>
      </c>
      <c r="T146" s="92" t="str">
        <f>MEBPercentData!S38</f>
        <v/>
      </c>
      <c r="U146" s="92" t="str">
        <f>MEBPercentData!T38</f>
        <v/>
      </c>
      <c r="V146" s="92" t="str">
        <f>MEBPercentData!U38</f>
        <v/>
      </c>
      <c r="W146" s="92" t="str">
        <f>MEBPercentData!V38</f>
        <v/>
      </c>
      <c r="X146" s="92" t="str">
        <f>MEBPercentData!W38</f>
        <v/>
      </c>
      <c r="Y146" s="92" t="str">
        <f>MEBPercentData!X38</f>
        <v/>
      </c>
      <c r="Z146" s="92" t="str">
        <f>MEBPercentData!Y38</f>
        <v/>
      </c>
      <c r="AA146" s="92" t="str">
        <f>MEBPercentData!Z38</f>
        <v/>
      </c>
      <c r="AB146" s="92" t="str">
        <f>MEBPercentData!AA38</f>
        <v/>
      </c>
      <c r="AC146" s="92" t="str">
        <f>MEBPercentData!AB38</f>
        <v/>
      </c>
      <c r="AD146" s="92" t="str">
        <f>MEBPercentData!AC38</f>
        <v/>
      </c>
      <c r="AE146" s="92" t="str">
        <f>MEBPercentData!AD38</f>
        <v/>
      </c>
      <c r="AF146" s="92" t="str">
        <f>MEBPercentData!AE38</f>
        <v/>
      </c>
      <c r="AG146" s="92" t="str">
        <f>MEBPercentData!AF38</f>
        <v/>
      </c>
      <c r="AH146" s="92" t="str">
        <f>MEBPercentData!AG38</f>
        <v/>
      </c>
      <c r="AI146" s="92" t="str">
        <f>MEBPercentData!AH38</f>
        <v/>
      </c>
      <c r="AJ146" s="93" t="str">
        <f>MEBPercentData!AI38</f>
        <v/>
      </c>
    </row>
    <row r="147" spans="2:36" ht="15.75" hidden="1" x14ac:dyDescent="0.2">
      <c r="B147" s="59" t="str">
        <f t="shared" si="15"/>
        <v/>
      </c>
      <c r="C147" s="95"/>
      <c r="D147" s="91" t="str">
        <f>MEBPercentData!C39</f>
        <v/>
      </c>
      <c r="E147" s="92" t="str">
        <f>MEBPercentData!D39</f>
        <v/>
      </c>
      <c r="F147" s="92" t="str">
        <f>MEBPercentData!E39</f>
        <v/>
      </c>
      <c r="G147" s="92" t="str">
        <f>MEBPercentData!F39</f>
        <v/>
      </c>
      <c r="H147" s="92" t="str">
        <f>MEBPercentData!G39</f>
        <v/>
      </c>
      <c r="I147" s="92" t="str">
        <f>MEBPercentData!H39</f>
        <v/>
      </c>
      <c r="J147" s="92" t="str">
        <f>MEBPercentData!I39</f>
        <v/>
      </c>
      <c r="K147" s="92" t="str">
        <f>MEBPercentData!J39</f>
        <v/>
      </c>
      <c r="L147" s="92" t="str">
        <f>MEBPercentData!K39</f>
        <v/>
      </c>
      <c r="M147" s="92" t="str">
        <f>MEBPercentData!L39</f>
        <v/>
      </c>
      <c r="N147" s="92" t="str">
        <f>MEBPercentData!M39</f>
        <v/>
      </c>
      <c r="O147" s="92" t="str">
        <f>MEBPercentData!N39</f>
        <v/>
      </c>
      <c r="P147" s="92" t="str">
        <f>MEBPercentData!O39</f>
        <v/>
      </c>
      <c r="Q147" s="92" t="str">
        <f>MEBPercentData!P39</f>
        <v/>
      </c>
      <c r="R147" s="92" t="str">
        <f>MEBPercentData!Q39</f>
        <v/>
      </c>
      <c r="S147" s="92" t="str">
        <f>MEBPercentData!R39</f>
        <v/>
      </c>
      <c r="T147" s="92" t="str">
        <f>MEBPercentData!S39</f>
        <v/>
      </c>
      <c r="U147" s="92" t="str">
        <f>MEBPercentData!T39</f>
        <v/>
      </c>
      <c r="V147" s="92" t="str">
        <f>MEBPercentData!U39</f>
        <v/>
      </c>
      <c r="W147" s="92" t="str">
        <f>MEBPercentData!V39</f>
        <v/>
      </c>
      <c r="X147" s="92" t="str">
        <f>MEBPercentData!W39</f>
        <v/>
      </c>
      <c r="Y147" s="92" t="str">
        <f>MEBPercentData!X39</f>
        <v/>
      </c>
      <c r="Z147" s="92" t="str">
        <f>MEBPercentData!Y39</f>
        <v/>
      </c>
      <c r="AA147" s="92" t="str">
        <f>MEBPercentData!Z39</f>
        <v/>
      </c>
      <c r="AB147" s="92" t="str">
        <f>MEBPercentData!AA39</f>
        <v/>
      </c>
      <c r="AC147" s="92" t="str">
        <f>MEBPercentData!AB39</f>
        <v/>
      </c>
      <c r="AD147" s="92" t="str">
        <f>MEBPercentData!AC39</f>
        <v/>
      </c>
      <c r="AE147" s="92" t="str">
        <f>MEBPercentData!AD39</f>
        <v/>
      </c>
      <c r="AF147" s="92" t="str">
        <f>MEBPercentData!AE39</f>
        <v/>
      </c>
      <c r="AG147" s="92" t="str">
        <f>MEBPercentData!AF39</f>
        <v/>
      </c>
      <c r="AH147" s="92" t="str">
        <f>MEBPercentData!AG39</f>
        <v/>
      </c>
      <c r="AI147" s="92" t="str">
        <f>MEBPercentData!AH39</f>
        <v/>
      </c>
      <c r="AJ147" s="93" t="str">
        <f>MEBPercentData!AI39</f>
        <v/>
      </c>
    </row>
    <row r="148" spans="2:36" ht="15.75" hidden="1" x14ac:dyDescent="0.2">
      <c r="B148" s="59" t="str">
        <f t="shared" si="15"/>
        <v/>
      </c>
      <c r="C148" s="95"/>
      <c r="D148" s="91" t="str">
        <f>MEBPercentData!C40</f>
        <v/>
      </c>
      <c r="E148" s="92" t="str">
        <f>MEBPercentData!D40</f>
        <v/>
      </c>
      <c r="F148" s="92" t="str">
        <f>MEBPercentData!E40</f>
        <v/>
      </c>
      <c r="G148" s="92" t="str">
        <f>MEBPercentData!F40</f>
        <v/>
      </c>
      <c r="H148" s="92" t="str">
        <f>MEBPercentData!G40</f>
        <v/>
      </c>
      <c r="I148" s="92" t="str">
        <f>MEBPercentData!H40</f>
        <v/>
      </c>
      <c r="J148" s="92" t="str">
        <f>MEBPercentData!I40</f>
        <v/>
      </c>
      <c r="K148" s="92" t="str">
        <f>MEBPercentData!J40</f>
        <v/>
      </c>
      <c r="L148" s="92" t="str">
        <f>MEBPercentData!K40</f>
        <v/>
      </c>
      <c r="M148" s="92" t="str">
        <f>MEBPercentData!L40</f>
        <v/>
      </c>
      <c r="N148" s="92" t="str">
        <f>MEBPercentData!M40</f>
        <v/>
      </c>
      <c r="O148" s="92" t="str">
        <f>MEBPercentData!N40</f>
        <v/>
      </c>
      <c r="P148" s="92" t="str">
        <f>MEBPercentData!O40</f>
        <v/>
      </c>
      <c r="Q148" s="92" t="str">
        <f>MEBPercentData!P40</f>
        <v/>
      </c>
      <c r="R148" s="92" t="str">
        <f>MEBPercentData!Q40</f>
        <v/>
      </c>
      <c r="S148" s="92" t="str">
        <f>MEBPercentData!R40</f>
        <v/>
      </c>
      <c r="T148" s="92" t="str">
        <f>MEBPercentData!S40</f>
        <v/>
      </c>
      <c r="U148" s="92" t="str">
        <f>MEBPercentData!T40</f>
        <v/>
      </c>
      <c r="V148" s="92" t="str">
        <f>MEBPercentData!U40</f>
        <v/>
      </c>
      <c r="W148" s="92" t="str">
        <f>MEBPercentData!V40</f>
        <v/>
      </c>
      <c r="X148" s="92" t="str">
        <f>MEBPercentData!W40</f>
        <v/>
      </c>
      <c r="Y148" s="92" t="str">
        <f>MEBPercentData!X40</f>
        <v/>
      </c>
      <c r="Z148" s="92" t="str">
        <f>MEBPercentData!Y40</f>
        <v/>
      </c>
      <c r="AA148" s="92" t="str">
        <f>MEBPercentData!Z40</f>
        <v/>
      </c>
      <c r="AB148" s="92" t="str">
        <f>MEBPercentData!AA40</f>
        <v/>
      </c>
      <c r="AC148" s="92" t="str">
        <f>MEBPercentData!AB40</f>
        <v/>
      </c>
      <c r="AD148" s="92" t="str">
        <f>MEBPercentData!AC40</f>
        <v/>
      </c>
      <c r="AE148" s="92" t="str">
        <f>MEBPercentData!AD40</f>
        <v/>
      </c>
      <c r="AF148" s="92" t="str">
        <f>MEBPercentData!AE40</f>
        <v/>
      </c>
      <c r="AG148" s="92" t="str">
        <f>MEBPercentData!AF40</f>
        <v/>
      </c>
      <c r="AH148" s="92" t="str">
        <f>MEBPercentData!AG40</f>
        <v/>
      </c>
      <c r="AI148" s="92" t="str">
        <f>MEBPercentData!AH40</f>
        <v/>
      </c>
      <c r="AJ148" s="93" t="str">
        <f>MEBPercentData!AI40</f>
        <v/>
      </c>
    </row>
    <row r="149" spans="2:36" ht="15.75" hidden="1" x14ac:dyDescent="0.2">
      <c r="B149" s="59" t="str">
        <f t="shared" si="15"/>
        <v/>
      </c>
      <c r="C149" s="95"/>
      <c r="D149" s="91" t="str">
        <f>MEBPercentData!C41</f>
        <v/>
      </c>
      <c r="E149" s="92" t="str">
        <f>MEBPercentData!D41</f>
        <v/>
      </c>
      <c r="F149" s="92" t="str">
        <f>MEBPercentData!E41</f>
        <v/>
      </c>
      <c r="G149" s="92" t="str">
        <f>MEBPercentData!F41</f>
        <v/>
      </c>
      <c r="H149" s="92" t="str">
        <f>MEBPercentData!G41</f>
        <v/>
      </c>
      <c r="I149" s="92" t="str">
        <f>MEBPercentData!H41</f>
        <v/>
      </c>
      <c r="J149" s="92" t="str">
        <f>MEBPercentData!I41</f>
        <v/>
      </c>
      <c r="K149" s="92" t="str">
        <f>MEBPercentData!J41</f>
        <v/>
      </c>
      <c r="L149" s="92" t="str">
        <f>MEBPercentData!K41</f>
        <v/>
      </c>
      <c r="M149" s="92" t="str">
        <f>MEBPercentData!L41</f>
        <v/>
      </c>
      <c r="N149" s="92" t="str">
        <f>MEBPercentData!M41</f>
        <v/>
      </c>
      <c r="O149" s="92" t="str">
        <f>MEBPercentData!N41</f>
        <v/>
      </c>
      <c r="P149" s="92" t="str">
        <f>MEBPercentData!O41</f>
        <v/>
      </c>
      <c r="Q149" s="92" t="str">
        <f>MEBPercentData!P41</f>
        <v/>
      </c>
      <c r="R149" s="92" t="str">
        <f>MEBPercentData!Q41</f>
        <v/>
      </c>
      <c r="S149" s="92" t="str">
        <f>MEBPercentData!R41</f>
        <v/>
      </c>
      <c r="T149" s="92" t="str">
        <f>MEBPercentData!S41</f>
        <v/>
      </c>
      <c r="U149" s="92" t="str">
        <f>MEBPercentData!T41</f>
        <v/>
      </c>
      <c r="V149" s="92" t="str">
        <f>MEBPercentData!U41</f>
        <v/>
      </c>
      <c r="W149" s="92" t="str">
        <f>MEBPercentData!V41</f>
        <v/>
      </c>
      <c r="X149" s="92" t="str">
        <f>MEBPercentData!W41</f>
        <v/>
      </c>
      <c r="Y149" s="92" t="str">
        <f>MEBPercentData!X41</f>
        <v/>
      </c>
      <c r="Z149" s="92" t="str">
        <f>MEBPercentData!Y41</f>
        <v/>
      </c>
      <c r="AA149" s="92" t="str">
        <f>MEBPercentData!Z41</f>
        <v/>
      </c>
      <c r="AB149" s="92" t="str">
        <f>MEBPercentData!AA41</f>
        <v/>
      </c>
      <c r="AC149" s="92" t="str">
        <f>MEBPercentData!AB41</f>
        <v/>
      </c>
      <c r="AD149" s="92" t="str">
        <f>MEBPercentData!AC41</f>
        <v/>
      </c>
      <c r="AE149" s="92" t="str">
        <f>MEBPercentData!AD41</f>
        <v/>
      </c>
      <c r="AF149" s="92" t="str">
        <f>MEBPercentData!AE41</f>
        <v/>
      </c>
      <c r="AG149" s="92" t="str">
        <f>MEBPercentData!AF41</f>
        <v/>
      </c>
      <c r="AH149" s="92" t="str">
        <f>MEBPercentData!AG41</f>
        <v/>
      </c>
      <c r="AI149" s="92" t="str">
        <f>MEBPercentData!AH41</f>
        <v/>
      </c>
      <c r="AJ149" s="93" t="str">
        <f>MEBPercentData!AI41</f>
        <v/>
      </c>
    </row>
    <row r="150" spans="2:36" ht="15.75" hidden="1" x14ac:dyDescent="0.2">
      <c r="B150" s="59" t="str">
        <f t="shared" si="15"/>
        <v/>
      </c>
      <c r="C150" s="95"/>
      <c r="D150" s="91" t="str">
        <f>MEBPercentData!C42</f>
        <v/>
      </c>
      <c r="E150" s="92" t="str">
        <f>MEBPercentData!D42</f>
        <v/>
      </c>
      <c r="F150" s="92" t="str">
        <f>MEBPercentData!E42</f>
        <v/>
      </c>
      <c r="G150" s="92" t="str">
        <f>MEBPercentData!F42</f>
        <v/>
      </c>
      <c r="H150" s="92" t="str">
        <f>MEBPercentData!G42</f>
        <v/>
      </c>
      <c r="I150" s="92" t="str">
        <f>MEBPercentData!H42</f>
        <v/>
      </c>
      <c r="J150" s="92" t="str">
        <f>MEBPercentData!I42</f>
        <v/>
      </c>
      <c r="K150" s="92" t="str">
        <f>MEBPercentData!J42</f>
        <v/>
      </c>
      <c r="L150" s="92" t="str">
        <f>MEBPercentData!K42</f>
        <v/>
      </c>
      <c r="M150" s="92" t="str">
        <f>MEBPercentData!L42</f>
        <v/>
      </c>
      <c r="N150" s="92" t="str">
        <f>MEBPercentData!M42</f>
        <v/>
      </c>
      <c r="O150" s="92" t="str">
        <f>MEBPercentData!N42</f>
        <v/>
      </c>
      <c r="P150" s="92" t="str">
        <f>MEBPercentData!O42</f>
        <v/>
      </c>
      <c r="Q150" s="92" t="str">
        <f>MEBPercentData!P42</f>
        <v/>
      </c>
      <c r="R150" s="92" t="str">
        <f>MEBPercentData!Q42</f>
        <v/>
      </c>
      <c r="S150" s="92" t="str">
        <f>MEBPercentData!R42</f>
        <v/>
      </c>
      <c r="T150" s="92" t="str">
        <f>MEBPercentData!S42</f>
        <v/>
      </c>
      <c r="U150" s="92" t="str">
        <f>MEBPercentData!T42</f>
        <v/>
      </c>
      <c r="V150" s="92" t="str">
        <f>MEBPercentData!U42</f>
        <v/>
      </c>
      <c r="W150" s="92" t="str">
        <f>MEBPercentData!V42</f>
        <v/>
      </c>
      <c r="X150" s="92" t="str">
        <f>MEBPercentData!W42</f>
        <v/>
      </c>
      <c r="Y150" s="92" t="str">
        <f>MEBPercentData!X42</f>
        <v/>
      </c>
      <c r="Z150" s="92" t="str">
        <f>MEBPercentData!Y42</f>
        <v/>
      </c>
      <c r="AA150" s="92" t="str">
        <f>MEBPercentData!Z42</f>
        <v/>
      </c>
      <c r="AB150" s="92" t="str">
        <f>MEBPercentData!AA42</f>
        <v/>
      </c>
      <c r="AC150" s="92" t="str">
        <f>MEBPercentData!AB42</f>
        <v/>
      </c>
      <c r="AD150" s="92" t="str">
        <f>MEBPercentData!AC42</f>
        <v/>
      </c>
      <c r="AE150" s="92" t="str">
        <f>MEBPercentData!AD42</f>
        <v/>
      </c>
      <c r="AF150" s="92" t="str">
        <f>MEBPercentData!AE42</f>
        <v/>
      </c>
      <c r="AG150" s="92" t="str">
        <f>MEBPercentData!AF42</f>
        <v/>
      </c>
      <c r="AH150" s="92" t="str">
        <f>MEBPercentData!AG42</f>
        <v/>
      </c>
      <c r="AI150" s="92" t="str">
        <f>MEBPercentData!AH42</f>
        <v/>
      </c>
      <c r="AJ150" s="93" t="str">
        <f>MEBPercentData!AI42</f>
        <v/>
      </c>
    </row>
    <row r="151" spans="2:36" ht="15.75" hidden="1" x14ac:dyDescent="0.2">
      <c r="B151" s="59" t="str">
        <f t="shared" si="15"/>
        <v/>
      </c>
      <c r="C151" s="95"/>
      <c r="D151" s="91" t="str">
        <f>MEBPercentData!C43</f>
        <v/>
      </c>
      <c r="E151" s="92" t="str">
        <f>MEBPercentData!D43</f>
        <v/>
      </c>
      <c r="F151" s="92" t="str">
        <f>MEBPercentData!E43</f>
        <v/>
      </c>
      <c r="G151" s="92" t="str">
        <f>MEBPercentData!F43</f>
        <v/>
      </c>
      <c r="H151" s="92" t="str">
        <f>MEBPercentData!G43</f>
        <v/>
      </c>
      <c r="I151" s="92" t="str">
        <f>MEBPercentData!H43</f>
        <v/>
      </c>
      <c r="J151" s="92" t="str">
        <f>MEBPercentData!I43</f>
        <v/>
      </c>
      <c r="K151" s="92" t="str">
        <f>MEBPercentData!J43</f>
        <v/>
      </c>
      <c r="L151" s="92" t="str">
        <f>MEBPercentData!K43</f>
        <v/>
      </c>
      <c r="M151" s="92" t="str">
        <f>MEBPercentData!L43</f>
        <v/>
      </c>
      <c r="N151" s="92" t="str">
        <f>MEBPercentData!M43</f>
        <v/>
      </c>
      <c r="O151" s="92" t="str">
        <f>MEBPercentData!N43</f>
        <v/>
      </c>
      <c r="P151" s="92" t="str">
        <f>MEBPercentData!O43</f>
        <v/>
      </c>
      <c r="Q151" s="92" t="str">
        <f>MEBPercentData!P43</f>
        <v/>
      </c>
      <c r="R151" s="92" t="str">
        <f>MEBPercentData!Q43</f>
        <v/>
      </c>
      <c r="S151" s="92" t="str">
        <f>MEBPercentData!R43</f>
        <v/>
      </c>
      <c r="T151" s="92" t="str">
        <f>MEBPercentData!S43</f>
        <v/>
      </c>
      <c r="U151" s="92" t="str">
        <f>MEBPercentData!T43</f>
        <v/>
      </c>
      <c r="V151" s="92" t="str">
        <f>MEBPercentData!U43</f>
        <v/>
      </c>
      <c r="W151" s="92" t="str">
        <f>MEBPercentData!V43</f>
        <v/>
      </c>
      <c r="X151" s="92" t="str">
        <f>MEBPercentData!W43</f>
        <v/>
      </c>
      <c r="Y151" s="92" t="str">
        <f>MEBPercentData!X43</f>
        <v/>
      </c>
      <c r="Z151" s="92" t="str">
        <f>MEBPercentData!Y43</f>
        <v/>
      </c>
      <c r="AA151" s="92" t="str">
        <f>MEBPercentData!Z43</f>
        <v/>
      </c>
      <c r="AB151" s="92" t="str">
        <f>MEBPercentData!AA43</f>
        <v/>
      </c>
      <c r="AC151" s="92" t="str">
        <f>MEBPercentData!AB43</f>
        <v/>
      </c>
      <c r="AD151" s="92" t="str">
        <f>MEBPercentData!AC43</f>
        <v/>
      </c>
      <c r="AE151" s="92" t="str">
        <f>MEBPercentData!AD43</f>
        <v/>
      </c>
      <c r="AF151" s="92" t="str">
        <f>MEBPercentData!AE43</f>
        <v/>
      </c>
      <c r="AG151" s="92" t="str">
        <f>MEBPercentData!AF43</f>
        <v/>
      </c>
      <c r="AH151" s="92" t="str">
        <f>MEBPercentData!AG43</f>
        <v/>
      </c>
      <c r="AI151" s="92" t="str">
        <f>MEBPercentData!AH43</f>
        <v/>
      </c>
      <c r="AJ151" s="93" t="str">
        <f>MEBPercentData!AI43</f>
        <v/>
      </c>
    </row>
    <row r="152" spans="2:36" ht="16.5" hidden="1" thickBot="1" x14ac:dyDescent="0.25">
      <c r="B152" s="63" t="str">
        <f t="shared" si="15"/>
        <v/>
      </c>
      <c r="C152" s="95"/>
      <c r="D152" s="91" t="str">
        <f>MEBPercentData!C44</f>
        <v/>
      </c>
      <c r="E152" s="92" t="str">
        <f>MEBPercentData!D44</f>
        <v/>
      </c>
      <c r="F152" s="92" t="str">
        <f>MEBPercentData!E44</f>
        <v/>
      </c>
      <c r="G152" s="92" t="str">
        <f>MEBPercentData!F44</f>
        <v/>
      </c>
      <c r="H152" s="92" t="str">
        <f>MEBPercentData!G44</f>
        <v/>
      </c>
      <c r="I152" s="92" t="str">
        <f>MEBPercentData!H44</f>
        <v/>
      </c>
      <c r="J152" s="92" t="str">
        <f>MEBPercentData!I44</f>
        <v/>
      </c>
      <c r="K152" s="92" t="str">
        <f>MEBPercentData!J44</f>
        <v/>
      </c>
      <c r="L152" s="92" t="str">
        <f>MEBPercentData!K44</f>
        <v/>
      </c>
      <c r="M152" s="92" t="str">
        <f>MEBPercentData!L44</f>
        <v/>
      </c>
      <c r="N152" s="92" t="str">
        <f>MEBPercentData!M44</f>
        <v/>
      </c>
      <c r="O152" s="92" t="str">
        <f>MEBPercentData!N44</f>
        <v/>
      </c>
      <c r="P152" s="92" t="str">
        <f>MEBPercentData!O44</f>
        <v/>
      </c>
      <c r="Q152" s="92" t="str">
        <f>MEBPercentData!P44</f>
        <v/>
      </c>
      <c r="R152" s="92" t="str">
        <f>MEBPercentData!Q44</f>
        <v/>
      </c>
      <c r="S152" s="92" t="str">
        <f>MEBPercentData!R44</f>
        <v/>
      </c>
      <c r="T152" s="92" t="str">
        <f>MEBPercentData!S44</f>
        <v/>
      </c>
      <c r="U152" s="92" t="str">
        <f>MEBPercentData!T44</f>
        <v/>
      </c>
      <c r="V152" s="92" t="str">
        <f>MEBPercentData!U44</f>
        <v/>
      </c>
      <c r="W152" s="92" t="str">
        <f>MEBPercentData!V44</f>
        <v/>
      </c>
      <c r="X152" s="92" t="str">
        <f>MEBPercentData!W44</f>
        <v/>
      </c>
      <c r="Y152" s="92" t="str">
        <f>MEBPercentData!X44</f>
        <v/>
      </c>
      <c r="Z152" s="92" t="str">
        <f>MEBPercentData!Y44</f>
        <v/>
      </c>
      <c r="AA152" s="92" t="str">
        <f>MEBPercentData!Z44</f>
        <v/>
      </c>
      <c r="AB152" s="92" t="str">
        <f>MEBPercentData!AA44</f>
        <v/>
      </c>
      <c r="AC152" s="92" t="str">
        <f>MEBPercentData!AB44</f>
        <v/>
      </c>
      <c r="AD152" s="92" t="str">
        <f>MEBPercentData!AC44</f>
        <v/>
      </c>
      <c r="AE152" s="92" t="str">
        <f>MEBPercentData!AD44</f>
        <v/>
      </c>
      <c r="AF152" s="92" t="str">
        <f>MEBPercentData!AE44</f>
        <v/>
      </c>
      <c r="AG152" s="92" t="str">
        <f>MEBPercentData!AF44</f>
        <v/>
      </c>
      <c r="AH152" s="92" t="str">
        <f>MEBPercentData!AG44</f>
        <v/>
      </c>
      <c r="AI152" s="92" t="str">
        <f>MEBPercentData!AH44</f>
        <v/>
      </c>
      <c r="AJ152" s="93" t="str">
        <f>MEBPercentData!AI44</f>
        <v/>
      </c>
    </row>
    <row r="153" spans="2:36" ht="15.75" hidden="1" thickBot="1" x14ac:dyDescent="0.25">
      <c r="B153" s="77"/>
      <c r="C153" s="98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</row>
    <row r="154" spans="2:36" ht="20.25" hidden="1" thickTop="1" thickBot="1" x14ac:dyDescent="0.25">
      <c r="B154" s="99" t="s">
        <v>23</v>
      </c>
      <c r="C154" s="100"/>
      <c r="D154" s="101"/>
      <c r="E154" s="101"/>
      <c r="F154" s="233" t="s">
        <v>24</v>
      </c>
      <c r="G154" s="236"/>
      <c r="H154" s="236"/>
      <c r="I154" s="237"/>
      <c r="J154" s="102"/>
      <c r="K154" s="233" t="s">
        <v>25</v>
      </c>
      <c r="L154" s="234"/>
      <c r="M154" s="234"/>
      <c r="N154" s="235"/>
      <c r="O154" s="102"/>
      <c r="P154" s="233" t="s">
        <v>26</v>
      </c>
      <c r="Q154" s="234"/>
      <c r="R154" s="235"/>
      <c r="S154" s="103"/>
      <c r="T154" s="104"/>
      <c r="U154" s="105"/>
      <c r="V154" s="105"/>
      <c r="W154" s="105"/>
      <c r="X154" s="104"/>
      <c r="Y154" s="105"/>
      <c r="Z154" s="106"/>
      <c r="AA154" s="106"/>
      <c r="AB154" s="105"/>
      <c r="AC154" s="105"/>
      <c r="AD154" s="105"/>
      <c r="AE154" s="105"/>
      <c r="AF154" s="105"/>
      <c r="AG154" s="105"/>
      <c r="AH154" s="105"/>
      <c r="AI154" s="105"/>
      <c r="AJ154" s="107"/>
    </row>
    <row r="155" spans="2:36" ht="15.75" hidden="1" thickTop="1" x14ac:dyDescent="0.2">
      <c r="B155" s="108" t="str">
        <f>IF(GlobalParameterData!B1="","",GlobalParameterData!B1)</f>
        <v>Dustloss iron carrier{zh}炉尘中的铁矿石</v>
      </c>
      <c r="C155" s="109">
        <f>IF(GlobalParameterData!C1="","",GlobalParameterData!C1)</f>
        <v>2.1</v>
      </c>
      <c r="D155" s="110" t="str">
        <f>IF(GlobalParameterData!A1="","",GlobalParameterData!A1)</f>
        <v>t/h</v>
      </c>
      <c r="E155" s="111"/>
      <c r="F155" s="112" t="s">
        <v>27</v>
      </c>
      <c r="G155" s="256" t="e">
        <f>IF(Info!#REF!="","",Info!#REF!)</f>
        <v>#REF!</v>
      </c>
      <c r="H155" s="257"/>
      <c r="I155" s="258"/>
      <c r="J155" s="111"/>
      <c r="K155" s="262" t="e">
        <f>IF(Info!#REF!="","",Info!#REF!)</f>
        <v>#REF!</v>
      </c>
      <c r="L155" s="263"/>
      <c r="M155" s="263"/>
      <c r="N155" s="264"/>
      <c r="O155" s="111"/>
      <c r="P155" s="253" t="s">
        <v>28</v>
      </c>
      <c r="Q155" s="254"/>
      <c r="R155" s="254"/>
      <c r="S155" s="255"/>
      <c r="T155" s="113"/>
      <c r="U155" s="111"/>
      <c r="V155" s="111"/>
      <c r="W155" s="111"/>
      <c r="X155" s="113"/>
      <c r="Y155" s="111"/>
      <c r="Z155" s="114"/>
      <c r="AA155" s="114"/>
      <c r="AB155" s="111"/>
      <c r="AC155" s="111"/>
      <c r="AD155" s="111"/>
      <c r="AE155" s="111"/>
      <c r="AF155" s="111"/>
      <c r="AG155" s="111"/>
      <c r="AH155" s="111"/>
      <c r="AI155" s="111"/>
      <c r="AJ155" s="115"/>
    </row>
    <row r="156" spans="2:36" hidden="1" x14ac:dyDescent="0.2">
      <c r="B156" s="116" t="str">
        <f>IF(GlobalParameterData!B2="","",GlobalParameterData!B2)</f>
        <v>Dustloss coke{zh}炉尘中的焦炭</v>
      </c>
      <c r="C156" s="109">
        <f>IF(GlobalParameterData!C2="","",GlobalParameterData!C2)</f>
        <v>1.44</v>
      </c>
      <c r="D156" s="110" t="str">
        <f>IF(GlobalParameterData!A2="","",GlobalParameterData!A2)</f>
        <v>t/h</v>
      </c>
      <c r="E156" s="111"/>
      <c r="F156" s="111" t="s">
        <v>29</v>
      </c>
      <c r="G156" s="247" t="e">
        <f>IF(Info!#REF!="","",Info!#REF!)</f>
        <v>#REF!</v>
      </c>
      <c r="H156" s="260"/>
      <c r="I156" s="261"/>
      <c r="J156" s="111"/>
      <c r="K156" s="241" t="e">
        <f>IF(Info!#REF!="","",Info!#REF!)</f>
        <v>#REF!</v>
      </c>
      <c r="L156" s="242"/>
      <c r="M156" s="242"/>
      <c r="N156" s="243"/>
      <c r="O156" s="111"/>
      <c r="P156" s="241" t="s">
        <v>134</v>
      </c>
      <c r="Q156" s="242"/>
      <c r="R156" s="242"/>
      <c r="S156" s="259"/>
      <c r="T156" s="113" t="str">
        <f>IF(GlobalParameterData!H11=1,"NO","YES")</f>
        <v>NO</v>
      </c>
      <c r="U156" s="111"/>
      <c r="V156" s="111"/>
      <c r="W156" s="111"/>
      <c r="X156" s="113"/>
      <c r="Y156" s="111"/>
      <c r="Z156" s="114"/>
      <c r="AA156" s="114"/>
      <c r="AB156" s="111"/>
      <c r="AC156" s="111"/>
      <c r="AD156" s="111"/>
      <c r="AE156" s="111"/>
      <c r="AF156" s="111"/>
      <c r="AG156" s="111"/>
      <c r="AH156" s="111"/>
      <c r="AI156" s="111"/>
      <c r="AJ156" s="115"/>
    </row>
    <row r="157" spans="2:36" hidden="1" x14ac:dyDescent="0.2">
      <c r="B157" s="116" t="str">
        <f>IF(GlobalParameterData!B3="","",GlobalParameterData!B3)</f>
        <v>Dustloss additives{zh}炉尘中的熔剂</v>
      </c>
      <c r="C157" s="109">
        <f>IF(GlobalParameterData!C3="","",GlobalParameterData!C3)</f>
        <v>0.02</v>
      </c>
      <c r="D157" s="110" t="str">
        <f>IF(GlobalParameterData!A3="","",GlobalParameterData!A3)</f>
        <v>t/h</v>
      </c>
      <c r="E157" s="111"/>
      <c r="F157" s="111"/>
      <c r="G157" s="111"/>
      <c r="H157" s="111"/>
      <c r="I157" s="111"/>
      <c r="J157" s="111"/>
      <c r="K157" s="241" t="e">
        <f>IF(Info!#REF!="","",Info!#REF!)</f>
        <v>#REF!</v>
      </c>
      <c r="L157" s="242"/>
      <c r="M157" s="242"/>
      <c r="N157" s="243"/>
      <c r="O157" s="111"/>
      <c r="P157" s="111"/>
      <c r="Q157" s="111"/>
      <c r="R157" s="111"/>
      <c r="S157" s="113"/>
      <c r="T157" s="113"/>
      <c r="U157" s="111"/>
      <c r="V157" s="111"/>
      <c r="W157" s="111"/>
      <c r="X157" s="113"/>
      <c r="Y157" s="111"/>
      <c r="Z157" s="114"/>
      <c r="AA157" s="114"/>
      <c r="AB157" s="111"/>
      <c r="AC157" s="111"/>
      <c r="AD157" s="111"/>
      <c r="AE157" s="111"/>
      <c r="AF157" s="111"/>
      <c r="AG157" s="111"/>
      <c r="AH157" s="111"/>
      <c r="AI157" s="111"/>
      <c r="AJ157" s="115"/>
    </row>
    <row r="158" spans="2:36" hidden="1" x14ac:dyDescent="0.2">
      <c r="B158" s="116" t="str">
        <f>IF(GlobalParameterData!B4="","",GlobalParameterData!B4)</f>
        <v>Temperature of ironcarriers at charging{zh}铁矿石加入时的温度</v>
      </c>
      <c r="C158" s="109">
        <f>IF(GlobalParameterData!C4="","",GlobalParameterData!C4)</f>
        <v>298.14999999999998</v>
      </c>
      <c r="D158" s="110" t="str">
        <f>IF(GlobalParameterData!A4="","",GlobalParameterData!A4)</f>
        <v>K</v>
      </c>
      <c r="E158" s="111"/>
      <c r="F158" s="111"/>
      <c r="G158" s="111"/>
      <c r="H158" s="111"/>
      <c r="I158" s="111"/>
      <c r="J158" s="117"/>
      <c r="K158" s="241" t="e">
        <f>IF(Info!#REF!="","",Info!#REF!)</f>
        <v>#REF!</v>
      </c>
      <c r="L158" s="242"/>
      <c r="M158" s="242"/>
      <c r="N158" s="243"/>
      <c r="O158" s="111"/>
      <c r="P158" s="111"/>
      <c r="Q158" s="111"/>
      <c r="R158" s="111"/>
      <c r="S158" s="113"/>
      <c r="T158" s="113"/>
      <c r="U158" s="111"/>
      <c r="V158" s="111"/>
      <c r="W158" s="111"/>
      <c r="X158" s="113"/>
      <c r="Y158" s="111"/>
      <c r="Z158" s="114"/>
      <c r="AA158" s="114"/>
      <c r="AB158" s="111"/>
      <c r="AC158" s="111"/>
      <c r="AD158" s="111"/>
      <c r="AE158" s="111"/>
      <c r="AF158" s="111"/>
      <c r="AG158" s="111"/>
      <c r="AH158" s="111"/>
      <c r="AI158" s="111"/>
      <c r="AJ158" s="115"/>
    </row>
    <row r="159" spans="2:36" hidden="1" x14ac:dyDescent="0.2">
      <c r="B159" s="116" t="str">
        <f>IF(GlobalParameterData!B5="","",GlobalParameterData!B5)</f>
        <v>Temperature of coke at charging{zh}焦炭加入时的温度</v>
      </c>
      <c r="C159" s="109">
        <f>IF(GlobalParameterData!C5="","",GlobalParameterData!C5)</f>
        <v>298.14999999999998</v>
      </c>
      <c r="D159" s="110" t="str">
        <f>IF(GlobalParameterData!A5="","",GlobalParameterData!A5)</f>
        <v>K</v>
      </c>
      <c r="E159" s="111"/>
      <c r="F159" s="111"/>
      <c r="G159" s="111"/>
      <c r="H159" s="111"/>
      <c r="I159" s="111"/>
      <c r="J159" s="111"/>
      <c r="K159" s="241" t="e">
        <f>IF(Info!#REF!="","",Info!#REF!)</f>
        <v>#REF!</v>
      </c>
      <c r="L159" s="242"/>
      <c r="M159" s="242"/>
      <c r="N159" s="243"/>
      <c r="O159" s="111"/>
      <c r="P159" s="111"/>
      <c r="Q159" s="111"/>
      <c r="R159" s="111"/>
      <c r="S159" s="113"/>
      <c r="T159" s="113"/>
      <c r="U159" s="111"/>
      <c r="V159" s="111"/>
      <c r="W159" s="111"/>
      <c r="X159" s="113"/>
      <c r="Y159" s="111"/>
      <c r="Z159" s="114"/>
      <c r="AA159" s="114"/>
      <c r="AB159" s="111"/>
      <c r="AC159" s="111"/>
      <c r="AD159" s="111"/>
      <c r="AE159" s="111"/>
      <c r="AF159" s="111"/>
      <c r="AG159" s="111"/>
      <c r="AH159" s="111"/>
      <c r="AI159" s="111"/>
      <c r="AJ159" s="115"/>
    </row>
    <row r="160" spans="2:36" hidden="1" x14ac:dyDescent="0.2">
      <c r="B160" s="116" t="str">
        <f>IF(GlobalParameterData!B6="","",GlobalParameterData!B6)</f>
        <v>Temperature of additives at charging{zh}熔剂加入时的温度</v>
      </c>
      <c r="C160" s="109">
        <f>IF(GlobalParameterData!C6="","",GlobalParameterData!C6)</f>
        <v>298.14999999999998</v>
      </c>
      <c r="D160" s="110" t="str">
        <f>IF(GlobalParameterData!A6="","",GlobalParameterData!A6)</f>
        <v>K</v>
      </c>
      <c r="E160" s="111"/>
      <c r="F160" s="111"/>
      <c r="G160" s="111"/>
      <c r="H160" s="111"/>
      <c r="I160" s="111"/>
      <c r="J160" s="111"/>
      <c r="K160" s="241" t="e">
        <f>IF(Info!#REF!="","",Info!#REF!)</f>
        <v>#REF!</v>
      </c>
      <c r="L160" s="242"/>
      <c r="M160" s="242"/>
      <c r="N160" s="243"/>
      <c r="O160" s="111"/>
      <c r="P160" s="111"/>
      <c r="Q160" s="111"/>
      <c r="R160" s="111"/>
      <c r="S160" s="113"/>
      <c r="T160" s="113"/>
      <c r="U160" s="111"/>
      <c r="V160" s="111"/>
      <c r="W160" s="111"/>
      <c r="X160" s="113"/>
      <c r="Y160" s="111"/>
      <c r="Z160" s="114"/>
      <c r="AA160" s="114"/>
      <c r="AB160" s="111"/>
      <c r="AC160" s="111"/>
      <c r="AD160" s="111"/>
      <c r="AE160" s="111"/>
      <c r="AF160" s="111"/>
      <c r="AG160" s="111"/>
      <c r="AH160" s="111"/>
      <c r="AI160" s="111"/>
      <c r="AJ160" s="115"/>
    </row>
    <row r="161" spans="2:36" ht="15.75" hidden="1" thickBot="1" x14ac:dyDescent="0.25">
      <c r="B161" s="116" t="str">
        <f>IF(GlobalParameterData!B7="","",GlobalParameterData!B7)</f>
        <v/>
      </c>
      <c r="C161" s="109" t="str">
        <f>IF(GlobalParameterData!C7="","",GlobalParameterData!C7)</f>
        <v/>
      </c>
      <c r="D161" s="110" t="str">
        <f>IF(GlobalParameterData!A7="","",GlobalParameterData!A7)</f>
        <v/>
      </c>
      <c r="E161" s="111"/>
      <c r="F161" s="111"/>
      <c r="G161" s="111"/>
      <c r="H161" s="111"/>
      <c r="I161" s="111"/>
      <c r="J161" s="111"/>
      <c r="K161" s="241" t="str">
        <f>IF(Info!D4="","",Info!D4)</f>
        <v/>
      </c>
      <c r="L161" s="242"/>
      <c r="M161" s="242"/>
      <c r="N161" s="243"/>
      <c r="O161" s="111"/>
      <c r="P161" s="111"/>
      <c r="Q161" s="111"/>
      <c r="R161" s="111"/>
      <c r="S161" s="113"/>
      <c r="T161" s="113"/>
      <c r="U161" s="111"/>
      <c r="V161" s="111"/>
      <c r="W161" s="111"/>
      <c r="X161" s="113"/>
      <c r="Y161" s="111"/>
      <c r="Z161" s="114"/>
      <c r="AA161" s="114"/>
      <c r="AB161" s="111"/>
      <c r="AC161" s="111"/>
      <c r="AD161" s="111"/>
      <c r="AE161" s="111"/>
      <c r="AF161" s="111"/>
      <c r="AG161" s="111"/>
      <c r="AH161" s="111"/>
      <c r="AI161" s="111"/>
      <c r="AJ161" s="115"/>
    </row>
    <row r="162" spans="2:36" ht="18.75" hidden="1" thickBot="1" x14ac:dyDescent="0.25">
      <c r="B162" s="116" t="str">
        <f>IF(GlobalParameterData!B8="","",GlobalParameterData!B8)</f>
        <v/>
      </c>
      <c r="C162" s="109" t="str">
        <f>IF(GlobalParameterData!C8="","",GlobalParameterData!C8)</f>
        <v/>
      </c>
      <c r="D162" s="110" t="str">
        <f>IF(GlobalParameterData!A8="","",GlobalParameterData!A8)</f>
        <v/>
      </c>
      <c r="E162" s="111"/>
      <c r="F162" s="233" t="s">
        <v>30</v>
      </c>
      <c r="G162" s="234"/>
      <c r="H162" s="234"/>
      <c r="I162" s="235"/>
      <c r="J162" s="111"/>
      <c r="K162" s="241" t="str">
        <f>IF(Info!D5="","",Info!D5)</f>
        <v/>
      </c>
      <c r="L162" s="242"/>
      <c r="M162" s="242"/>
      <c r="N162" s="243"/>
      <c r="O162" s="111"/>
      <c r="P162" s="111"/>
      <c r="Q162" s="111"/>
      <c r="R162" s="111"/>
      <c r="S162" s="113"/>
      <c r="T162" s="113"/>
      <c r="U162" s="111"/>
      <c r="V162" s="111"/>
      <c r="W162" s="111"/>
      <c r="X162" s="113"/>
      <c r="Y162" s="111"/>
      <c r="Z162" s="114"/>
      <c r="AA162" s="114"/>
      <c r="AB162" s="111"/>
      <c r="AC162" s="111"/>
      <c r="AD162" s="111"/>
      <c r="AE162" s="111"/>
      <c r="AF162" s="111"/>
      <c r="AG162" s="111"/>
      <c r="AH162" s="111"/>
      <c r="AI162" s="111"/>
      <c r="AJ162" s="115"/>
    </row>
    <row r="163" spans="2:36" hidden="1" x14ac:dyDescent="0.2">
      <c r="B163" s="116" t="str">
        <f>IF(GlobalParameterData!B9="","",GlobalParameterData!B9)</f>
        <v/>
      </c>
      <c r="C163" s="109" t="str">
        <f>IF(GlobalParameterData!C9="","",GlobalParameterData!C9)</f>
        <v/>
      </c>
      <c r="D163" s="110" t="str">
        <f>IF(GlobalParameterData!A9="","",GlobalParameterData!A9)</f>
        <v/>
      </c>
      <c r="E163" s="111"/>
      <c r="F163" s="112" t="s">
        <v>27</v>
      </c>
      <c r="G163" s="244" t="e">
        <f>IF(Info!#REF!="","",Info!#REF!)</f>
        <v>#REF!</v>
      </c>
      <c r="H163" s="245"/>
      <c r="I163" s="246"/>
      <c r="J163" s="111"/>
      <c r="K163" s="241" t="str">
        <f>IF(Info!D6="","",Info!D6)</f>
        <v/>
      </c>
      <c r="L163" s="242"/>
      <c r="M163" s="242"/>
      <c r="N163" s="243"/>
      <c r="O163" s="111"/>
      <c r="P163" s="111"/>
      <c r="Q163" s="111"/>
      <c r="R163" s="111"/>
      <c r="S163" s="113"/>
      <c r="T163" s="113"/>
      <c r="U163" s="111"/>
      <c r="V163" s="111"/>
      <c r="W163" s="111"/>
      <c r="X163" s="113"/>
      <c r="Y163" s="111"/>
      <c r="Z163" s="114"/>
      <c r="AA163" s="114"/>
      <c r="AB163" s="111"/>
      <c r="AC163" s="111"/>
      <c r="AD163" s="111"/>
      <c r="AE163" s="111"/>
      <c r="AF163" s="111"/>
      <c r="AG163" s="111"/>
      <c r="AH163" s="111"/>
      <c r="AI163" s="111"/>
      <c r="AJ163" s="115"/>
    </row>
    <row r="164" spans="2:36" hidden="1" x14ac:dyDescent="0.2">
      <c r="B164" s="116" t="str">
        <f>IF(GlobalParameterData!B10="","",GlobalParameterData!B10)</f>
        <v/>
      </c>
      <c r="C164" s="109" t="str">
        <f>IF(GlobalParameterData!C10="","",GlobalParameterData!C10)</f>
        <v/>
      </c>
      <c r="D164" s="110" t="str">
        <f>IF(GlobalParameterData!A10="","",GlobalParameterData!A10)</f>
        <v/>
      </c>
      <c r="E164" s="111"/>
      <c r="F164" s="111" t="s">
        <v>29</v>
      </c>
      <c r="G164" s="247" t="e">
        <f>IF(Info!#REF!="","",Info!#REF!)</f>
        <v>#REF!</v>
      </c>
      <c r="H164" s="248"/>
      <c r="I164" s="249"/>
      <c r="J164" s="111"/>
      <c r="K164" s="241" t="str">
        <f>IF(Info!D7="","",Info!D7)</f>
        <v/>
      </c>
      <c r="L164" s="242"/>
      <c r="M164" s="242"/>
      <c r="N164" s="243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5"/>
    </row>
    <row r="165" spans="2:36" ht="15.75" hidden="1" x14ac:dyDescent="0.25">
      <c r="B165" s="116" t="str">
        <f>IF(GlobalParameterData!B11="","",GlobalParameterData!B11)</f>
        <v/>
      </c>
      <c r="C165" s="109" t="str">
        <f>IF(GlobalParameterData!C11="","",GlobalParameterData!C11)</f>
        <v/>
      </c>
      <c r="D165" s="110" t="str">
        <f>IF(GlobalParameterData!A11="","",GlobalParameterData!A11)</f>
        <v/>
      </c>
      <c r="E165" s="111"/>
      <c r="F165" s="111"/>
      <c r="G165" s="111"/>
      <c r="H165" s="111"/>
      <c r="I165" s="111"/>
      <c r="J165" s="111"/>
      <c r="K165" s="241" t="str">
        <f>IF(Info!D8="","",Info!D8)</f>
        <v/>
      </c>
      <c r="L165" s="242"/>
      <c r="M165" s="242"/>
      <c r="N165" s="243"/>
      <c r="O165" s="111"/>
      <c r="P165" s="111"/>
      <c r="Q165" s="111"/>
      <c r="R165" s="111"/>
      <c r="S165" s="111"/>
      <c r="T165" s="118"/>
      <c r="U165" s="111"/>
      <c r="V165" s="111"/>
      <c r="W165" s="111"/>
      <c r="X165" s="111"/>
      <c r="Y165" s="111"/>
      <c r="Z165" s="118"/>
      <c r="AA165" s="111"/>
      <c r="AB165" s="111"/>
      <c r="AC165" s="119"/>
      <c r="AD165" s="119"/>
      <c r="AE165" s="119"/>
      <c r="AF165" s="119"/>
      <c r="AG165" s="111"/>
      <c r="AH165" s="111"/>
      <c r="AI165" s="111"/>
      <c r="AJ165" s="115"/>
    </row>
    <row r="166" spans="2:36" hidden="1" x14ac:dyDescent="0.2">
      <c r="B166" s="116" t="str">
        <f>IF(GlobalParameterData!B12="","",GlobalParameterData!B12)</f>
        <v/>
      </c>
      <c r="C166" s="109" t="str">
        <f>IF(GlobalParameterData!C12="","",GlobalParameterData!C12)</f>
        <v/>
      </c>
      <c r="D166" s="110" t="str">
        <f>IF(GlobalParameterData!A12="","",GlobalParameterData!A12)</f>
        <v/>
      </c>
      <c r="E166" s="111"/>
      <c r="F166" s="111"/>
      <c r="G166" s="111"/>
      <c r="H166" s="111"/>
      <c r="I166" s="111"/>
      <c r="J166" s="111"/>
      <c r="K166" s="241" t="str">
        <f>IF(Info!D9="","",Info!D9)</f>
        <v/>
      </c>
      <c r="L166" s="242"/>
      <c r="M166" s="242"/>
      <c r="N166" s="243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5"/>
    </row>
    <row r="167" spans="2:36" ht="15.75" hidden="1" thickBot="1" x14ac:dyDescent="0.25">
      <c r="B167" s="120" t="str">
        <f>IF(GlobalParameterData!B13="","",GlobalParameterData!B13)</f>
        <v/>
      </c>
      <c r="C167" s="121" t="str">
        <f>IF(GlobalParameterData!C13="","",GlobalParameterData!C13)</f>
        <v/>
      </c>
      <c r="D167" s="122" t="str">
        <f>IF(GlobalParameterData!A13="","",GlobalParameterData!A13)</f>
        <v/>
      </c>
      <c r="E167" s="123"/>
      <c r="F167" s="123"/>
      <c r="G167" s="123"/>
      <c r="H167" s="123"/>
      <c r="I167" s="123"/>
      <c r="J167" s="123"/>
      <c r="K167" s="238" t="str">
        <f>IF(Info!D10="","",Info!D10)</f>
        <v/>
      </c>
      <c r="L167" s="239"/>
      <c r="M167" s="239"/>
      <c r="N167" s="240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4"/>
    </row>
    <row r="168" spans="2:36" hidden="1" x14ac:dyDescent="0.2">
      <c r="B168" s="125"/>
      <c r="C168" s="126"/>
      <c r="D168" s="125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</row>
    <row r="169" spans="2:36" x14ac:dyDescent="0.2">
      <c r="B169" s="225"/>
      <c r="C169" s="225"/>
      <c r="D169" s="225"/>
      <c r="E169" s="225"/>
      <c r="F169" s="225"/>
      <c r="G169" s="226"/>
      <c r="H169" s="226"/>
      <c r="I169" s="226"/>
      <c r="J169" s="226"/>
      <c r="K169" s="226"/>
      <c r="L169" s="225"/>
      <c r="M169" s="225"/>
    </row>
  </sheetData>
  <mergeCells count="40">
    <mergeCell ref="B108:AJ108"/>
    <mergeCell ref="W7:X7"/>
    <mergeCell ref="W8:X8"/>
    <mergeCell ref="T7:U7"/>
    <mergeCell ref="T8:U8"/>
    <mergeCell ref="B10:B11"/>
    <mergeCell ref="B62:B63"/>
    <mergeCell ref="C60:W60"/>
    <mergeCell ref="G2:U3"/>
    <mergeCell ref="G4:U5"/>
    <mergeCell ref="I7:K7"/>
    <mergeCell ref="I8:K8"/>
    <mergeCell ref="E7:G7"/>
    <mergeCell ref="E8:G8"/>
    <mergeCell ref="G163:I163"/>
    <mergeCell ref="G164:I164"/>
    <mergeCell ref="D110:AJ110"/>
    <mergeCell ref="K156:N156"/>
    <mergeCell ref="P155:S155"/>
    <mergeCell ref="K158:N158"/>
    <mergeCell ref="F162:I162"/>
    <mergeCell ref="G155:I155"/>
    <mergeCell ref="P156:S156"/>
    <mergeCell ref="G156:I156"/>
    <mergeCell ref="K155:N155"/>
    <mergeCell ref="K167:N167"/>
    <mergeCell ref="K165:N165"/>
    <mergeCell ref="K166:N166"/>
    <mergeCell ref="K157:N157"/>
    <mergeCell ref="K163:N163"/>
    <mergeCell ref="K160:N160"/>
    <mergeCell ref="K159:N159"/>
    <mergeCell ref="K164:N164"/>
    <mergeCell ref="K161:N161"/>
    <mergeCell ref="K162:N162"/>
    <mergeCell ref="B109:B110"/>
    <mergeCell ref="C111:AJ111"/>
    <mergeCell ref="K154:N154"/>
    <mergeCell ref="P154:R154"/>
    <mergeCell ref="F154:I154"/>
  </mergeCells>
  <phoneticPr fontId="7" type="noConversion"/>
  <dataValidations disablePrompts="1" count="1">
    <dataValidation type="list" allowBlank="1" sqref="X6">
      <formula1>Languages</formula1>
    </dataValidation>
  </dataValidations>
  <printOptions horizontalCentered="1" verticalCentered="1"/>
  <pageMargins left="0.18" right="0.17" top="0.22" bottom="0.23" header="0.2" footer="0.18"/>
  <pageSetup paperSize="8" scale="44" orientation="landscape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48"/>
  <sheetViews>
    <sheetView workbookViewId="0">
      <selection activeCell="B48" sqref="B48"/>
    </sheetView>
  </sheetViews>
  <sheetFormatPr defaultRowHeight="8.25" x14ac:dyDescent="0.15"/>
  <cols>
    <col min="1" max="1" width="13.85546875" style="5" bestFit="1" customWidth="1"/>
    <col min="2" max="16384" width="9.140625" style="5"/>
  </cols>
  <sheetData>
    <row r="1" spans="1:36" x14ac:dyDescent="0.15">
      <c r="A1" s="4" t="s">
        <v>212</v>
      </c>
      <c r="B1" s="13" t="str">
        <f>IF(MEBBaseTableData!C1="","",MEBBaseTableData!C1)</f>
        <v>Rate</v>
      </c>
      <c r="C1" s="13" t="str">
        <f>IF(MEBBaseTableData!D1="","",MEBBaseTableData!D1)</f>
        <v>Fe</v>
      </c>
      <c r="D1" s="13" t="str">
        <f>IF(MEBBaseTableData!E1="","",MEBBaseTableData!E1)</f>
        <v>Ca</v>
      </c>
      <c r="E1" s="13" t="str">
        <f>IF(MEBBaseTableData!F1="","",MEBBaseTableData!F1)</f>
        <v>Mg</v>
      </c>
      <c r="F1" s="13" t="str">
        <f>IF(MEBBaseTableData!G1="","",MEBBaseTableData!G1)</f>
        <v>Si</v>
      </c>
      <c r="G1" s="13" t="str">
        <f>IF(MEBBaseTableData!H1="","",MEBBaseTableData!H1)</f>
        <v>Al</v>
      </c>
      <c r="H1" s="13" t="str">
        <f>IF(MEBBaseTableData!I1="","",MEBBaseTableData!I1)</f>
        <v>Mn</v>
      </c>
      <c r="I1" s="13" t="str">
        <f>IF(MEBBaseTableData!J1="","",MEBBaseTableData!J1)</f>
        <v>Ti</v>
      </c>
      <c r="J1" s="13" t="str">
        <f>IF(MEBBaseTableData!K1="","",MEBBaseTableData!K1)</f>
        <v>Na</v>
      </c>
      <c r="K1" s="13" t="str">
        <f>IF(MEBBaseTableData!L1="","",MEBBaseTableData!L1)</f>
        <v>K</v>
      </c>
      <c r="L1" s="13" t="str">
        <f>IF(MEBBaseTableData!M1="","",MEBBaseTableData!M1)</f>
        <v>P</v>
      </c>
      <c r="M1" s="13" t="str">
        <f>IF(MEBBaseTableData!N1="","",MEBBaseTableData!N1)</f>
        <v>S</v>
      </c>
      <c r="N1" s="13" t="str">
        <f>IF(MEBBaseTableData!O1="","",MEBBaseTableData!O1)</f>
        <v>C</v>
      </c>
      <c r="O1" s="13" t="str">
        <f>IF(MEBBaseTableData!P1="","",MEBBaseTableData!P1)</f>
        <v>H</v>
      </c>
      <c r="P1" s="13" t="str">
        <f>IF(MEBBaseTableData!Q1="","",MEBBaseTableData!Q1)</f>
        <v>N</v>
      </c>
      <c r="Q1" s="13" t="str">
        <f>IF(MEBBaseTableData!R1="","",MEBBaseTableData!R1)</f>
        <v>O</v>
      </c>
      <c r="R1" s="13" t="str">
        <f>IF(MEBBaseTableData!S1="","",MEBBaseTableData!S1)</f>
        <v>Alkali</v>
      </c>
      <c r="S1" s="13" t="str">
        <f>IF(MEBBaseTableData!T1="","",MEBBaseTableData!T1)</f>
        <v>Fe2O3</v>
      </c>
      <c r="T1" s="13" t="str">
        <f>IF(MEBBaseTableData!U1="","",MEBBaseTableData!U1)</f>
        <v>FeO</v>
      </c>
      <c r="U1" s="13" t="str">
        <f>IF(MEBBaseTableData!V1="","",MEBBaseTableData!V1)</f>
        <v>H2O</v>
      </c>
      <c r="V1" s="13" t="str">
        <f>IF(MEBBaseTableData!W1="","",MEBBaseTableData!W1)</f>
        <v>Temp</v>
      </c>
      <c r="W1" s="13" t="str">
        <f>IF(MEBBaseTableData!X1="","",MEBBaseTableData!X1)</f>
        <v/>
      </c>
      <c r="X1" s="13" t="str">
        <f>IF(MEBBaseTableData!Y1="","",MEBBaseTableData!Y1)</f>
        <v/>
      </c>
      <c r="Y1" s="13" t="str">
        <f>IF(MEBBaseTableData!Z1="","",MEBBaseTableData!Z1)</f>
        <v/>
      </c>
      <c r="Z1" s="13" t="str">
        <f>IF(MEBBaseTableData!AA1="","",MEBBaseTableData!AA1)</f>
        <v/>
      </c>
      <c r="AA1" s="13" t="str">
        <f>IF(MEBBaseTableData!AB1="","",MEBBaseTableData!AB1)</f>
        <v/>
      </c>
      <c r="AB1" s="13" t="str">
        <f>IF(MEBBaseTableData!AC1="","",MEBBaseTableData!AC1)</f>
        <v/>
      </c>
      <c r="AC1" s="13" t="str">
        <f>IF(MEBBaseTableData!AD1="","",MEBBaseTableData!AD1)</f>
        <v/>
      </c>
      <c r="AD1" s="13" t="str">
        <f>IF(MEBBaseTableData!AE1="","",MEBBaseTableData!AE1)</f>
        <v/>
      </c>
      <c r="AE1" s="13" t="str">
        <f>IF(MEBBaseTableData!AF1="","",MEBBaseTableData!AF1)</f>
        <v/>
      </c>
      <c r="AF1" s="13" t="str">
        <f>IF(MEBBaseTableData!AG1="","",MEBBaseTableData!AG1)</f>
        <v/>
      </c>
      <c r="AG1" s="13" t="str">
        <f>IF(MEBBaseTableData!AH1="","",MEBBaseTableData!AH1)</f>
        <v/>
      </c>
      <c r="AH1" s="13" t="str">
        <f>IF(MEBBaseTableData!AI1="","",MEBBaseTableData!AI1)</f>
        <v/>
      </c>
      <c r="AI1" s="13" t="str">
        <f>IF(MEBBaseTableData!AJ1="","",MEBBaseTableData!AJ1)</f>
        <v/>
      </c>
      <c r="AJ1" s="13" t="str">
        <f>IF(MEBBaseTableData!AK1="","",MEBBaseTableData!AK1)</f>
        <v/>
      </c>
    </row>
    <row r="2" spans="1:36" x14ac:dyDescent="0.15">
      <c r="A2" s="14"/>
      <c r="T2" s="8" t="s">
        <v>10</v>
      </c>
      <c r="U2" s="8" t="s">
        <v>10</v>
      </c>
      <c r="V2" s="8" t="s">
        <v>10</v>
      </c>
      <c r="W2" s="8" t="s">
        <v>10</v>
      </c>
      <c r="X2" s="8" t="s">
        <v>10</v>
      </c>
      <c r="Y2" s="8" t="s">
        <v>10</v>
      </c>
      <c r="Z2" s="8" t="s">
        <v>10</v>
      </c>
      <c r="AA2" s="8" t="s">
        <v>10</v>
      </c>
    </row>
    <row r="3" spans="1:36" x14ac:dyDescent="0.15">
      <c r="A3" s="6" t="s">
        <v>11</v>
      </c>
    </row>
    <row r="4" spans="1:36" x14ac:dyDescent="0.15">
      <c r="A4" s="13" t="str">
        <f>IF(MEBBaseTableData!A5="","",MEBBaseTableData!A5)</f>
        <v>Large Sinter{zh}自产烧结矿</v>
      </c>
      <c r="B4" s="15">
        <f>IF(MEBBaseTableData!C5="","",IF(B$1="Enthalpy",(MEBBaseTableData!C5/$B$48)*$B$47+$C$47,IF(B$1="Temp",MEBBaseTableData!C5*MEBRateData!SlopeTemp+MEBRateData!InterTemp,(MEBBaseTableData!C5/$B$48)*$B$46+$C$46)))</f>
        <v>1237.4164228501129</v>
      </c>
      <c r="C4" s="15">
        <f>IF(MEBBaseTableData!D5="","",IF(C$1="Enthalpy",(MEBBaseTableData!D5/$B$48)*$B$47+$C$47,IF(C$1="Temp",MEBBaseTableData!D5*MEBRateData!SlopeTemp+MEBRateData!InterTemp,(MEBBaseTableData!D5/$B$48)*$B$46+$C$46)))</f>
        <v>699.41890704781815</v>
      </c>
      <c r="D4" s="15">
        <f>IF(MEBBaseTableData!E5="","",IF(D$1="Enthalpy",(MEBBaseTableData!E5/$B$48)*$B$47+$C$47,IF(D$1="Temp",MEBBaseTableData!E5*MEBRateData!SlopeTemp+MEBRateData!InterTemp,(MEBBaseTableData!E5/$B$48)*$B$46+$C$46)))</f>
        <v>87.271580224046659</v>
      </c>
      <c r="E4" s="15">
        <f>IF(MEBBaseTableData!F5="","",IF(E$1="Enthalpy",(MEBBaseTableData!F5/$B$48)*$B$47+$C$47,IF(E$1="Temp",MEBBaseTableData!F5*MEBRateData!SlopeTemp+MEBRateData!InterTemp,(MEBBaseTableData!F5/$B$48)*$B$46+$C$46)))</f>
        <v>11.516084464153142</v>
      </c>
      <c r="F4" s="15">
        <f>IF(MEBBaseTableData!G5="","",IF(F$1="Enthalpy",(MEBBaseTableData!G5/$B$48)*$B$47+$C$47,IF(F$1="Temp",MEBBaseTableData!G5*MEBRateData!SlopeTemp+MEBRateData!InterTemp,(MEBBaseTableData!G5/$B$48)*$B$46+$C$46)))</f>
        <v>27.295365216809241</v>
      </c>
      <c r="G4" s="15">
        <f>IF(MEBBaseTableData!H5="","",IF(G$1="Enthalpy",(MEBBaseTableData!H5/$B$48)*$B$47+$C$47,IF(G$1="Temp",MEBBaseTableData!H5*MEBRateData!SlopeTemp+MEBRateData!InterTemp,(MEBBaseTableData!H5/$B$48)*$B$46+$C$46)))</f>
        <v>10.818121447503781</v>
      </c>
      <c r="H4" s="15">
        <f>IF(MEBBaseTableData!I5="","",IF(H$1="Enthalpy",(MEBBaseTableData!I5/$B$48)*$B$47+$C$47,IF(H$1="Temp",MEBBaseTableData!I5*MEBRateData!SlopeTemp+MEBRateData!InterTemp,(MEBBaseTableData!I5/$B$48)*$B$46+$C$46)))</f>
        <v>0</v>
      </c>
      <c r="I4" s="15">
        <f>IF(MEBBaseTableData!J5="","",IF(I$1="Enthalpy",(MEBBaseTableData!J5/$B$48)*$B$47+$C$47,IF(I$1="Temp",MEBBaseTableData!J5*MEBRateData!SlopeTemp+MEBRateData!InterTemp,(MEBBaseTableData!J5/$B$48)*$B$46+$C$46)))</f>
        <v>0</v>
      </c>
      <c r="J4" s="15">
        <f>IF(MEBBaseTableData!K5="","",IF(J$1="Enthalpy",(MEBBaseTableData!K5/$B$48)*$B$47+$C$47,IF(J$1="Temp",MEBBaseTableData!K5*MEBRateData!SlopeTemp+MEBRateData!InterTemp,(MEBBaseTableData!K5/$B$48)*$B$46+$C$46)))</f>
        <v>0</v>
      </c>
      <c r="K4" s="15">
        <f>IF(MEBBaseTableData!L5="","",IF(K$1="Enthalpy",(MEBBaseTableData!L5/$B$48)*$B$47+$C$47,IF(K$1="Temp",MEBBaseTableData!L5*MEBRateData!SlopeTemp+MEBRateData!InterTemp,(MEBBaseTableData!L5/$B$48)*$B$46+$C$46)))</f>
        <v>0</v>
      </c>
      <c r="L4" s="15">
        <f>IF(MEBBaseTableData!M5="","",IF(L$1="Enthalpy",(MEBBaseTableData!M5/$B$48)*$B$47+$C$47,IF(L$1="Temp",MEBBaseTableData!M5*MEBRateData!SlopeTemp+MEBRateData!InterTemp,(MEBBaseTableData!M5/$B$48)*$B$46+$C$46)))</f>
        <v>0</v>
      </c>
      <c r="M4" s="15">
        <f>IF(MEBBaseTableData!N5="","",IF(M$1="Enthalpy",(MEBBaseTableData!N5/$B$48)*$B$47+$C$47,IF(M$1="Temp",MEBBaseTableData!N5*MEBRateData!SlopeTemp+MEBRateData!InterTemp,(MEBBaseTableData!N5/$B$48)*$B$46+$C$46)))</f>
        <v>0.16624938669214043</v>
      </c>
      <c r="N4" s="15">
        <f>IF(MEBBaseTableData!O5="","",IF(N$1="Enthalpy",(MEBBaseTableData!O5/$B$48)*$B$47+$C$47,IF(N$1="Temp",MEBBaseTableData!O5*MEBRateData!SlopeTemp+MEBRateData!InterTemp,(MEBBaseTableData!O5/$B$48)*$B$46+$C$46)))</f>
        <v>0</v>
      </c>
      <c r="O4" s="15">
        <f>IF(MEBBaseTableData!P5="","",IF(O$1="Enthalpy",(MEBBaseTableData!P5/$B$48)*$B$47+$C$47,IF(O$1="Temp",MEBBaseTableData!P5*MEBRateData!SlopeTemp+MEBRateData!InterTemp,(MEBBaseTableData!P5/$B$48)*$B$46+$C$46)))</f>
        <v>0</v>
      </c>
      <c r="P4" s="15">
        <f>IF(MEBBaseTableData!Q5="","",IF(P$1="Enthalpy",(MEBBaseTableData!Q5/$B$48)*$B$47+$C$47,IF(P$1="Temp",MEBBaseTableData!Q5*MEBRateData!SlopeTemp+MEBRateData!InterTemp,(MEBBaseTableData!Q5/$B$48)*$B$46+$C$46)))</f>
        <v>0</v>
      </c>
      <c r="Q4" s="15">
        <f>IF(MEBBaseTableData!R5="","",IF(Q$1="Enthalpy",(MEBBaseTableData!R5/$B$48)*$B$47+$C$47,IF(Q$1="Temp",MEBBaseTableData!R5*MEBRateData!SlopeTemp+MEBRateData!InterTemp,(MEBBaseTableData!R5/$B$48)*$B$46+$C$46)))</f>
        <v>373.45231365198816</v>
      </c>
      <c r="R4" s="15">
        <f>IF(MEBBaseTableData!S5="","",IF(R$1="Enthalpy",(MEBBaseTableData!S5/$B$48)*$B$47+$C$47,IF(R$1="Temp",MEBBaseTableData!S5*MEBRateData!SlopeTemp+MEBRateData!InterTemp,(MEBBaseTableData!S5/$B$48)*$B$46+$C$46)))</f>
        <v>0</v>
      </c>
      <c r="S4" s="15">
        <f>IF(MEBBaseTableData!T5="","",IF(S$1="Enthalpy",(MEBBaseTableData!T5/$B$48)*$B$47+$C$47,IF(S$1="Temp",MEBBaseTableData!T5*MEBRateData!SlopeTemp+MEBRateData!InterTemp,(MEBBaseTableData!T5/$B$48)*$B$46+$C$46)))</f>
        <v>897.7002537049475</v>
      </c>
      <c r="T4" s="15">
        <f>IF(MEBBaseTableData!U5="","",IF(T$1="Enthalpy",(MEBBaseTableData!U5/$B$48)*$B$47+$C$47,IF(T$1="Temp",MEBBaseTableData!U5*MEBRateData!SlopeTemp+MEBRateData!InterTemp,(MEBBaseTableData!U5/$B$48)*$B$46+$C$46)))</f>
        <v>92.031252019029282</v>
      </c>
      <c r="U4" s="15">
        <f>IF(MEBBaseTableData!V5="","",IF(U$1="Enthalpy",(MEBBaseTableData!V5/$B$48)*$B$47+$C$47,IF(U$1="Temp",MEBBaseTableData!V5*MEBRateData!SlopeTemp+MEBRateData!InterTemp,(MEBBaseTableData!V5/$B$48)*$B$46+$C$46)))</f>
        <v>0</v>
      </c>
      <c r="V4" s="15">
        <f>IF(MEBBaseTableData!W5="","",IF(V$1="Enthalpy",(MEBBaseTableData!W5/$B$48)*$B$47+$C$47,IF(V$1="Temp",MEBBaseTableData!W5*MEBRateData!SlopeTemp+MEBRateData!InterTemp,(MEBBaseTableData!W5/$B$48)*$B$46+$C$46)))</f>
        <v>25</v>
      </c>
      <c r="W4" s="15" t="str">
        <f>IF(MEBBaseTableData!X5="","",IF(W$1="Enthalpy",(MEBBaseTableData!X5/$B$48)*$B$47+$C$47,IF(W$1="Temp",MEBBaseTableData!X5*MEBRateData!SlopeTemp+MEBRateData!InterTemp,(MEBBaseTableData!X5/$B$48)*$B$46+$C$46)))</f>
        <v/>
      </c>
      <c r="X4" s="15" t="str">
        <f>IF(MEBBaseTableData!Y5="","",IF(X$1="Enthalpy",(MEBBaseTableData!Y5/$B$48)*$B$47+$C$47,IF(X$1="Temp",MEBBaseTableData!Y5*MEBRateData!SlopeTemp+MEBRateData!InterTemp,(MEBBaseTableData!Y5/$B$48)*$B$46+$C$46)))</f>
        <v/>
      </c>
      <c r="Y4" s="15" t="str">
        <f>IF(MEBBaseTableData!Z5="","",IF(Y$1="Enthalpy",(MEBBaseTableData!Z5/$B$48)*$B$47+$C$47,IF(Y$1="Temp",MEBBaseTableData!Z5*MEBRateData!SlopeTemp+MEBRateData!InterTemp,(MEBBaseTableData!Z5/$B$48)*$B$46+$C$46)))</f>
        <v/>
      </c>
      <c r="Z4" s="15" t="str">
        <f>IF(MEBBaseTableData!AA5="","",IF(Z$1="Enthalpy",(MEBBaseTableData!AA5/$B$48)*$B$47+$C$47,IF(Z$1="Temp",MEBBaseTableData!AA5*MEBRateData!SlopeTemp+MEBRateData!InterTemp,(MEBBaseTableData!AA5/$B$48)*$B$46+$C$46)))</f>
        <v/>
      </c>
      <c r="AA4" s="15" t="str">
        <f>IF(MEBBaseTableData!AB5="","",IF(AA$1="Enthalpy",(MEBBaseTableData!AB5/$B$48)*$B$47+$C$47,IF(AA$1="Temp",MEBBaseTableData!AB5*MEBRateData!SlopeTemp+MEBRateData!InterTemp,(MEBBaseTableData!AB5/$B$48)*$B$46+$C$46)))</f>
        <v/>
      </c>
      <c r="AB4" s="15" t="str">
        <f>IF(MEBBaseTableData!AC5="","",IF(AB$1="Enthalpy",(MEBBaseTableData!AC5/$B$48)*$B$47+$C$47,IF(AB$1="Temp",MEBBaseTableData!AC5*MEBRateData!SlopeTemp+MEBRateData!InterTemp,(MEBBaseTableData!AC5/$B$48)*$B$46+$C$46)))</f>
        <v/>
      </c>
      <c r="AC4" s="15" t="str">
        <f>IF(MEBBaseTableData!AD5="","",IF(AC$1="Enthalpy",(MEBBaseTableData!AD5/$B$48)*$B$47+$C$47,IF(AC$1="Temp",MEBBaseTableData!AD5*MEBRateData!SlopeTemp+MEBRateData!InterTemp,(MEBBaseTableData!AD5/$B$48)*$B$46+$C$46)))</f>
        <v/>
      </c>
      <c r="AD4" s="15" t="str">
        <f>IF(MEBBaseTableData!AE5="","",IF(AD$1="Enthalpy",(MEBBaseTableData!AE5/$B$48)*$B$47+$C$47,IF(AD$1="Temp",MEBBaseTableData!AE5*MEBRateData!SlopeTemp+MEBRateData!InterTemp,(MEBBaseTableData!AE5/$B$48)*$B$46+$C$46)))</f>
        <v/>
      </c>
      <c r="AE4" s="15" t="str">
        <f>IF(MEBBaseTableData!AF5="","",IF(AE$1="Enthalpy",(MEBBaseTableData!AF5/$B$48)*$B$47+$C$47,IF(AE$1="Temp",MEBBaseTableData!AF5*MEBRateData!SlopeTemp+MEBRateData!InterTemp,(MEBBaseTableData!AF5/$B$48)*$B$46+$C$46)))</f>
        <v/>
      </c>
      <c r="AF4" s="15" t="str">
        <f>IF(MEBBaseTableData!AG5="","",IF(AF$1="Enthalpy",(MEBBaseTableData!AG5/$B$48)*$B$47+$C$47,IF(AF$1="Temp",MEBBaseTableData!AG5*MEBRateData!SlopeTemp+MEBRateData!InterTemp,(MEBBaseTableData!AG5/$B$48)*$B$46+$C$46)))</f>
        <v/>
      </c>
      <c r="AG4" s="15" t="str">
        <f>IF(MEBBaseTableData!AH5="","",IF(AG$1="Enthalpy",(MEBBaseTableData!AH5/$B$48)*$B$47+$C$47,IF(AG$1="Temp",MEBBaseTableData!AH5*MEBRateData!SlopeTemp+MEBRateData!InterTemp,(MEBBaseTableData!AH5/$B$48)*$B$46+$C$46)))</f>
        <v/>
      </c>
      <c r="AH4" s="15" t="str">
        <f>IF(MEBBaseTableData!AI5="","",IF(AH$1="Enthalpy",(MEBBaseTableData!AI5/$B$48)*$B$47+$C$47,IF(AH$1="Temp",MEBBaseTableData!AI5*MEBRateData!SlopeTemp+MEBRateData!InterTemp,(MEBBaseTableData!AI5/$B$48)*$B$46+$C$46)))</f>
        <v/>
      </c>
      <c r="AI4" s="15" t="str">
        <f>IF(MEBBaseTableData!AJ5="","",IF(AI$1="Enthalpy",(MEBBaseTableData!AJ5/$B$48)*$B$47+$C$47,IF(AI$1="Temp",MEBBaseTableData!AJ5*MEBRateData!SlopeTemp+MEBRateData!InterTemp,(MEBBaseTableData!AJ5/$B$48)*$B$46+$C$46)))</f>
        <v/>
      </c>
      <c r="AJ4" s="15" t="str">
        <f>IF(MEBBaseTableData!AK5="","",IF(AJ$1="Enthalpy",(MEBBaseTableData!AK5/$B$48)*$B$47+$C$47,IF(AJ$1="Temp",MEBBaseTableData!AK5*MEBRateData!SlopeTemp+MEBRateData!InterTemp,(MEBBaseTableData!AK5/$B$48)*$B$46+$C$46)))</f>
        <v/>
      </c>
    </row>
    <row r="5" spans="1:36" x14ac:dyDescent="0.15">
      <c r="A5" s="13" t="str">
        <f>IF(MEBBaseTableData!A6="","",MEBBaseTableData!A6)</f>
        <v>南非块矿</v>
      </c>
      <c r="B5" s="15">
        <f>IF(MEBBaseTableData!C6="","",IF(B$1="Enthalpy",(MEBBaseTableData!C6/$B$48)*$B$47+$C$47,IF(B$1="Temp",MEBBaseTableData!C6*MEBRateData!SlopeTemp+MEBRateData!InterTemp,(MEBBaseTableData!C6/$B$48)*$B$46+$C$46)))</f>
        <v>235.37273178171179</v>
      </c>
      <c r="C5" s="15">
        <f>IF(MEBBaseTableData!D6="","",IF(C$1="Enthalpy",(MEBBaseTableData!D6/$B$48)*$B$47+$C$47,IF(C$1="Temp",MEBBaseTableData!D6*MEBRateData!SlopeTemp+MEBRateData!InterTemp,(MEBBaseTableData!D6/$B$48)*$B$46+$C$46)))</f>
        <v>150.13126361519309</v>
      </c>
      <c r="D5" s="15">
        <f>IF(MEBBaseTableData!E6="","",IF(D$1="Enthalpy",(MEBBaseTableData!E6/$B$48)*$B$47+$C$47,IF(D$1="Temp",MEBBaseTableData!E6*MEBRateData!SlopeTemp+MEBRateData!InterTemp,(MEBBaseTableData!E6/$B$48)*$B$46+$C$46)))</f>
        <v>0.33630764930649831</v>
      </c>
      <c r="E5" s="15">
        <f>IF(MEBBaseTableData!F6="","",IF(E$1="Enthalpy",(MEBBaseTableData!F6/$B$48)*$B$47+$C$47,IF(E$1="Temp",MEBBaseTableData!F6*MEBRateData!SlopeTemp+MEBRateData!InterTemp,(MEBBaseTableData!F6/$B$48)*$B$46+$C$46)))</f>
        <v>0.28376567845907491</v>
      </c>
      <c r="F5" s="15">
        <f>IF(MEBBaseTableData!G6="","",IF(F$1="Enthalpy",(MEBBaseTableData!G6/$B$48)*$B$47+$C$47,IF(F$1="Temp",MEBBaseTableData!G6*MEBRateData!SlopeTemp+MEBRateData!InterTemp,(MEBBaseTableData!G6/$B$48)*$B$46+$C$46)))</f>
        <v>6.8627135318885193</v>
      </c>
      <c r="G5" s="15">
        <f>IF(MEBBaseTableData!H6="","",IF(G$1="Enthalpy",(MEBBaseTableData!H6/$B$48)*$B$47+$C$47,IF(G$1="Temp",MEBBaseTableData!H6*MEBRateData!SlopeTemp+MEBRateData!InterTemp,(MEBBaseTableData!H6/$B$48)*$B$46+$C$46)))</f>
        <v>1.6063573065075967</v>
      </c>
      <c r="H5" s="15">
        <f>IF(MEBBaseTableData!I6="","",IF(H$1="Enthalpy",(MEBBaseTableData!I6/$B$48)*$B$47+$C$47,IF(H$1="Temp",MEBBaseTableData!I6*MEBRateData!SlopeTemp+MEBRateData!InterTemp,(MEBBaseTableData!I6/$B$48)*$B$46+$C$46)))</f>
        <v>0.10932795486626633</v>
      </c>
      <c r="I5" s="15">
        <f>IF(MEBBaseTableData!J6="","",IF(I$1="Enthalpy",(MEBBaseTableData!J6/$B$48)*$B$47+$C$47,IF(I$1="Temp",MEBBaseTableData!J6*MEBRateData!SlopeTemp+MEBRateData!InterTemp,(MEBBaseTableData!J6/$B$48)*$B$46+$C$46)))</f>
        <v>1.4105148151040935E-2</v>
      </c>
      <c r="J5" s="15">
        <f>IF(MEBBaseTableData!K6="","",IF(J$1="Enthalpy",(MEBBaseTableData!K6/$B$48)*$B$47+$C$47,IF(J$1="Temp",MEBBaseTableData!K6*MEBRateData!SlopeTemp+MEBRateData!InterTemp,(MEBBaseTableData!K6/$B$48)*$B$46+$C$46)))</f>
        <v>0</v>
      </c>
      <c r="K5" s="15">
        <f>IF(MEBBaseTableData!L6="","",IF(K$1="Enthalpy",(MEBBaseTableData!L6/$B$48)*$B$47+$C$47,IF(K$1="Temp",MEBBaseTableData!L6*MEBRateData!SlopeTemp+MEBRateData!InterTemp,(MEBBaseTableData!L6/$B$48)*$B$46+$C$46)))</f>
        <v>0</v>
      </c>
      <c r="L5" s="15">
        <f>IF(MEBBaseTableData!M6="","",IF(L$1="Enthalpy",(MEBBaseTableData!M6/$B$48)*$B$47+$C$47,IF(L$1="Temp",MEBBaseTableData!M6*MEBRateData!SlopeTemp+MEBRateData!InterTemp,(MEBBaseTableData!M6/$B$48)*$B$46+$C$46)))</f>
        <v>0.12940322048010713</v>
      </c>
      <c r="M5" s="15">
        <f>IF(MEBBaseTableData!N6="","",IF(M$1="Enthalpy",(MEBBaseTableData!N6/$B$48)*$B$47+$C$47,IF(M$1="Temp",MEBBaseTableData!N6*MEBRateData!SlopeTemp+MEBRateData!InterTemp,(MEBBaseTableData!N6/$B$48)*$B$46+$C$46)))</f>
        <v>7.0583574807331073E-2</v>
      </c>
      <c r="N5" s="15">
        <f>IF(MEBBaseTableData!O6="","",IF(N$1="Enthalpy",(MEBBaseTableData!O6/$B$48)*$B$47+$C$47,IF(N$1="Temp",MEBBaseTableData!O6*MEBRateData!SlopeTemp+MEBRateData!InterTemp,(MEBBaseTableData!O6/$B$48)*$B$46+$C$46)))</f>
        <v>0</v>
      </c>
      <c r="O5" s="15">
        <f>IF(MEBBaseTableData!P6="","",IF(O$1="Enthalpy",(MEBBaseTableData!P6/$B$48)*$B$47+$C$47,IF(O$1="Temp",MEBBaseTableData!P6*MEBRateData!SlopeTemp+MEBRateData!InterTemp,(MEBBaseTableData!P6/$B$48)*$B$46+$C$46)))</f>
        <v>1.0534756030917672E-2</v>
      </c>
      <c r="P5" s="15">
        <f>IF(MEBBaseTableData!Q6="","",IF(P$1="Enthalpy",(MEBBaseTableData!Q6/$B$48)*$B$47+$C$47,IF(P$1="Temp",MEBBaseTableData!Q6*MEBRateData!SlopeTemp+MEBRateData!InterTemp,(MEBBaseTableData!Q6/$B$48)*$B$46+$C$46)))</f>
        <v>0</v>
      </c>
      <c r="Q5" s="15">
        <f>IF(MEBBaseTableData!R6="","",IF(Q$1="Enthalpy",(MEBBaseTableData!R6/$B$48)*$B$47+$C$47,IF(Q$1="Temp",MEBBaseTableData!R6*MEBRateData!SlopeTemp+MEBRateData!InterTemp,(MEBBaseTableData!R6/$B$48)*$B$46+$C$46)))</f>
        <v>74.198277451995068</v>
      </c>
      <c r="R5" s="15">
        <f>IF(MEBBaseTableData!S6="","",IF(R$1="Enthalpy",(MEBBaseTableData!S6/$B$48)*$B$47+$C$47,IF(R$1="Temp",MEBBaseTableData!S6*MEBRateData!SlopeTemp+MEBRateData!InterTemp,(MEBBaseTableData!S6/$B$48)*$B$46+$C$46)))</f>
        <v>0</v>
      </c>
      <c r="S5" s="15">
        <f>IF(MEBBaseTableData!T6="","",IF(S$1="Enthalpy",(MEBBaseTableData!T6/$B$48)*$B$47+$C$47,IF(S$1="Temp",MEBBaseTableData!T6*MEBRateData!SlopeTemp+MEBRateData!InterTemp,(MEBBaseTableData!T6/$B$48)*$B$46+$C$46)))</f>
        <v>212.86878699287911</v>
      </c>
      <c r="T5" s="15">
        <f>IF(MEBBaseTableData!U6="","",IF(T$1="Enthalpy",(MEBBaseTableData!U6/$B$48)*$B$47+$C$47,IF(T$1="Temp",MEBBaseTableData!U6*MEBRateData!SlopeTemp+MEBRateData!InterTemp,(MEBBaseTableData!U6/$B$48)*$B$46+$C$46)))</f>
        <v>1.5998943622995008</v>
      </c>
      <c r="U5" s="15">
        <f>IF(MEBBaseTableData!V6="","",IF(U$1="Enthalpy",(MEBBaseTableData!V6/$B$48)*$B$47+$C$47,IF(U$1="Temp",MEBBaseTableData!V6*MEBRateData!SlopeTemp+MEBRateData!InterTemp,(MEBBaseTableData!V6/$B$48)*$B$46+$C$46)))</f>
        <v>9.4149090608288258E-2</v>
      </c>
      <c r="V5" s="15">
        <f>IF(MEBBaseTableData!W6="","",IF(V$1="Enthalpy",(MEBBaseTableData!W6/$B$48)*$B$47+$C$47,IF(V$1="Temp",MEBBaseTableData!W6*MEBRateData!SlopeTemp+MEBRateData!InterTemp,(MEBBaseTableData!W6/$B$48)*$B$46+$C$46)))</f>
        <v>25</v>
      </c>
      <c r="W5" s="15" t="str">
        <f>IF(MEBBaseTableData!X6="","",IF(W$1="Enthalpy",(MEBBaseTableData!X6/$B$48)*$B$47+$C$47,IF(W$1="Temp",MEBBaseTableData!X6*MEBRateData!SlopeTemp+MEBRateData!InterTemp,(MEBBaseTableData!X6/$B$48)*$B$46+$C$46)))</f>
        <v/>
      </c>
      <c r="X5" s="15" t="str">
        <f>IF(MEBBaseTableData!Y6="","",IF(X$1="Enthalpy",(MEBBaseTableData!Y6/$B$48)*$B$47+$C$47,IF(X$1="Temp",MEBBaseTableData!Y6*MEBRateData!SlopeTemp+MEBRateData!InterTemp,(MEBBaseTableData!Y6/$B$48)*$B$46+$C$46)))</f>
        <v/>
      </c>
      <c r="Y5" s="15" t="str">
        <f>IF(MEBBaseTableData!Z6="","",IF(Y$1="Enthalpy",(MEBBaseTableData!Z6/$B$48)*$B$47+$C$47,IF(Y$1="Temp",MEBBaseTableData!Z6*MEBRateData!SlopeTemp+MEBRateData!InterTemp,(MEBBaseTableData!Z6/$B$48)*$B$46+$C$46)))</f>
        <v/>
      </c>
      <c r="Z5" s="15" t="str">
        <f>IF(MEBBaseTableData!AA6="","",IF(Z$1="Enthalpy",(MEBBaseTableData!AA6/$B$48)*$B$47+$C$47,IF(Z$1="Temp",MEBBaseTableData!AA6*MEBRateData!SlopeTemp+MEBRateData!InterTemp,(MEBBaseTableData!AA6/$B$48)*$B$46+$C$46)))</f>
        <v/>
      </c>
      <c r="AA5" s="15" t="str">
        <f>IF(MEBBaseTableData!AB6="","",IF(AA$1="Enthalpy",(MEBBaseTableData!AB6/$B$48)*$B$47+$C$47,IF(AA$1="Temp",MEBBaseTableData!AB6*MEBRateData!SlopeTemp+MEBRateData!InterTemp,(MEBBaseTableData!AB6/$B$48)*$B$46+$C$46)))</f>
        <v/>
      </c>
      <c r="AB5" s="15" t="str">
        <f>IF(MEBBaseTableData!AC6="","",IF(AB$1="Enthalpy",(MEBBaseTableData!AC6/$B$48)*$B$47+$C$47,IF(AB$1="Temp",MEBBaseTableData!AC6*MEBRateData!SlopeTemp+MEBRateData!InterTemp,(MEBBaseTableData!AC6/$B$48)*$B$46+$C$46)))</f>
        <v/>
      </c>
      <c r="AC5" s="15" t="str">
        <f>IF(MEBBaseTableData!AD6="","",IF(AC$1="Enthalpy",(MEBBaseTableData!AD6/$B$48)*$B$47+$C$47,IF(AC$1="Temp",MEBBaseTableData!AD6*MEBRateData!SlopeTemp+MEBRateData!InterTemp,(MEBBaseTableData!AD6/$B$48)*$B$46+$C$46)))</f>
        <v/>
      </c>
      <c r="AD5" s="15" t="str">
        <f>IF(MEBBaseTableData!AE6="","",IF(AD$1="Enthalpy",(MEBBaseTableData!AE6/$B$48)*$B$47+$C$47,IF(AD$1="Temp",MEBBaseTableData!AE6*MEBRateData!SlopeTemp+MEBRateData!InterTemp,(MEBBaseTableData!AE6/$B$48)*$B$46+$C$46)))</f>
        <v/>
      </c>
      <c r="AE5" s="15" t="str">
        <f>IF(MEBBaseTableData!AF6="","",IF(AE$1="Enthalpy",(MEBBaseTableData!AF6/$B$48)*$B$47+$C$47,IF(AE$1="Temp",MEBBaseTableData!AF6*MEBRateData!SlopeTemp+MEBRateData!InterTemp,(MEBBaseTableData!AF6/$B$48)*$B$46+$C$46)))</f>
        <v/>
      </c>
      <c r="AF5" s="15" t="str">
        <f>IF(MEBBaseTableData!AG6="","",IF(AF$1="Enthalpy",(MEBBaseTableData!AG6/$B$48)*$B$47+$C$47,IF(AF$1="Temp",MEBBaseTableData!AG6*MEBRateData!SlopeTemp+MEBRateData!InterTemp,(MEBBaseTableData!AG6/$B$48)*$B$46+$C$46)))</f>
        <v/>
      </c>
      <c r="AG5" s="15" t="str">
        <f>IF(MEBBaseTableData!AH6="","",IF(AG$1="Enthalpy",(MEBBaseTableData!AH6/$B$48)*$B$47+$C$47,IF(AG$1="Temp",MEBBaseTableData!AH6*MEBRateData!SlopeTemp+MEBRateData!InterTemp,(MEBBaseTableData!AH6/$B$48)*$B$46+$C$46)))</f>
        <v/>
      </c>
      <c r="AH5" s="15" t="str">
        <f>IF(MEBBaseTableData!AI6="","",IF(AH$1="Enthalpy",(MEBBaseTableData!AI6/$B$48)*$B$47+$C$47,IF(AH$1="Temp",MEBBaseTableData!AI6*MEBRateData!SlopeTemp+MEBRateData!InterTemp,(MEBBaseTableData!AI6/$B$48)*$B$46+$C$46)))</f>
        <v/>
      </c>
      <c r="AI5" s="15" t="str">
        <f>IF(MEBBaseTableData!AJ6="","",IF(AI$1="Enthalpy",(MEBBaseTableData!AJ6/$B$48)*$B$47+$C$47,IF(AI$1="Temp",MEBBaseTableData!AJ6*MEBRateData!SlopeTemp+MEBRateData!InterTemp,(MEBBaseTableData!AJ6/$B$48)*$B$46+$C$46)))</f>
        <v/>
      </c>
      <c r="AJ5" s="15" t="str">
        <f>IF(MEBBaseTableData!AK6="","",IF(AJ$1="Enthalpy",(MEBBaseTableData!AK6/$B$48)*$B$47+$C$47,IF(AJ$1="Temp",MEBBaseTableData!AK6*MEBRateData!SlopeTemp+MEBRateData!InterTemp,(MEBBaseTableData!AK6/$B$48)*$B$46+$C$46)))</f>
        <v/>
      </c>
    </row>
    <row r="6" spans="1:36" x14ac:dyDescent="0.15">
      <c r="A6" s="13" t="str">
        <f>IF(MEBBaseTableData!A7="","",MEBBaseTableData!A7)</f>
        <v>自产冶金焦</v>
      </c>
      <c r="B6" s="15">
        <f>IF(MEBBaseTableData!C7="","",IF(B$1="Enthalpy",(MEBBaseTableData!C7/$B$48)*$B$47+$C$47,IF(B$1="Temp",MEBBaseTableData!C7*MEBRateData!SlopeTemp+MEBRateData!InterTemp,(MEBBaseTableData!C7/$B$48)*$B$46+$C$46)))</f>
        <v>331.28188859567223</v>
      </c>
      <c r="C6" s="15">
        <f>IF(MEBBaseTableData!D7="","",IF(C$1="Enthalpy",(MEBBaseTableData!D7/$B$48)*$B$47+$C$47,IF(C$1="Temp",MEBBaseTableData!D7*MEBRateData!SlopeTemp+MEBRateData!InterTemp,(MEBBaseTableData!D7/$B$48)*$B$46+$C$46)))</f>
        <v>0</v>
      </c>
      <c r="D6" s="15">
        <f>IF(MEBBaseTableData!E7="","",IF(D$1="Enthalpy",(MEBBaseTableData!E7/$B$48)*$B$47+$C$47,IF(D$1="Temp",MEBBaseTableData!E7*MEBRateData!SlopeTemp+MEBRateData!InterTemp,(MEBBaseTableData!E7/$B$48)*$B$46+$C$46)))</f>
        <v>0.18629143429300107</v>
      </c>
      <c r="E6" s="15">
        <f>IF(MEBBaseTableData!F7="","",IF(E$1="Enthalpy",(MEBBaseTableData!F7/$B$48)*$B$47+$C$47,IF(E$1="Temp",MEBBaseTableData!F7*MEBRateData!SlopeTemp+MEBRateData!InterTemp,(MEBBaseTableData!F7/$B$48)*$B$46+$C$46)))</f>
        <v>0.15718677631114514</v>
      </c>
      <c r="F6" s="15">
        <f>IF(MEBBaseTableData!G7="","",IF(F$1="Enthalpy",(MEBBaseTableData!G7/$B$48)*$B$47+$C$47,IF(F$1="Temp",MEBBaseTableData!G7*MEBRateData!SlopeTemp+MEBRateData!InterTemp,(MEBBaseTableData!G7/$B$48)*$B$46+$C$46)))</f>
        <v>8.8585207497695801</v>
      </c>
      <c r="G6" s="15">
        <f>IF(MEBBaseTableData!H7="","",IF(G$1="Enthalpy",(MEBBaseTableData!H7/$B$48)*$B$47+$C$47,IF(G$1="Temp",MEBBaseTableData!H7*MEBRateData!SlopeTemp+MEBRateData!InterTemp,(MEBBaseTableData!H7/$B$48)*$B$46+$C$46)))</f>
        <v>7.1442784059114199</v>
      </c>
      <c r="H6" s="15">
        <f>IF(MEBBaseTableData!I7="","",IF(H$1="Enthalpy",(MEBBaseTableData!I7/$B$48)*$B$47+$C$47,IF(H$1="Temp",MEBBaseTableData!I7*MEBRateData!SlopeTemp+MEBRateData!InterTemp,(MEBBaseTableData!I7/$B$48)*$B$46+$C$46)))</f>
        <v>0</v>
      </c>
      <c r="I6" s="15">
        <f>IF(MEBBaseTableData!J7="","",IF(I$1="Enthalpy",(MEBBaseTableData!J7/$B$48)*$B$47+$C$47,IF(I$1="Temp",MEBBaseTableData!J7*MEBRateData!SlopeTemp+MEBRateData!InterTemp,(MEBBaseTableData!J7/$B$48)*$B$46+$C$46)))</f>
        <v>0</v>
      </c>
      <c r="J6" s="15">
        <f>IF(MEBBaseTableData!K7="","",IF(J$1="Enthalpy",(MEBBaseTableData!K7/$B$48)*$B$47+$C$47,IF(J$1="Temp",MEBBaseTableData!K7*MEBRateData!SlopeTemp+MEBRateData!InterTemp,(MEBBaseTableData!K7/$B$48)*$B$46+$C$46)))</f>
        <v>0</v>
      </c>
      <c r="K6" s="15">
        <f>IF(MEBBaseTableData!L7="","",IF(K$1="Enthalpy",(MEBBaseTableData!L7/$B$48)*$B$47+$C$47,IF(K$1="Temp",MEBBaseTableData!L7*MEBRateData!SlopeTemp+MEBRateData!InterTemp,(MEBBaseTableData!L7/$B$48)*$B$46+$C$46)))</f>
        <v>0</v>
      </c>
      <c r="L6" s="15">
        <f>IF(MEBBaseTableData!M7="","",IF(L$1="Enthalpy",(MEBBaseTableData!M7/$B$48)*$B$47+$C$47,IF(L$1="Temp",MEBBaseTableData!M7*MEBRateData!SlopeTemp+MEBRateData!InterTemp,(MEBBaseTableData!M7/$B$48)*$B$46+$C$46)))</f>
        <v>0</v>
      </c>
      <c r="M6" s="15">
        <f>IF(MEBBaseTableData!N7="","",IF(M$1="Enthalpy",(MEBBaseTableData!N7/$B$48)*$B$47+$C$47,IF(M$1="Temp",MEBBaseTableData!N7*MEBRateData!SlopeTemp+MEBRateData!InterTemp,(MEBBaseTableData!N7/$B$48)*$B$46+$C$46)))</f>
        <v>2.671333281747728</v>
      </c>
      <c r="N6" s="15">
        <f>IF(MEBBaseTableData!O7="","",IF(N$1="Enthalpy",(MEBBaseTableData!O7/$B$48)*$B$47+$C$47,IF(N$1="Temp",MEBBaseTableData!O7*MEBRateData!SlopeTemp+MEBRateData!InterTemp,(MEBBaseTableData!O7/$B$48)*$B$46+$C$46)))</f>
        <v>276.81894757754952</v>
      </c>
      <c r="O6" s="15">
        <f>IF(MEBBaseTableData!P7="","",IF(O$1="Enthalpy",(MEBBaseTableData!P7/$B$48)*$B$47+$C$47,IF(O$1="Temp",MEBBaseTableData!P7*MEBRateData!SlopeTemp+MEBRateData!InterTemp,(MEBBaseTableData!P7/$B$48)*$B$46+$C$46)))</f>
        <v>0.88691261744012651</v>
      </c>
      <c r="P6" s="15">
        <f>IF(MEBBaseTableData!Q7="","",IF(P$1="Enthalpy",(MEBBaseTableData!Q7/$B$48)*$B$47+$C$47,IF(P$1="Temp",MEBBaseTableData!Q7*MEBRateData!SlopeTemp+MEBRateData!InterTemp,(MEBBaseTableData!Q7/$B$48)*$B$46+$C$46)))</f>
        <v>0</v>
      </c>
      <c r="Q6" s="15">
        <f>IF(MEBBaseTableData!R7="","",IF(Q$1="Enthalpy",(MEBBaseTableData!R7/$B$48)*$B$47+$C$47,IF(Q$1="Temp",MEBBaseTableData!R7*MEBRateData!SlopeTemp+MEBRateData!InterTemp,(MEBBaseTableData!R7/$B$48)*$B$46+$C$46)))</f>
        <v>24.799074477821382</v>
      </c>
      <c r="R6" s="15">
        <f>IF(MEBBaseTableData!S7="","",IF(R$1="Enthalpy",(MEBBaseTableData!S7/$B$48)*$B$47+$C$47,IF(R$1="Temp",MEBBaseTableData!S7*MEBRateData!SlopeTemp+MEBRateData!InterTemp,(MEBBaseTableData!S7/$B$48)*$B$46+$C$46)))</f>
        <v>0</v>
      </c>
      <c r="S6" s="15">
        <f>IF(MEBBaseTableData!T7="","",IF(S$1="Enthalpy",(MEBBaseTableData!T7/$B$48)*$B$47+$C$47,IF(S$1="Temp",MEBBaseTableData!T7*MEBRateData!SlopeTemp+MEBRateData!InterTemp,(MEBBaseTableData!T7/$B$48)*$B$46+$C$46)))</f>
        <v>0</v>
      </c>
      <c r="T6" s="15">
        <f>IF(MEBBaseTableData!U7="","",IF(T$1="Enthalpy",(MEBBaseTableData!U7/$B$48)*$B$47+$C$47,IF(T$1="Temp",MEBBaseTableData!U7*MEBRateData!SlopeTemp+MEBRateData!InterTemp,(MEBBaseTableData!U7/$B$48)*$B$46+$C$46)))</f>
        <v>0</v>
      </c>
      <c r="U6" s="15">
        <f>IF(MEBBaseTableData!V7="","",IF(U$1="Enthalpy",(MEBBaseTableData!V7/$B$48)*$B$47+$C$47,IF(U$1="Temp",MEBBaseTableData!V7*MEBRateData!SlopeTemp+MEBRateData!InterTemp,(MEBBaseTableData!V7/$B$48)*$B$46+$C$46)))</f>
        <v>7.9263360381522858</v>
      </c>
      <c r="V6" s="15">
        <f>IF(MEBBaseTableData!W7="","",IF(V$1="Enthalpy",(MEBBaseTableData!W7/$B$48)*$B$47+$C$47,IF(V$1="Temp",MEBBaseTableData!W7*MEBRateData!SlopeTemp+MEBRateData!InterTemp,(MEBBaseTableData!W7/$B$48)*$B$46+$C$46)))</f>
        <v>25</v>
      </c>
      <c r="W6" s="15" t="str">
        <f>IF(MEBBaseTableData!X7="","",IF(W$1="Enthalpy",(MEBBaseTableData!X7/$B$48)*$B$47+$C$47,IF(W$1="Temp",MEBBaseTableData!X7*MEBRateData!SlopeTemp+MEBRateData!InterTemp,(MEBBaseTableData!X7/$B$48)*$B$46+$C$46)))</f>
        <v/>
      </c>
      <c r="X6" s="15" t="str">
        <f>IF(MEBBaseTableData!Y7="","",IF(X$1="Enthalpy",(MEBBaseTableData!Y7/$B$48)*$B$47+$C$47,IF(X$1="Temp",MEBBaseTableData!Y7*MEBRateData!SlopeTemp+MEBRateData!InterTemp,(MEBBaseTableData!Y7/$B$48)*$B$46+$C$46)))</f>
        <v/>
      </c>
      <c r="Y6" s="15" t="str">
        <f>IF(MEBBaseTableData!Z7="","",IF(Y$1="Enthalpy",(MEBBaseTableData!Z7/$B$48)*$B$47+$C$47,IF(Y$1="Temp",MEBBaseTableData!Z7*MEBRateData!SlopeTemp+MEBRateData!InterTemp,(MEBBaseTableData!Z7/$B$48)*$B$46+$C$46)))</f>
        <v/>
      </c>
      <c r="Z6" s="15" t="str">
        <f>IF(MEBBaseTableData!AA7="","",IF(Z$1="Enthalpy",(MEBBaseTableData!AA7/$B$48)*$B$47+$C$47,IF(Z$1="Temp",MEBBaseTableData!AA7*MEBRateData!SlopeTemp+MEBRateData!InterTemp,(MEBBaseTableData!AA7/$B$48)*$B$46+$C$46)))</f>
        <v/>
      </c>
      <c r="AA6" s="15" t="str">
        <f>IF(MEBBaseTableData!AB7="","",IF(AA$1="Enthalpy",(MEBBaseTableData!AB7/$B$48)*$B$47+$C$47,IF(AA$1="Temp",MEBBaseTableData!AB7*MEBRateData!SlopeTemp+MEBRateData!InterTemp,(MEBBaseTableData!AB7/$B$48)*$B$46+$C$46)))</f>
        <v/>
      </c>
      <c r="AB6" s="15" t="str">
        <f>IF(MEBBaseTableData!AC7="","",IF(AB$1="Enthalpy",(MEBBaseTableData!AC7/$B$48)*$B$47+$C$47,IF(AB$1="Temp",MEBBaseTableData!AC7*MEBRateData!SlopeTemp+MEBRateData!InterTemp,(MEBBaseTableData!AC7/$B$48)*$B$46+$C$46)))</f>
        <v/>
      </c>
      <c r="AC6" s="15" t="str">
        <f>IF(MEBBaseTableData!AD7="","",IF(AC$1="Enthalpy",(MEBBaseTableData!AD7/$B$48)*$B$47+$C$47,IF(AC$1="Temp",MEBBaseTableData!AD7*MEBRateData!SlopeTemp+MEBRateData!InterTemp,(MEBBaseTableData!AD7/$B$48)*$B$46+$C$46)))</f>
        <v/>
      </c>
      <c r="AD6" s="15" t="str">
        <f>IF(MEBBaseTableData!AE7="","",IF(AD$1="Enthalpy",(MEBBaseTableData!AE7/$B$48)*$B$47+$C$47,IF(AD$1="Temp",MEBBaseTableData!AE7*MEBRateData!SlopeTemp+MEBRateData!InterTemp,(MEBBaseTableData!AE7/$B$48)*$B$46+$C$46)))</f>
        <v/>
      </c>
      <c r="AE6" s="15" t="str">
        <f>IF(MEBBaseTableData!AF7="","",IF(AE$1="Enthalpy",(MEBBaseTableData!AF7/$B$48)*$B$47+$C$47,IF(AE$1="Temp",MEBBaseTableData!AF7*MEBRateData!SlopeTemp+MEBRateData!InterTemp,(MEBBaseTableData!AF7/$B$48)*$B$46+$C$46)))</f>
        <v/>
      </c>
      <c r="AF6" s="15" t="str">
        <f>IF(MEBBaseTableData!AG7="","",IF(AF$1="Enthalpy",(MEBBaseTableData!AG7/$B$48)*$B$47+$C$47,IF(AF$1="Temp",MEBBaseTableData!AG7*MEBRateData!SlopeTemp+MEBRateData!InterTemp,(MEBBaseTableData!AG7/$B$48)*$B$46+$C$46)))</f>
        <v/>
      </c>
      <c r="AG6" s="15" t="str">
        <f>IF(MEBBaseTableData!AH7="","",IF(AG$1="Enthalpy",(MEBBaseTableData!AH7/$B$48)*$B$47+$C$47,IF(AG$1="Temp",MEBBaseTableData!AH7*MEBRateData!SlopeTemp+MEBRateData!InterTemp,(MEBBaseTableData!AH7/$B$48)*$B$46+$C$46)))</f>
        <v/>
      </c>
      <c r="AH6" s="15" t="str">
        <f>IF(MEBBaseTableData!AI7="","",IF(AH$1="Enthalpy",(MEBBaseTableData!AI7/$B$48)*$B$47+$C$47,IF(AH$1="Temp",MEBBaseTableData!AI7*MEBRateData!SlopeTemp+MEBRateData!InterTemp,(MEBBaseTableData!AI7/$B$48)*$B$46+$C$46)))</f>
        <v/>
      </c>
      <c r="AI6" s="15" t="str">
        <f>IF(MEBBaseTableData!AJ7="","",IF(AI$1="Enthalpy",(MEBBaseTableData!AJ7/$B$48)*$B$47+$C$47,IF(AI$1="Temp",MEBBaseTableData!AJ7*MEBRateData!SlopeTemp+MEBRateData!InterTemp,(MEBBaseTableData!AJ7/$B$48)*$B$46+$C$46)))</f>
        <v/>
      </c>
      <c r="AJ6" s="15" t="str">
        <f>IF(MEBBaseTableData!AK7="","",IF(AJ$1="Enthalpy",(MEBBaseTableData!AK7/$B$48)*$B$47+$C$47,IF(AJ$1="Temp",MEBBaseTableData!AK7*MEBRateData!SlopeTemp+MEBRateData!InterTemp,(MEBBaseTableData!AK7/$B$48)*$B$46+$C$46)))</f>
        <v/>
      </c>
    </row>
    <row r="7" spans="1:36" x14ac:dyDescent="0.15">
      <c r="A7" s="13" t="str">
        <f>IF(MEBBaseTableData!A8="","",MEBBaseTableData!A8)</f>
        <v>Coke Nuts{zh}焦丁</v>
      </c>
      <c r="B7" s="15">
        <f>IF(MEBBaseTableData!C8="","",IF(B$1="Enthalpy",(MEBBaseTableData!C8/$B$48)*$B$47+$C$47,IF(B$1="Temp",MEBBaseTableData!C8*MEBRateData!SlopeTemp+MEBRateData!InterTemp,(MEBBaseTableData!C8/$B$48)*$B$46+$C$46)))</f>
        <v>39.013626096854644</v>
      </c>
      <c r="C7" s="15">
        <f>IF(MEBBaseTableData!D8="","",IF(C$1="Enthalpy",(MEBBaseTableData!D8/$B$48)*$B$47+$C$47,IF(C$1="Temp",MEBBaseTableData!D8*MEBRateData!SlopeTemp+MEBRateData!InterTemp,(MEBBaseTableData!D8/$B$48)*$B$46+$C$46)))</f>
        <v>0</v>
      </c>
      <c r="D7" s="15">
        <f>IF(MEBBaseTableData!E8="","",IF(D$1="Enthalpy",(MEBBaseTableData!E8/$B$48)*$B$47+$C$47,IF(D$1="Temp",MEBBaseTableData!E8*MEBRateData!SlopeTemp+MEBRateData!InterTemp,(MEBBaseTableData!E8/$B$48)*$B$46+$C$46)))</f>
        <v>2.2256491271834211E-2</v>
      </c>
      <c r="E7" s="15">
        <f>IF(MEBBaseTableData!F8="","",IF(E$1="Enthalpy",(MEBBaseTableData!F8/$B$48)*$B$47+$C$47,IF(E$1="Temp",MEBBaseTableData!F8*MEBRateData!SlopeTemp+MEBRateData!InterTemp,(MEBBaseTableData!F8/$B$48)*$B$46+$C$46)))</f>
        <v>1.8779318159708847E-2</v>
      </c>
      <c r="F7" s="15">
        <f>IF(MEBBaseTableData!G8="","",IF(F$1="Enthalpy",(MEBBaseTableData!G8/$B$48)*$B$47+$C$47,IF(F$1="Temp",MEBBaseTableData!G8*MEBRateData!SlopeTemp+MEBRateData!InterTemp,(MEBBaseTableData!G8/$B$48)*$B$46+$C$46)))</f>
        <v>1.0583395339504134</v>
      </c>
      <c r="G7" s="15">
        <f>IF(MEBBaseTableData!H8="","",IF(G$1="Enthalpy",(MEBBaseTableData!H8/$B$48)*$B$47+$C$47,IF(G$1="Temp",MEBBaseTableData!H8*MEBRateData!SlopeTemp+MEBRateData!InterTemp,(MEBBaseTableData!H8/$B$48)*$B$46+$C$46)))</f>
        <v>0.85353666736299938</v>
      </c>
      <c r="H7" s="15">
        <f>IF(MEBBaseTableData!I8="","",IF(H$1="Enthalpy",(MEBBaseTableData!I8/$B$48)*$B$47+$C$47,IF(H$1="Temp",MEBBaseTableData!I8*MEBRateData!SlopeTemp+MEBRateData!InterTemp,(MEBBaseTableData!I8/$B$48)*$B$46+$C$46)))</f>
        <v>0</v>
      </c>
      <c r="I7" s="15">
        <f>IF(MEBBaseTableData!J8="","",IF(I$1="Enthalpy",(MEBBaseTableData!J8/$B$48)*$B$47+$C$47,IF(I$1="Temp",MEBBaseTableData!J8*MEBRateData!SlopeTemp+MEBRateData!InterTemp,(MEBBaseTableData!J8/$B$48)*$B$46+$C$46)))</f>
        <v>0</v>
      </c>
      <c r="J7" s="15">
        <f>IF(MEBBaseTableData!K8="","",IF(J$1="Enthalpy",(MEBBaseTableData!K8/$B$48)*$B$47+$C$47,IF(J$1="Temp",MEBBaseTableData!K8*MEBRateData!SlopeTemp+MEBRateData!InterTemp,(MEBBaseTableData!K8/$B$48)*$B$46+$C$46)))</f>
        <v>0</v>
      </c>
      <c r="K7" s="15">
        <f>IF(MEBBaseTableData!L8="","",IF(K$1="Enthalpy",(MEBBaseTableData!L8/$B$48)*$B$47+$C$47,IF(K$1="Temp",MEBBaseTableData!L8*MEBRateData!SlopeTemp+MEBRateData!InterTemp,(MEBBaseTableData!L8/$B$48)*$B$46+$C$46)))</f>
        <v>0</v>
      </c>
      <c r="L7" s="15">
        <f>IF(MEBBaseTableData!M8="","",IF(L$1="Enthalpy",(MEBBaseTableData!M8/$B$48)*$B$47+$C$47,IF(L$1="Temp",MEBBaseTableData!M8*MEBRateData!SlopeTemp+MEBRateData!InterTemp,(MEBBaseTableData!M8/$B$48)*$B$46+$C$46)))</f>
        <v>0</v>
      </c>
      <c r="M7" s="15">
        <f>IF(MEBBaseTableData!N8="","",IF(M$1="Enthalpy",(MEBBaseTableData!N8/$B$48)*$B$47+$C$47,IF(M$1="Temp",MEBBaseTableData!N8*MEBRateData!SlopeTemp+MEBRateData!InterTemp,(MEBBaseTableData!N8/$B$48)*$B$46+$C$46)))</f>
        <v>0.31899677664073345</v>
      </c>
      <c r="N7" s="15">
        <f>IF(MEBBaseTableData!O8="","",IF(N$1="Enthalpy",(MEBBaseTableData!O8/$B$48)*$B$47+$C$47,IF(N$1="Temp",MEBBaseTableData!O8*MEBRateData!SlopeTemp+MEBRateData!InterTemp,(MEBBaseTableData!O8/$B$48)*$B$46+$C$46)))</f>
        <v>33.067076002189651</v>
      </c>
      <c r="O7" s="15">
        <f>IF(MEBBaseTableData!P8="","",IF(O$1="Enthalpy",(MEBBaseTableData!P8/$B$48)*$B$47+$C$47,IF(O$1="Temp",MEBBaseTableData!P8*MEBRateData!SlopeTemp+MEBRateData!InterTemp,(MEBBaseTableData!P8/$B$48)*$B$46+$C$46)))</f>
        <v>4.3295593493638991E-2</v>
      </c>
      <c r="P7" s="15">
        <f>IF(MEBBaseTableData!Q8="","",IF(P$1="Enthalpy",(MEBBaseTableData!Q8/$B$48)*$B$47+$C$47,IF(P$1="Temp",MEBBaseTableData!Q8*MEBRateData!SlopeTemp+MEBRateData!InterTemp,(MEBBaseTableData!Q8/$B$48)*$B$46+$C$46)))</f>
        <v>0</v>
      </c>
      <c r="Q7" s="15">
        <f>IF(MEBBaseTableData!R8="","",IF(Q$1="Enthalpy",(MEBBaseTableData!R8/$B$48)*$B$47+$C$47,IF(Q$1="Temp",MEBBaseTableData!R8*MEBRateData!SlopeTemp+MEBRateData!InterTemp,(MEBBaseTableData!R8/$B$48)*$B$46+$C$46)))</f>
        <v>2.4653836863881682</v>
      </c>
      <c r="R7" s="15">
        <f>IF(MEBBaseTableData!S8="","",IF(R$1="Enthalpy",(MEBBaseTableData!S8/$B$48)*$B$47+$C$47,IF(R$1="Temp",MEBBaseTableData!S8*MEBRateData!SlopeTemp+MEBRateData!InterTemp,(MEBBaseTableData!S8/$B$48)*$B$46+$C$46)))</f>
        <v>0</v>
      </c>
      <c r="S7" s="15">
        <f>IF(MEBBaseTableData!T8="","",IF(S$1="Enthalpy",(MEBBaseTableData!T8/$B$48)*$B$47+$C$47,IF(S$1="Temp",MEBBaseTableData!T8*MEBRateData!SlopeTemp+MEBRateData!InterTemp,(MEBBaseTableData!T8/$B$48)*$B$46+$C$46)))</f>
        <v>0</v>
      </c>
      <c r="T7" s="15">
        <f>IF(MEBBaseTableData!U8="","",IF(T$1="Enthalpy",(MEBBaseTableData!U8/$B$48)*$B$47+$C$47,IF(T$1="Temp",MEBBaseTableData!U8*MEBRateData!SlopeTemp+MEBRateData!InterTemp,(MEBBaseTableData!U8/$B$48)*$B$46+$C$46)))</f>
        <v>0</v>
      </c>
      <c r="U7" s="15">
        <f>IF(MEBBaseTableData!V8="","",IF(U$1="Enthalpy",(MEBBaseTableData!V8/$B$48)*$B$47+$C$47,IF(U$1="Temp",MEBBaseTableData!V8*MEBRateData!SlopeTemp+MEBRateData!InterTemp,(MEBBaseTableData!V8/$B$48)*$B$46+$C$46)))</f>
        <v>0.38693262025330144</v>
      </c>
      <c r="V7" s="15">
        <f>IF(MEBBaseTableData!W8="","",IF(V$1="Enthalpy",(MEBBaseTableData!W8/$B$48)*$B$47+$C$47,IF(V$1="Temp",MEBBaseTableData!W8*MEBRateData!SlopeTemp+MEBRateData!InterTemp,(MEBBaseTableData!W8/$B$48)*$B$46+$C$46)))</f>
        <v>25</v>
      </c>
      <c r="W7" s="15" t="str">
        <f>IF(MEBBaseTableData!X8="","",IF(W$1="Enthalpy",(MEBBaseTableData!X8/$B$48)*$B$47+$C$47,IF(W$1="Temp",MEBBaseTableData!X8*MEBRateData!SlopeTemp+MEBRateData!InterTemp,(MEBBaseTableData!X8/$B$48)*$B$46+$C$46)))</f>
        <v/>
      </c>
      <c r="X7" s="15" t="str">
        <f>IF(MEBBaseTableData!Y8="","",IF(X$1="Enthalpy",(MEBBaseTableData!Y8/$B$48)*$B$47+$C$47,IF(X$1="Temp",MEBBaseTableData!Y8*MEBRateData!SlopeTemp+MEBRateData!InterTemp,(MEBBaseTableData!Y8/$B$48)*$B$46+$C$46)))</f>
        <v/>
      </c>
      <c r="Y7" s="15" t="str">
        <f>IF(MEBBaseTableData!Z8="","",IF(Y$1="Enthalpy",(MEBBaseTableData!Z8/$B$48)*$B$47+$C$47,IF(Y$1="Temp",MEBBaseTableData!Z8*MEBRateData!SlopeTemp+MEBRateData!InterTemp,(MEBBaseTableData!Z8/$B$48)*$B$46+$C$46)))</f>
        <v/>
      </c>
      <c r="Z7" s="15" t="str">
        <f>IF(MEBBaseTableData!AA8="","",IF(Z$1="Enthalpy",(MEBBaseTableData!AA8/$B$48)*$B$47+$C$47,IF(Z$1="Temp",MEBBaseTableData!AA8*MEBRateData!SlopeTemp+MEBRateData!InterTemp,(MEBBaseTableData!AA8/$B$48)*$B$46+$C$46)))</f>
        <v/>
      </c>
      <c r="AA7" s="15" t="str">
        <f>IF(MEBBaseTableData!AB8="","",IF(AA$1="Enthalpy",(MEBBaseTableData!AB8/$B$48)*$B$47+$C$47,IF(AA$1="Temp",MEBBaseTableData!AB8*MEBRateData!SlopeTemp+MEBRateData!InterTemp,(MEBBaseTableData!AB8/$B$48)*$B$46+$C$46)))</f>
        <v/>
      </c>
      <c r="AB7" s="15" t="str">
        <f>IF(MEBBaseTableData!AC8="","",IF(AB$1="Enthalpy",(MEBBaseTableData!AC8/$B$48)*$B$47+$C$47,IF(AB$1="Temp",MEBBaseTableData!AC8*MEBRateData!SlopeTemp+MEBRateData!InterTemp,(MEBBaseTableData!AC8/$B$48)*$B$46+$C$46)))</f>
        <v/>
      </c>
      <c r="AC7" s="15" t="str">
        <f>IF(MEBBaseTableData!AD8="","",IF(AC$1="Enthalpy",(MEBBaseTableData!AD8/$B$48)*$B$47+$C$47,IF(AC$1="Temp",MEBBaseTableData!AD8*MEBRateData!SlopeTemp+MEBRateData!InterTemp,(MEBBaseTableData!AD8/$B$48)*$B$46+$C$46)))</f>
        <v/>
      </c>
      <c r="AD7" s="15" t="str">
        <f>IF(MEBBaseTableData!AE8="","",IF(AD$1="Enthalpy",(MEBBaseTableData!AE8/$B$48)*$B$47+$C$47,IF(AD$1="Temp",MEBBaseTableData!AE8*MEBRateData!SlopeTemp+MEBRateData!InterTemp,(MEBBaseTableData!AE8/$B$48)*$B$46+$C$46)))</f>
        <v/>
      </c>
      <c r="AE7" s="15" t="str">
        <f>IF(MEBBaseTableData!AF8="","",IF(AE$1="Enthalpy",(MEBBaseTableData!AF8/$B$48)*$B$47+$C$47,IF(AE$1="Temp",MEBBaseTableData!AF8*MEBRateData!SlopeTemp+MEBRateData!InterTemp,(MEBBaseTableData!AF8/$B$48)*$B$46+$C$46)))</f>
        <v/>
      </c>
      <c r="AF7" s="15" t="str">
        <f>IF(MEBBaseTableData!AG8="","",IF(AF$1="Enthalpy",(MEBBaseTableData!AG8/$B$48)*$B$47+$C$47,IF(AF$1="Temp",MEBBaseTableData!AG8*MEBRateData!SlopeTemp+MEBRateData!InterTemp,(MEBBaseTableData!AG8/$B$48)*$B$46+$C$46)))</f>
        <v/>
      </c>
      <c r="AG7" s="15" t="str">
        <f>IF(MEBBaseTableData!AH8="","",IF(AG$1="Enthalpy",(MEBBaseTableData!AH8/$B$48)*$B$47+$C$47,IF(AG$1="Temp",MEBBaseTableData!AH8*MEBRateData!SlopeTemp+MEBRateData!InterTemp,(MEBBaseTableData!AH8/$B$48)*$B$46+$C$46)))</f>
        <v/>
      </c>
      <c r="AH7" s="15" t="str">
        <f>IF(MEBBaseTableData!AI8="","",IF(AH$1="Enthalpy",(MEBBaseTableData!AI8/$B$48)*$B$47+$C$47,IF(AH$1="Temp",MEBBaseTableData!AI8*MEBRateData!SlopeTemp+MEBRateData!InterTemp,(MEBBaseTableData!AI8/$B$48)*$B$46+$C$46)))</f>
        <v/>
      </c>
      <c r="AI7" s="15" t="str">
        <f>IF(MEBBaseTableData!AJ8="","",IF(AI$1="Enthalpy",(MEBBaseTableData!AJ8/$B$48)*$B$47+$C$47,IF(AI$1="Temp",MEBBaseTableData!AJ8*MEBRateData!SlopeTemp+MEBRateData!InterTemp,(MEBBaseTableData!AJ8/$B$48)*$B$46+$C$46)))</f>
        <v/>
      </c>
      <c r="AJ7" s="15" t="str">
        <f>IF(MEBBaseTableData!AK8="","",IF(AJ$1="Enthalpy",(MEBBaseTableData!AK8/$B$48)*$B$47+$C$47,IF(AJ$1="Temp",MEBBaseTableData!AK8*MEBRateData!SlopeTemp+MEBRateData!InterTemp,(MEBBaseTableData!AK8/$B$48)*$B$46+$C$46)))</f>
        <v/>
      </c>
    </row>
    <row r="8" spans="1:36" x14ac:dyDescent="0.15">
      <c r="A8" s="13" t="str">
        <f>IF(MEBBaseTableData!A9="","",MEBBaseTableData!A9)</f>
        <v>PCI</v>
      </c>
      <c r="B8" s="15">
        <f>IF(MEBBaseTableData!C9="","",IF(B$1="Enthalpy",(MEBBaseTableData!C9/$B$48)*$B$47+$C$47,IF(B$1="Temp",MEBBaseTableData!C9*MEBRateData!SlopeTemp+MEBRateData!InterTemp,(MEBBaseTableData!C9/$B$48)*$B$46+$C$46)))</f>
        <v>177.32528297927107</v>
      </c>
      <c r="C8" s="15">
        <f>IF(MEBBaseTableData!D9="","",IF(C$1="Enthalpy",(MEBBaseTableData!D9/$B$48)*$B$47+$C$47,IF(C$1="Temp",MEBBaseTableData!D9*MEBRateData!SlopeTemp+MEBRateData!InterTemp,(MEBBaseTableData!D9/$B$48)*$B$46+$C$46)))</f>
        <v>0</v>
      </c>
      <c r="D8" s="15">
        <f>IF(MEBBaseTableData!E9="","",IF(D$1="Enthalpy",(MEBBaseTableData!E9/$B$48)*$B$47+$C$47,IF(D$1="Temp",MEBBaseTableData!E9*MEBRateData!SlopeTemp+MEBRateData!InterTemp,(MEBBaseTableData!E9/$B$48)*$B$46+$C$46)))</f>
        <v>0.88521664124723842</v>
      </c>
      <c r="E8" s="15">
        <f>IF(MEBBaseTableData!F9="","",IF(E$1="Enthalpy",(MEBBaseTableData!F9/$B$48)*$B$47+$C$47,IF(E$1="Temp",MEBBaseTableData!F9*MEBRateData!SlopeTemp+MEBRateData!InterTemp,(MEBBaseTableData!F9/$B$48)*$B$46+$C$46)))</f>
        <v>0.11827083182113018</v>
      </c>
      <c r="F8" s="15">
        <f>IF(MEBBaseTableData!G9="","",IF(F$1="Enthalpy",(MEBBaseTableData!G9/$B$48)*$B$47+$C$47,IF(F$1="Temp",MEBBaseTableData!G9*MEBRateData!SlopeTemp+MEBRateData!InterTemp,(MEBBaseTableData!G9/$B$48)*$B$46+$C$46)))</f>
        <v>3.7422271482523692</v>
      </c>
      <c r="G8" s="15">
        <f>IF(MEBBaseTableData!H9="","",IF(G$1="Enthalpy",(MEBBaseTableData!H9/$B$48)*$B$47+$C$47,IF(G$1="Temp",MEBBaseTableData!H9*MEBRateData!SlopeTemp+MEBRateData!InterTemp,(MEBBaseTableData!H9/$B$48)*$B$46+$C$46)))</f>
        <v>3.3487410480196562</v>
      </c>
      <c r="H8" s="15">
        <f>IF(MEBBaseTableData!I9="","",IF(H$1="Enthalpy",(MEBBaseTableData!I9/$B$48)*$B$47+$C$47,IF(H$1="Temp",MEBBaseTableData!I9*MEBRateData!SlopeTemp+MEBRateData!InterTemp,(MEBBaseTableData!I9/$B$48)*$B$46+$C$46)))</f>
        <v>0</v>
      </c>
      <c r="I8" s="15">
        <f>IF(MEBBaseTableData!J9="","",IF(I$1="Enthalpy",(MEBBaseTableData!J9/$B$48)*$B$47+$C$47,IF(I$1="Temp",MEBBaseTableData!J9*MEBRateData!SlopeTemp+MEBRateData!InterTemp,(MEBBaseTableData!J9/$B$48)*$B$46+$C$46)))</f>
        <v>0</v>
      </c>
      <c r="J8" s="15">
        <f>IF(MEBBaseTableData!K9="","",IF(J$1="Enthalpy",(MEBBaseTableData!K9/$B$48)*$B$47+$C$47,IF(J$1="Temp",MEBBaseTableData!K9*MEBRateData!SlopeTemp+MEBRateData!InterTemp,(MEBBaseTableData!K9/$B$48)*$B$46+$C$46)))</f>
        <v>0</v>
      </c>
      <c r="K8" s="15">
        <f>IF(MEBBaseTableData!L9="","",IF(K$1="Enthalpy",(MEBBaseTableData!L9/$B$48)*$B$47+$C$47,IF(K$1="Temp",MEBBaseTableData!L9*MEBRateData!SlopeTemp+MEBRateData!InterTemp,(MEBBaseTableData!L9/$B$48)*$B$46+$C$46)))</f>
        <v>0</v>
      </c>
      <c r="L8" s="15">
        <f>IF(MEBBaseTableData!M9="","",IF(L$1="Enthalpy",(MEBBaseTableData!M9/$B$48)*$B$47+$C$47,IF(L$1="Temp",MEBBaseTableData!M9*MEBRateData!SlopeTemp+MEBRateData!InterTemp,(MEBBaseTableData!M9/$B$48)*$B$46+$C$46)))</f>
        <v>0</v>
      </c>
      <c r="M8" s="15">
        <f>IF(MEBBaseTableData!N9="","",IF(M$1="Enthalpy",(MEBBaseTableData!N9/$B$48)*$B$47+$C$47,IF(M$1="Temp",MEBBaseTableData!N9*MEBRateData!SlopeTemp+MEBRateData!InterTemp,(MEBBaseTableData!N9/$B$48)*$B$46+$C$46)))</f>
        <v>0</v>
      </c>
      <c r="N8" s="15">
        <f>IF(MEBBaseTableData!O9="","",IF(N$1="Enthalpy",(MEBBaseTableData!O9/$B$48)*$B$47+$C$47,IF(N$1="Temp",MEBBaseTableData!O9*MEBRateData!SlopeTemp+MEBRateData!InterTemp,(MEBBaseTableData!O9/$B$48)*$B$46+$C$46)))</f>
        <v>126.03159173340475</v>
      </c>
      <c r="O8" s="15">
        <f>IF(MEBBaseTableData!P9="","",IF(O$1="Enthalpy",(MEBBaseTableData!P9/$B$48)*$B$47+$C$47,IF(O$1="Temp",MEBBaseTableData!P9*MEBRateData!SlopeTemp+MEBRateData!InterTemp,(MEBBaseTableData!P9/$B$48)*$B$46+$C$46)))</f>
        <v>0.28403146292904285</v>
      </c>
      <c r="P8" s="15">
        <f>IF(MEBBaseTableData!Q9="","",IF(P$1="Enthalpy",(MEBBaseTableData!Q9/$B$48)*$B$47+$C$47,IF(P$1="Temp",MEBBaseTableData!Q9*MEBRateData!SlopeTemp+MEBRateData!InterTemp,(MEBBaseTableData!Q9/$B$48)*$B$46+$C$46)))</f>
        <v>0</v>
      </c>
      <c r="Q8" s="15">
        <f>IF(MEBBaseTableData!R9="","",IF(Q$1="Enthalpy",(MEBBaseTableData!R9/$B$48)*$B$47+$C$47,IF(Q$1="Temp",MEBBaseTableData!R9*MEBRateData!SlopeTemp+MEBRateData!InterTemp,(MEBBaseTableData!R9/$B$48)*$B$46+$C$46)))</f>
        <v>9.9276867283617527</v>
      </c>
      <c r="R8" s="15">
        <f>IF(MEBBaseTableData!S9="","",IF(R$1="Enthalpy",(MEBBaseTableData!S9/$B$48)*$B$47+$C$47,IF(R$1="Temp",MEBBaseTableData!S9*MEBRateData!SlopeTemp+MEBRateData!InterTemp,(MEBBaseTableData!S9/$B$48)*$B$46+$C$46)))</f>
        <v>0</v>
      </c>
      <c r="S8" s="15">
        <f>IF(MEBBaseTableData!T9="","",IF(S$1="Enthalpy",(MEBBaseTableData!T9/$B$48)*$B$47+$C$47,IF(S$1="Temp",MEBBaseTableData!T9*MEBRateData!SlopeTemp+MEBRateData!InterTemp,(MEBBaseTableData!T9/$B$48)*$B$46+$C$46)))</f>
        <v>0</v>
      </c>
      <c r="T8" s="15">
        <f>IF(MEBBaseTableData!U9="","",IF(T$1="Enthalpy",(MEBBaseTableData!U9/$B$48)*$B$47+$C$47,IF(T$1="Temp",MEBBaseTableData!U9*MEBRateData!SlopeTemp+MEBRateData!InterTemp,(MEBBaseTableData!U9/$B$48)*$B$46+$C$46)))</f>
        <v>0</v>
      </c>
      <c r="U8" s="15">
        <f>IF(MEBBaseTableData!V9="","",IF(U$1="Enthalpy",(MEBBaseTableData!V9/$B$48)*$B$47+$C$47,IF(U$1="Temp",MEBBaseTableData!V9*MEBRateData!SlopeTemp+MEBRateData!InterTemp,(MEBBaseTableData!V9/$B$48)*$B$46+$C$46)))</f>
        <v>2.5383885360448883</v>
      </c>
      <c r="V8" s="15">
        <f>IF(MEBBaseTableData!W9="","",IF(V$1="Enthalpy",(MEBBaseTableData!W9/$B$48)*$B$47+$C$47,IF(V$1="Temp",MEBBaseTableData!W9*MEBRateData!SlopeTemp+MEBRateData!InterTemp,(MEBBaseTableData!W9/$B$48)*$B$46+$C$46)))</f>
        <v>100</v>
      </c>
      <c r="W8" s="15" t="str">
        <f>IF(MEBBaseTableData!X9="","",IF(W$1="Enthalpy",(MEBBaseTableData!X9/$B$48)*$B$47+$C$47,IF(W$1="Temp",MEBBaseTableData!X9*MEBRateData!SlopeTemp+MEBRateData!InterTemp,(MEBBaseTableData!X9/$B$48)*$B$46+$C$46)))</f>
        <v/>
      </c>
      <c r="X8" s="15" t="str">
        <f>IF(MEBBaseTableData!Y9="","",IF(X$1="Enthalpy",(MEBBaseTableData!Y9/$B$48)*$B$47+$C$47,IF(X$1="Temp",MEBBaseTableData!Y9*MEBRateData!SlopeTemp+MEBRateData!InterTemp,(MEBBaseTableData!Y9/$B$48)*$B$46+$C$46)))</f>
        <v/>
      </c>
      <c r="Y8" s="15" t="str">
        <f>IF(MEBBaseTableData!Z9="","",IF(Y$1="Enthalpy",(MEBBaseTableData!Z9/$B$48)*$B$47+$C$47,IF(Y$1="Temp",MEBBaseTableData!Z9*MEBRateData!SlopeTemp+MEBRateData!InterTemp,(MEBBaseTableData!Z9/$B$48)*$B$46+$C$46)))</f>
        <v/>
      </c>
      <c r="Z8" s="15" t="str">
        <f>IF(MEBBaseTableData!AA9="","",IF(Z$1="Enthalpy",(MEBBaseTableData!AA9/$B$48)*$B$47+$C$47,IF(Z$1="Temp",MEBBaseTableData!AA9*MEBRateData!SlopeTemp+MEBRateData!InterTemp,(MEBBaseTableData!AA9/$B$48)*$B$46+$C$46)))</f>
        <v/>
      </c>
      <c r="AA8" s="15" t="str">
        <f>IF(MEBBaseTableData!AB9="","",IF(AA$1="Enthalpy",(MEBBaseTableData!AB9/$B$48)*$B$47+$C$47,IF(AA$1="Temp",MEBBaseTableData!AB9*MEBRateData!SlopeTemp+MEBRateData!InterTemp,(MEBBaseTableData!AB9/$B$48)*$B$46+$C$46)))</f>
        <v/>
      </c>
      <c r="AB8" s="15" t="str">
        <f>IF(MEBBaseTableData!AC9="","",IF(AB$1="Enthalpy",(MEBBaseTableData!AC9/$B$48)*$B$47+$C$47,IF(AB$1="Temp",MEBBaseTableData!AC9*MEBRateData!SlopeTemp+MEBRateData!InterTemp,(MEBBaseTableData!AC9/$B$48)*$B$46+$C$46)))</f>
        <v/>
      </c>
      <c r="AC8" s="15" t="str">
        <f>IF(MEBBaseTableData!AD9="","",IF(AC$1="Enthalpy",(MEBBaseTableData!AD9/$B$48)*$B$47+$C$47,IF(AC$1="Temp",MEBBaseTableData!AD9*MEBRateData!SlopeTemp+MEBRateData!InterTemp,(MEBBaseTableData!AD9/$B$48)*$B$46+$C$46)))</f>
        <v/>
      </c>
      <c r="AD8" s="15" t="str">
        <f>IF(MEBBaseTableData!AE9="","",IF(AD$1="Enthalpy",(MEBBaseTableData!AE9/$B$48)*$B$47+$C$47,IF(AD$1="Temp",MEBBaseTableData!AE9*MEBRateData!SlopeTemp+MEBRateData!InterTemp,(MEBBaseTableData!AE9/$B$48)*$B$46+$C$46)))</f>
        <v/>
      </c>
      <c r="AE8" s="15" t="str">
        <f>IF(MEBBaseTableData!AF9="","",IF(AE$1="Enthalpy",(MEBBaseTableData!AF9/$B$48)*$B$47+$C$47,IF(AE$1="Temp",MEBBaseTableData!AF9*MEBRateData!SlopeTemp+MEBRateData!InterTemp,(MEBBaseTableData!AF9/$B$48)*$B$46+$C$46)))</f>
        <v/>
      </c>
      <c r="AF8" s="15" t="str">
        <f>IF(MEBBaseTableData!AG9="","",IF(AF$1="Enthalpy",(MEBBaseTableData!AG9/$B$48)*$B$47+$C$47,IF(AF$1="Temp",MEBBaseTableData!AG9*MEBRateData!SlopeTemp+MEBRateData!InterTemp,(MEBBaseTableData!AG9/$B$48)*$B$46+$C$46)))</f>
        <v/>
      </c>
      <c r="AG8" s="15" t="str">
        <f>IF(MEBBaseTableData!AH9="","",IF(AG$1="Enthalpy",(MEBBaseTableData!AH9/$B$48)*$B$47+$C$47,IF(AG$1="Temp",MEBBaseTableData!AH9*MEBRateData!SlopeTemp+MEBRateData!InterTemp,(MEBBaseTableData!AH9/$B$48)*$B$46+$C$46)))</f>
        <v/>
      </c>
      <c r="AH8" s="15" t="str">
        <f>IF(MEBBaseTableData!AI9="","",IF(AH$1="Enthalpy",(MEBBaseTableData!AI9/$B$48)*$B$47+$C$47,IF(AH$1="Temp",MEBBaseTableData!AI9*MEBRateData!SlopeTemp+MEBRateData!InterTemp,(MEBBaseTableData!AI9/$B$48)*$B$46+$C$46)))</f>
        <v/>
      </c>
      <c r="AI8" s="15" t="str">
        <f>IF(MEBBaseTableData!AJ9="","",IF(AI$1="Enthalpy",(MEBBaseTableData!AJ9/$B$48)*$B$47+$C$47,IF(AI$1="Temp",MEBBaseTableData!AJ9*MEBRateData!SlopeTemp+MEBRateData!InterTemp,(MEBBaseTableData!AJ9/$B$48)*$B$46+$C$46)))</f>
        <v/>
      </c>
      <c r="AJ8" s="15" t="str">
        <f>IF(MEBBaseTableData!AK9="","",IF(AJ$1="Enthalpy",(MEBBaseTableData!AK9/$B$48)*$B$47+$C$47,IF(AJ$1="Temp",MEBBaseTableData!AK9*MEBRateData!SlopeTemp+MEBRateData!InterTemp,(MEBBaseTableData!AK9/$B$48)*$B$46+$C$46)))</f>
        <v/>
      </c>
    </row>
    <row r="9" spans="1:36" x14ac:dyDescent="0.15">
      <c r="A9" s="13" t="str">
        <f>IF(MEBBaseTableData!A10="","",MEBBaseTableData!A10)</f>
        <v>{zh}美国球团</v>
      </c>
      <c r="B9" s="15">
        <f>IF(MEBBaseTableData!C10="","",IF(B$1="Enthalpy",(MEBBaseTableData!C10/$B$48)*$B$47+$C$47,IF(B$1="Temp",MEBBaseTableData!C10*MEBRateData!SlopeTemp+MEBRateData!InterTemp,(MEBBaseTableData!C10/$B$48)*$B$46+$C$46)))</f>
        <v>189.0867449708189</v>
      </c>
      <c r="C9" s="15">
        <f>IF(MEBBaseTableData!D10="","",IF(C$1="Enthalpy",(MEBBaseTableData!D10/$B$48)*$B$47+$C$47,IF(C$1="Temp",MEBBaseTableData!D10*MEBRateData!SlopeTemp+MEBRateData!InterTemp,(MEBBaseTableData!D10/$B$48)*$B$46+$C$46)))</f>
        <v>119.62589178502516</v>
      </c>
      <c r="D9" s="15">
        <f>IF(MEBBaseTableData!E10="","",IF(D$1="Enthalpy",(MEBBaseTableData!E10/$B$48)*$B$47+$C$47,IF(D$1="Temp",MEBBaseTableData!E10*MEBRateData!SlopeTemp+MEBRateData!InterTemp,(MEBBaseTableData!E10/$B$48)*$B$46+$C$46)))</f>
        <v>1.0201538209399645</v>
      </c>
      <c r="E9" s="15">
        <f>IF(MEBBaseTableData!F10="","",IF(E$1="Enthalpy",(MEBBaseTableData!F10/$B$48)*$B$47+$C$47,IF(E$1="Temp",MEBBaseTableData!F10*MEBRateData!SlopeTemp+MEBRateData!InterTemp,(MEBBaseTableData!F10/$B$48)*$B$46+$C$46)))</f>
        <v>0.3310666492977194</v>
      </c>
      <c r="F9" s="15">
        <f>IF(MEBBaseTableData!G10="","",IF(F$1="Enthalpy",(MEBBaseTableData!G10/$B$48)*$B$47+$C$47,IF(F$1="Temp",MEBBaseTableData!G10*MEBRateData!SlopeTemp+MEBRateData!InterTemp,(MEBBaseTableData!G10/$B$48)*$B$46+$C$46)))</f>
        <v>4.1573047193247863</v>
      </c>
      <c r="G9" s="15">
        <f>IF(MEBBaseTableData!H10="","",IF(G$1="Enthalpy",(MEBBaseTableData!H10/$B$48)*$B$47+$C$47,IF(G$1="Temp",MEBBaseTableData!H10*MEBRateData!SlopeTemp+MEBRateData!InterTemp,(MEBBaseTableData!H10/$B$48)*$B$46+$C$46)))</f>
        <v>0.19370763840851707</v>
      </c>
      <c r="H9" s="15">
        <f>IF(MEBBaseTableData!I10="","",IF(H$1="Enthalpy",(MEBBaseTableData!I10/$B$48)*$B$47+$C$47,IF(H$1="Temp",MEBBaseTableData!I10*MEBRateData!SlopeTemp+MEBRateData!InterTemp,(MEBBaseTableData!I10/$B$48)*$B$46+$C$46)))</f>
        <v>0.19841400225461853</v>
      </c>
      <c r="I9" s="15">
        <f>IF(MEBBaseTableData!J10="","",IF(I$1="Enthalpy",(MEBBaseTableData!J10/$B$48)*$B$47+$C$47,IF(I$1="Temp",MEBBaseTableData!J10*MEBRateData!SlopeTemp+MEBRateData!InterTemp,(MEBBaseTableData!J10/$B$48)*$B$46+$C$46)))</f>
        <v>1.0970892513783446E-2</v>
      </c>
      <c r="J9" s="15">
        <f>IF(MEBBaseTableData!K10="","",IF(J$1="Enthalpy",(MEBBaseTableData!K10/$B$48)*$B$47+$C$47,IF(J$1="Temp",MEBBaseTableData!K10*MEBRateData!SlopeTemp+MEBRateData!InterTemp,(MEBBaseTableData!K10/$B$48)*$B$46+$C$46)))</f>
        <v>0.20363821761655435</v>
      </c>
      <c r="K9" s="15">
        <f>IF(MEBBaseTableData!L10="","",IF(K$1="Enthalpy",(MEBBaseTableData!L10/$B$48)*$B$47+$C$47,IF(K$1="Temp",MEBBaseTableData!L10*MEBRateData!SlopeTemp+MEBRateData!InterTemp,(MEBBaseTableData!L10/$B$48)*$B$46+$C$46)))</f>
        <v>0.1443186260451145</v>
      </c>
      <c r="L9" s="15">
        <f>IF(MEBBaseTableData!M10="","",IF(L$1="Enthalpy",(MEBBaseTableData!M10/$B$48)*$B$47+$C$47,IF(L$1="Temp",MEBBaseTableData!M10*MEBRateData!SlopeTemp+MEBRateData!InterTemp,(MEBBaseTableData!M10/$B$48)*$B$46+$C$46)))</f>
        <v>2.0129796690152649E-2</v>
      </c>
      <c r="M9" s="15">
        <f>IF(MEBBaseTableData!N10="","",IF(M$1="Enthalpy",(MEBBaseTableData!N10/$B$48)*$B$47+$C$47,IF(M$1="Temp",MEBBaseTableData!N10*MEBRateData!SlopeTemp+MEBRateData!InterTemp,(MEBBaseTableData!N10/$B$48)*$B$46+$C$46)))</f>
        <v>5.4899445518598128E-2</v>
      </c>
      <c r="N9" s="15">
        <f>IF(MEBBaseTableData!O10="","",IF(N$1="Enthalpy",(MEBBaseTableData!O10/$B$48)*$B$47+$C$47,IF(N$1="Temp",MEBBaseTableData!O10*MEBRateData!SlopeTemp+MEBRateData!InterTemp,(MEBBaseTableData!O10/$B$48)*$B$46+$C$46)))</f>
        <v>0</v>
      </c>
      <c r="O9" s="15">
        <f>IF(MEBBaseTableData!P10="","",IF(O$1="Enthalpy",(MEBBaseTableData!P10/$B$48)*$B$47+$C$47,IF(O$1="Temp",MEBBaseTableData!P10*MEBRateData!SlopeTemp+MEBRateData!InterTemp,(MEBBaseTableData!P10/$B$48)*$B$46+$C$46)))</f>
        <v>0.68127948940578786</v>
      </c>
      <c r="P9" s="15">
        <f>IF(MEBBaseTableData!Q10="","",IF(P$1="Enthalpy",(MEBBaseTableData!Q10/$B$48)*$B$47+$C$47,IF(P$1="Temp",MEBBaseTableData!Q10*MEBRateData!SlopeTemp+MEBRateData!InterTemp,(MEBBaseTableData!Q10/$B$48)*$B$46+$C$46)))</f>
        <v>0</v>
      </c>
      <c r="Q9" s="15">
        <f>IF(MEBBaseTableData!R10="","",IF(Q$1="Enthalpy",(MEBBaseTableData!R10/$B$48)*$B$47+$C$47,IF(Q$1="Temp",MEBBaseTableData!R10*MEBRateData!SlopeTemp+MEBRateData!InterTemp,(MEBBaseTableData!R10/$B$48)*$B$46+$C$46)))</f>
        <v>62.453935338106717</v>
      </c>
      <c r="R9" s="15">
        <f>IF(MEBBaseTableData!S10="","",IF(R$1="Enthalpy",(MEBBaseTableData!S10/$B$48)*$B$47+$C$47,IF(R$1="Temp",MEBBaseTableData!S10*MEBRateData!SlopeTemp+MEBRateData!InterTemp,(MEBBaseTableData!S10/$B$48)*$B$46+$C$46)))</f>
        <v>0.44834547173521749</v>
      </c>
      <c r="S9" s="15">
        <f>IF(MEBBaseTableData!T10="","",IF(S$1="Enthalpy",(MEBBaseTableData!T10/$B$48)*$B$47+$C$47,IF(S$1="Temp",MEBBaseTableData!T10*MEBRateData!SlopeTemp+MEBRateData!InterTemp,(MEBBaseTableData!T10/$B$48)*$B$46+$C$46)))</f>
        <v>170.17827532201352</v>
      </c>
      <c r="T9" s="15">
        <f>IF(MEBBaseTableData!U10="","",IF(T$1="Enthalpy",(MEBBaseTableData!U10/$B$48)*$B$47+$C$47,IF(T$1="Temp",MEBBaseTableData!U10*MEBRateData!SlopeTemp+MEBRateData!InterTemp,(MEBBaseTableData!U10/$B$48)*$B$46+$C$46)))</f>
        <v>0.76859223726037418</v>
      </c>
      <c r="U9" s="15">
        <f>IF(MEBBaseTableData!V10="","",IF(U$1="Enthalpy",(MEBBaseTableData!V10/$B$48)*$B$47+$C$47,IF(U$1="Temp",MEBBaseTableData!V10*MEBRateData!SlopeTemp+MEBRateData!InterTemp,(MEBBaseTableData!V10/$B$48)*$B$46+$C$46)))</f>
        <v>6.0885932421585203</v>
      </c>
      <c r="V9" s="15">
        <f>IF(MEBBaseTableData!W10="","",IF(V$1="Enthalpy",(MEBBaseTableData!W10/$B$48)*$B$47+$C$47,IF(V$1="Temp",MEBBaseTableData!W10*MEBRateData!SlopeTemp+MEBRateData!InterTemp,(MEBBaseTableData!W10/$B$48)*$B$46+$C$46)))</f>
        <v>25</v>
      </c>
      <c r="W9" s="15" t="str">
        <f>IF(MEBBaseTableData!X10="","",IF(W$1="Enthalpy",(MEBBaseTableData!X10/$B$48)*$B$47+$C$47,IF(W$1="Temp",MEBBaseTableData!X10*MEBRateData!SlopeTemp+MEBRateData!InterTemp,(MEBBaseTableData!X10/$B$48)*$B$46+$C$46)))</f>
        <v/>
      </c>
      <c r="X9" s="15" t="str">
        <f>IF(MEBBaseTableData!Y10="","",IF(X$1="Enthalpy",(MEBBaseTableData!Y10/$B$48)*$B$47+$C$47,IF(X$1="Temp",MEBBaseTableData!Y10*MEBRateData!SlopeTemp+MEBRateData!InterTemp,(MEBBaseTableData!Y10/$B$48)*$B$46+$C$46)))</f>
        <v/>
      </c>
      <c r="Y9" s="15" t="str">
        <f>IF(MEBBaseTableData!Z10="","",IF(Y$1="Enthalpy",(MEBBaseTableData!Z10/$B$48)*$B$47+$C$47,IF(Y$1="Temp",MEBBaseTableData!Z10*MEBRateData!SlopeTemp+MEBRateData!InterTemp,(MEBBaseTableData!Z10/$B$48)*$B$46+$C$46)))</f>
        <v/>
      </c>
      <c r="Z9" s="15" t="str">
        <f>IF(MEBBaseTableData!AA10="","",IF(Z$1="Enthalpy",(MEBBaseTableData!AA10/$B$48)*$B$47+$C$47,IF(Z$1="Temp",MEBBaseTableData!AA10*MEBRateData!SlopeTemp+MEBRateData!InterTemp,(MEBBaseTableData!AA10/$B$48)*$B$46+$C$46)))</f>
        <v/>
      </c>
      <c r="AA9" s="15" t="str">
        <f>IF(MEBBaseTableData!AB10="","",IF(AA$1="Enthalpy",(MEBBaseTableData!AB10/$B$48)*$B$47+$C$47,IF(AA$1="Temp",MEBBaseTableData!AB10*MEBRateData!SlopeTemp+MEBRateData!InterTemp,(MEBBaseTableData!AB10/$B$48)*$B$46+$C$46)))</f>
        <v/>
      </c>
      <c r="AB9" s="15" t="str">
        <f>IF(MEBBaseTableData!AC10="","",IF(AB$1="Enthalpy",(MEBBaseTableData!AC10/$B$48)*$B$47+$C$47,IF(AB$1="Temp",MEBBaseTableData!AC10*MEBRateData!SlopeTemp+MEBRateData!InterTemp,(MEBBaseTableData!AC10/$B$48)*$B$46+$C$46)))</f>
        <v/>
      </c>
      <c r="AC9" s="15" t="str">
        <f>IF(MEBBaseTableData!AD10="","",IF(AC$1="Enthalpy",(MEBBaseTableData!AD10/$B$48)*$B$47+$C$47,IF(AC$1="Temp",MEBBaseTableData!AD10*MEBRateData!SlopeTemp+MEBRateData!InterTemp,(MEBBaseTableData!AD10/$B$48)*$B$46+$C$46)))</f>
        <v/>
      </c>
      <c r="AD9" s="15" t="str">
        <f>IF(MEBBaseTableData!AE10="","",IF(AD$1="Enthalpy",(MEBBaseTableData!AE10/$B$48)*$B$47+$C$47,IF(AD$1="Temp",MEBBaseTableData!AE10*MEBRateData!SlopeTemp+MEBRateData!InterTemp,(MEBBaseTableData!AE10/$B$48)*$B$46+$C$46)))</f>
        <v/>
      </c>
      <c r="AE9" s="15" t="str">
        <f>IF(MEBBaseTableData!AF10="","",IF(AE$1="Enthalpy",(MEBBaseTableData!AF10/$B$48)*$B$47+$C$47,IF(AE$1="Temp",MEBBaseTableData!AF10*MEBRateData!SlopeTemp+MEBRateData!InterTemp,(MEBBaseTableData!AF10/$B$48)*$B$46+$C$46)))</f>
        <v/>
      </c>
      <c r="AF9" s="15" t="str">
        <f>IF(MEBBaseTableData!AG10="","",IF(AF$1="Enthalpy",(MEBBaseTableData!AG10/$B$48)*$B$47+$C$47,IF(AF$1="Temp",MEBBaseTableData!AG10*MEBRateData!SlopeTemp+MEBRateData!InterTemp,(MEBBaseTableData!AG10/$B$48)*$B$46+$C$46)))</f>
        <v/>
      </c>
      <c r="AG9" s="15" t="str">
        <f>IF(MEBBaseTableData!AH10="","",IF(AG$1="Enthalpy",(MEBBaseTableData!AH10/$B$48)*$B$47+$C$47,IF(AG$1="Temp",MEBBaseTableData!AH10*MEBRateData!SlopeTemp+MEBRateData!InterTemp,(MEBBaseTableData!AH10/$B$48)*$B$46+$C$46)))</f>
        <v/>
      </c>
      <c r="AH9" s="15" t="str">
        <f>IF(MEBBaseTableData!AI10="","",IF(AH$1="Enthalpy",(MEBBaseTableData!AI10/$B$48)*$B$47+$C$47,IF(AH$1="Temp",MEBBaseTableData!AI10*MEBRateData!SlopeTemp+MEBRateData!InterTemp,(MEBBaseTableData!AI10/$B$48)*$B$46+$C$46)))</f>
        <v/>
      </c>
      <c r="AI9" s="15" t="str">
        <f>IF(MEBBaseTableData!AJ10="","",IF(AI$1="Enthalpy",(MEBBaseTableData!AJ10/$B$48)*$B$47+$C$47,IF(AI$1="Temp",MEBBaseTableData!AJ10*MEBRateData!SlopeTemp+MEBRateData!InterTemp,(MEBBaseTableData!AJ10/$B$48)*$B$46+$C$46)))</f>
        <v/>
      </c>
      <c r="AJ9" s="15" t="str">
        <f>IF(MEBBaseTableData!AK10="","",IF(AJ$1="Enthalpy",(MEBBaseTableData!AK10/$B$48)*$B$47+$C$47,IF(AJ$1="Temp",MEBBaseTableData!AK10*MEBRateData!SlopeTemp+MEBRateData!InterTemp,(MEBBaseTableData!AK10/$B$48)*$B$46+$C$46)))</f>
        <v/>
      </c>
    </row>
    <row r="10" spans="1:36" x14ac:dyDescent="0.15">
      <c r="A10" s="13" t="str">
        <f>IF(MEBBaseTableData!A11="","",MEBBaseTableData!A11)</f>
        <v>Blast{zh}风</v>
      </c>
      <c r="B10" s="15">
        <f>IF(MEBBaseTableData!C11="","",IF(B$1="Enthalpy",(MEBBaseTableData!C11/$B$48)*$B$47+$C$47,IF(B$1="Temp",MEBBaseTableData!C11*MEBRateData!SlopeTemp+MEBRateData!InterTemp,(MEBBaseTableData!C11/$B$48)*$B$46+$C$46)))</f>
        <v>1463.2216934185021</v>
      </c>
      <c r="C10" s="15">
        <f>IF(MEBBaseTableData!D11="","",IF(C$1="Enthalpy",(MEBBaseTableData!D11/$B$48)*$B$47+$C$47,IF(C$1="Temp",MEBBaseTableData!D11*MEBRateData!SlopeTemp+MEBRateData!InterTemp,(MEBBaseTableData!D11/$B$48)*$B$46+$C$46)))</f>
        <v>0</v>
      </c>
      <c r="D10" s="15">
        <f>IF(MEBBaseTableData!E11="","",IF(D$1="Enthalpy",(MEBBaseTableData!E11/$B$48)*$B$47+$C$47,IF(D$1="Temp",MEBBaseTableData!E11*MEBRateData!SlopeTemp+MEBRateData!InterTemp,(MEBBaseTableData!E11/$B$48)*$B$46+$C$46)))</f>
        <v>0</v>
      </c>
      <c r="E10" s="15">
        <f>IF(MEBBaseTableData!F11="","",IF(E$1="Enthalpy",(MEBBaseTableData!F11/$B$48)*$B$47+$C$47,IF(E$1="Temp",MEBBaseTableData!F11*MEBRateData!SlopeTemp+MEBRateData!InterTemp,(MEBBaseTableData!F11/$B$48)*$B$46+$C$46)))</f>
        <v>0</v>
      </c>
      <c r="F10" s="15">
        <f>IF(MEBBaseTableData!G11="","",IF(F$1="Enthalpy",(MEBBaseTableData!G11/$B$48)*$B$47+$C$47,IF(F$1="Temp",MEBBaseTableData!G11*MEBRateData!SlopeTemp+MEBRateData!InterTemp,(MEBBaseTableData!G11/$B$48)*$B$46+$C$46)))</f>
        <v>0</v>
      </c>
      <c r="G10" s="15">
        <f>IF(MEBBaseTableData!H11="","",IF(G$1="Enthalpy",(MEBBaseTableData!H11/$B$48)*$B$47+$C$47,IF(G$1="Temp",MEBBaseTableData!H11*MEBRateData!SlopeTemp+MEBRateData!InterTemp,(MEBBaseTableData!H11/$B$48)*$B$46+$C$46)))</f>
        <v>0</v>
      </c>
      <c r="H10" s="15">
        <f>IF(MEBBaseTableData!I11="","",IF(H$1="Enthalpy",(MEBBaseTableData!I11/$B$48)*$B$47+$C$47,IF(H$1="Temp",MEBBaseTableData!I11*MEBRateData!SlopeTemp+MEBRateData!InterTemp,(MEBBaseTableData!I11/$B$48)*$B$46+$C$46)))</f>
        <v>0</v>
      </c>
      <c r="I10" s="15">
        <f>IF(MEBBaseTableData!J11="","",IF(I$1="Enthalpy",(MEBBaseTableData!J11/$B$48)*$B$47+$C$47,IF(I$1="Temp",MEBBaseTableData!J11*MEBRateData!SlopeTemp+MEBRateData!InterTemp,(MEBBaseTableData!J11/$B$48)*$B$46+$C$46)))</f>
        <v>0</v>
      </c>
      <c r="J10" s="15">
        <f>IF(MEBBaseTableData!K11="","",IF(J$1="Enthalpy",(MEBBaseTableData!K11/$B$48)*$B$47+$C$47,IF(J$1="Temp",MEBBaseTableData!K11*MEBRateData!SlopeTemp+MEBRateData!InterTemp,(MEBBaseTableData!K11/$B$48)*$B$46+$C$46)))</f>
        <v>0</v>
      </c>
      <c r="K10" s="15">
        <f>IF(MEBBaseTableData!L11="","",IF(K$1="Enthalpy",(MEBBaseTableData!L11/$B$48)*$B$47+$C$47,IF(K$1="Temp",MEBBaseTableData!L11*MEBRateData!SlopeTemp+MEBRateData!InterTemp,(MEBBaseTableData!L11/$B$48)*$B$46+$C$46)))</f>
        <v>0</v>
      </c>
      <c r="L10" s="15">
        <f>IF(MEBBaseTableData!M11="","",IF(L$1="Enthalpy",(MEBBaseTableData!M11/$B$48)*$B$47+$C$47,IF(L$1="Temp",MEBBaseTableData!M11*MEBRateData!SlopeTemp+MEBRateData!InterTemp,(MEBBaseTableData!M11/$B$48)*$B$46+$C$46)))</f>
        <v>0</v>
      </c>
      <c r="M10" s="15">
        <f>IF(MEBBaseTableData!N11="","",IF(M$1="Enthalpy",(MEBBaseTableData!N11/$B$48)*$B$47+$C$47,IF(M$1="Temp",MEBBaseTableData!N11*MEBRateData!SlopeTemp+MEBRateData!InterTemp,(MEBBaseTableData!N11/$B$48)*$B$46+$C$46)))</f>
        <v>0</v>
      </c>
      <c r="N10" s="15">
        <f>IF(MEBBaseTableData!O11="","",IF(N$1="Enthalpy",(MEBBaseTableData!O11/$B$48)*$B$47+$C$47,IF(N$1="Temp",MEBBaseTableData!O11*MEBRateData!SlopeTemp+MEBRateData!InterTemp,(MEBBaseTableData!O11/$B$48)*$B$46+$C$46)))</f>
        <v>0</v>
      </c>
      <c r="O10" s="15">
        <f>IF(MEBBaseTableData!P11="","",IF(O$1="Enthalpy",(MEBBaseTableData!P11/$B$48)*$B$47+$C$47,IF(O$1="Temp",MEBBaseTableData!P11*MEBRateData!SlopeTemp+MEBRateData!InterTemp,(MEBBaseTableData!P11/$B$48)*$B$46+$C$46)))</f>
        <v>2.0016458991125492</v>
      </c>
      <c r="P10" s="15">
        <f>IF(MEBBaseTableData!Q11="","",IF(P$1="Enthalpy",(MEBBaseTableData!Q11/$B$48)*$B$47+$C$47,IF(P$1="Temp",MEBBaseTableData!Q11*MEBRateData!SlopeTemp+MEBRateData!InterTemp,(MEBBaseTableData!Q11/$B$48)*$B$46+$C$46)))</f>
        <v>1039.8584247179549</v>
      </c>
      <c r="Q10" s="15">
        <f>IF(MEBBaseTableData!R11="","",IF(Q$1="Enthalpy",(MEBBaseTableData!R11/$B$48)*$B$47+$C$47,IF(Q$1="Temp",MEBBaseTableData!R11*MEBRateData!SlopeTemp+MEBRateData!InterTemp,(MEBBaseTableData!R11/$B$48)*$B$46+$C$46)))</f>
        <v>421.36178150323343</v>
      </c>
      <c r="R10" s="15">
        <f>IF(MEBBaseTableData!S11="","",IF(R$1="Enthalpy",(MEBBaseTableData!S11/$B$48)*$B$47+$C$47,IF(R$1="Temp",MEBBaseTableData!S11*MEBRateData!SlopeTemp+MEBRateData!InterTemp,(MEBBaseTableData!S11/$B$48)*$B$46+$C$46)))</f>
        <v>0</v>
      </c>
      <c r="S10" s="15">
        <f>IF(MEBBaseTableData!T11="","",IF(S$1="Enthalpy",(MEBBaseTableData!T11/$B$48)*$B$47+$C$47,IF(S$1="Temp",MEBBaseTableData!T11*MEBRateData!SlopeTemp+MEBRateData!InterTemp,(MEBBaseTableData!T11/$B$48)*$B$46+$C$46)))</f>
        <v>0</v>
      </c>
      <c r="T10" s="15">
        <f>IF(MEBBaseTableData!U11="","",IF(T$1="Enthalpy",(MEBBaseTableData!U11/$B$48)*$B$47+$C$47,IF(T$1="Temp",MEBBaseTableData!U11*MEBRateData!SlopeTemp+MEBRateData!InterTemp,(MEBBaseTableData!U11/$B$48)*$B$46+$C$46)))</f>
        <v>0</v>
      </c>
      <c r="U10" s="15">
        <f>IF(MEBBaseTableData!V11="","",IF(U$1="Enthalpy",(MEBBaseTableData!V11/$B$48)*$B$47+$C$47,IF(U$1="Temp",MEBBaseTableData!V11*MEBRateData!SlopeTemp+MEBRateData!InterTemp,(MEBBaseTableData!V11/$B$48)*$B$46+$C$46)))</f>
        <v>17.888704832668076</v>
      </c>
      <c r="V10" s="15">
        <f>IF(MEBBaseTableData!W11="","",IF(V$1="Enthalpy",(MEBBaseTableData!W11/$B$48)*$B$47+$C$47,IF(V$1="Temp",MEBBaseTableData!W11*MEBRateData!SlopeTemp+MEBRateData!InterTemp,(MEBBaseTableData!W11/$B$48)*$B$46+$C$46)))</f>
        <v>1202.0647534722202</v>
      </c>
      <c r="W10" s="15" t="str">
        <f>IF(MEBBaseTableData!X11="","",IF(W$1="Enthalpy",(MEBBaseTableData!X11/$B$48)*$B$47+$C$47,IF(W$1="Temp",MEBBaseTableData!X11*MEBRateData!SlopeTemp+MEBRateData!InterTemp,(MEBBaseTableData!X11/$B$48)*$B$46+$C$46)))</f>
        <v/>
      </c>
      <c r="X10" s="15" t="str">
        <f>IF(MEBBaseTableData!Y11="","",IF(X$1="Enthalpy",(MEBBaseTableData!Y11/$B$48)*$B$47+$C$47,IF(X$1="Temp",MEBBaseTableData!Y11*MEBRateData!SlopeTemp+MEBRateData!InterTemp,(MEBBaseTableData!Y11/$B$48)*$B$46+$C$46)))</f>
        <v/>
      </c>
      <c r="Y10" s="15" t="str">
        <f>IF(MEBBaseTableData!Z11="","",IF(Y$1="Enthalpy",(MEBBaseTableData!Z11/$B$48)*$B$47+$C$47,IF(Y$1="Temp",MEBBaseTableData!Z11*MEBRateData!SlopeTemp+MEBRateData!InterTemp,(MEBBaseTableData!Z11/$B$48)*$B$46+$C$46)))</f>
        <v/>
      </c>
      <c r="Z10" s="15" t="str">
        <f>IF(MEBBaseTableData!AA11="","",IF(Z$1="Enthalpy",(MEBBaseTableData!AA11/$B$48)*$B$47+$C$47,IF(Z$1="Temp",MEBBaseTableData!AA11*MEBRateData!SlopeTemp+MEBRateData!InterTemp,(MEBBaseTableData!AA11/$B$48)*$B$46+$C$46)))</f>
        <v/>
      </c>
      <c r="AA10" s="15" t="str">
        <f>IF(MEBBaseTableData!AB11="","",IF(AA$1="Enthalpy",(MEBBaseTableData!AB11/$B$48)*$B$47+$C$47,IF(AA$1="Temp",MEBBaseTableData!AB11*MEBRateData!SlopeTemp+MEBRateData!InterTemp,(MEBBaseTableData!AB11/$B$48)*$B$46+$C$46)))</f>
        <v/>
      </c>
      <c r="AB10" s="15" t="str">
        <f>IF(MEBBaseTableData!AC11="","",IF(AB$1="Enthalpy",(MEBBaseTableData!AC11/$B$48)*$B$47+$C$47,IF(AB$1="Temp",MEBBaseTableData!AC11*MEBRateData!SlopeTemp+MEBRateData!InterTemp,(MEBBaseTableData!AC11/$B$48)*$B$46+$C$46)))</f>
        <v/>
      </c>
      <c r="AC10" s="15" t="str">
        <f>IF(MEBBaseTableData!AD11="","",IF(AC$1="Enthalpy",(MEBBaseTableData!AD11/$B$48)*$B$47+$C$47,IF(AC$1="Temp",MEBBaseTableData!AD11*MEBRateData!SlopeTemp+MEBRateData!InterTemp,(MEBBaseTableData!AD11/$B$48)*$B$46+$C$46)))</f>
        <v/>
      </c>
      <c r="AD10" s="15" t="str">
        <f>IF(MEBBaseTableData!AE11="","",IF(AD$1="Enthalpy",(MEBBaseTableData!AE11/$B$48)*$B$47+$C$47,IF(AD$1="Temp",MEBBaseTableData!AE11*MEBRateData!SlopeTemp+MEBRateData!InterTemp,(MEBBaseTableData!AE11/$B$48)*$B$46+$C$46)))</f>
        <v/>
      </c>
      <c r="AE10" s="15" t="str">
        <f>IF(MEBBaseTableData!AF11="","",IF(AE$1="Enthalpy",(MEBBaseTableData!AF11/$B$48)*$B$47+$C$47,IF(AE$1="Temp",MEBBaseTableData!AF11*MEBRateData!SlopeTemp+MEBRateData!InterTemp,(MEBBaseTableData!AF11/$B$48)*$B$46+$C$46)))</f>
        <v/>
      </c>
      <c r="AF10" s="15" t="str">
        <f>IF(MEBBaseTableData!AG11="","",IF(AF$1="Enthalpy",(MEBBaseTableData!AG11/$B$48)*$B$47+$C$47,IF(AF$1="Temp",MEBBaseTableData!AG11*MEBRateData!SlopeTemp+MEBRateData!InterTemp,(MEBBaseTableData!AG11/$B$48)*$B$46+$C$46)))</f>
        <v/>
      </c>
      <c r="AG10" s="15" t="str">
        <f>IF(MEBBaseTableData!AH11="","",IF(AG$1="Enthalpy",(MEBBaseTableData!AH11/$B$48)*$B$47+$C$47,IF(AG$1="Temp",MEBBaseTableData!AH11*MEBRateData!SlopeTemp+MEBRateData!InterTemp,(MEBBaseTableData!AH11/$B$48)*$B$46+$C$46)))</f>
        <v/>
      </c>
      <c r="AH10" s="15" t="str">
        <f>IF(MEBBaseTableData!AI11="","",IF(AH$1="Enthalpy",(MEBBaseTableData!AI11/$B$48)*$B$47+$C$47,IF(AH$1="Temp",MEBBaseTableData!AI11*MEBRateData!SlopeTemp+MEBRateData!InterTemp,(MEBBaseTableData!AI11/$B$48)*$B$46+$C$46)))</f>
        <v/>
      </c>
      <c r="AI10" s="15" t="str">
        <f>IF(MEBBaseTableData!AJ11="","",IF(AI$1="Enthalpy",(MEBBaseTableData!AJ11/$B$48)*$B$47+$C$47,IF(AI$1="Temp",MEBBaseTableData!AJ11*MEBRateData!SlopeTemp+MEBRateData!InterTemp,(MEBBaseTableData!AJ11/$B$48)*$B$46+$C$46)))</f>
        <v/>
      </c>
      <c r="AJ10" s="15" t="str">
        <f>IF(MEBBaseTableData!AK11="","",IF(AJ$1="Enthalpy",(MEBBaseTableData!AK11/$B$48)*$B$47+$C$47,IF(AJ$1="Temp",MEBBaseTableData!AK11*MEBRateData!SlopeTemp+MEBRateData!InterTemp,(MEBBaseTableData!AK11/$B$48)*$B$46+$C$46)))</f>
        <v/>
      </c>
    </row>
    <row r="11" spans="1:36" x14ac:dyDescent="0.15">
      <c r="A11" s="13" t="str">
        <f>IF(MEBBaseTableData!A12="","",MEBBaseTableData!A12)</f>
        <v/>
      </c>
      <c r="B11" s="15" t="str">
        <f>IF(MEBBaseTableData!C12="","",IF(B$1="Enthalpy",(MEBBaseTableData!C12/$B$48)*$B$47+$C$47,IF(B$1="Temp",MEBBaseTableData!C12*MEBRateData!SlopeTemp+MEBRateData!InterTemp,(MEBBaseTableData!C12/$B$48)*$B$46+$C$46)))</f>
        <v/>
      </c>
      <c r="C11" s="15" t="str">
        <f>IF(MEBBaseTableData!D12="","",IF(C$1="Enthalpy",(MEBBaseTableData!D12/$B$48)*$B$47+$C$47,IF(C$1="Temp",MEBBaseTableData!D12*MEBRateData!SlopeTemp+MEBRateData!InterTemp,(MEBBaseTableData!D12/$B$48)*$B$46+$C$46)))</f>
        <v/>
      </c>
      <c r="D11" s="15" t="str">
        <f>IF(MEBBaseTableData!E12="","",IF(D$1="Enthalpy",(MEBBaseTableData!E12/$B$48)*$B$47+$C$47,IF(D$1="Temp",MEBBaseTableData!E12*MEBRateData!SlopeTemp+MEBRateData!InterTemp,(MEBBaseTableData!E12/$B$48)*$B$46+$C$46)))</f>
        <v/>
      </c>
      <c r="E11" s="15" t="str">
        <f>IF(MEBBaseTableData!F12="","",IF(E$1="Enthalpy",(MEBBaseTableData!F12/$B$48)*$B$47+$C$47,IF(E$1="Temp",MEBBaseTableData!F12*MEBRateData!SlopeTemp+MEBRateData!InterTemp,(MEBBaseTableData!F12/$B$48)*$B$46+$C$46)))</f>
        <v/>
      </c>
      <c r="F11" s="15" t="str">
        <f>IF(MEBBaseTableData!G12="","",IF(F$1="Enthalpy",(MEBBaseTableData!G12/$B$48)*$B$47+$C$47,IF(F$1="Temp",MEBBaseTableData!G12*MEBRateData!SlopeTemp+MEBRateData!InterTemp,(MEBBaseTableData!G12/$B$48)*$B$46+$C$46)))</f>
        <v/>
      </c>
      <c r="G11" s="15" t="str">
        <f>IF(MEBBaseTableData!H12="","",IF(G$1="Enthalpy",(MEBBaseTableData!H12/$B$48)*$B$47+$C$47,IF(G$1="Temp",MEBBaseTableData!H12*MEBRateData!SlopeTemp+MEBRateData!InterTemp,(MEBBaseTableData!H12/$B$48)*$B$46+$C$46)))</f>
        <v/>
      </c>
      <c r="H11" s="15" t="str">
        <f>IF(MEBBaseTableData!I12="","",IF(H$1="Enthalpy",(MEBBaseTableData!I12/$B$48)*$B$47+$C$47,IF(H$1="Temp",MEBBaseTableData!I12*MEBRateData!SlopeTemp+MEBRateData!InterTemp,(MEBBaseTableData!I12/$B$48)*$B$46+$C$46)))</f>
        <v/>
      </c>
      <c r="I11" s="15" t="str">
        <f>IF(MEBBaseTableData!J12="","",IF(I$1="Enthalpy",(MEBBaseTableData!J12/$B$48)*$B$47+$C$47,IF(I$1="Temp",MEBBaseTableData!J12*MEBRateData!SlopeTemp+MEBRateData!InterTemp,(MEBBaseTableData!J12/$B$48)*$B$46+$C$46)))</f>
        <v/>
      </c>
      <c r="J11" s="15" t="str">
        <f>IF(MEBBaseTableData!K12="","",IF(J$1="Enthalpy",(MEBBaseTableData!K12/$B$48)*$B$47+$C$47,IF(J$1="Temp",MEBBaseTableData!K12*MEBRateData!SlopeTemp+MEBRateData!InterTemp,(MEBBaseTableData!K12/$B$48)*$B$46+$C$46)))</f>
        <v/>
      </c>
      <c r="K11" s="15" t="str">
        <f>IF(MEBBaseTableData!L12="","",IF(K$1="Enthalpy",(MEBBaseTableData!L12/$B$48)*$B$47+$C$47,IF(K$1="Temp",MEBBaseTableData!L12*MEBRateData!SlopeTemp+MEBRateData!InterTemp,(MEBBaseTableData!L12/$B$48)*$B$46+$C$46)))</f>
        <v/>
      </c>
      <c r="L11" s="15" t="str">
        <f>IF(MEBBaseTableData!M12="","",IF(L$1="Enthalpy",(MEBBaseTableData!M12/$B$48)*$B$47+$C$47,IF(L$1="Temp",MEBBaseTableData!M12*MEBRateData!SlopeTemp+MEBRateData!InterTemp,(MEBBaseTableData!M12/$B$48)*$B$46+$C$46)))</f>
        <v/>
      </c>
      <c r="M11" s="15" t="str">
        <f>IF(MEBBaseTableData!N12="","",IF(M$1="Enthalpy",(MEBBaseTableData!N12/$B$48)*$B$47+$C$47,IF(M$1="Temp",MEBBaseTableData!N12*MEBRateData!SlopeTemp+MEBRateData!InterTemp,(MEBBaseTableData!N12/$B$48)*$B$46+$C$46)))</f>
        <v/>
      </c>
      <c r="N11" s="15" t="str">
        <f>IF(MEBBaseTableData!O12="","",IF(N$1="Enthalpy",(MEBBaseTableData!O12/$B$48)*$B$47+$C$47,IF(N$1="Temp",MEBBaseTableData!O12*MEBRateData!SlopeTemp+MEBRateData!InterTemp,(MEBBaseTableData!O12/$B$48)*$B$46+$C$46)))</f>
        <v/>
      </c>
      <c r="O11" s="15" t="str">
        <f>IF(MEBBaseTableData!P12="","",IF(O$1="Enthalpy",(MEBBaseTableData!P12/$B$48)*$B$47+$C$47,IF(O$1="Temp",MEBBaseTableData!P12*MEBRateData!SlopeTemp+MEBRateData!InterTemp,(MEBBaseTableData!P12/$B$48)*$B$46+$C$46)))</f>
        <v/>
      </c>
      <c r="P11" s="15" t="str">
        <f>IF(MEBBaseTableData!Q12="","",IF(P$1="Enthalpy",(MEBBaseTableData!Q12/$B$48)*$B$47+$C$47,IF(P$1="Temp",MEBBaseTableData!Q12*MEBRateData!SlopeTemp+MEBRateData!InterTemp,(MEBBaseTableData!Q12/$B$48)*$B$46+$C$46)))</f>
        <v/>
      </c>
      <c r="Q11" s="15" t="str">
        <f>IF(MEBBaseTableData!R12="","",IF(Q$1="Enthalpy",(MEBBaseTableData!R12/$B$48)*$B$47+$C$47,IF(Q$1="Temp",MEBBaseTableData!R12*MEBRateData!SlopeTemp+MEBRateData!InterTemp,(MEBBaseTableData!R12/$B$48)*$B$46+$C$46)))</f>
        <v/>
      </c>
      <c r="R11" s="15" t="str">
        <f>IF(MEBBaseTableData!S12="","",IF(R$1="Enthalpy",(MEBBaseTableData!S12/$B$48)*$B$47+$C$47,IF(R$1="Temp",MEBBaseTableData!S12*MEBRateData!SlopeTemp+MEBRateData!InterTemp,(MEBBaseTableData!S12/$B$48)*$B$46+$C$46)))</f>
        <v/>
      </c>
      <c r="S11" s="15" t="str">
        <f>IF(MEBBaseTableData!T12="","",IF(S$1="Enthalpy",(MEBBaseTableData!T12/$B$48)*$B$47+$C$47,IF(S$1="Temp",MEBBaseTableData!T12*MEBRateData!SlopeTemp+MEBRateData!InterTemp,(MEBBaseTableData!T12/$B$48)*$B$46+$C$46)))</f>
        <v/>
      </c>
      <c r="T11" s="15" t="str">
        <f>IF(MEBBaseTableData!U12="","",IF(T$1="Enthalpy",(MEBBaseTableData!U12/$B$48)*$B$47+$C$47,IF(T$1="Temp",MEBBaseTableData!U12*MEBRateData!SlopeTemp+MEBRateData!InterTemp,(MEBBaseTableData!U12/$B$48)*$B$46+$C$46)))</f>
        <v/>
      </c>
      <c r="U11" s="15" t="str">
        <f>IF(MEBBaseTableData!V12="","",IF(U$1="Enthalpy",(MEBBaseTableData!V12/$B$48)*$B$47+$C$47,IF(U$1="Temp",MEBBaseTableData!V12*MEBRateData!SlopeTemp+MEBRateData!InterTemp,(MEBBaseTableData!V12/$B$48)*$B$46+$C$46)))</f>
        <v/>
      </c>
      <c r="V11" s="15" t="str">
        <f>IF(MEBBaseTableData!W12="","",IF(V$1="Enthalpy",(MEBBaseTableData!W12/$B$48)*$B$47+$C$47,IF(V$1="Temp",MEBBaseTableData!W12*MEBRateData!SlopeTemp+MEBRateData!InterTemp,(MEBBaseTableData!W12/$B$48)*$B$46+$C$46)))</f>
        <v/>
      </c>
      <c r="W11" s="15" t="str">
        <f>IF(MEBBaseTableData!X12="","",IF(W$1="Enthalpy",(MEBBaseTableData!X12/$B$48)*$B$47+$C$47,IF(W$1="Temp",MEBBaseTableData!X12*MEBRateData!SlopeTemp+MEBRateData!InterTemp,(MEBBaseTableData!X12/$B$48)*$B$46+$C$46)))</f>
        <v/>
      </c>
      <c r="X11" s="15" t="str">
        <f>IF(MEBBaseTableData!Y12="","",IF(X$1="Enthalpy",(MEBBaseTableData!Y12/$B$48)*$B$47+$C$47,IF(X$1="Temp",MEBBaseTableData!Y12*MEBRateData!SlopeTemp+MEBRateData!InterTemp,(MEBBaseTableData!Y12/$B$48)*$B$46+$C$46)))</f>
        <v/>
      </c>
      <c r="Y11" s="15" t="str">
        <f>IF(MEBBaseTableData!Z12="","",IF(Y$1="Enthalpy",(MEBBaseTableData!Z12/$B$48)*$B$47+$C$47,IF(Y$1="Temp",MEBBaseTableData!Z12*MEBRateData!SlopeTemp+MEBRateData!InterTemp,(MEBBaseTableData!Z12/$B$48)*$B$46+$C$46)))</f>
        <v/>
      </c>
      <c r="Z11" s="15" t="str">
        <f>IF(MEBBaseTableData!AA12="","",IF(Z$1="Enthalpy",(MEBBaseTableData!AA12/$B$48)*$B$47+$C$47,IF(Z$1="Temp",MEBBaseTableData!AA12*MEBRateData!SlopeTemp+MEBRateData!InterTemp,(MEBBaseTableData!AA12/$B$48)*$B$46+$C$46)))</f>
        <v/>
      </c>
      <c r="AA11" s="15" t="str">
        <f>IF(MEBBaseTableData!AB12="","",IF(AA$1="Enthalpy",(MEBBaseTableData!AB12/$B$48)*$B$47+$C$47,IF(AA$1="Temp",MEBBaseTableData!AB12*MEBRateData!SlopeTemp+MEBRateData!InterTemp,(MEBBaseTableData!AB12/$B$48)*$B$46+$C$46)))</f>
        <v/>
      </c>
      <c r="AB11" s="15" t="str">
        <f>IF(MEBBaseTableData!AC12="","",IF(AB$1="Enthalpy",(MEBBaseTableData!AC12/$B$48)*$B$47+$C$47,IF(AB$1="Temp",MEBBaseTableData!AC12*MEBRateData!SlopeTemp+MEBRateData!InterTemp,(MEBBaseTableData!AC12/$B$48)*$B$46+$C$46)))</f>
        <v/>
      </c>
      <c r="AC11" s="15" t="str">
        <f>IF(MEBBaseTableData!AD12="","",IF(AC$1="Enthalpy",(MEBBaseTableData!AD12/$B$48)*$B$47+$C$47,IF(AC$1="Temp",MEBBaseTableData!AD12*MEBRateData!SlopeTemp+MEBRateData!InterTemp,(MEBBaseTableData!AD12/$B$48)*$B$46+$C$46)))</f>
        <v/>
      </c>
      <c r="AD11" s="15" t="str">
        <f>IF(MEBBaseTableData!AE12="","",IF(AD$1="Enthalpy",(MEBBaseTableData!AE12/$B$48)*$B$47+$C$47,IF(AD$1="Temp",MEBBaseTableData!AE12*MEBRateData!SlopeTemp+MEBRateData!InterTemp,(MEBBaseTableData!AE12/$B$48)*$B$46+$C$46)))</f>
        <v/>
      </c>
      <c r="AE11" s="15" t="str">
        <f>IF(MEBBaseTableData!AF12="","",IF(AE$1="Enthalpy",(MEBBaseTableData!AF12/$B$48)*$B$47+$C$47,IF(AE$1="Temp",MEBBaseTableData!AF12*MEBRateData!SlopeTemp+MEBRateData!InterTemp,(MEBBaseTableData!AF12/$B$48)*$B$46+$C$46)))</f>
        <v/>
      </c>
      <c r="AF11" s="15" t="str">
        <f>IF(MEBBaseTableData!AG12="","",IF(AF$1="Enthalpy",(MEBBaseTableData!AG12/$B$48)*$B$47+$C$47,IF(AF$1="Temp",MEBBaseTableData!AG12*MEBRateData!SlopeTemp+MEBRateData!InterTemp,(MEBBaseTableData!AG12/$B$48)*$B$46+$C$46)))</f>
        <v/>
      </c>
      <c r="AG11" s="15" t="str">
        <f>IF(MEBBaseTableData!AH12="","",IF(AG$1="Enthalpy",(MEBBaseTableData!AH12/$B$48)*$B$47+$C$47,IF(AG$1="Temp",MEBBaseTableData!AH12*MEBRateData!SlopeTemp+MEBRateData!InterTemp,(MEBBaseTableData!AH12/$B$48)*$B$46+$C$46)))</f>
        <v/>
      </c>
      <c r="AH11" s="15" t="str">
        <f>IF(MEBBaseTableData!AI12="","",IF(AH$1="Enthalpy",(MEBBaseTableData!AI12/$B$48)*$B$47+$C$47,IF(AH$1="Temp",MEBBaseTableData!AI12*MEBRateData!SlopeTemp+MEBRateData!InterTemp,(MEBBaseTableData!AI12/$B$48)*$B$46+$C$46)))</f>
        <v/>
      </c>
      <c r="AI11" s="15" t="str">
        <f>IF(MEBBaseTableData!AJ12="","",IF(AI$1="Enthalpy",(MEBBaseTableData!AJ12/$B$48)*$B$47+$C$47,IF(AI$1="Temp",MEBBaseTableData!AJ12*MEBRateData!SlopeTemp+MEBRateData!InterTemp,(MEBBaseTableData!AJ12/$B$48)*$B$46+$C$46)))</f>
        <v/>
      </c>
      <c r="AJ11" s="15" t="str">
        <f>IF(MEBBaseTableData!AK12="","",IF(AJ$1="Enthalpy",(MEBBaseTableData!AK12/$B$48)*$B$47+$C$47,IF(AJ$1="Temp",MEBBaseTableData!AK12*MEBRateData!SlopeTemp+MEBRateData!InterTemp,(MEBBaseTableData!AK12/$B$48)*$B$46+$C$46)))</f>
        <v/>
      </c>
    </row>
    <row r="12" spans="1:36" x14ac:dyDescent="0.15">
      <c r="A12" s="13" t="str">
        <f>IF(MEBBaseTableData!A13="","",MEBBaseTableData!A13)</f>
        <v/>
      </c>
      <c r="B12" s="15" t="str">
        <f>IF(MEBBaseTableData!C13="","",IF(B$1="Enthalpy",(MEBBaseTableData!C13/$B$48)*$B$47+$C$47,IF(B$1="Temp",MEBBaseTableData!C13*MEBRateData!SlopeTemp+MEBRateData!InterTemp,(MEBBaseTableData!C13/$B$48)*$B$46+$C$46)))</f>
        <v/>
      </c>
      <c r="C12" s="15" t="str">
        <f>IF(MEBBaseTableData!D13="","",IF(C$1="Enthalpy",(MEBBaseTableData!D13/$B$48)*$B$47+$C$47,IF(C$1="Temp",MEBBaseTableData!D13*MEBRateData!SlopeTemp+MEBRateData!InterTemp,(MEBBaseTableData!D13/$B$48)*$B$46+$C$46)))</f>
        <v/>
      </c>
      <c r="D12" s="15" t="str">
        <f>IF(MEBBaseTableData!E13="","",IF(D$1="Enthalpy",(MEBBaseTableData!E13/$B$48)*$B$47+$C$47,IF(D$1="Temp",MEBBaseTableData!E13*MEBRateData!SlopeTemp+MEBRateData!InterTemp,(MEBBaseTableData!E13/$B$48)*$B$46+$C$46)))</f>
        <v/>
      </c>
      <c r="E12" s="15" t="str">
        <f>IF(MEBBaseTableData!F13="","",IF(E$1="Enthalpy",(MEBBaseTableData!F13/$B$48)*$B$47+$C$47,IF(E$1="Temp",MEBBaseTableData!F13*MEBRateData!SlopeTemp+MEBRateData!InterTemp,(MEBBaseTableData!F13/$B$48)*$B$46+$C$46)))</f>
        <v/>
      </c>
      <c r="F12" s="15" t="str">
        <f>IF(MEBBaseTableData!G13="","",IF(F$1="Enthalpy",(MEBBaseTableData!G13/$B$48)*$B$47+$C$47,IF(F$1="Temp",MEBBaseTableData!G13*MEBRateData!SlopeTemp+MEBRateData!InterTemp,(MEBBaseTableData!G13/$B$48)*$B$46+$C$46)))</f>
        <v/>
      </c>
      <c r="G12" s="15" t="str">
        <f>IF(MEBBaseTableData!H13="","",IF(G$1="Enthalpy",(MEBBaseTableData!H13/$B$48)*$B$47+$C$47,IF(G$1="Temp",MEBBaseTableData!H13*MEBRateData!SlopeTemp+MEBRateData!InterTemp,(MEBBaseTableData!H13/$B$48)*$B$46+$C$46)))</f>
        <v/>
      </c>
      <c r="H12" s="15" t="str">
        <f>IF(MEBBaseTableData!I13="","",IF(H$1="Enthalpy",(MEBBaseTableData!I13/$B$48)*$B$47+$C$47,IF(H$1="Temp",MEBBaseTableData!I13*MEBRateData!SlopeTemp+MEBRateData!InterTemp,(MEBBaseTableData!I13/$B$48)*$B$46+$C$46)))</f>
        <v/>
      </c>
      <c r="I12" s="15" t="str">
        <f>IF(MEBBaseTableData!J13="","",IF(I$1="Enthalpy",(MEBBaseTableData!J13/$B$48)*$B$47+$C$47,IF(I$1="Temp",MEBBaseTableData!J13*MEBRateData!SlopeTemp+MEBRateData!InterTemp,(MEBBaseTableData!J13/$B$48)*$B$46+$C$46)))</f>
        <v/>
      </c>
      <c r="J12" s="15" t="str">
        <f>IF(MEBBaseTableData!K13="","",IF(J$1="Enthalpy",(MEBBaseTableData!K13/$B$48)*$B$47+$C$47,IF(J$1="Temp",MEBBaseTableData!K13*MEBRateData!SlopeTemp+MEBRateData!InterTemp,(MEBBaseTableData!K13/$B$48)*$B$46+$C$46)))</f>
        <v/>
      </c>
      <c r="K12" s="15" t="str">
        <f>IF(MEBBaseTableData!L13="","",IF(K$1="Enthalpy",(MEBBaseTableData!L13/$B$48)*$B$47+$C$47,IF(K$1="Temp",MEBBaseTableData!L13*MEBRateData!SlopeTemp+MEBRateData!InterTemp,(MEBBaseTableData!L13/$B$48)*$B$46+$C$46)))</f>
        <v/>
      </c>
      <c r="L12" s="15" t="str">
        <f>IF(MEBBaseTableData!M13="","",IF(L$1="Enthalpy",(MEBBaseTableData!M13/$B$48)*$B$47+$C$47,IF(L$1="Temp",MEBBaseTableData!M13*MEBRateData!SlopeTemp+MEBRateData!InterTemp,(MEBBaseTableData!M13/$B$48)*$B$46+$C$46)))</f>
        <v/>
      </c>
      <c r="M12" s="15" t="str">
        <f>IF(MEBBaseTableData!N13="","",IF(M$1="Enthalpy",(MEBBaseTableData!N13/$B$48)*$B$47+$C$47,IF(M$1="Temp",MEBBaseTableData!N13*MEBRateData!SlopeTemp+MEBRateData!InterTemp,(MEBBaseTableData!N13/$B$48)*$B$46+$C$46)))</f>
        <v/>
      </c>
      <c r="N12" s="15" t="str">
        <f>IF(MEBBaseTableData!O13="","",IF(N$1="Enthalpy",(MEBBaseTableData!O13/$B$48)*$B$47+$C$47,IF(N$1="Temp",MEBBaseTableData!O13*MEBRateData!SlopeTemp+MEBRateData!InterTemp,(MEBBaseTableData!O13/$B$48)*$B$46+$C$46)))</f>
        <v/>
      </c>
      <c r="O12" s="15" t="str">
        <f>IF(MEBBaseTableData!P13="","",IF(O$1="Enthalpy",(MEBBaseTableData!P13/$B$48)*$B$47+$C$47,IF(O$1="Temp",MEBBaseTableData!P13*MEBRateData!SlopeTemp+MEBRateData!InterTemp,(MEBBaseTableData!P13/$B$48)*$B$46+$C$46)))</f>
        <v/>
      </c>
      <c r="P12" s="15" t="str">
        <f>IF(MEBBaseTableData!Q13="","",IF(P$1="Enthalpy",(MEBBaseTableData!Q13/$B$48)*$B$47+$C$47,IF(P$1="Temp",MEBBaseTableData!Q13*MEBRateData!SlopeTemp+MEBRateData!InterTemp,(MEBBaseTableData!Q13/$B$48)*$B$46+$C$46)))</f>
        <v/>
      </c>
      <c r="Q12" s="15" t="str">
        <f>IF(MEBBaseTableData!R13="","",IF(Q$1="Enthalpy",(MEBBaseTableData!R13/$B$48)*$B$47+$C$47,IF(Q$1="Temp",MEBBaseTableData!R13*MEBRateData!SlopeTemp+MEBRateData!InterTemp,(MEBBaseTableData!R13/$B$48)*$B$46+$C$46)))</f>
        <v/>
      </c>
      <c r="R12" s="15" t="str">
        <f>IF(MEBBaseTableData!S13="","",IF(R$1="Enthalpy",(MEBBaseTableData!S13/$B$48)*$B$47+$C$47,IF(R$1="Temp",MEBBaseTableData!S13*MEBRateData!SlopeTemp+MEBRateData!InterTemp,(MEBBaseTableData!S13/$B$48)*$B$46+$C$46)))</f>
        <v/>
      </c>
      <c r="S12" s="15" t="str">
        <f>IF(MEBBaseTableData!T13="","",IF(S$1="Enthalpy",(MEBBaseTableData!T13/$B$48)*$B$47+$C$47,IF(S$1="Temp",MEBBaseTableData!T13*MEBRateData!SlopeTemp+MEBRateData!InterTemp,(MEBBaseTableData!T13/$B$48)*$B$46+$C$46)))</f>
        <v/>
      </c>
      <c r="T12" s="15" t="str">
        <f>IF(MEBBaseTableData!U13="","",IF(T$1="Enthalpy",(MEBBaseTableData!U13/$B$48)*$B$47+$C$47,IF(T$1="Temp",MEBBaseTableData!U13*MEBRateData!SlopeTemp+MEBRateData!InterTemp,(MEBBaseTableData!U13/$B$48)*$B$46+$C$46)))</f>
        <v/>
      </c>
      <c r="U12" s="15" t="str">
        <f>IF(MEBBaseTableData!V13="","",IF(U$1="Enthalpy",(MEBBaseTableData!V13/$B$48)*$B$47+$C$47,IF(U$1="Temp",MEBBaseTableData!V13*MEBRateData!SlopeTemp+MEBRateData!InterTemp,(MEBBaseTableData!V13/$B$48)*$B$46+$C$46)))</f>
        <v/>
      </c>
      <c r="V12" s="15" t="str">
        <f>IF(MEBBaseTableData!W13="","",IF(V$1="Enthalpy",(MEBBaseTableData!W13/$B$48)*$B$47+$C$47,IF(V$1="Temp",MEBBaseTableData!W13*MEBRateData!SlopeTemp+MEBRateData!InterTemp,(MEBBaseTableData!W13/$B$48)*$B$46+$C$46)))</f>
        <v/>
      </c>
      <c r="W12" s="15" t="str">
        <f>IF(MEBBaseTableData!X13="","",IF(W$1="Enthalpy",(MEBBaseTableData!X13/$B$48)*$B$47+$C$47,IF(W$1="Temp",MEBBaseTableData!X13*MEBRateData!SlopeTemp+MEBRateData!InterTemp,(MEBBaseTableData!X13/$B$48)*$B$46+$C$46)))</f>
        <v/>
      </c>
      <c r="X12" s="15" t="str">
        <f>IF(MEBBaseTableData!Y13="","",IF(X$1="Enthalpy",(MEBBaseTableData!Y13/$B$48)*$B$47+$C$47,IF(X$1="Temp",MEBBaseTableData!Y13*MEBRateData!SlopeTemp+MEBRateData!InterTemp,(MEBBaseTableData!Y13/$B$48)*$B$46+$C$46)))</f>
        <v/>
      </c>
      <c r="Y12" s="15" t="str">
        <f>IF(MEBBaseTableData!Z13="","",IF(Y$1="Enthalpy",(MEBBaseTableData!Z13/$B$48)*$B$47+$C$47,IF(Y$1="Temp",MEBBaseTableData!Z13*MEBRateData!SlopeTemp+MEBRateData!InterTemp,(MEBBaseTableData!Z13/$B$48)*$B$46+$C$46)))</f>
        <v/>
      </c>
      <c r="Z12" s="15" t="str">
        <f>IF(MEBBaseTableData!AA13="","",IF(Z$1="Enthalpy",(MEBBaseTableData!AA13/$B$48)*$B$47+$C$47,IF(Z$1="Temp",MEBBaseTableData!AA13*MEBRateData!SlopeTemp+MEBRateData!InterTemp,(MEBBaseTableData!AA13/$B$48)*$B$46+$C$46)))</f>
        <v/>
      </c>
      <c r="AA12" s="15" t="str">
        <f>IF(MEBBaseTableData!AB13="","",IF(AA$1="Enthalpy",(MEBBaseTableData!AB13/$B$48)*$B$47+$C$47,IF(AA$1="Temp",MEBBaseTableData!AB13*MEBRateData!SlopeTemp+MEBRateData!InterTemp,(MEBBaseTableData!AB13/$B$48)*$B$46+$C$46)))</f>
        <v/>
      </c>
      <c r="AB12" s="15" t="str">
        <f>IF(MEBBaseTableData!AC13="","",IF(AB$1="Enthalpy",(MEBBaseTableData!AC13/$B$48)*$B$47+$C$47,IF(AB$1="Temp",MEBBaseTableData!AC13*MEBRateData!SlopeTemp+MEBRateData!InterTemp,(MEBBaseTableData!AC13/$B$48)*$B$46+$C$46)))</f>
        <v/>
      </c>
      <c r="AC12" s="15" t="str">
        <f>IF(MEBBaseTableData!AD13="","",IF(AC$1="Enthalpy",(MEBBaseTableData!AD13/$B$48)*$B$47+$C$47,IF(AC$1="Temp",MEBBaseTableData!AD13*MEBRateData!SlopeTemp+MEBRateData!InterTemp,(MEBBaseTableData!AD13/$B$48)*$B$46+$C$46)))</f>
        <v/>
      </c>
      <c r="AD12" s="15" t="str">
        <f>IF(MEBBaseTableData!AE13="","",IF(AD$1="Enthalpy",(MEBBaseTableData!AE13/$B$48)*$B$47+$C$47,IF(AD$1="Temp",MEBBaseTableData!AE13*MEBRateData!SlopeTemp+MEBRateData!InterTemp,(MEBBaseTableData!AE13/$B$48)*$B$46+$C$46)))</f>
        <v/>
      </c>
      <c r="AE12" s="15" t="str">
        <f>IF(MEBBaseTableData!AF13="","",IF(AE$1="Enthalpy",(MEBBaseTableData!AF13/$B$48)*$B$47+$C$47,IF(AE$1="Temp",MEBBaseTableData!AF13*MEBRateData!SlopeTemp+MEBRateData!InterTemp,(MEBBaseTableData!AF13/$B$48)*$B$46+$C$46)))</f>
        <v/>
      </c>
      <c r="AF12" s="15" t="str">
        <f>IF(MEBBaseTableData!AG13="","",IF(AF$1="Enthalpy",(MEBBaseTableData!AG13/$B$48)*$B$47+$C$47,IF(AF$1="Temp",MEBBaseTableData!AG13*MEBRateData!SlopeTemp+MEBRateData!InterTemp,(MEBBaseTableData!AG13/$B$48)*$B$46+$C$46)))</f>
        <v/>
      </c>
      <c r="AG12" s="15" t="str">
        <f>IF(MEBBaseTableData!AH13="","",IF(AG$1="Enthalpy",(MEBBaseTableData!AH13/$B$48)*$B$47+$C$47,IF(AG$1="Temp",MEBBaseTableData!AH13*MEBRateData!SlopeTemp+MEBRateData!InterTemp,(MEBBaseTableData!AH13/$B$48)*$B$46+$C$46)))</f>
        <v/>
      </c>
      <c r="AH12" s="15" t="str">
        <f>IF(MEBBaseTableData!AI13="","",IF(AH$1="Enthalpy",(MEBBaseTableData!AI13/$B$48)*$B$47+$C$47,IF(AH$1="Temp",MEBBaseTableData!AI13*MEBRateData!SlopeTemp+MEBRateData!InterTemp,(MEBBaseTableData!AI13/$B$48)*$B$46+$C$46)))</f>
        <v/>
      </c>
      <c r="AI12" s="15" t="str">
        <f>IF(MEBBaseTableData!AJ13="","",IF(AI$1="Enthalpy",(MEBBaseTableData!AJ13/$B$48)*$B$47+$C$47,IF(AI$1="Temp",MEBBaseTableData!AJ13*MEBRateData!SlopeTemp+MEBRateData!InterTemp,(MEBBaseTableData!AJ13/$B$48)*$B$46+$C$46)))</f>
        <v/>
      </c>
      <c r="AJ12" s="15" t="str">
        <f>IF(MEBBaseTableData!AK13="","",IF(AJ$1="Enthalpy",(MEBBaseTableData!AK13/$B$48)*$B$47+$C$47,IF(AJ$1="Temp",MEBBaseTableData!AK13*MEBRateData!SlopeTemp+MEBRateData!InterTemp,(MEBBaseTableData!AK13/$B$48)*$B$46+$C$46)))</f>
        <v/>
      </c>
    </row>
    <row r="13" spans="1:36" x14ac:dyDescent="0.15">
      <c r="A13" s="13" t="str">
        <f>IF(MEBBaseTableData!A14="","",MEBBaseTableData!A14)</f>
        <v/>
      </c>
      <c r="B13" s="15" t="str">
        <f>IF(MEBBaseTableData!C14="","",IF(B$1="Enthalpy",(MEBBaseTableData!C14/$B$48)*$B$47+$C$47,IF(B$1="Temp",MEBBaseTableData!C14*MEBRateData!SlopeTemp+MEBRateData!InterTemp,(MEBBaseTableData!C14/$B$48)*$B$46+$C$46)))</f>
        <v/>
      </c>
      <c r="C13" s="15" t="str">
        <f>IF(MEBBaseTableData!D14="","",IF(C$1="Enthalpy",(MEBBaseTableData!D14/$B$48)*$B$47+$C$47,IF(C$1="Temp",MEBBaseTableData!D14*MEBRateData!SlopeTemp+MEBRateData!InterTemp,(MEBBaseTableData!D14/$B$48)*$B$46+$C$46)))</f>
        <v/>
      </c>
      <c r="D13" s="15" t="str">
        <f>IF(MEBBaseTableData!E14="","",IF(D$1="Enthalpy",(MEBBaseTableData!E14/$B$48)*$B$47+$C$47,IF(D$1="Temp",MEBBaseTableData!E14*MEBRateData!SlopeTemp+MEBRateData!InterTemp,(MEBBaseTableData!E14/$B$48)*$B$46+$C$46)))</f>
        <v/>
      </c>
      <c r="E13" s="15" t="str">
        <f>IF(MEBBaseTableData!F14="","",IF(E$1="Enthalpy",(MEBBaseTableData!F14/$B$48)*$B$47+$C$47,IF(E$1="Temp",MEBBaseTableData!F14*MEBRateData!SlopeTemp+MEBRateData!InterTemp,(MEBBaseTableData!F14/$B$48)*$B$46+$C$46)))</f>
        <v/>
      </c>
      <c r="F13" s="15" t="str">
        <f>IF(MEBBaseTableData!G14="","",IF(F$1="Enthalpy",(MEBBaseTableData!G14/$B$48)*$B$47+$C$47,IF(F$1="Temp",MEBBaseTableData!G14*MEBRateData!SlopeTemp+MEBRateData!InterTemp,(MEBBaseTableData!G14/$B$48)*$B$46+$C$46)))</f>
        <v/>
      </c>
      <c r="G13" s="15" t="str">
        <f>IF(MEBBaseTableData!H14="","",IF(G$1="Enthalpy",(MEBBaseTableData!H14/$B$48)*$B$47+$C$47,IF(G$1="Temp",MEBBaseTableData!H14*MEBRateData!SlopeTemp+MEBRateData!InterTemp,(MEBBaseTableData!H14/$B$48)*$B$46+$C$46)))</f>
        <v/>
      </c>
      <c r="H13" s="15" t="str">
        <f>IF(MEBBaseTableData!I14="","",IF(H$1="Enthalpy",(MEBBaseTableData!I14/$B$48)*$B$47+$C$47,IF(H$1="Temp",MEBBaseTableData!I14*MEBRateData!SlopeTemp+MEBRateData!InterTemp,(MEBBaseTableData!I14/$B$48)*$B$46+$C$46)))</f>
        <v/>
      </c>
      <c r="I13" s="15" t="str">
        <f>IF(MEBBaseTableData!J14="","",IF(I$1="Enthalpy",(MEBBaseTableData!J14/$B$48)*$B$47+$C$47,IF(I$1="Temp",MEBBaseTableData!J14*MEBRateData!SlopeTemp+MEBRateData!InterTemp,(MEBBaseTableData!J14/$B$48)*$B$46+$C$46)))</f>
        <v/>
      </c>
      <c r="J13" s="15" t="str">
        <f>IF(MEBBaseTableData!K14="","",IF(J$1="Enthalpy",(MEBBaseTableData!K14/$B$48)*$B$47+$C$47,IF(J$1="Temp",MEBBaseTableData!K14*MEBRateData!SlopeTemp+MEBRateData!InterTemp,(MEBBaseTableData!K14/$B$48)*$B$46+$C$46)))</f>
        <v/>
      </c>
      <c r="K13" s="15" t="str">
        <f>IF(MEBBaseTableData!L14="","",IF(K$1="Enthalpy",(MEBBaseTableData!L14/$B$48)*$B$47+$C$47,IF(K$1="Temp",MEBBaseTableData!L14*MEBRateData!SlopeTemp+MEBRateData!InterTemp,(MEBBaseTableData!L14/$B$48)*$B$46+$C$46)))</f>
        <v/>
      </c>
      <c r="L13" s="15" t="str">
        <f>IF(MEBBaseTableData!M14="","",IF(L$1="Enthalpy",(MEBBaseTableData!M14/$B$48)*$B$47+$C$47,IF(L$1="Temp",MEBBaseTableData!M14*MEBRateData!SlopeTemp+MEBRateData!InterTemp,(MEBBaseTableData!M14/$B$48)*$B$46+$C$46)))</f>
        <v/>
      </c>
      <c r="M13" s="15" t="str">
        <f>IF(MEBBaseTableData!N14="","",IF(M$1="Enthalpy",(MEBBaseTableData!N14/$B$48)*$B$47+$C$47,IF(M$1="Temp",MEBBaseTableData!N14*MEBRateData!SlopeTemp+MEBRateData!InterTemp,(MEBBaseTableData!N14/$B$48)*$B$46+$C$46)))</f>
        <v/>
      </c>
      <c r="N13" s="15" t="str">
        <f>IF(MEBBaseTableData!O14="","",IF(N$1="Enthalpy",(MEBBaseTableData!O14/$B$48)*$B$47+$C$47,IF(N$1="Temp",MEBBaseTableData!O14*MEBRateData!SlopeTemp+MEBRateData!InterTemp,(MEBBaseTableData!O14/$B$48)*$B$46+$C$46)))</f>
        <v/>
      </c>
      <c r="O13" s="15" t="str">
        <f>IF(MEBBaseTableData!P14="","",IF(O$1="Enthalpy",(MEBBaseTableData!P14/$B$48)*$B$47+$C$47,IF(O$1="Temp",MEBBaseTableData!P14*MEBRateData!SlopeTemp+MEBRateData!InterTemp,(MEBBaseTableData!P14/$B$48)*$B$46+$C$46)))</f>
        <v/>
      </c>
      <c r="P13" s="15" t="str">
        <f>IF(MEBBaseTableData!Q14="","",IF(P$1="Enthalpy",(MEBBaseTableData!Q14/$B$48)*$B$47+$C$47,IF(P$1="Temp",MEBBaseTableData!Q14*MEBRateData!SlopeTemp+MEBRateData!InterTemp,(MEBBaseTableData!Q14/$B$48)*$B$46+$C$46)))</f>
        <v/>
      </c>
      <c r="Q13" s="15" t="str">
        <f>IF(MEBBaseTableData!R14="","",IF(Q$1="Enthalpy",(MEBBaseTableData!R14/$B$48)*$B$47+$C$47,IF(Q$1="Temp",MEBBaseTableData!R14*MEBRateData!SlopeTemp+MEBRateData!InterTemp,(MEBBaseTableData!R14/$B$48)*$B$46+$C$46)))</f>
        <v/>
      </c>
      <c r="R13" s="15" t="str">
        <f>IF(MEBBaseTableData!S14="","",IF(R$1="Enthalpy",(MEBBaseTableData!S14/$B$48)*$B$47+$C$47,IF(R$1="Temp",MEBBaseTableData!S14*MEBRateData!SlopeTemp+MEBRateData!InterTemp,(MEBBaseTableData!S14/$B$48)*$B$46+$C$46)))</f>
        <v/>
      </c>
      <c r="S13" s="15" t="str">
        <f>IF(MEBBaseTableData!T14="","",IF(S$1="Enthalpy",(MEBBaseTableData!T14/$B$48)*$B$47+$C$47,IF(S$1="Temp",MEBBaseTableData!T14*MEBRateData!SlopeTemp+MEBRateData!InterTemp,(MEBBaseTableData!T14/$B$48)*$B$46+$C$46)))</f>
        <v/>
      </c>
      <c r="T13" s="15" t="str">
        <f>IF(MEBBaseTableData!U14="","",IF(T$1="Enthalpy",(MEBBaseTableData!U14/$B$48)*$B$47+$C$47,IF(T$1="Temp",MEBBaseTableData!U14*MEBRateData!SlopeTemp+MEBRateData!InterTemp,(MEBBaseTableData!U14/$B$48)*$B$46+$C$46)))</f>
        <v/>
      </c>
      <c r="U13" s="15" t="str">
        <f>IF(MEBBaseTableData!V14="","",IF(U$1="Enthalpy",(MEBBaseTableData!V14/$B$48)*$B$47+$C$47,IF(U$1="Temp",MEBBaseTableData!V14*MEBRateData!SlopeTemp+MEBRateData!InterTemp,(MEBBaseTableData!V14/$B$48)*$B$46+$C$46)))</f>
        <v/>
      </c>
      <c r="V13" s="15" t="str">
        <f>IF(MEBBaseTableData!W14="","",IF(V$1="Enthalpy",(MEBBaseTableData!W14/$B$48)*$B$47+$C$47,IF(V$1="Temp",MEBBaseTableData!W14*MEBRateData!SlopeTemp+MEBRateData!InterTemp,(MEBBaseTableData!W14/$B$48)*$B$46+$C$46)))</f>
        <v/>
      </c>
      <c r="W13" s="15" t="str">
        <f>IF(MEBBaseTableData!X14="","",IF(W$1="Enthalpy",(MEBBaseTableData!X14/$B$48)*$B$47+$C$47,IF(W$1="Temp",MEBBaseTableData!X14*MEBRateData!SlopeTemp+MEBRateData!InterTemp,(MEBBaseTableData!X14/$B$48)*$B$46+$C$46)))</f>
        <v/>
      </c>
      <c r="X13" s="15" t="str">
        <f>IF(MEBBaseTableData!Y14="","",IF(X$1="Enthalpy",(MEBBaseTableData!Y14/$B$48)*$B$47+$C$47,IF(X$1="Temp",MEBBaseTableData!Y14*MEBRateData!SlopeTemp+MEBRateData!InterTemp,(MEBBaseTableData!Y14/$B$48)*$B$46+$C$46)))</f>
        <v/>
      </c>
      <c r="Y13" s="15" t="str">
        <f>IF(MEBBaseTableData!Z14="","",IF(Y$1="Enthalpy",(MEBBaseTableData!Z14/$B$48)*$B$47+$C$47,IF(Y$1="Temp",MEBBaseTableData!Z14*MEBRateData!SlopeTemp+MEBRateData!InterTemp,(MEBBaseTableData!Z14/$B$48)*$B$46+$C$46)))</f>
        <v/>
      </c>
      <c r="Z13" s="15" t="str">
        <f>IF(MEBBaseTableData!AA14="","",IF(Z$1="Enthalpy",(MEBBaseTableData!AA14/$B$48)*$B$47+$C$47,IF(Z$1="Temp",MEBBaseTableData!AA14*MEBRateData!SlopeTemp+MEBRateData!InterTemp,(MEBBaseTableData!AA14/$B$48)*$B$46+$C$46)))</f>
        <v/>
      </c>
      <c r="AA13" s="15" t="str">
        <f>IF(MEBBaseTableData!AB14="","",IF(AA$1="Enthalpy",(MEBBaseTableData!AB14/$B$48)*$B$47+$C$47,IF(AA$1="Temp",MEBBaseTableData!AB14*MEBRateData!SlopeTemp+MEBRateData!InterTemp,(MEBBaseTableData!AB14/$B$48)*$B$46+$C$46)))</f>
        <v/>
      </c>
      <c r="AB13" s="15" t="str">
        <f>IF(MEBBaseTableData!AC14="","",IF(AB$1="Enthalpy",(MEBBaseTableData!AC14/$B$48)*$B$47+$C$47,IF(AB$1="Temp",MEBBaseTableData!AC14*MEBRateData!SlopeTemp+MEBRateData!InterTemp,(MEBBaseTableData!AC14/$B$48)*$B$46+$C$46)))</f>
        <v/>
      </c>
      <c r="AC13" s="15" t="str">
        <f>IF(MEBBaseTableData!AD14="","",IF(AC$1="Enthalpy",(MEBBaseTableData!AD14/$B$48)*$B$47+$C$47,IF(AC$1="Temp",MEBBaseTableData!AD14*MEBRateData!SlopeTemp+MEBRateData!InterTemp,(MEBBaseTableData!AD14/$B$48)*$B$46+$C$46)))</f>
        <v/>
      </c>
      <c r="AD13" s="15" t="str">
        <f>IF(MEBBaseTableData!AE14="","",IF(AD$1="Enthalpy",(MEBBaseTableData!AE14/$B$48)*$B$47+$C$47,IF(AD$1="Temp",MEBBaseTableData!AE14*MEBRateData!SlopeTemp+MEBRateData!InterTemp,(MEBBaseTableData!AE14/$B$48)*$B$46+$C$46)))</f>
        <v/>
      </c>
      <c r="AE13" s="15" t="str">
        <f>IF(MEBBaseTableData!AF14="","",IF(AE$1="Enthalpy",(MEBBaseTableData!AF14/$B$48)*$B$47+$C$47,IF(AE$1="Temp",MEBBaseTableData!AF14*MEBRateData!SlopeTemp+MEBRateData!InterTemp,(MEBBaseTableData!AF14/$B$48)*$B$46+$C$46)))</f>
        <v/>
      </c>
      <c r="AF13" s="15" t="str">
        <f>IF(MEBBaseTableData!AG14="","",IF(AF$1="Enthalpy",(MEBBaseTableData!AG14/$B$48)*$B$47+$C$47,IF(AF$1="Temp",MEBBaseTableData!AG14*MEBRateData!SlopeTemp+MEBRateData!InterTemp,(MEBBaseTableData!AG14/$B$48)*$B$46+$C$46)))</f>
        <v/>
      </c>
      <c r="AG13" s="15" t="str">
        <f>IF(MEBBaseTableData!AH14="","",IF(AG$1="Enthalpy",(MEBBaseTableData!AH14/$B$48)*$B$47+$C$47,IF(AG$1="Temp",MEBBaseTableData!AH14*MEBRateData!SlopeTemp+MEBRateData!InterTemp,(MEBBaseTableData!AH14/$B$48)*$B$46+$C$46)))</f>
        <v/>
      </c>
      <c r="AH13" s="15" t="str">
        <f>IF(MEBBaseTableData!AI14="","",IF(AH$1="Enthalpy",(MEBBaseTableData!AI14/$B$48)*$B$47+$C$47,IF(AH$1="Temp",MEBBaseTableData!AI14*MEBRateData!SlopeTemp+MEBRateData!InterTemp,(MEBBaseTableData!AI14/$B$48)*$B$46+$C$46)))</f>
        <v/>
      </c>
      <c r="AI13" s="15" t="str">
        <f>IF(MEBBaseTableData!AJ14="","",IF(AI$1="Enthalpy",(MEBBaseTableData!AJ14/$B$48)*$B$47+$C$47,IF(AI$1="Temp",MEBBaseTableData!AJ14*MEBRateData!SlopeTemp+MEBRateData!InterTemp,(MEBBaseTableData!AJ14/$B$48)*$B$46+$C$46)))</f>
        <v/>
      </c>
      <c r="AJ13" s="15" t="str">
        <f>IF(MEBBaseTableData!AK14="","",IF(AJ$1="Enthalpy",(MEBBaseTableData!AK14/$B$48)*$B$47+$C$47,IF(AJ$1="Temp",MEBBaseTableData!AK14*MEBRateData!SlopeTemp+MEBRateData!InterTemp,(MEBBaseTableData!AK14/$B$48)*$B$46+$C$46)))</f>
        <v/>
      </c>
    </row>
    <row r="14" spans="1:36" x14ac:dyDescent="0.15">
      <c r="A14" s="13" t="str">
        <f>IF(MEBBaseTableData!A15="","",MEBBaseTableData!A15)</f>
        <v/>
      </c>
      <c r="B14" s="15" t="str">
        <f>IF(MEBBaseTableData!C15="","",IF(B$1="Enthalpy",(MEBBaseTableData!C15/$B$48)*$B$47+$C$47,IF(B$1="Temp",MEBBaseTableData!C15*MEBRateData!SlopeTemp+MEBRateData!InterTemp,(MEBBaseTableData!C15/$B$48)*$B$46+$C$46)))</f>
        <v/>
      </c>
      <c r="C14" s="15" t="str">
        <f>IF(MEBBaseTableData!D15="","",IF(C$1="Enthalpy",(MEBBaseTableData!D15/$B$48)*$B$47+$C$47,IF(C$1="Temp",MEBBaseTableData!D15*MEBRateData!SlopeTemp+MEBRateData!InterTemp,(MEBBaseTableData!D15/$B$48)*$B$46+$C$46)))</f>
        <v/>
      </c>
      <c r="D14" s="15" t="str">
        <f>IF(MEBBaseTableData!E15="","",IF(D$1="Enthalpy",(MEBBaseTableData!E15/$B$48)*$B$47+$C$47,IF(D$1="Temp",MEBBaseTableData!E15*MEBRateData!SlopeTemp+MEBRateData!InterTemp,(MEBBaseTableData!E15/$B$48)*$B$46+$C$46)))</f>
        <v/>
      </c>
      <c r="E14" s="15" t="str">
        <f>IF(MEBBaseTableData!F15="","",IF(E$1="Enthalpy",(MEBBaseTableData!F15/$B$48)*$B$47+$C$47,IF(E$1="Temp",MEBBaseTableData!F15*MEBRateData!SlopeTemp+MEBRateData!InterTemp,(MEBBaseTableData!F15/$B$48)*$B$46+$C$46)))</f>
        <v/>
      </c>
      <c r="F14" s="15" t="str">
        <f>IF(MEBBaseTableData!G15="","",IF(F$1="Enthalpy",(MEBBaseTableData!G15/$B$48)*$B$47+$C$47,IF(F$1="Temp",MEBBaseTableData!G15*MEBRateData!SlopeTemp+MEBRateData!InterTemp,(MEBBaseTableData!G15/$B$48)*$B$46+$C$46)))</f>
        <v/>
      </c>
      <c r="G14" s="15" t="str">
        <f>IF(MEBBaseTableData!H15="","",IF(G$1="Enthalpy",(MEBBaseTableData!H15/$B$48)*$B$47+$C$47,IF(G$1="Temp",MEBBaseTableData!H15*MEBRateData!SlopeTemp+MEBRateData!InterTemp,(MEBBaseTableData!H15/$B$48)*$B$46+$C$46)))</f>
        <v/>
      </c>
      <c r="H14" s="15" t="str">
        <f>IF(MEBBaseTableData!I15="","",IF(H$1="Enthalpy",(MEBBaseTableData!I15/$B$48)*$B$47+$C$47,IF(H$1="Temp",MEBBaseTableData!I15*MEBRateData!SlopeTemp+MEBRateData!InterTemp,(MEBBaseTableData!I15/$B$48)*$B$46+$C$46)))</f>
        <v/>
      </c>
      <c r="I14" s="15" t="str">
        <f>IF(MEBBaseTableData!J15="","",IF(I$1="Enthalpy",(MEBBaseTableData!J15/$B$48)*$B$47+$C$47,IF(I$1="Temp",MEBBaseTableData!J15*MEBRateData!SlopeTemp+MEBRateData!InterTemp,(MEBBaseTableData!J15/$B$48)*$B$46+$C$46)))</f>
        <v/>
      </c>
      <c r="J14" s="15" t="str">
        <f>IF(MEBBaseTableData!K15="","",IF(J$1="Enthalpy",(MEBBaseTableData!K15/$B$48)*$B$47+$C$47,IF(J$1="Temp",MEBBaseTableData!K15*MEBRateData!SlopeTemp+MEBRateData!InterTemp,(MEBBaseTableData!K15/$B$48)*$B$46+$C$46)))</f>
        <v/>
      </c>
      <c r="K14" s="15" t="str">
        <f>IF(MEBBaseTableData!L15="","",IF(K$1="Enthalpy",(MEBBaseTableData!L15/$B$48)*$B$47+$C$47,IF(K$1="Temp",MEBBaseTableData!L15*MEBRateData!SlopeTemp+MEBRateData!InterTemp,(MEBBaseTableData!L15/$B$48)*$B$46+$C$46)))</f>
        <v/>
      </c>
      <c r="L14" s="15" t="str">
        <f>IF(MEBBaseTableData!M15="","",IF(L$1="Enthalpy",(MEBBaseTableData!M15/$B$48)*$B$47+$C$47,IF(L$1="Temp",MEBBaseTableData!M15*MEBRateData!SlopeTemp+MEBRateData!InterTemp,(MEBBaseTableData!M15/$B$48)*$B$46+$C$46)))</f>
        <v/>
      </c>
      <c r="M14" s="15" t="str">
        <f>IF(MEBBaseTableData!N15="","",IF(M$1="Enthalpy",(MEBBaseTableData!N15/$B$48)*$B$47+$C$47,IF(M$1="Temp",MEBBaseTableData!N15*MEBRateData!SlopeTemp+MEBRateData!InterTemp,(MEBBaseTableData!N15/$B$48)*$B$46+$C$46)))</f>
        <v/>
      </c>
      <c r="N14" s="15" t="str">
        <f>IF(MEBBaseTableData!O15="","",IF(N$1="Enthalpy",(MEBBaseTableData!O15/$B$48)*$B$47+$C$47,IF(N$1="Temp",MEBBaseTableData!O15*MEBRateData!SlopeTemp+MEBRateData!InterTemp,(MEBBaseTableData!O15/$B$48)*$B$46+$C$46)))</f>
        <v/>
      </c>
      <c r="O14" s="15" t="str">
        <f>IF(MEBBaseTableData!P15="","",IF(O$1="Enthalpy",(MEBBaseTableData!P15/$B$48)*$B$47+$C$47,IF(O$1="Temp",MEBBaseTableData!P15*MEBRateData!SlopeTemp+MEBRateData!InterTemp,(MEBBaseTableData!P15/$B$48)*$B$46+$C$46)))</f>
        <v/>
      </c>
      <c r="P14" s="15" t="str">
        <f>IF(MEBBaseTableData!Q15="","",IF(P$1="Enthalpy",(MEBBaseTableData!Q15/$B$48)*$B$47+$C$47,IF(P$1="Temp",MEBBaseTableData!Q15*MEBRateData!SlopeTemp+MEBRateData!InterTemp,(MEBBaseTableData!Q15/$B$48)*$B$46+$C$46)))</f>
        <v/>
      </c>
      <c r="Q14" s="15" t="str">
        <f>IF(MEBBaseTableData!R15="","",IF(Q$1="Enthalpy",(MEBBaseTableData!R15/$B$48)*$B$47+$C$47,IF(Q$1="Temp",MEBBaseTableData!R15*MEBRateData!SlopeTemp+MEBRateData!InterTemp,(MEBBaseTableData!R15/$B$48)*$B$46+$C$46)))</f>
        <v/>
      </c>
      <c r="R14" s="15" t="str">
        <f>IF(MEBBaseTableData!S15="","",IF(R$1="Enthalpy",(MEBBaseTableData!S15/$B$48)*$B$47+$C$47,IF(R$1="Temp",MEBBaseTableData!S15*MEBRateData!SlopeTemp+MEBRateData!InterTemp,(MEBBaseTableData!S15/$B$48)*$B$46+$C$46)))</f>
        <v/>
      </c>
      <c r="S14" s="15" t="str">
        <f>IF(MEBBaseTableData!T15="","",IF(S$1="Enthalpy",(MEBBaseTableData!T15/$B$48)*$B$47+$C$47,IF(S$1="Temp",MEBBaseTableData!T15*MEBRateData!SlopeTemp+MEBRateData!InterTemp,(MEBBaseTableData!T15/$B$48)*$B$46+$C$46)))</f>
        <v/>
      </c>
      <c r="T14" s="15" t="str">
        <f>IF(MEBBaseTableData!U15="","",IF(T$1="Enthalpy",(MEBBaseTableData!U15/$B$48)*$B$47+$C$47,IF(T$1="Temp",MEBBaseTableData!U15*MEBRateData!SlopeTemp+MEBRateData!InterTemp,(MEBBaseTableData!U15/$B$48)*$B$46+$C$46)))</f>
        <v/>
      </c>
      <c r="U14" s="15" t="str">
        <f>IF(MEBBaseTableData!V15="","",IF(U$1="Enthalpy",(MEBBaseTableData!V15/$B$48)*$B$47+$C$47,IF(U$1="Temp",MEBBaseTableData!V15*MEBRateData!SlopeTemp+MEBRateData!InterTemp,(MEBBaseTableData!V15/$B$48)*$B$46+$C$46)))</f>
        <v/>
      </c>
      <c r="V14" s="15" t="str">
        <f>IF(MEBBaseTableData!W15="","",IF(V$1="Enthalpy",(MEBBaseTableData!W15/$B$48)*$B$47+$C$47,IF(V$1="Temp",MEBBaseTableData!W15*MEBRateData!SlopeTemp+MEBRateData!InterTemp,(MEBBaseTableData!W15/$B$48)*$B$46+$C$46)))</f>
        <v/>
      </c>
      <c r="W14" s="15" t="str">
        <f>IF(MEBBaseTableData!X15="","",IF(W$1="Enthalpy",(MEBBaseTableData!X15/$B$48)*$B$47+$C$47,IF(W$1="Temp",MEBBaseTableData!X15*MEBRateData!SlopeTemp+MEBRateData!InterTemp,(MEBBaseTableData!X15/$B$48)*$B$46+$C$46)))</f>
        <v/>
      </c>
      <c r="X14" s="15" t="str">
        <f>IF(MEBBaseTableData!Y15="","",IF(X$1="Enthalpy",(MEBBaseTableData!Y15/$B$48)*$B$47+$C$47,IF(X$1="Temp",MEBBaseTableData!Y15*MEBRateData!SlopeTemp+MEBRateData!InterTemp,(MEBBaseTableData!Y15/$B$48)*$B$46+$C$46)))</f>
        <v/>
      </c>
      <c r="Y14" s="15" t="str">
        <f>IF(MEBBaseTableData!Z15="","",IF(Y$1="Enthalpy",(MEBBaseTableData!Z15/$B$48)*$B$47+$C$47,IF(Y$1="Temp",MEBBaseTableData!Z15*MEBRateData!SlopeTemp+MEBRateData!InterTemp,(MEBBaseTableData!Z15/$B$48)*$B$46+$C$46)))</f>
        <v/>
      </c>
      <c r="Z14" s="15" t="str">
        <f>IF(MEBBaseTableData!AA15="","",IF(Z$1="Enthalpy",(MEBBaseTableData!AA15/$B$48)*$B$47+$C$47,IF(Z$1="Temp",MEBBaseTableData!AA15*MEBRateData!SlopeTemp+MEBRateData!InterTemp,(MEBBaseTableData!AA15/$B$48)*$B$46+$C$46)))</f>
        <v/>
      </c>
      <c r="AA14" s="15" t="str">
        <f>IF(MEBBaseTableData!AB15="","",IF(AA$1="Enthalpy",(MEBBaseTableData!AB15/$B$48)*$B$47+$C$47,IF(AA$1="Temp",MEBBaseTableData!AB15*MEBRateData!SlopeTemp+MEBRateData!InterTemp,(MEBBaseTableData!AB15/$B$48)*$B$46+$C$46)))</f>
        <v/>
      </c>
      <c r="AB14" s="15" t="str">
        <f>IF(MEBBaseTableData!AC15="","",IF(AB$1="Enthalpy",(MEBBaseTableData!AC15/$B$48)*$B$47+$C$47,IF(AB$1="Temp",MEBBaseTableData!AC15*MEBRateData!SlopeTemp+MEBRateData!InterTemp,(MEBBaseTableData!AC15/$B$48)*$B$46+$C$46)))</f>
        <v/>
      </c>
      <c r="AC14" s="15" t="str">
        <f>IF(MEBBaseTableData!AD15="","",IF(AC$1="Enthalpy",(MEBBaseTableData!AD15/$B$48)*$B$47+$C$47,IF(AC$1="Temp",MEBBaseTableData!AD15*MEBRateData!SlopeTemp+MEBRateData!InterTemp,(MEBBaseTableData!AD15/$B$48)*$B$46+$C$46)))</f>
        <v/>
      </c>
      <c r="AD14" s="15" t="str">
        <f>IF(MEBBaseTableData!AE15="","",IF(AD$1="Enthalpy",(MEBBaseTableData!AE15/$B$48)*$B$47+$C$47,IF(AD$1="Temp",MEBBaseTableData!AE15*MEBRateData!SlopeTemp+MEBRateData!InterTemp,(MEBBaseTableData!AE15/$B$48)*$B$46+$C$46)))</f>
        <v/>
      </c>
      <c r="AE14" s="15" t="str">
        <f>IF(MEBBaseTableData!AF15="","",IF(AE$1="Enthalpy",(MEBBaseTableData!AF15/$B$48)*$B$47+$C$47,IF(AE$1="Temp",MEBBaseTableData!AF15*MEBRateData!SlopeTemp+MEBRateData!InterTemp,(MEBBaseTableData!AF15/$B$48)*$B$46+$C$46)))</f>
        <v/>
      </c>
      <c r="AF14" s="15" t="str">
        <f>IF(MEBBaseTableData!AG15="","",IF(AF$1="Enthalpy",(MEBBaseTableData!AG15/$B$48)*$B$47+$C$47,IF(AF$1="Temp",MEBBaseTableData!AG15*MEBRateData!SlopeTemp+MEBRateData!InterTemp,(MEBBaseTableData!AG15/$B$48)*$B$46+$C$46)))</f>
        <v/>
      </c>
      <c r="AG14" s="15" t="str">
        <f>IF(MEBBaseTableData!AH15="","",IF(AG$1="Enthalpy",(MEBBaseTableData!AH15/$B$48)*$B$47+$C$47,IF(AG$1="Temp",MEBBaseTableData!AH15*MEBRateData!SlopeTemp+MEBRateData!InterTemp,(MEBBaseTableData!AH15/$B$48)*$B$46+$C$46)))</f>
        <v/>
      </c>
      <c r="AH14" s="15" t="str">
        <f>IF(MEBBaseTableData!AI15="","",IF(AH$1="Enthalpy",(MEBBaseTableData!AI15/$B$48)*$B$47+$C$47,IF(AH$1="Temp",MEBBaseTableData!AI15*MEBRateData!SlopeTemp+MEBRateData!InterTemp,(MEBBaseTableData!AI15/$B$48)*$B$46+$C$46)))</f>
        <v/>
      </c>
      <c r="AI14" s="15" t="str">
        <f>IF(MEBBaseTableData!AJ15="","",IF(AI$1="Enthalpy",(MEBBaseTableData!AJ15/$B$48)*$B$47+$C$47,IF(AI$1="Temp",MEBBaseTableData!AJ15*MEBRateData!SlopeTemp+MEBRateData!InterTemp,(MEBBaseTableData!AJ15/$B$48)*$B$46+$C$46)))</f>
        <v/>
      </c>
      <c r="AJ14" s="15" t="str">
        <f>IF(MEBBaseTableData!AK15="","",IF(AJ$1="Enthalpy",(MEBBaseTableData!AK15/$B$48)*$B$47+$C$47,IF(AJ$1="Temp",MEBBaseTableData!AK15*MEBRateData!SlopeTemp+MEBRateData!InterTemp,(MEBBaseTableData!AK15/$B$48)*$B$46+$C$46)))</f>
        <v/>
      </c>
    </row>
    <row r="15" spans="1:36" x14ac:dyDescent="0.15">
      <c r="A15" s="13" t="str">
        <f>IF(MEBBaseTableData!A16="","",MEBBaseTableData!A16)</f>
        <v/>
      </c>
      <c r="B15" s="15" t="str">
        <f>IF(MEBBaseTableData!C16="","",IF(B$1="Enthalpy",(MEBBaseTableData!C16/$B$48)*$B$47+$C$47,IF(B$1="Temp",MEBBaseTableData!C16*MEBRateData!SlopeTemp+MEBRateData!InterTemp,(MEBBaseTableData!C16/$B$48)*$B$46+$C$46)))</f>
        <v/>
      </c>
      <c r="C15" s="15" t="str">
        <f>IF(MEBBaseTableData!D16="","",IF(C$1="Enthalpy",(MEBBaseTableData!D16/$B$48)*$B$47+$C$47,IF(C$1="Temp",MEBBaseTableData!D16*MEBRateData!SlopeTemp+MEBRateData!InterTemp,(MEBBaseTableData!D16/$B$48)*$B$46+$C$46)))</f>
        <v/>
      </c>
      <c r="D15" s="15" t="str">
        <f>IF(MEBBaseTableData!E16="","",IF(D$1="Enthalpy",(MEBBaseTableData!E16/$B$48)*$B$47+$C$47,IF(D$1="Temp",MEBBaseTableData!E16*MEBRateData!SlopeTemp+MEBRateData!InterTemp,(MEBBaseTableData!E16/$B$48)*$B$46+$C$46)))</f>
        <v/>
      </c>
      <c r="E15" s="15" t="str">
        <f>IF(MEBBaseTableData!F16="","",IF(E$1="Enthalpy",(MEBBaseTableData!F16/$B$48)*$B$47+$C$47,IF(E$1="Temp",MEBBaseTableData!F16*MEBRateData!SlopeTemp+MEBRateData!InterTemp,(MEBBaseTableData!F16/$B$48)*$B$46+$C$46)))</f>
        <v/>
      </c>
      <c r="F15" s="15" t="str">
        <f>IF(MEBBaseTableData!G16="","",IF(F$1="Enthalpy",(MEBBaseTableData!G16/$B$48)*$B$47+$C$47,IF(F$1="Temp",MEBBaseTableData!G16*MEBRateData!SlopeTemp+MEBRateData!InterTemp,(MEBBaseTableData!G16/$B$48)*$B$46+$C$46)))</f>
        <v/>
      </c>
      <c r="G15" s="15" t="str">
        <f>IF(MEBBaseTableData!H16="","",IF(G$1="Enthalpy",(MEBBaseTableData!H16/$B$48)*$B$47+$C$47,IF(G$1="Temp",MEBBaseTableData!H16*MEBRateData!SlopeTemp+MEBRateData!InterTemp,(MEBBaseTableData!H16/$B$48)*$B$46+$C$46)))</f>
        <v/>
      </c>
      <c r="H15" s="15" t="str">
        <f>IF(MEBBaseTableData!I16="","",IF(H$1="Enthalpy",(MEBBaseTableData!I16/$B$48)*$B$47+$C$47,IF(H$1="Temp",MEBBaseTableData!I16*MEBRateData!SlopeTemp+MEBRateData!InterTemp,(MEBBaseTableData!I16/$B$48)*$B$46+$C$46)))</f>
        <v/>
      </c>
      <c r="I15" s="15" t="str">
        <f>IF(MEBBaseTableData!J16="","",IF(I$1="Enthalpy",(MEBBaseTableData!J16/$B$48)*$B$47+$C$47,IF(I$1="Temp",MEBBaseTableData!J16*MEBRateData!SlopeTemp+MEBRateData!InterTemp,(MEBBaseTableData!J16/$B$48)*$B$46+$C$46)))</f>
        <v/>
      </c>
      <c r="J15" s="15" t="str">
        <f>IF(MEBBaseTableData!K16="","",IF(J$1="Enthalpy",(MEBBaseTableData!K16/$B$48)*$B$47+$C$47,IF(J$1="Temp",MEBBaseTableData!K16*MEBRateData!SlopeTemp+MEBRateData!InterTemp,(MEBBaseTableData!K16/$B$48)*$B$46+$C$46)))</f>
        <v/>
      </c>
      <c r="K15" s="15" t="str">
        <f>IF(MEBBaseTableData!L16="","",IF(K$1="Enthalpy",(MEBBaseTableData!L16/$B$48)*$B$47+$C$47,IF(K$1="Temp",MEBBaseTableData!L16*MEBRateData!SlopeTemp+MEBRateData!InterTemp,(MEBBaseTableData!L16/$B$48)*$B$46+$C$46)))</f>
        <v/>
      </c>
      <c r="L15" s="15" t="str">
        <f>IF(MEBBaseTableData!M16="","",IF(L$1="Enthalpy",(MEBBaseTableData!M16/$B$48)*$B$47+$C$47,IF(L$1="Temp",MEBBaseTableData!M16*MEBRateData!SlopeTemp+MEBRateData!InterTemp,(MEBBaseTableData!M16/$B$48)*$B$46+$C$46)))</f>
        <v/>
      </c>
      <c r="M15" s="15" t="str">
        <f>IF(MEBBaseTableData!N16="","",IF(M$1="Enthalpy",(MEBBaseTableData!N16/$B$48)*$B$47+$C$47,IF(M$1="Temp",MEBBaseTableData!N16*MEBRateData!SlopeTemp+MEBRateData!InterTemp,(MEBBaseTableData!N16/$B$48)*$B$46+$C$46)))</f>
        <v/>
      </c>
      <c r="N15" s="15" t="str">
        <f>IF(MEBBaseTableData!O16="","",IF(N$1="Enthalpy",(MEBBaseTableData!O16/$B$48)*$B$47+$C$47,IF(N$1="Temp",MEBBaseTableData!O16*MEBRateData!SlopeTemp+MEBRateData!InterTemp,(MEBBaseTableData!O16/$B$48)*$B$46+$C$46)))</f>
        <v/>
      </c>
      <c r="O15" s="15" t="str">
        <f>IF(MEBBaseTableData!P16="","",IF(O$1="Enthalpy",(MEBBaseTableData!P16/$B$48)*$B$47+$C$47,IF(O$1="Temp",MEBBaseTableData!P16*MEBRateData!SlopeTemp+MEBRateData!InterTemp,(MEBBaseTableData!P16/$B$48)*$B$46+$C$46)))</f>
        <v/>
      </c>
      <c r="P15" s="15" t="str">
        <f>IF(MEBBaseTableData!Q16="","",IF(P$1="Enthalpy",(MEBBaseTableData!Q16/$B$48)*$B$47+$C$47,IF(P$1="Temp",MEBBaseTableData!Q16*MEBRateData!SlopeTemp+MEBRateData!InterTemp,(MEBBaseTableData!Q16/$B$48)*$B$46+$C$46)))</f>
        <v/>
      </c>
      <c r="Q15" s="15" t="str">
        <f>IF(MEBBaseTableData!R16="","",IF(Q$1="Enthalpy",(MEBBaseTableData!R16/$B$48)*$B$47+$C$47,IF(Q$1="Temp",MEBBaseTableData!R16*MEBRateData!SlopeTemp+MEBRateData!InterTemp,(MEBBaseTableData!R16/$B$48)*$B$46+$C$46)))</f>
        <v/>
      </c>
      <c r="R15" s="15" t="str">
        <f>IF(MEBBaseTableData!S16="","",IF(R$1="Enthalpy",(MEBBaseTableData!S16/$B$48)*$B$47+$C$47,IF(R$1="Temp",MEBBaseTableData!S16*MEBRateData!SlopeTemp+MEBRateData!InterTemp,(MEBBaseTableData!S16/$B$48)*$B$46+$C$46)))</f>
        <v/>
      </c>
      <c r="S15" s="15" t="str">
        <f>IF(MEBBaseTableData!T16="","",IF(S$1="Enthalpy",(MEBBaseTableData!T16/$B$48)*$B$47+$C$47,IF(S$1="Temp",MEBBaseTableData!T16*MEBRateData!SlopeTemp+MEBRateData!InterTemp,(MEBBaseTableData!T16/$B$48)*$B$46+$C$46)))</f>
        <v/>
      </c>
      <c r="T15" s="15" t="str">
        <f>IF(MEBBaseTableData!U16="","",IF(T$1="Enthalpy",(MEBBaseTableData!U16/$B$48)*$B$47+$C$47,IF(T$1="Temp",MEBBaseTableData!U16*MEBRateData!SlopeTemp+MEBRateData!InterTemp,(MEBBaseTableData!U16/$B$48)*$B$46+$C$46)))</f>
        <v/>
      </c>
      <c r="U15" s="15" t="str">
        <f>IF(MEBBaseTableData!V16="","",IF(U$1="Enthalpy",(MEBBaseTableData!V16/$B$48)*$B$47+$C$47,IF(U$1="Temp",MEBBaseTableData!V16*MEBRateData!SlopeTemp+MEBRateData!InterTemp,(MEBBaseTableData!V16/$B$48)*$B$46+$C$46)))</f>
        <v/>
      </c>
      <c r="V15" s="15" t="str">
        <f>IF(MEBBaseTableData!W16="","",IF(V$1="Enthalpy",(MEBBaseTableData!W16/$B$48)*$B$47+$C$47,IF(V$1="Temp",MEBBaseTableData!W16*MEBRateData!SlopeTemp+MEBRateData!InterTemp,(MEBBaseTableData!W16/$B$48)*$B$46+$C$46)))</f>
        <v/>
      </c>
      <c r="W15" s="15" t="str">
        <f>IF(MEBBaseTableData!X16="","",IF(W$1="Enthalpy",(MEBBaseTableData!X16/$B$48)*$B$47+$C$47,IF(W$1="Temp",MEBBaseTableData!X16*MEBRateData!SlopeTemp+MEBRateData!InterTemp,(MEBBaseTableData!X16/$B$48)*$B$46+$C$46)))</f>
        <v/>
      </c>
      <c r="X15" s="15" t="str">
        <f>IF(MEBBaseTableData!Y16="","",IF(X$1="Enthalpy",(MEBBaseTableData!Y16/$B$48)*$B$47+$C$47,IF(X$1="Temp",MEBBaseTableData!Y16*MEBRateData!SlopeTemp+MEBRateData!InterTemp,(MEBBaseTableData!Y16/$B$48)*$B$46+$C$46)))</f>
        <v/>
      </c>
      <c r="Y15" s="15" t="str">
        <f>IF(MEBBaseTableData!Z16="","",IF(Y$1="Enthalpy",(MEBBaseTableData!Z16/$B$48)*$B$47+$C$47,IF(Y$1="Temp",MEBBaseTableData!Z16*MEBRateData!SlopeTemp+MEBRateData!InterTemp,(MEBBaseTableData!Z16/$B$48)*$B$46+$C$46)))</f>
        <v/>
      </c>
      <c r="Z15" s="15" t="str">
        <f>IF(MEBBaseTableData!AA16="","",IF(Z$1="Enthalpy",(MEBBaseTableData!AA16/$B$48)*$B$47+$C$47,IF(Z$1="Temp",MEBBaseTableData!AA16*MEBRateData!SlopeTemp+MEBRateData!InterTemp,(MEBBaseTableData!AA16/$B$48)*$B$46+$C$46)))</f>
        <v/>
      </c>
      <c r="AA15" s="15" t="str">
        <f>IF(MEBBaseTableData!AB16="","",IF(AA$1="Enthalpy",(MEBBaseTableData!AB16/$B$48)*$B$47+$C$47,IF(AA$1="Temp",MEBBaseTableData!AB16*MEBRateData!SlopeTemp+MEBRateData!InterTemp,(MEBBaseTableData!AB16/$B$48)*$B$46+$C$46)))</f>
        <v/>
      </c>
      <c r="AB15" s="15" t="str">
        <f>IF(MEBBaseTableData!AC16="","",IF(AB$1="Enthalpy",(MEBBaseTableData!AC16/$B$48)*$B$47+$C$47,IF(AB$1="Temp",MEBBaseTableData!AC16*MEBRateData!SlopeTemp+MEBRateData!InterTemp,(MEBBaseTableData!AC16/$B$48)*$B$46+$C$46)))</f>
        <v/>
      </c>
      <c r="AC15" s="15" t="str">
        <f>IF(MEBBaseTableData!AD16="","",IF(AC$1="Enthalpy",(MEBBaseTableData!AD16/$B$48)*$B$47+$C$47,IF(AC$1="Temp",MEBBaseTableData!AD16*MEBRateData!SlopeTemp+MEBRateData!InterTemp,(MEBBaseTableData!AD16/$B$48)*$B$46+$C$46)))</f>
        <v/>
      </c>
      <c r="AD15" s="15" t="str">
        <f>IF(MEBBaseTableData!AE16="","",IF(AD$1="Enthalpy",(MEBBaseTableData!AE16/$B$48)*$B$47+$C$47,IF(AD$1="Temp",MEBBaseTableData!AE16*MEBRateData!SlopeTemp+MEBRateData!InterTemp,(MEBBaseTableData!AE16/$B$48)*$B$46+$C$46)))</f>
        <v/>
      </c>
      <c r="AE15" s="15" t="str">
        <f>IF(MEBBaseTableData!AF16="","",IF(AE$1="Enthalpy",(MEBBaseTableData!AF16/$B$48)*$B$47+$C$47,IF(AE$1="Temp",MEBBaseTableData!AF16*MEBRateData!SlopeTemp+MEBRateData!InterTemp,(MEBBaseTableData!AF16/$B$48)*$B$46+$C$46)))</f>
        <v/>
      </c>
      <c r="AF15" s="15" t="str">
        <f>IF(MEBBaseTableData!AG16="","",IF(AF$1="Enthalpy",(MEBBaseTableData!AG16/$B$48)*$B$47+$C$47,IF(AF$1="Temp",MEBBaseTableData!AG16*MEBRateData!SlopeTemp+MEBRateData!InterTemp,(MEBBaseTableData!AG16/$B$48)*$B$46+$C$46)))</f>
        <v/>
      </c>
      <c r="AG15" s="15" t="str">
        <f>IF(MEBBaseTableData!AH16="","",IF(AG$1="Enthalpy",(MEBBaseTableData!AH16/$B$48)*$B$47+$C$47,IF(AG$1="Temp",MEBBaseTableData!AH16*MEBRateData!SlopeTemp+MEBRateData!InterTemp,(MEBBaseTableData!AH16/$B$48)*$B$46+$C$46)))</f>
        <v/>
      </c>
      <c r="AH15" s="15" t="str">
        <f>IF(MEBBaseTableData!AI16="","",IF(AH$1="Enthalpy",(MEBBaseTableData!AI16/$B$48)*$B$47+$C$47,IF(AH$1="Temp",MEBBaseTableData!AI16*MEBRateData!SlopeTemp+MEBRateData!InterTemp,(MEBBaseTableData!AI16/$B$48)*$B$46+$C$46)))</f>
        <v/>
      </c>
      <c r="AI15" s="15" t="str">
        <f>IF(MEBBaseTableData!AJ16="","",IF(AI$1="Enthalpy",(MEBBaseTableData!AJ16/$B$48)*$B$47+$C$47,IF(AI$1="Temp",MEBBaseTableData!AJ16*MEBRateData!SlopeTemp+MEBRateData!InterTemp,(MEBBaseTableData!AJ16/$B$48)*$B$46+$C$46)))</f>
        <v/>
      </c>
      <c r="AJ15" s="15" t="str">
        <f>IF(MEBBaseTableData!AK16="","",IF(AJ$1="Enthalpy",(MEBBaseTableData!AK16/$B$48)*$B$47+$C$47,IF(AJ$1="Temp",MEBBaseTableData!AK16*MEBRateData!SlopeTemp+MEBRateData!InterTemp,(MEBBaseTableData!AK16/$B$48)*$B$46+$C$46)))</f>
        <v/>
      </c>
    </row>
    <row r="16" spans="1:36" x14ac:dyDescent="0.15">
      <c r="A16" s="13" t="str">
        <f>IF(MEBBaseTableData!A17="","",MEBBaseTableData!A17)</f>
        <v/>
      </c>
      <c r="B16" s="15" t="str">
        <f>IF(MEBBaseTableData!C17="","",IF(B$1="Enthalpy",(MEBBaseTableData!C17/$B$48)*$B$47+$C$47,IF(B$1="Temp",MEBBaseTableData!C17*MEBRateData!SlopeTemp+MEBRateData!InterTemp,(MEBBaseTableData!C17/$B$48)*$B$46+$C$46)))</f>
        <v/>
      </c>
      <c r="C16" s="15" t="str">
        <f>IF(MEBBaseTableData!D17="","",IF(C$1="Enthalpy",(MEBBaseTableData!D17/$B$48)*$B$47+$C$47,IF(C$1="Temp",MEBBaseTableData!D17*MEBRateData!SlopeTemp+MEBRateData!InterTemp,(MEBBaseTableData!D17/$B$48)*$B$46+$C$46)))</f>
        <v/>
      </c>
      <c r="D16" s="15" t="str">
        <f>IF(MEBBaseTableData!E17="","",IF(D$1="Enthalpy",(MEBBaseTableData!E17/$B$48)*$B$47+$C$47,IF(D$1="Temp",MEBBaseTableData!E17*MEBRateData!SlopeTemp+MEBRateData!InterTemp,(MEBBaseTableData!E17/$B$48)*$B$46+$C$46)))</f>
        <v/>
      </c>
      <c r="E16" s="15" t="str">
        <f>IF(MEBBaseTableData!F17="","",IF(E$1="Enthalpy",(MEBBaseTableData!F17/$B$48)*$B$47+$C$47,IF(E$1="Temp",MEBBaseTableData!F17*MEBRateData!SlopeTemp+MEBRateData!InterTemp,(MEBBaseTableData!F17/$B$48)*$B$46+$C$46)))</f>
        <v/>
      </c>
      <c r="F16" s="15" t="str">
        <f>IF(MEBBaseTableData!G17="","",IF(F$1="Enthalpy",(MEBBaseTableData!G17/$B$48)*$B$47+$C$47,IF(F$1="Temp",MEBBaseTableData!G17*MEBRateData!SlopeTemp+MEBRateData!InterTemp,(MEBBaseTableData!G17/$B$48)*$B$46+$C$46)))</f>
        <v/>
      </c>
      <c r="G16" s="15" t="str">
        <f>IF(MEBBaseTableData!H17="","",IF(G$1="Enthalpy",(MEBBaseTableData!H17/$B$48)*$B$47+$C$47,IF(G$1="Temp",MEBBaseTableData!H17*MEBRateData!SlopeTemp+MEBRateData!InterTemp,(MEBBaseTableData!H17/$B$48)*$B$46+$C$46)))</f>
        <v/>
      </c>
      <c r="H16" s="15" t="str">
        <f>IF(MEBBaseTableData!I17="","",IF(H$1="Enthalpy",(MEBBaseTableData!I17/$B$48)*$B$47+$C$47,IF(H$1="Temp",MEBBaseTableData!I17*MEBRateData!SlopeTemp+MEBRateData!InterTemp,(MEBBaseTableData!I17/$B$48)*$B$46+$C$46)))</f>
        <v/>
      </c>
      <c r="I16" s="15" t="str">
        <f>IF(MEBBaseTableData!J17="","",IF(I$1="Enthalpy",(MEBBaseTableData!J17/$B$48)*$B$47+$C$47,IF(I$1="Temp",MEBBaseTableData!J17*MEBRateData!SlopeTemp+MEBRateData!InterTemp,(MEBBaseTableData!J17/$B$48)*$B$46+$C$46)))</f>
        <v/>
      </c>
      <c r="J16" s="15" t="str">
        <f>IF(MEBBaseTableData!K17="","",IF(J$1="Enthalpy",(MEBBaseTableData!K17/$B$48)*$B$47+$C$47,IF(J$1="Temp",MEBBaseTableData!K17*MEBRateData!SlopeTemp+MEBRateData!InterTemp,(MEBBaseTableData!K17/$B$48)*$B$46+$C$46)))</f>
        <v/>
      </c>
      <c r="K16" s="15" t="str">
        <f>IF(MEBBaseTableData!L17="","",IF(K$1="Enthalpy",(MEBBaseTableData!L17/$B$48)*$B$47+$C$47,IF(K$1="Temp",MEBBaseTableData!L17*MEBRateData!SlopeTemp+MEBRateData!InterTemp,(MEBBaseTableData!L17/$B$48)*$B$46+$C$46)))</f>
        <v/>
      </c>
      <c r="L16" s="15" t="str">
        <f>IF(MEBBaseTableData!M17="","",IF(L$1="Enthalpy",(MEBBaseTableData!M17/$B$48)*$B$47+$C$47,IF(L$1="Temp",MEBBaseTableData!M17*MEBRateData!SlopeTemp+MEBRateData!InterTemp,(MEBBaseTableData!M17/$B$48)*$B$46+$C$46)))</f>
        <v/>
      </c>
      <c r="M16" s="15" t="str">
        <f>IF(MEBBaseTableData!N17="","",IF(M$1="Enthalpy",(MEBBaseTableData!N17/$B$48)*$B$47+$C$47,IF(M$1="Temp",MEBBaseTableData!N17*MEBRateData!SlopeTemp+MEBRateData!InterTemp,(MEBBaseTableData!N17/$B$48)*$B$46+$C$46)))</f>
        <v/>
      </c>
      <c r="N16" s="15" t="str">
        <f>IF(MEBBaseTableData!O17="","",IF(N$1="Enthalpy",(MEBBaseTableData!O17/$B$48)*$B$47+$C$47,IF(N$1="Temp",MEBBaseTableData!O17*MEBRateData!SlopeTemp+MEBRateData!InterTemp,(MEBBaseTableData!O17/$B$48)*$B$46+$C$46)))</f>
        <v/>
      </c>
      <c r="O16" s="15" t="str">
        <f>IF(MEBBaseTableData!P17="","",IF(O$1="Enthalpy",(MEBBaseTableData!P17/$B$48)*$B$47+$C$47,IF(O$1="Temp",MEBBaseTableData!P17*MEBRateData!SlopeTemp+MEBRateData!InterTemp,(MEBBaseTableData!P17/$B$48)*$B$46+$C$46)))</f>
        <v/>
      </c>
      <c r="P16" s="15" t="str">
        <f>IF(MEBBaseTableData!Q17="","",IF(P$1="Enthalpy",(MEBBaseTableData!Q17/$B$48)*$B$47+$C$47,IF(P$1="Temp",MEBBaseTableData!Q17*MEBRateData!SlopeTemp+MEBRateData!InterTemp,(MEBBaseTableData!Q17/$B$48)*$B$46+$C$46)))</f>
        <v/>
      </c>
      <c r="Q16" s="15" t="str">
        <f>IF(MEBBaseTableData!R17="","",IF(Q$1="Enthalpy",(MEBBaseTableData!R17/$B$48)*$B$47+$C$47,IF(Q$1="Temp",MEBBaseTableData!R17*MEBRateData!SlopeTemp+MEBRateData!InterTemp,(MEBBaseTableData!R17/$B$48)*$B$46+$C$46)))</f>
        <v/>
      </c>
      <c r="R16" s="15" t="str">
        <f>IF(MEBBaseTableData!S17="","",IF(R$1="Enthalpy",(MEBBaseTableData!S17/$B$48)*$B$47+$C$47,IF(R$1="Temp",MEBBaseTableData!S17*MEBRateData!SlopeTemp+MEBRateData!InterTemp,(MEBBaseTableData!S17/$B$48)*$B$46+$C$46)))</f>
        <v/>
      </c>
      <c r="S16" s="15" t="str">
        <f>IF(MEBBaseTableData!T17="","",IF(S$1="Enthalpy",(MEBBaseTableData!T17/$B$48)*$B$47+$C$47,IF(S$1="Temp",MEBBaseTableData!T17*MEBRateData!SlopeTemp+MEBRateData!InterTemp,(MEBBaseTableData!T17/$B$48)*$B$46+$C$46)))</f>
        <v/>
      </c>
      <c r="T16" s="15" t="str">
        <f>IF(MEBBaseTableData!U17="","",IF(T$1="Enthalpy",(MEBBaseTableData!U17/$B$48)*$B$47+$C$47,IF(T$1="Temp",MEBBaseTableData!U17*MEBRateData!SlopeTemp+MEBRateData!InterTemp,(MEBBaseTableData!U17/$B$48)*$B$46+$C$46)))</f>
        <v/>
      </c>
      <c r="U16" s="15" t="str">
        <f>IF(MEBBaseTableData!V17="","",IF(U$1="Enthalpy",(MEBBaseTableData!V17/$B$48)*$B$47+$C$47,IF(U$1="Temp",MEBBaseTableData!V17*MEBRateData!SlopeTemp+MEBRateData!InterTemp,(MEBBaseTableData!V17/$B$48)*$B$46+$C$46)))</f>
        <v/>
      </c>
      <c r="V16" s="15" t="str">
        <f>IF(MEBBaseTableData!W17="","",IF(V$1="Enthalpy",(MEBBaseTableData!W17/$B$48)*$B$47+$C$47,IF(V$1="Temp",MEBBaseTableData!W17*MEBRateData!SlopeTemp+MEBRateData!InterTemp,(MEBBaseTableData!W17/$B$48)*$B$46+$C$46)))</f>
        <v/>
      </c>
      <c r="W16" s="15" t="str">
        <f>IF(MEBBaseTableData!X17="","",IF(W$1="Enthalpy",(MEBBaseTableData!X17/$B$48)*$B$47+$C$47,IF(W$1="Temp",MEBBaseTableData!X17*MEBRateData!SlopeTemp+MEBRateData!InterTemp,(MEBBaseTableData!X17/$B$48)*$B$46+$C$46)))</f>
        <v/>
      </c>
      <c r="X16" s="15" t="str">
        <f>IF(MEBBaseTableData!Y17="","",IF(X$1="Enthalpy",(MEBBaseTableData!Y17/$B$48)*$B$47+$C$47,IF(X$1="Temp",MEBBaseTableData!Y17*MEBRateData!SlopeTemp+MEBRateData!InterTemp,(MEBBaseTableData!Y17/$B$48)*$B$46+$C$46)))</f>
        <v/>
      </c>
      <c r="Y16" s="15" t="str">
        <f>IF(MEBBaseTableData!Z17="","",IF(Y$1="Enthalpy",(MEBBaseTableData!Z17/$B$48)*$B$47+$C$47,IF(Y$1="Temp",MEBBaseTableData!Z17*MEBRateData!SlopeTemp+MEBRateData!InterTemp,(MEBBaseTableData!Z17/$B$48)*$B$46+$C$46)))</f>
        <v/>
      </c>
      <c r="Z16" s="15" t="str">
        <f>IF(MEBBaseTableData!AA17="","",IF(Z$1="Enthalpy",(MEBBaseTableData!AA17/$B$48)*$B$47+$C$47,IF(Z$1="Temp",MEBBaseTableData!AA17*MEBRateData!SlopeTemp+MEBRateData!InterTemp,(MEBBaseTableData!AA17/$B$48)*$B$46+$C$46)))</f>
        <v/>
      </c>
      <c r="AA16" s="15" t="str">
        <f>IF(MEBBaseTableData!AB17="","",IF(AA$1="Enthalpy",(MEBBaseTableData!AB17/$B$48)*$B$47+$C$47,IF(AA$1="Temp",MEBBaseTableData!AB17*MEBRateData!SlopeTemp+MEBRateData!InterTemp,(MEBBaseTableData!AB17/$B$48)*$B$46+$C$46)))</f>
        <v/>
      </c>
      <c r="AB16" s="15" t="str">
        <f>IF(MEBBaseTableData!AC17="","",IF(AB$1="Enthalpy",(MEBBaseTableData!AC17/$B$48)*$B$47+$C$47,IF(AB$1="Temp",MEBBaseTableData!AC17*MEBRateData!SlopeTemp+MEBRateData!InterTemp,(MEBBaseTableData!AC17/$B$48)*$B$46+$C$46)))</f>
        <v/>
      </c>
      <c r="AC16" s="15" t="str">
        <f>IF(MEBBaseTableData!AD17="","",IF(AC$1="Enthalpy",(MEBBaseTableData!AD17/$B$48)*$B$47+$C$47,IF(AC$1="Temp",MEBBaseTableData!AD17*MEBRateData!SlopeTemp+MEBRateData!InterTemp,(MEBBaseTableData!AD17/$B$48)*$B$46+$C$46)))</f>
        <v/>
      </c>
      <c r="AD16" s="15" t="str">
        <f>IF(MEBBaseTableData!AE17="","",IF(AD$1="Enthalpy",(MEBBaseTableData!AE17/$B$48)*$B$47+$C$47,IF(AD$1="Temp",MEBBaseTableData!AE17*MEBRateData!SlopeTemp+MEBRateData!InterTemp,(MEBBaseTableData!AE17/$B$48)*$B$46+$C$46)))</f>
        <v/>
      </c>
      <c r="AE16" s="15" t="str">
        <f>IF(MEBBaseTableData!AF17="","",IF(AE$1="Enthalpy",(MEBBaseTableData!AF17/$B$48)*$B$47+$C$47,IF(AE$1="Temp",MEBBaseTableData!AF17*MEBRateData!SlopeTemp+MEBRateData!InterTemp,(MEBBaseTableData!AF17/$B$48)*$B$46+$C$46)))</f>
        <v/>
      </c>
      <c r="AF16" s="15" t="str">
        <f>IF(MEBBaseTableData!AG17="","",IF(AF$1="Enthalpy",(MEBBaseTableData!AG17/$B$48)*$B$47+$C$47,IF(AF$1="Temp",MEBBaseTableData!AG17*MEBRateData!SlopeTemp+MEBRateData!InterTemp,(MEBBaseTableData!AG17/$B$48)*$B$46+$C$46)))</f>
        <v/>
      </c>
      <c r="AG16" s="15" t="str">
        <f>IF(MEBBaseTableData!AH17="","",IF(AG$1="Enthalpy",(MEBBaseTableData!AH17/$B$48)*$B$47+$C$47,IF(AG$1="Temp",MEBBaseTableData!AH17*MEBRateData!SlopeTemp+MEBRateData!InterTemp,(MEBBaseTableData!AH17/$B$48)*$B$46+$C$46)))</f>
        <v/>
      </c>
      <c r="AH16" s="15" t="str">
        <f>IF(MEBBaseTableData!AI17="","",IF(AH$1="Enthalpy",(MEBBaseTableData!AI17/$B$48)*$B$47+$C$47,IF(AH$1="Temp",MEBBaseTableData!AI17*MEBRateData!SlopeTemp+MEBRateData!InterTemp,(MEBBaseTableData!AI17/$B$48)*$B$46+$C$46)))</f>
        <v/>
      </c>
      <c r="AI16" s="15" t="str">
        <f>IF(MEBBaseTableData!AJ17="","",IF(AI$1="Enthalpy",(MEBBaseTableData!AJ17/$B$48)*$B$47+$C$47,IF(AI$1="Temp",MEBBaseTableData!AJ17*MEBRateData!SlopeTemp+MEBRateData!InterTemp,(MEBBaseTableData!AJ17/$B$48)*$B$46+$C$46)))</f>
        <v/>
      </c>
      <c r="AJ16" s="15" t="str">
        <f>IF(MEBBaseTableData!AK17="","",IF(AJ$1="Enthalpy",(MEBBaseTableData!AK17/$B$48)*$B$47+$C$47,IF(AJ$1="Temp",MEBBaseTableData!AK17*MEBRateData!SlopeTemp+MEBRateData!InterTemp,(MEBBaseTableData!AK17/$B$48)*$B$46+$C$46)))</f>
        <v/>
      </c>
    </row>
    <row r="17" spans="1:36" x14ac:dyDescent="0.15">
      <c r="A17" s="13" t="str">
        <f>IF(MEBBaseTableData!A18="","",MEBBaseTableData!A18)</f>
        <v/>
      </c>
      <c r="B17" s="15" t="str">
        <f>IF(MEBBaseTableData!C18="","",IF(B$1="Enthalpy",(MEBBaseTableData!C18/$B$48)*$B$47+$C$47,IF(B$1="Temp",MEBBaseTableData!C18*MEBRateData!SlopeTemp+MEBRateData!InterTemp,(MEBBaseTableData!C18/$B$48)*$B$46+$C$46)))</f>
        <v/>
      </c>
      <c r="C17" s="15" t="str">
        <f>IF(MEBBaseTableData!D18="","",IF(C$1="Enthalpy",(MEBBaseTableData!D18/$B$48)*$B$47+$C$47,IF(C$1="Temp",MEBBaseTableData!D18*MEBRateData!SlopeTemp+MEBRateData!InterTemp,(MEBBaseTableData!D18/$B$48)*$B$46+$C$46)))</f>
        <v/>
      </c>
      <c r="D17" s="15" t="str">
        <f>IF(MEBBaseTableData!E18="","",IF(D$1="Enthalpy",(MEBBaseTableData!E18/$B$48)*$B$47+$C$47,IF(D$1="Temp",MEBBaseTableData!E18*MEBRateData!SlopeTemp+MEBRateData!InterTemp,(MEBBaseTableData!E18/$B$48)*$B$46+$C$46)))</f>
        <v/>
      </c>
      <c r="E17" s="15" t="str">
        <f>IF(MEBBaseTableData!F18="","",IF(E$1="Enthalpy",(MEBBaseTableData!F18/$B$48)*$B$47+$C$47,IF(E$1="Temp",MEBBaseTableData!F18*MEBRateData!SlopeTemp+MEBRateData!InterTemp,(MEBBaseTableData!F18/$B$48)*$B$46+$C$46)))</f>
        <v/>
      </c>
      <c r="F17" s="15" t="str">
        <f>IF(MEBBaseTableData!G18="","",IF(F$1="Enthalpy",(MEBBaseTableData!G18/$B$48)*$B$47+$C$47,IF(F$1="Temp",MEBBaseTableData!G18*MEBRateData!SlopeTemp+MEBRateData!InterTemp,(MEBBaseTableData!G18/$B$48)*$B$46+$C$46)))</f>
        <v/>
      </c>
      <c r="G17" s="15" t="str">
        <f>IF(MEBBaseTableData!H18="","",IF(G$1="Enthalpy",(MEBBaseTableData!H18/$B$48)*$B$47+$C$47,IF(G$1="Temp",MEBBaseTableData!H18*MEBRateData!SlopeTemp+MEBRateData!InterTemp,(MEBBaseTableData!H18/$B$48)*$B$46+$C$46)))</f>
        <v/>
      </c>
      <c r="H17" s="15" t="str">
        <f>IF(MEBBaseTableData!I18="","",IF(H$1="Enthalpy",(MEBBaseTableData!I18/$B$48)*$B$47+$C$47,IF(H$1="Temp",MEBBaseTableData!I18*MEBRateData!SlopeTemp+MEBRateData!InterTemp,(MEBBaseTableData!I18/$B$48)*$B$46+$C$46)))</f>
        <v/>
      </c>
      <c r="I17" s="15" t="str">
        <f>IF(MEBBaseTableData!J18="","",IF(I$1="Enthalpy",(MEBBaseTableData!J18/$B$48)*$B$47+$C$47,IF(I$1="Temp",MEBBaseTableData!J18*MEBRateData!SlopeTemp+MEBRateData!InterTemp,(MEBBaseTableData!J18/$B$48)*$B$46+$C$46)))</f>
        <v/>
      </c>
      <c r="J17" s="15" t="str">
        <f>IF(MEBBaseTableData!K18="","",IF(J$1="Enthalpy",(MEBBaseTableData!K18/$B$48)*$B$47+$C$47,IF(J$1="Temp",MEBBaseTableData!K18*MEBRateData!SlopeTemp+MEBRateData!InterTemp,(MEBBaseTableData!K18/$B$48)*$B$46+$C$46)))</f>
        <v/>
      </c>
      <c r="K17" s="15" t="str">
        <f>IF(MEBBaseTableData!L18="","",IF(K$1="Enthalpy",(MEBBaseTableData!L18/$B$48)*$B$47+$C$47,IF(K$1="Temp",MEBBaseTableData!L18*MEBRateData!SlopeTemp+MEBRateData!InterTemp,(MEBBaseTableData!L18/$B$48)*$B$46+$C$46)))</f>
        <v/>
      </c>
      <c r="L17" s="15" t="str">
        <f>IF(MEBBaseTableData!M18="","",IF(L$1="Enthalpy",(MEBBaseTableData!M18/$B$48)*$B$47+$C$47,IF(L$1="Temp",MEBBaseTableData!M18*MEBRateData!SlopeTemp+MEBRateData!InterTemp,(MEBBaseTableData!M18/$B$48)*$B$46+$C$46)))</f>
        <v/>
      </c>
      <c r="M17" s="15" t="str">
        <f>IF(MEBBaseTableData!N18="","",IF(M$1="Enthalpy",(MEBBaseTableData!N18/$B$48)*$B$47+$C$47,IF(M$1="Temp",MEBBaseTableData!N18*MEBRateData!SlopeTemp+MEBRateData!InterTemp,(MEBBaseTableData!N18/$B$48)*$B$46+$C$46)))</f>
        <v/>
      </c>
      <c r="N17" s="15" t="str">
        <f>IF(MEBBaseTableData!O18="","",IF(N$1="Enthalpy",(MEBBaseTableData!O18/$B$48)*$B$47+$C$47,IF(N$1="Temp",MEBBaseTableData!O18*MEBRateData!SlopeTemp+MEBRateData!InterTemp,(MEBBaseTableData!O18/$B$48)*$B$46+$C$46)))</f>
        <v/>
      </c>
      <c r="O17" s="15" t="str">
        <f>IF(MEBBaseTableData!P18="","",IF(O$1="Enthalpy",(MEBBaseTableData!P18/$B$48)*$B$47+$C$47,IF(O$1="Temp",MEBBaseTableData!P18*MEBRateData!SlopeTemp+MEBRateData!InterTemp,(MEBBaseTableData!P18/$B$48)*$B$46+$C$46)))</f>
        <v/>
      </c>
      <c r="P17" s="15" t="str">
        <f>IF(MEBBaseTableData!Q18="","",IF(P$1="Enthalpy",(MEBBaseTableData!Q18/$B$48)*$B$47+$C$47,IF(P$1="Temp",MEBBaseTableData!Q18*MEBRateData!SlopeTemp+MEBRateData!InterTemp,(MEBBaseTableData!Q18/$B$48)*$B$46+$C$46)))</f>
        <v/>
      </c>
      <c r="Q17" s="15" t="str">
        <f>IF(MEBBaseTableData!R18="","",IF(Q$1="Enthalpy",(MEBBaseTableData!R18/$B$48)*$B$47+$C$47,IF(Q$1="Temp",MEBBaseTableData!R18*MEBRateData!SlopeTemp+MEBRateData!InterTemp,(MEBBaseTableData!R18/$B$48)*$B$46+$C$46)))</f>
        <v/>
      </c>
      <c r="R17" s="15" t="str">
        <f>IF(MEBBaseTableData!S18="","",IF(R$1="Enthalpy",(MEBBaseTableData!S18/$B$48)*$B$47+$C$47,IF(R$1="Temp",MEBBaseTableData!S18*MEBRateData!SlopeTemp+MEBRateData!InterTemp,(MEBBaseTableData!S18/$B$48)*$B$46+$C$46)))</f>
        <v/>
      </c>
      <c r="S17" s="15" t="str">
        <f>IF(MEBBaseTableData!T18="","",IF(S$1="Enthalpy",(MEBBaseTableData!T18/$B$48)*$B$47+$C$47,IF(S$1="Temp",MEBBaseTableData!T18*MEBRateData!SlopeTemp+MEBRateData!InterTemp,(MEBBaseTableData!T18/$B$48)*$B$46+$C$46)))</f>
        <v/>
      </c>
      <c r="T17" s="15" t="str">
        <f>IF(MEBBaseTableData!U18="","",IF(T$1="Enthalpy",(MEBBaseTableData!U18/$B$48)*$B$47+$C$47,IF(T$1="Temp",MEBBaseTableData!U18*MEBRateData!SlopeTemp+MEBRateData!InterTemp,(MEBBaseTableData!U18/$B$48)*$B$46+$C$46)))</f>
        <v/>
      </c>
      <c r="U17" s="15" t="str">
        <f>IF(MEBBaseTableData!V18="","",IF(U$1="Enthalpy",(MEBBaseTableData!V18/$B$48)*$B$47+$C$47,IF(U$1="Temp",MEBBaseTableData!V18*MEBRateData!SlopeTemp+MEBRateData!InterTemp,(MEBBaseTableData!V18/$B$48)*$B$46+$C$46)))</f>
        <v/>
      </c>
      <c r="V17" s="15" t="str">
        <f>IF(MEBBaseTableData!W18="","",IF(V$1="Enthalpy",(MEBBaseTableData!W18/$B$48)*$B$47+$C$47,IF(V$1="Temp",MEBBaseTableData!W18*MEBRateData!SlopeTemp+MEBRateData!InterTemp,(MEBBaseTableData!W18/$B$48)*$B$46+$C$46)))</f>
        <v/>
      </c>
      <c r="W17" s="15" t="str">
        <f>IF(MEBBaseTableData!X18="","",IF(W$1="Enthalpy",(MEBBaseTableData!X18/$B$48)*$B$47+$C$47,IF(W$1="Temp",MEBBaseTableData!X18*MEBRateData!SlopeTemp+MEBRateData!InterTemp,(MEBBaseTableData!X18/$B$48)*$B$46+$C$46)))</f>
        <v/>
      </c>
      <c r="X17" s="15" t="str">
        <f>IF(MEBBaseTableData!Y18="","",IF(X$1="Enthalpy",(MEBBaseTableData!Y18/$B$48)*$B$47+$C$47,IF(X$1="Temp",MEBBaseTableData!Y18*MEBRateData!SlopeTemp+MEBRateData!InterTemp,(MEBBaseTableData!Y18/$B$48)*$B$46+$C$46)))</f>
        <v/>
      </c>
      <c r="Y17" s="15" t="str">
        <f>IF(MEBBaseTableData!Z18="","",IF(Y$1="Enthalpy",(MEBBaseTableData!Z18/$B$48)*$B$47+$C$47,IF(Y$1="Temp",MEBBaseTableData!Z18*MEBRateData!SlopeTemp+MEBRateData!InterTemp,(MEBBaseTableData!Z18/$B$48)*$B$46+$C$46)))</f>
        <v/>
      </c>
      <c r="Z17" s="15" t="str">
        <f>IF(MEBBaseTableData!AA18="","",IF(Z$1="Enthalpy",(MEBBaseTableData!AA18/$B$48)*$B$47+$C$47,IF(Z$1="Temp",MEBBaseTableData!AA18*MEBRateData!SlopeTemp+MEBRateData!InterTemp,(MEBBaseTableData!AA18/$B$48)*$B$46+$C$46)))</f>
        <v/>
      </c>
      <c r="AA17" s="15" t="str">
        <f>IF(MEBBaseTableData!AB18="","",IF(AA$1="Enthalpy",(MEBBaseTableData!AB18/$B$48)*$B$47+$C$47,IF(AA$1="Temp",MEBBaseTableData!AB18*MEBRateData!SlopeTemp+MEBRateData!InterTemp,(MEBBaseTableData!AB18/$B$48)*$B$46+$C$46)))</f>
        <v/>
      </c>
      <c r="AB17" s="15" t="str">
        <f>IF(MEBBaseTableData!AC18="","",IF(AB$1="Enthalpy",(MEBBaseTableData!AC18/$B$48)*$B$47+$C$47,IF(AB$1="Temp",MEBBaseTableData!AC18*MEBRateData!SlopeTemp+MEBRateData!InterTemp,(MEBBaseTableData!AC18/$B$48)*$B$46+$C$46)))</f>
        <v/>
      </c>
      <c r="AC17" s="15" t="str">
        <f>IF(MEBBaseTableData!AD18="","",IF(AC$1="Enthalpy",(MEBBaseTableData!AD18/$B$48)*$B$47+$C$47,IF(AC$1="Temp",MEBBaseTableData!AD18*MEBRateData!SlopeTemp+MEBRateData!InterTemp,(MEBBaseTableData!AD18/$B$48)*$B$46+$C$46)))</f>
        <v/>
      </c>
      <c r="AD17" s="15" t="str">
        <f>IF(MEBBaseTableData!AE18="","",IF(AD$1="Enthalpy",(MEBBaseTableData!AE18/$B$48)*$B$47+$C$47,IF(AD$1="Temp",MEBBaseTableData!AE18*MEBRateData!SlopeTemp+MEBRateData!InterTemp,(MEBBaseTableData!AE18/$B$48)*$B$46+$C$46)))</f>
        <v/>
      </c>
      <c r="AE17" s="15" t="str">
        <f>IF(MEBBaseTableData!AF18="","",IF(AE$1="Enthalpy",(MEBBaseTableData!AF18/$B$48)*$B$47+$C$47,IF(AE$1="Temp",MEBBaseTableData!AF18*MEBRateData!SlopeTemp+MEBRateData!InterTemp,(MEBBaseTableData!AF18/$B$48)*$B$46+$C$46)))</f>
        <v/>
      </c>
      <c r="AF17" s="15" t="str">
        <f>IF(MEBBaseTableData!AG18="","",IF(AF$1="Enthalpy",(MEBBaseTableData!AG18/$B$48)*$B$47+$C$47,IF(AF$1="Temp",MEBBaseTableData!AG18*MEBRateData!SlopeTemp+MEBRateData!InterTemp,(MEBBaseTableData!AG18/$B$48)*$B$46+$C$46)))</f>
        <v/>
      </c>
      <c r="AG17" s="15" t="str">
        <f>IF(MEBBaseTableData!AH18="","",IF(AG$1="Enthalpy",(MEBBaseTableData!AH18/$B$48)*$B$47+$C$47,IF(AG$1="Temp",MEBBaseTableData!AH18*MEBRateData!SlopeTemp+MEBRateData!InterTemp,(MEBBaseTableData!AH18/$B$48)*$B$46+$C$46)))</f>
        <v/>
      </c>
      <c r="AH17" s="15" t="str">
        <f>IF(MEBBaseTableData!AI18="","",IF(AH$1="Enthalpy",(MEBBaseTableData!AI18/$B$48)*$B$47+$C$47,IF(AH$1="Temp",MEBBaseTableData!AI18*MEBRateData!SlopeTemp+MEBRateData!InterTemp,(MEBBaseTableData!AI18/$B$48)*$B$46+$C$46)))</f>
        <v/>
      </c>
      <c r="AI17" s="15" t="str">
        <f>IF(MEBBaseTableData!AJ18="","",IF(AI$1="Enthalpy",(MEBBaseTableData!AJ18/$B$48)*$B$47+$C$47,IF(AI$1="Temp",MEBBaseTableData!AJ18*MEBRateData!SlopeTemp+MEBRateData!InterTemp,(MEBBaseTableData!AJ18/$B$48)*$B$46+$C$46)))</f>
        <v/>
      </c>
      <c r="AJ17" s="15" t="str">
        <f>IF(MEBBaseTableData!AK18="","",IF(AJ$1="Enthalpy",(MEBBaseTableData!AK18/$B$48)*$B$47+$C$47,IF(AJ$1="Temp",MEBBaseTableData!AK18*MEBRateData!SlopeTemp+MEBRateData!InterTemp,(MEBBaseTableData!AK18/$B$48)*$B$46+$C$46)))</f>
        <v/>
      </c>
    </row>
    <row r="18" spans="1:36" x14ac:dyDescent="0.15">
      <c r="A18" s="13" t="str">
        <f>IF(MEBBaseTableData!A19="","",MEBBaseTableData!A19)</f>
        <v/>
      </c>
      <c r="B18" s="15" t="str">
        <f>IF(MEBBaseTableData!C19="","",IF(B$1="Enthalpy",(MEBBaseTableData!C19/$B$48)*$B$47+$C$47,IF(B$1="Temp",MEBBaseTableData!C19*MEBRateData!SlopeTemp+MEBRateData!InterTemp,(MEBBaseTableData!C19/$B$48)*$B$46+$C$46)))</f>
        <v/>
      </c>
      <c r="C18" s="15" t="str">
        <f>IF(MEBBaseTableData!D19="","",IF(C$1="Enthalpy",(MEBBaseTableData!D19/$B$48)*$B$47+$C$47,IF(C$1="Temp",MEBBaseTableData!D19*MEBRateData!SlopeTemp+MEBRateData!InterTemp,(MEBBaseTableData!D19/$B$48)*$B$46+$C$46)))</f>
        <v/>
      </c>
      <c r="D18" s="15" t="str">
        <f>IF(MEBBaseTableData!E19="","",IF(D$1="Enthalpy",(MEBBaseTableData!E19/$B$48)*$B$47+$C$47,IF(D$1="Temp",MEBBaseTableData!E19*MEBRateData!SlopeTemp+MEBRateData!InterTemp,(MEBBaseTableData!E19/$B$48)*$B$46+$C$46)))</f>
        <v/>
      </c>
      <c r="E18" s="15" t="str">
        <f>IF(MEBBaseTableData!F19="","",IF(E$1="Enthalpy",(MEBBaseTableData!F19/$B$48)*$B$47+$C$47,IF(E$1="Temp",MEBBaseTableData!F19*MEBRateData!SlopeTemp+MEBRateData!InterTemp,(MEBBaseTableData!F19/$B$48)*$B$46+$C$46)))</f>
        <v/>
      </c>
      <c r="F18" s="15" t="str">
        <f>IF(MEBBaseTableData!G19="","",IF(F$1="Enthalpy",(MEBBaseTableData!G19/$B$48)*$B$47+$C$47,IF(F$1="Temp",MEBBaseTableData!G19*MEBRateData!SlopeTemp+MEBRateData!InterTemp,(MEBBaseTableData!G19/$B$48)*$B$46+$C$46)))</f>
        <v/>
      </c>
      <c r="G18" s="15" t="str">
        <f>IF(MEBBaseTableData!H19="","",IF(G$1="Enthalpy",(MEBBaseTableData!H19/$B$48)*$B$47+$C$47,IF(G$1="Temp",MEBBaseTableData!H19*MEBRateData!SlopeTemp+MEBRateData!InterTemp,(MEBBaseTableData!H19/$B$48)*$B$46+$C$46)))</f>
        <v/>
      </c>
      <c r="H18" s="15" t="str">
        <f>IF(MEBBaseTableData!I19="","",IF(H$1="Enthalpy",(MEBBaseTableData!I19/$B$48)*$B$47+$C$47,IF(H$1="Temp",MEBBaseTableData!I19*MEBRateData!SlopeTemp+MEBRateData!InterTemp,(MEBBaseTableData!I19/$B$48)*$B$46+$C$46)))</f>
        <v/>
      </c>
      <c r="I18" s="15" t="str">
        <f>IF(MEBBaseTableData!J19="","",IF(I$1="Enthalpy",(MEBBaseTableData!J19/$B$48)*$B$47+$C$47,IF(I$1="Temp",MEBBaseTableData!J19*MEBRateData!SlopeTemp+MEBRateData!InterTemp,(MEBBaseTableData!J19/$B$48)*$B$46+$C$46)))</f>
        <v/>
      </c>
      <c r="J18" s="15" t="str">
        <f>IF(MEBBaseTableData!K19="","",IF(J$1="Enthalpy",(MEBBaseTableData!K19/$B$48)*$B$47+$C$47,IF(J$1="Temp",MEBBaseTableData!K19*MEBRateData!SlopeTemp+MEBRateData!InterTemp,(MEBBaseTableData!K19/$B$48)*$B$46+$C$46)))</f>
        <v/>
      </c>
      <c r="K18" s="15" t="str">
        <f>IF(MEBBaseTableData!L19="","",IF(K$1="Enthalpy",(MEBBaseTableData!L19/$B$48)*$B$47+$C$47,IF(K$1="Temp",MEBBaseTableData!L19*MEBRateData!SlopeTemp+MEBRateData!InterTemp,(MEBBaseTableData!L19/$B$48)*$B$46+$C$46)))</f>
        <v/>
      </c>
      <c r="L18" s="15" t="str">
        <f>IF(MEBBaseTableData!M19="","",IF(L$1="Enthalpy",(MEBBaseTableData!M19/$B$48)*$B$47+$C$47,IF(L$1="Temp",MEBBaseTableData!M19*MEBRateData!SlopeTemp+MEBRateData!InterTemp,(MEBBaseTableData!M19/$B$48)*$B$46+$C$46)))</f>
        <v/>
      </c>
      <c r="M18" s="15" t="str">
        <f>IF(MEBBaseTableData!N19="","",IF(M$1="Enthalpy",(MEBBaseTableData!N19/$B$48)*$B$47+$C$47,IF(M$1="Temp",MEBBaseTableData!N19*MEBRateData!SlopeTemp+MEBRateData!InterTemp,(MEBBaseTableData!N19/$B$48)*$B$46+$C$46)))</f>
        <v/>
      </c>
      <c r="N18" s="15" t="str">
        <f>IF(MEBBaseTableData!O19="","",IF(N$1="Enthalpy",(MEBBaseTableData!O19/$B$48)*$B$47+$C$47,IF(N$1="Temp",MEBBaseTableData!O19*MEBRateData!SlopeTemp+MEBRateData!InterTemp,(MEBBaseTableData!O19/$B$48)*$B$46+$C$46)))</f>
        <v/>
      </c>
      <c r="O18" s="15" t="str">
        <f>IF(MEBBaseTableData!P19="","",IF(O$1="Enthalpy",(MEBBaseTableData!P19/$B$48)*$B$47+$C$47,IF(O$1="Temp",MEBBaseTableData!P19*MEBRateData!SlopeTemp+MEBRateData!InterTemp,(MEBBaseTableData!P19/$B$48)*$B$46+$C$46)))</f>
        <v/>
      </c>
      <c r="P18" s="15" t="str">
        <f>IF(MEBBaseTableData!Q19="","",IF(P$1="Enthalpy",(MEBBaseTableData!Q19/$B$48)*$B$47+$C$47,IF(P$1="Temp",MEBBaseTableData!Q19*MEBRateData!SlopeTemp+MEBRateData!InterTemp,(MEBBaseTableData!Q19/$B$48)*$B$46+$C$46)))</f>
        <v/>
      </c>
      <c r="Q18" s="15" t="str">
        <f>IF(MEBBaseTableData!R19="","",IF(Q$1="Enthalpy",(MEBBaseTableData!R19/$B$48)*$B$47+$C$47,IF(Q$1="Temp",MEBBaseTableData!R19*MEBRateData!SlopeTemp+MEBRateData!InterTemp,(MEBBaseTableData!R19/$B$48)*$B$46+$C$46)))</f>
        <v/>
      </c>
      <c r="R18" s="15" t="str">
        <f>IF(MEBBaseTableData!S19="","",IF(R$1="Enthalpy",(MEBBaseTableData!S19/$B$48)*$B$47+$C$47,IF(R$1="Temp",MEBBaseTableData!S19*MEBRateData!SlopeTemp+MEBRateData!InterTemp,(MEBBaseTableData!S19/$B$48)*$B$46+$C$46)))</f>
        <v/>
      </c>
      <c r="S18" s="15" t="str">
        <f>IF(MEBBaseTableData!T19="","",IF(S$1="Enthalpy",(MEBBaseTableData!T19/$B$48)*$B$47+$C$47,IF(S$1="Temp",MEBBaseTableData!T19*MEBRateData!SlopeTemp+MEBRateData!InterTemp,(MEBBaseTableData!T19/$B$48)*$B$46+$C$46)))</f>
        <v/>
      </c>
      <c r="T18" s="15" t="str">
        <f>IF(MEBBaseTableData!U19="","",IF(T$1="Enthalpy",(MEBBaseTableData!U19/$B$48)*$B$47+$C$47,IF(T$1="Temp",MEBBaseTableData!U19*MEBRateData!SlopeTemp+MEBRateData!InterTemp,(MEBBaseTableData!U19/$B$48)*$B$46+$C$46)))</f>
        <v/>
      </c>
      <c r="U18" s="15" t="str">
        <f>IF(MEBBaseTableData!V19="","",IF(U$1="Enthalpy",(MEBBaseTableData!V19/$B$48)*$B$47+$C$47,IF(U$1="Temp",MEBBaseTableData!V19*MEBRateData!SlopeTemp+MEBRateData!InterTemp,(MEBBaseTableData!V19/$B$48)*$B$46+$C$46)))</f>
        <v/>
      </c>
      <c r="V18" s="15" t="str">
        <f>IF(MEBBaseTableData!W19="","",IF(V$1="Enthalpy",(MEBBaseTableData!W19/$B$48)*$B$47+$C$47,IF(V$1="Temp",MEBBaseTableData!W19*MEBRateData!SlopeTemp+MEBRateData!InterTemp,(MEBBaseTableData!W19/$B$48)*$B$46+$C$46)))</f>
        <v/>
      </c>
      <c r="W18" s="15" t="str">
        <f>IF(MEBBaseTableData!X19="","",IF(W$1="Enthalpy",(MEBBaseTableData!X19/$B$48)*$B$47+$C$47,IF(W$1="Temp",MEBBaseTableData!X19*MEBRateData!SlopeTemp+MEBRateData!InterTemp,(MEBBaseTableData!X19/$B$48)*$B$46+$C$46)))</f>
        <v/>
      </c>
      <c r="X18" s="15" t="str">
        <f>IF(MEBBaseTableData!Y19="","",IF(X$1="Enthalpy",(MEBBaseTableData!Y19/$B$48)*$B$47+$C$47,IF(X$1="Temp",MEBBaseTableData!Y19*MEBRateData!SlopeTemp+MEBRateData!InterTemp,(MEBBaseTableData!Y19/$B$48)*$B$46+$C$46)))</f>
        <v/>
      </c>
      <c r="Y18" s="15" t="str">
        <f>IF(MEBBaseTableData!Z19="","",IF(Y$1="Enthalpy",(MEBBaseTableData!Z19/$B$48)*$B$47+$C$47,IF(Y$1="Temp",MEBBaseTableData!Z19*MEBRateData!SlopeTemp+MEBRateData!InterTemp,(MEBBaseTableData!Z19/$B$48)*$B$46+$C$46)))</f>
        <v/>
      </c>
      <c r="Z18" s="15" t="str">
        <f>IF(MEBBaseTableData!AA19="","",IF(Z$1="Enthalpy",(MEBBaseTableData!AA19/$B$48)*$B$47+$C$47,IF(Z$1="Temp",MEBBaseTableData!AA19*MEBRateData!SlopeTemp+MEBRateData!InterTemp,(MEBBaseTableData!AA19/$B$48)*$B$46+$C$46)))</f>
        <v/>
      </c>
      <c r="AA18" s="15" t="str">
        <f>IF(MEBBaseTableData!AB19="","",IF(AA$1="Enthalpy",(MEBBaseTableData!AB19/$B$48)*$B$47+$C$47,IF(AA$1="Temp",MEBBaseTableData!AB19*MEBRateData!SlopeTemp+MEBRateData!InterTemp,(MEBBaseTableData!AB19/$B$48)*$B$46+$C$46)))</f>
        <v/>
      </c>
      <c r="AB18" s="15" t="str">
        <f>IF(MEBBaseTableData!AC19="","",IF(AB$1="Enthalpy",(MEBBaseTableData!AC19/$B$48)*$B$47+$C$47,IF(AB$1="Temp",MEBBaseTableData!AC19*MEBRateData!SlopeTemp+MEBRateData!InterTemp,(MEBBaseTableData!AC19/$B$48)*$B$46+$C$46)))</f>
        <v/>
      </c>
      <c r="AC18" s="15" t="str">
        <f>IF(MEBBaseTableData!AD19="","",IF(AC$1="Enthalpy",(MEBBaseTableData!AD19/$B$48)*$B$47+$C$47,IF(AC$1="Temp",MEBBaseTableData!AD19*MEBRateData!SlopeTemp+MEBRateData!InterTemp,(MEBBaseTableData!AD19/$B$48)*$B$46+$C$46)))</f>
        <v/>
      </c>
      <c r="AD18" s="15" t="str">
        <f>IF(MEBBaseTableData!AE19="","",IF(AD$1="Enthalpy",(MEBBaseTableData!AE19/$B$48)*$B$47+$C$47,IF(AD$1="Temp",MEBBaseTableData!AE19*MEBRateData!SlopeTemp+MEBRateData!InterTemp,(MEBBaseTableData!AE19/$B$48)*$B$46+$C$46)))</f>
        <v/>
      </c>
      <c r="AE18" s="15" t="str">
        <f>IF(MEBBaseTableData!AF19="","",IF(AE$1="Enthalpy",(MEBBaseTableData!AF19/$B$48)*$B$47+$C$47,IF(AE$1="Temp",MEBBaseTableData!AF19*MEBRateData!SlopeTemp+MEBRateData!InterTemp,(MEBBaseTableData!AF19/$B$48)*$B$46+$C$46)))</f>
        <v/>
      </c>
      <c r="AF18" s="15" t="str">
        <f>IF(MEBBaseTableData!AG19="","",IF(AF$1="Enthalpy",(MEBBaseTableData!AG19/$B$48)*$B$47+$C$47,IF(AF$1="Temp",MEBBaseTableData!AG19*MEBRateData!SlopeTemp+MEBRateData!InterTemp,(MEBBaseTableData!AG19/$B$48)*$B$46+$C$46)))</f>
        <v/>
      </c>
      <c r="AG18" s="15" t="str">
        <f>IF(MEBBaseTableData!AH19="","",IF(AG$1="Enthalpy",(MEBBaseTableData!AH19/$B$48)*$B$47+$C$47,IF(AG$1="Temp",MEBBaseTableData!AH19*MEBRateData!SlopeTemp+MEBRateData!InterTemp,(MEBBaseTableData!AH19/$B$48)*$B$46+$C$46)))</f>
        <v/>
      </c>
      <c r="AH18" s="15" t="str">
        <f>IF(MEBBaseTableData!AI19="","",IF(AH$1="Enthalpy",(MEBBaseTableData!AI19/$B$48)*$B$47+$C$47,IF(AH$1="Temp",MEBBaseTableData!AI19*MEBRateData!SlopeTemp+MEBRateData!InterTemp,(MEBBaseTableData!AI19/$B$48)*$B$46+$C$46)))</f>
        <v/>
      </c>
      <c r="AI18" s="15" t="str">
        <f>IF(MEBBaseTableData!AJ19="","",IF(AI$1="Enthalpy",(MEBBaseTableData!AJ19/$B$48)*$B$47+$C$47,IF(AI$1="Temp",MEBBaseTableData!AJ19*MEBRateData!SlopeTemp+MEBRateData!InterTemp,(MEBBaseTableData!AJ19/$B$48)*$B$46+$C$46)))</f>
        <v/>
      </c>
      <c r="AJ18" s="15" t="str">
        <f>IF(MEBBaseTableData!AK19="","",IF(AJ$1="Enthalpy",(MEBBaseTableData!AK19/$B$48)*$B$47+$C$47,IF(AJ$1="Temp",MEBBaseTableData!AK19*MEBRateData!SlopeTemp+MEBRateData!InterTemp,(MEBBaseTableData!AK19/$B$48)*$B$46+$C$46)))</f>
        <v/>
      </c>
    </row>
    <row r="19" spans="1:36" x14ac:dyDescent="0.15">
      <c r="A19" s="13" t="str">
        <f>IF(MEBBaseTableData!A20="","",MEBBaseTableData!A20)</f>
        <v/>
      </c>
      <c r="B19" s="15" t="str">
        <f>IF(MEBBaseTableData!C20="","",IF(B$1="Enthalpy",(MEBBaseTableData!C20/$B$48)*$B$47+$C$47,IF(B$1="Temp",MEBBaseTableData!C20*MEBRateData!SlopeTemp+MEBRateData!InterTemp,(MEBBaseTableData!C20/$B$48)*$B$46+$C$46)))</f>
        <v/>
      </c>
      <c r="C19" s="15" t="str">
        <f>IF(MEBBaseTableData!D20="","",IF(C$1="Enthalpy",(MEBBaseTableData!D20/$B$48)*$B$47+$C$47,IF(C$1="Temp",MEBBaseTableData!D20*MEBRateData!SlopeTemp+MEBRateData!InterTemp,(MEBBaseTableData!D20/$B$48)*$B$46+$C$46)))</f>
        <v/>
      </c>
      <c r="D19" s="15" t="str">
        <f>IF(MEBBaseTableData!E20="","",IF(D$1="Enthalpy",(MEBBaseTableData!E20/$B$48)*$B$47+$C$47,IF(D$1="Temp",MEBBaseTableData!E20*MEBRateData!SlopeTemp+MEBRateData!InterTemp,(MEBBaseTableData!E20/$B$48)*$B$46+$C$46)))</f>
        <v/>
      </c>
      <c r="E19" s="15" t="str">
        <f>IF(MEBBaseTableData!F20="","",IF(E$1="Enthalpy",(MEBBaseTableData!F20/$B$48)*$B$47+$C$47,IF(E$1="Temp",MEBBaseTableData!F20*MEBRateData!SlopeTemp+MEBRateData!InterTemp,(MEBBaseTableData!F20/$B$48)*$B$46+$C$46)))</f>
        <v/>
      </c>
      <c r="F19" s="15" t="str">
        <f>IF(MEBBaseTableData!G20="","",IF(F$1="Enthalpy",(MEBBaseTableData!G20/$B$48)*$B$47+$C$47,IF(F$1="Temp",MEBBaseTableData!G20*MEBRateData!SlopeTemp+MEBRateData!InterTemp,(MEBBaseTableData!G20/$B$48)*$B$46+$C$46)))</f>
        <v/>
      </c>
      <c r="G19" s="15" t="str">
        <f>IF(MEBBaseTableData!H20="","",IF(G$1="Enthalpy",(MEBBaseTableData!H20/$B$48)*$B$47+$C$47,IF(G$1="Temp",MEBBaseTableData!H20*MEBRateData!SlopeTemp+MEBRateData!InterTemp,(MEBBaseTableData!H20/$B$48)*$B$46+$C$46)))</f>
        <v/>
      </c>
      <c r="H19" s="15" t="str">
        <f>IF(MEBBaseTableData!I20="","",IF(H$1="Enthalpy",(MEBBaseTableData!I20/$B$48)*$B$47+$C$47,IF(H$1="Temp",MEBBaseTableData!I20*MEBRateData!SlopeTemp+MEBRateData!InterTemp,(MEBBaseTableData!I20/$B$48)*$B$46+$C$46)))</f>
        <v/>
      </c>
      <c r="I19" s="15" t="str">
        <f>IF(MEBBaseTableData!J20="","",IF(I$1="Enthalpy",(MEBBaseTableData!J20/$B$48)*$B$47+$C$47,IF(I$1="Temp",MEBBaseTableData!J20*MEBRateData!SlopeTemp+MEBRateData!InterTemp,(MEBBaseTableData!J20/$B$48)*$B$46+$C$46)))</f>
        <v/>
      </c>
      <c r="J19" s="15" t="str">
        <f>IF(MEBBaseTableData!K20="","",IF(J$1="Enthalpy",(MEBBaseTableData!K20/$B$48)*$B$47+$C$47,IF(J$1="Temp",MEBBaseTableData!K20*MEBRateData!SlopeTemp+MEBRateData!InterTemp,(MEBBaseTableData!K20/$B$48)*$B$46+$C$46)))</f>
        <v/>
      </c>
      <c r="K19" s="15" t="str">
        <f>IF(MEBBaseTableData!L20="","",IF(K$1="Enthalpy",(MEBBaseTableData!L20/$B$48)*$B$47+$C$47,IF(K$1="Temp",MEBBaseTableData!L20*MEBRateData!SlopeTemp+MEBRateData!InterTemp,(MEBBaseTableData!L20/$B$48)*$B$46+$C$46)))</f>
        <v/>
      </c>
      <c r="L19" s="15" t="str">
        <f>IF(MEBBaseTableData!M20="","",IF(L$1="Enthalpy",(MEBBaseTableData!M20/$B$48)*$B$47+$C$47,IF(L$1="Temp",MEBBaseTableData!M20*MEBRateData!SlopeTemp+MEBRateData!InterTemp,(MEBBaseTableData!M20/$B$48)*$B$46+$C$46)))</f>
        <v/>
      </c>
      <c r="M19" s="15" t="str">
        <f>IF(MEBBaseTableData!N20="","",IF(M$1="Enthalpy",(MEBBaseTableData!N20/$B$48)*$B$47+$C$47,IF(M$1="Temp",MEBBaseTableData!N20*MEBRateData!SlopeTemp+MEBRateData!InterTemp,(MEBBaseTableData!N20/$B$48)*$B$46+$C$46)))</f>
        <v/>
      </c>
      <c r="N19" s="15" t="str">
        <f>IF(MEBBaseTableData!O20="","",IF(N$1="Enthalpy",(MEBBaseTableData!O20/$B$48)*$B$47+$C$47,IF(N$1="Temp",MEBBaseTableData!O20*MEBRateData!SlopeTemp+MEBRateData!InterTemp,(MEBBaseTableData!O20/$B$48)*$B$46+$C$46)))</f>
        <v/>
      </c>
      <c r="O19" s="15" t="str">
        <f>IF(MEBBaseTableData!P20="","",IF(O$1="Enthalpy",(MEBBaseTableData!P20/$B$48)*$B$47+$C$47,IF(O$1="Temp",MEBBaseTableData!P20*MEBRateData!SlopeTemp+MEBRateData!InterTemp,(MEBBaseTableData!P20/$B$48)*$B$46+$C$46)))</f>
        <v/>
      </c>
      <c r="P19" s="15" t="str">
        <f>IF(MEBBaseTableData!Q20="","",IF(P$1="Enthalpy",(MEBBaseTableData!Q20/$B$48)*$B$47+$C$47,IF(P$1="Temp",MEBBaseTableData!Q20*MEBRateData!SlopeTemp+MEBRateData!InterTemp,(MEBBaseTableData!Q20/$B$48)*$B$46+$C$46)))</f>
        <v/>
      </c>
      <c r="Q19" s="15" t="str">
        <f>IF(MEBBaseTableData!R20="","",IF(Q$1="Enthalpy",(MEBBaseTableData!R20/$B$48)*$B$47+$C$47,IF(Q$1="Temp",MEBBaseTableData!R20*MEBRateData!SlopeTemp+MEBRateData!InterTemp,(MEBBaseTableData!R20/$B$48)*$B$46+$C$46)))</f>
        <v/>
      </c>
      <c r="R19" s="15" t="str">
        <f>IF(MEBBaseTableData!S20="","",IF(R$1="Enthalpy",(MEBBaseTableData!S20/$B$48)*$B$47+$C$47,IF(R$1="Temp",MEBBaseTableData!S20*MEBRateData!SlopeTemp+MEBRateData!InterTemp,(MEBBaseTableData!S20/$B$48)*$B$46+$C$46)))</f>
        <v/>
      </c>
      <c r="S19" s="15" t="str">
        <f>IF(MEBBaseTableData!T20="","",IF(S$1="Enthalpy",(MEBBaseTableData!T20/$B$48)*$B$47+$C$47,IF(S$1="Temp",MEBBaseTableData!T20*MEBRateData!SlopeTemp+MEBRateData!InterTemp,(MEBBaseTableData!T20/$B$48)*$B$46+$C$46)))</f>
        <v/>
      </c>
      <c r="T19" s="15" t="str">
        <f>IF(MEBBaseTableData!U20="","",IF(T$1="Enthalpy",(MEBBaseTableData!U20/$B$48)*$B$47+$C$47,IF(T$1="Temp",MEBBaseTableData!U20*MEBRateData!SlopeTemp+MEBRateData!InterTemp,(MEBBaseTableData!U20/$B$48)*$B$46+$C$46)))</f>
        <v/>
      </c>
      <c r="U19" s="15" t="str">
        <f>IF(MEBBaseTableData!V20="","",IF(U$1="Enthalpy",(MEBBaseTableData!V20/$B$48)*$B$47+$C$47,IF(U$1="Temp",MEBBaseTableData!V20*MEBRateData!SlopeTemp+MEBRateData!InterTemp,(MEBBaseTableData!V20/$B$48)*$B$46+$C$46)))</f>
        <v/>
      </c>
      <c r="V19" s="15" t="str">
        <f>IF(MEBBaseTableData!W20="","",IF(V$1="Enthalpy",(MEBBaseTableData!W20/$B$48)*$B$47+$C$47,IF(V$1="Temp",MEBBaseTableData!W20*MEBRateData!SlopeTemp+MEBRateData!InterTemp,(MEBBaseTableData!W20/$B$48)*$B$46+$C$46)))</f>
        <v/>
      </c>
      <c r="W19" s="15" t="str">
        <f>IF(MEBBaseTableData!X20="","",IF(W$1="Enthalpy",(MEBBaseTableData!X20/$B$48)*$B$47+$C$47,IF(W$1="Temp",MEBBaseTableData!X20*MEBRateData!SlopeTemp+MEBRateData!InterTemp,(MEBBaseTableData!X20/$B$48)*$B$46+$C$46)))</f>
        <v/>
      </c>
      <c r="X19" s="15" t="str">
        <f>IF(MEBBaseTableData!Y20="","",IF(X$1="Enthalpy",(MEBBaseTableData!Y20/$B$48)*$B$47+$C$47,IF(X$1="Temp",MEBBaseTableData!Y20*MEBRateData!SlopeTemp+MEBRateData!InterTemp,(MEBBaseTableData!Y20/$B$48)*$B$46+$C$46)))</f>
        <v/>
      </c>
      <c r="Y19" s="15" t="str">
        <f>IF(MEBBaseTableData!Z20="","",IF(Y$1="Enthalpy",(MEBBaseTableData!Z20/$B$48)*$B$47+$C$47,IF(Y$1="Temp",MEBBaseTableData!Z20*MEBRateData!SlopeTemp+MEBRateData!InterTemp,(MEBBaseTableData!Z20/$B$48)*$B$46+$C$46)))</f>
        <v/>
      </c>
      <c r="Z19" s="15" t="str">
        <f>IF(MEBBaseTableData!AA20="","",IF(Z$1="Enthalpy",(MEBBaseTableData!AA20/$B$48)*$B$47+$C$47,IF(Z$1="Temp",MEBBaseTableData!AA20*MEBRateData!SlopeTemp+MEBRateData!InterTemp,(MEBBaseTableData!AA20/$B$48)*$B$46+$C$46)))</f>
        <v/>
      </c>
      <c r="AA19" s="15" t="str">
        <f>IF(MEBBaseTableData!AB20="","",IF(AA$1="Enthalpy",(MEBBaseTableData!AB20/$B$48)*$B$47+$C$47,IF(AA$1="Temp",MEBBaseTableData!AB20*MEBRateData!SlopeTemp+MEBRateData!InterTemp,(MEBBaseTableData!AB20/$B$48)*$B$46+$C$46)))</f>
        <v/>
      </c>
      <c r="AB19" s="15" t="str">
        <f>IF(MEBBaseTableData!AC20="","",IF(AB$1="Enthalpy",(MEBBaseTableData!AC20/$B$48)*$B$47+$C$47,IF(AB$1="Temp",MEBBaseTableData!AC20*MEBRateData!SlopeTemp+MEBRateData!InterTemp,(MEBBaseTableData!AC20/$B$48)*$B$46+$C$46)))</f>
        <v/>
      </c>
      <c r="AC19" s="15" t="str">
        <f>IF(MEBBaseTableData!AD20="","",IF(AC$1="Enthalpy",(MEBBaseTableData!AD20/$B$48)*$B$47+$C$47,IF(AC$1="Temp",MEBBaseTableData!AD20*MEBRateData!SlopeTemp+MEBRateData!InterTemp,(MEBBaseTableData!AD20/$B$48)*$B$46+$C$46)))</f>
        <v/>
      </c>
      <c r="AD19" s="15" t="str">
        <f>IF(MEBBaseTableData!AE20="","",IF(AD$1="Enthalpy",(MEBBaseTableData!AE20/$B$48)*$B$47+$C$47,IF(AD$1="Temp",MEBBaseTableData!AE20*MEBRateData!SlopeTemp+MEBRateData!InterTemp,(MEBBaseTableData!AE20/$B$48)*$B$46+$C$46)))</f>
        <v/>
      </c>
      <c r="AE19" s="15" t="str">
        <f>IF(MEBBaseTableData!AF20="","",IF(AE$1="Enthalpy",(MEBBaseTableData!AF20/$B$48)*$B$47+$C$47,IF(AE$1="Temp",MEBBaseTableData!AF20*MEBRateData!SlopeTemp+MEBRateData!InterTemp,(MEBBaseTableData!AF20/$B$48)*$B$46+$C$46)))</f>
        <v/>
      </c>
      <c r="AF19" s="15" t="str">
        <f>IF(MEBBaseTableData!AG20="","",IF(AF$1="Enthalpy",(MEBBaseTableData!AG20/$B$48)*$B$47+$C$47,IF(AF$1="Temp",MEBBaseTableData!AG20*MEBRateData!SlopeTemp+MEBRateData!InterTemp,(MEBBaseTableData!AG20/$B$48)*$B$46+$C$46)))</f>
        <v/>
      </c>
      <c r="AG19" s="15" t="str">
        <f>IF(MEBBaseTableData!AH20="","",IF(AG$1="Enthalpy",(MEBBaseTableData!AH20/$B$48)*$B$47+$C$47,IF(AG$1="Temp",MEBBaseTableData!AH20*MEBRateData!SlopeTemp+MEBRateData!InterTemp,(MEBBaseTableData!AH20/$B$48)*$B$46+$C$46)))</f>
        <v/>
      </c>
      <c r="AH19" s="15" t="str">
        <f>IF(MEBBaseTableData!AI20="","",IF(AH$1="Enthalpy",(MEBBaseTableData!AI20/$B$48)*$B$47+$C$47,IF(AH$1="Temp",MEBBaseTableData!AI20*MEBRateData!SlopeTemp+MEBRateData!InterTemp,(MEBBaseTableData!AI20/$B$48)*$B$46+$C$46)))</f>
        <v/>
      </c>
      <c r="AI19" s="15" t="str">
        <f>IF(MEBBaseTableData!AJ20="","",IF(AI$1="Enthalpy",(MEBBaseTableData!AJ20/$B$48)*$B$47+$C$47,IF(AI$1="Temp",MEBBaseTableData!AJ20*MEBRateData!SlopeTemp+MEBRateData!InterTemp,(MEBBaseTableData!AJ20/$B$48)*$B$46+$C$46)))</f>
        <v/>
      </c>
      <c r="AJ19" s="15" t="str">
        <f>IF(MEBBaseTableData!AK20="","",IF(AJ$1="Enthalpy",(MEBBaseTableData!AK20/$B$48)*$B$47+$C$47,IF(AJ$1="Temp",MEBBaseTableData!AK20*MEBRateData!SlopeTemp+MEBRateData!InterTemp,(MEBBaseTableData!AK20/$B$48)*$B$46+$C$46)))</f>
        <v/>
      </c>
    </row>
    <row r="20" spans="1:36" x14ac:dyDescent="0.15">
      <c r="A20" s="13" t="str">
        <f>IF(MEBBaseTableData!A21="","",MEBBaseTableData!A21)</f>
        <v/>
      </c>
      <c r="B20" s="15" t="str">
        <f>IF(MEBBaseTableData!C21="","",IF(B$1="Enthalpy",(MEBBaseTableData!C21/$B$48)*$B$47+$C$47,IF(B$1="Temp",MEBBaseTableData!C21*MEBRateData!SlopeTemp+MEBRateData!InterTemp,(MEBBaseTableData!C21/$B$48)*$B$46+$C$46)))</f>
        <v/>
      </c>
      <c r="C20" s="15" t="str">
        <f>IF(MEBBaseTableData!D21="","",IF(C$1="Enthalpy",(MEBBaseTableData!D21/$B$48)*$B$47+$C$47,IF(C$1="Temp",MEBBaseTableData!D21*MEBRateData!SlopeTemp+MEBRateData!InterTemp,(MEBBaseTableData!D21/$B$48)*$B$46+$C$46)))</f>
        <v/>
      </c>
      <c r="D20" s="15" t="str">
        <f>IF(MEBBaseTableData!E21="","",IF(D$1="Enthalpy",(MEBBaseTableData!E21/$B$48)*$B$47+$C$47,IF(D$1="Temp",MEBBaseTableData!E21*MEBRateData!SlopeTemp+MEBRateData!InterTemp,(MEBBaseTableData!E21/$B$48)*$B$46+$C$46)))</f>
        <v/>
      </c>
      <c r="E20" s="15" t="str">
        <f>IF(MEBBaseTableData!F21="","",IF(E$1="Enthalpy",(MEBBaseTableData!F21/$B$48)*$B$47+$C$47,IF(E$1="Temp",MEBBaseTableData!F21*MEBRateData!SlopeTemp+MEBRateData!InterTemp,(MEBBaseTableData!F21/$B$48)*$B$46+$C$46)))</f>
        <v/>
      </c>
      <c r="F20" s="15" t="str">
        <f>IF(MEBBaseTableData!G21="","",IF(F$1="Enthalpy",(MEBBaseTableData!G21/$B$48)*$B$47+$C$47,IF(F$1="Temp",MEBBaseTableData!G21*MEBRateData!SlopeTemp+MEBRateData!InterTemp,(MEBBaseTableData!G21/$B$48)*$B$46+$C$46)))</f>
        <v/>
      </c>
      <c r="G20" s="15" t="str">
        <f>IF(MEBBaseTableData!H21="","",IF(G$1="Enthalpy",(MEBBaseTableData!H21/$B$48)*$B$47+$C$47,IF(G$1="Temp",MEBBaseTableData!H21*MEBRateData!SlopeTemp+MEBRateData!InterTemp,(MEBBaseTableData!H21/$B$48)*$B$46+$C$46)))</f>
        <v/>
      </c>
      <c r="H20" s="15" t="str">
        <f>IF(MEBBaseTableData!I21="","",IF(H$1="Enthalpy",(MEBBaseTableData!I21/$B$48)*$B$47+$C$47,IF(H$1="Temp",MEBBaseTableData!I21*MEBRateData!SlopeTemp+MEBRateData!InterTemp,(MEBBaseTableData!I21/$B$48)*$B$46+$C$46)))</f>
        <v/>
      </c>
      <c r="I20" s="15" t="str">
        <f>IF(MEBBaseTableData!J21="","",IF(I$1="Enthalpy",(MEBBaseTableData!J21/$B$48)*$B$47+$C$47,IF(I$1="Temp",MEBBaseTableData!J21*MEBRateData!SlopeTemp+MEBRateData!InterTemp,(MEBBaseTableData!J21/$B$48)*$B$46+$C$46)))</f>
        <v/>
      </c>
      <c r="J20" s="15" t="str">
        <f>IF(MEBBaseTableData!K21="","",IF(J$1="Enthalpy",(MEBBaseTableData!K21/$B$48)*$B$47+$C$47,IF(J$1="Temp",MEBBaseTableData!K21*MEBRateData!SlopeTemp+MEBRateData!InterTemp,(MEBBaseTableData!K21/$B$48)*$B$46+$C$46)))</f>
        <v/>
      </c>
      <c r="K20" s="15" t="str">
        <f>IF(MEBBaseTableData!L21="","",IF(K$1="Enthalpy",(MEBBaseTableData!L21/$B$48)*$B$47+$C$47,IF(K$1="Temp",MEBBaseTableData!L21*MEBRateData!SlopeTemp+MEBRateData!InterTemp,(MEBBaseTableData!L21/$B$48)*$B$46+$C$46)))</f>
        <v/>
      </c>
      <c r="L20" s="15" t="str">
        <f>IF(MEBBaseTableData!M21="","",IF(L$1="Enthalpy",(MEBBaseTableData!M21/$B$48)*$B$47+$C$47,IF(L$1="Temp",MEBBaseTableData!M21*MEBRateData!SlopeTemp+MEBRateData!InterTemp,(MEBBaseTableData!M21/$B$48)*$B$46+$C$46)))</f>
        <v/>
      </c>
      <c r="M20" s="15" t="str">
        <f>IF(MEBBaseTableData!N21="","",IF(M$1="Enthalpy",(MEBBaseTableData!N21/$B$48)*$B$47+$C$47,IF(M$1="Temp",MEBBaseTableData!N21*MEBRateData!SlopeTemp+MEBRateData!InterTemp,(MEBBaseTableData!N21/$B$48)*$B$46+$C$46)))</f>
        <v/>
      </c>
      <c r="N20" s="15" t="str">
        <f>IF(MEBBaseTableData!O21="","",IF(N$1="Enthalpy",(MEBBaseTableData!O21/$B$48)*$B$47+$C$47,IF(N$1="Temp",MEBBaseTableData!O21*MEBRateData!SlopeTemp+MEBRateData!InterTemp,(MEBBaseTableData!O21/$B$48)*$B$46+$C$46)))</f>
        <v/>
      </c>
      <c r="O20" s="15" t="str">
        <f>IF(MEBBaseTableData!P21="","",IF(O$1="Enthalpy",(MEBBaseTableData!P21/$B$48)*$B$47+$C$47,IF(O$1="Temp",MEBBaseTableData!P21*MEBRateData!SlopeTemp+MEBRateData!InterTemp,(MEBBaseTableData!P21/$B$48)*$B$46+$C$46)))</f>
        <v/>
      </c>
      <c r="P20" s="15" t="str">
        <f>IF(MEBBaseTableData!Q21="","",IF(P$1="Enthalpy",(MEBBaseTableData!Q21/$B$48)*$B$47+$C$47,IF(P$1="Temp",MEBBaseTableData!Q21*MEBRateData!SlopeTemp+MEBRateData!InterTemp,(MEBBaseTableData!Q21/$B$48)*$B$46+$C$46)))</f>
        <v/>
      </c>
      <c r="Q20" s="15" t="str">
        <f>IF(MEBBaseTableData!R21="","",IF(Q$1="Enthalpy",(MEBBaseTableData!R21/$B$48)*$B$47+$C$47,IF(Q$1="Temp",MEBBaseTableData!R21*MEBRateData!SlopeTemp+MEBRateData!InterTemp,(MEBBaseTableData!R21/$B$48)*$B$46+$C$46)))</f>
        <v/>
      </c>
      <c r="R20" s="15" t="str">
        <f>IF(MEBBaseTableData!S21="","",IF(R$1="Enthalpy",(MEBBaseTableData!S21/$B$48)*$B$47+$C$47,IF(R$1="Temp",MEBBaseTableData!S21*MEBRateData!SlopeTemp+MEBRateData!InterTemp,(MEBBaseTableData!S21/$B$48)*$B$46+$C$46)))</f>
        <v/>
      </c>
      <c r="S20" s="15" t="str">
        <f>IF(MEBBaseTableData!T21="","",IF(S$1="Enthalpy",(MEBBaseTableData!T21/$B$48)*$B$47+$C$47,IF(S$1="Temp",MEBBaseTableData!T21*MEBRateData!SlopeTemp+MEBRateData!InterTemp,(MEBBaseTableData!T21/$B$48)*$B$46+$C$46)))</f>
        <v/>
      </c>
      <c r="T20" s="15" t="str">
        <f>IF(MEBBaseTableData!U21="","",IF(T$1="Enthalpy",(MEBBaseTableData!U21/$B$48)*$B$47+$C$47,IF(T$1="Temp",MEBBaseTableData!U21*MEBRateData!SlopeTemp+MEBRateData!InterTemp,(MEBBaseTableData!U21/$B$48)*$B$46+$C$46)))</f>
        <v/>
      </c>
      <c r="U20" s="15" t="str">
        <f>IF(MEBBaseTableData!V21="","",IF(U$1="Enthalpy",(MEBBaseTableData!V21/$B$48)*$B$47+$C$47,IF(U$1="Temp",MEBBaseTableData!V21*MEBRateData!SlopeTemp+MEBRateData!InterTemp,(MEBBaseTableData!V21/$B$48)*$B$46+$C$46)))</f>
        <v/>
      </c>
      <c r="V20" s="15" t="str">
        <f>IF(MEBBaseTableData!W21="","",IF(V$1="Enthalpy",(MEBBaseTableData!W21/$B$48)*$B$47+$C$47,IF(V$1="Temp",MEBBaseTableData!W21*MEBRateData!SlopeTemp+MEBRateData!InterTemp,(MEBBaseTableData!W21/$B$48)*$B$46+$C$46)))</f>
        <v/>
      </c>
      <c r="W20" s="15" t="str">
        <f>IF(MEBBaseTableData!X21="","",IF(W$1="Enthalpy",(MEBBaseTableData!X21/$B$48)*$B$47+$C$47,IF(W$1="Temp",MEBBaseTableData!X21*MEBRateData!SlopeTemp+MEBRateData!InterTemp,(MEBBaseTableData!X21/$B$48)*$B$46+$C$46)))</f>
        <v/>
      </c>
      <c r="X20" s="15" t="str">
        <f>IF(MEBBaseTableData!Y21="","",IF(X$1="Enthalpy",(MEBBaseTableData!Y21/$B$48)*$B$47+$C$47,IF(X$1="Temp",MEBBaseTableData!Y21*MEBRateData!SlopeTemp+MEBRateData!InterTemp,(MEBBaseTableData!Y21/$B$48)*$B$46+$C$46)))</f>
        <v/>
      </c>
      <c r="Y20" s="15" t="str">
        <f>IF(MEBBaseTableData!Z21="","",IF(Y$1="Enthalpy",(MEBBaseTableData!Z21/$B$48)*$B$47+$C$47,IF(Y$1="Temp",MEBBaseTableData!Z21*MEBRateData!SlopeTemp+MEBRateData!InterTemp,(MEBBaseTableData!Z21/$B$48)*$B$46+$C$46)))</f>
        <v/>
      </c>
      <c r="Z20" s="15" t="str">
        <f>IF(MEBBaseTableData!AA21="","",IF(Z$1="Enthalpy",(MEBBaseTableData!AA21/$B$48)*$B$47+$C$47,IF(Z$1="Temp",MEBBaseTableData!AA21*MEBRateData!SlopeTemp+MEBRateData!InterTemp,(MEBBaseTableData!AA21/$B$48)*$B$46+$C$46)))</f>
        <v/>
      </c>
      <c r="AA20" s="15" t="str">
        <f>IF(MEBBaseTableData!AB21="","",IF(AA$1="Enthalpy",(MEBBaseTableData!AB21/$B$48)*$B$47+$C$47,IF(AA$1="Temp",MEBBaseTableData!AB21*MEBRateData!SlopeTemp+MEBRateData!InterTemp,(MEBBaseTableData!AB21/$B$48)*$B$46+$C$46)))</f>
        <v/>
      </c>
      <c r="AB20" s="15" t="str">
        <f>IF(MEBBaseTableData!AC21="","",IF(AB$1="Enthalpy",(MEBBaseTableData!AC21/$B$48)*$B$47+$C$47,IF(AB$1="Temp",MEBBaseTableData!AC21*MEBRateData!SlopeTemp+MEBRateData!InterTemp,(MEBBaseTableData!AC21/$B$48)*$B$46+$C$46)))</f>
        <v/>
      </c>
      <c r="AC20" s="15" t="str">
        <f>IF(MEBBaseTableData!AD21="","",IF(AC$1="Enthalpy",(MEBBaseTableData!AD21/$B$48)*$B$47+$C$47,IF(AC$1="Temp",MEBBaseTableData!AD21*MEBRateData!SlopeTemp+MEBRateData!InterTemp,(MEBBaseTableData!AD21/$B$48)*$B$46+$C$46)))</f>
        <v/>
      </c>
      <c r="AD20" s="15" t="str">
        <f>IF(MEBBaseTableData!AE21="","",IF(AD$1="Enthalpy",(MEBBaseTableData!AE21/$B$48)*$B$47+$C$47,IF(AD$1="Temp",MEBBaseTableData!AE21*MEBRateData!SlopeTemp+MEBRateData!InterTemp,(MEBBaseTableData!AE21/$B$48)*$B$46+$C$46)))</f>
        <v/>
      </c>
      <c r="AE20" s="15" t="str">
        <f>IF(MEBBaseTableData!AF21="","",IF(AE$1="Enthalpy",(MEBBaseTableData!AF21/$B$48)*$B$47+$C$47,IF(AE$1="Temp",MEBBaseTableData!AF21*MEBRateData!SlopeTemp+MEBRateData!InterTemp,(MEBBaseTableData!AF21/$B$48)*$B$46+$C$46)))</f>
        <v/>
      </c>
      <c r="AF20" s="15" t="str">
        <f>IF(MEBBaseTableData!AG21="","",IF(AF$1="Enthalpy",(MEBBaseTableData!AG21/$B$48)*$B$47+$C$47,IF(AF$1="Temp",MEBBaseTableData!AG21*MEBRateData!SlopeTemp+MEBRateData!InterTemp,(MEBBaseTableData!AG21/$B$48)*$B$46+$C$46)))</f>
        <v/>
      </c>
      <c r="AG20" s="15" t="str">
        <f>IF(MEBBaseTableData!AH21="","",IF(AG$1="Enthalpy",(MEBBaseTableData!AH21/$B$48)*$B$47+$C$47,IF(AG$1="Temp",MEBBaseTableData!AH21*MEBRateData!SlopeTemp+MEBRateData!InterTemp,(MEBBaseTableData!AH21/$B$48)*$B$46+$C$46)))</f>
        <v/>
      </c>
      <c r="AH20" s="15" t="str">
        <f>IF(MEBBaseTableData!AI21="","",IF(AH$1="Enthalpy",(MEBBaseTableData!AI21/$B$48)*$B$47+$C$47,IF(AH$1="Temp",MEBBaseTableData!AI21*MEBRateData!SlopeTemp+MEBRateData!InterTemp,(MEBBaseTableData!AI21/$B$48)*$B$46+$C$46)))</f>
        <v/>
      </c>
      <c r="AI20" s="15" t="str">
        <f>IF(MEBBaseTableData!AJ21="","",IF(AI$1="Enthalpy",(MEBBaseTableData!AJ21/$B$48)*$B$47+$C$47,IF(AI$1="Temp",MEBBaseTableData!AJ21*MEBRateData!SlopeTemp+MEBRateData!InterTemp,(MEBBaseTableData!AJ21/$B$48)*$B$46+$C$46)))</f>
        <v/>
      </c>
      <c r="AJ20" s="15" t="str">
        <f>IF(MEBBaseTableData!AK21="","",IF(AJ$1="Enthalpy",(MEBBaseTableData!AK21/$B$48)*$B$47+$C$47,IF(AJ$1="Temp",MEBBaseTableData!AK21*MEBRateData!SlopeTemp+MEBRateData!InterTemp,(MEBBaseTableData!AK21/$B$48)*$B$46+$C$46)))</f>
        <v/>
      </c>
    </row>
    <row r="21" spans="1:36" x14ac:dyDescent="0.15">
      <c r="A21" s="13" t="str">
        <f>IF(MEBBaseTableData!A22="","",MEBBaseTableData!A22)</f>
        <v/>
      </c>
      <c r="B21" s="15" t="str">
        <f>IF(MEBBaseTableData!C22="","",IF(B$1="Enthalpy",(MEBBaseTableData!C22/$B$48)*$B$47+$C$47,IF(B$1="Temp",MEBBaseTableData!C22*MEBRateData!SlopeTemp+MEBRateData!InterTemp,(MEBBaseTableData!C22/$B$48)*$B$46+$C$46)))</f>
        <v/>
      </c>
      <c r="C21" s="15" t="str">
        <f>IF(MEBBaseTableData!D22="","",IF(C$1="Enthalpy",(MEBBaseTableData!D22/$B$48)*$B$47+$C$47,IF(C$1="Temp",MEBBaseTableData!D22*MEBRateData!SlopeTemp+MEBRateData!InterTemp,(MEBBaseTableData!D22/$B$48)*$B$46+$C$46)))</f>
        <v/>
      </c>
      <c r="D21" s="15" t="str">
        <f>IF(MEBBaseTableData!E22="","",IF(D$1="Enthalpy",(MEBBaseTableData!E22/$B$48)*$B$47+$C$47,IF(D$1="Temp",MEBBaseTableData!E22*MEBRateData!SlopeTemp+MEBRateData!InterTemp,(MEBBaseTableData!E22/$B$48)*$B$46+$C$46)))</f>
        <v/>
      </c>
      <c r="E21" s="15" t="str">
        <f>IF(MEBBaseTableData!F22="","",IF(E$1="Enthalpy",(MEBBaseTableData!F22/$B$48)*$B$47+$C$47,IF(E$1="Temp",MEBBaseTableData!F22*MEBRateData!SlopeTemp+MEBRateData!InterTemp,(MEBBaseTableData!F22/$B$48)*$B$46+$C$46)))</f>
        <v/>
      </c>
      <c r="F21" s="15" t="str">
        <f>IF(MEBBaseTableData!G22="","",IF(F$1="Enthalpy",(MEBBaseTableData!G22/$B$48)*$B$47+$C$47,IF(F$1="Temp",MEBBaseTableData!G22*MEBRateData!SlopeTemp+MEBRateData!InterTemp,(MEBBaseTableData!G22/$B$48)*$B$46+$C$46)))</f>
        <v/>
      </c>
      <c r="G21" s="15" t="str">
        <f>IF(MEBBaseTableData!H22="","",IF(G$1="Enthalpy",(MEBBaseTableData!H22/$B$48)*$B$47+$C$47,IF(G$1="Temp",MEBBaseTableData!H22*MEBRateData!SlopeTemp+MEBRateData!InterTemp,(MEBBaseTableData!H22/$B$48)*$B$46+$C$46)))</f>
        <v/>
      </c>
      <c r="H21" s="15" t="str">
        <f>IF(MEBBaseTableData!I22="","",IF(H$1="Enthalpy",(MEBBaseTableData!I22/$B$48)*$B$47+$C$47,IF(H$1="Temp",MEBBaseTableData!I22*MEBRateData!SlopeTemp+MEBRateData!InterTemp,(MEBBaseTableData!I22/$B$48)*$B$46+$C$46)))</f>
        <v/>
      </c>
      <c r="I21" s="15" t="str">
        <f>IF(MEBBaseTableData!J22="","",IF(I$1="Enthalpy",(MEBBaseTableData!J22/$B$48)*$B$47+$C$47,IF(I$1="Temp",MEBBaseTableData!J22*MEBRateData!SlopeTemp+MEBRateData!InterTemp,(MEBBaseTableData!J22/$B$48)*$B$46+$C$46)))</f>
        <v/>
      </c>
      <c r="J21" s="15" t="str">
        <f>IF(MEBBaseTableData!K22="","",IF(J$1="Enthalpy",(MEBBaseTableData!K22/$B$48)*$B$47+$C$47,IF(J$1="Temp",MEBBaseTableData!K22*MEBRateData!SlopeTemp+MEBRateData!InterTemp,(MEBBaseTableData!K22/$B$48)*$B$46+$C$46)))</f>
        <v/>
      </c>
      <c r="K21" s="15" t="str">
        <f>IF(MEBBaseTableData!L22="","",IF(K$1="Enthalpy",(MEBBaseTableData!L22/$B$48)*$B$47+$C$47,IF(K$1="Temp",MEBBaseTableData!L22*MEBRateData!SlopeTemp+MEBRateData!InterTemp,(MEBBaseTableData!L22/$B$48)*$B$46+$C$46)))</f>
        <v/>
      </c>
      <c r="L21" s="15" t="str">
        <f>IF(MEBBaseTableData!M22="","",IF(L$1="Enthalpy",(MEBBaseTableData!M22/$B$48)*$B$47+$C$47,IF(L$1="Temp",MEBBaseTableData!M22*MEBRateData!SlopeTemp+MEBRateData!InterTemp,(MEBBaseTableData!M22/$B$48)*$B$46+$C$46)))</f>
        <v/>
      </c>
      <c r="M21" s="15" t="str">
        <f>IF(MEBBaseTableData!N22="","",IF(M$1="Enthalpy",(MEBBaseTableData!N22/$B$48)*$B$47+$C$47,IF(M$1="Temp",MEBBaseTableData!N22*MEBRateData!SlopeTemp+MEBRateData!InterTemp,(MEBBaseTableData!N22/$B$48)*$B$46+$C$46)))</f>
        <v/>
      </c>
      <c r="N21" s="15" t="str">
        <f>IF(MEBBaseTableData!O22="","",IF(N$1="Enthalpy",(MEBBaseTableData!O22/$B$48)*$B$47+$C$47,IF(N$1="Temp",MEBBaseTableData!O22*MEBRateData!SlopeTemp+MEBRateData!InterTemp,(MEBBaseTableData!O22/$B$48)*$B$46+$C$46)))</f>
        <v/>
      </c>
      <c r="O21" s="15" t="str">
        <f>IF(MEBBaseTableData!P22="","",IF(O$1="Enthalpy",(MEBBaseTableData!P22/$B$48)*$B$47+$C$47,IF(O$1="Temp",MEBBaseTableData!P22*MEBRateData!SlopeTemp+MEBRateData!InterTemp,(MEBBaseTableData!P22/$B$48)*$B$46+$C$46)))</f>
        <v/>
      </c>
      <c r="P21" s="15" t="str">
        <f>IF(MEBBaseTableData!Q22="","",IF(P$1="Enthalpy",(MEBBaseTableData!Q22/$B$48)*$B$47+$C$47,IF(P$1="Temp",MEBBaseTableData!Q22*MEBRateData!SlopeTemp+MEBRateData!InterTemp,(MEBBaseTableData!Q22/$B$48)*$B$46+$C$46)))</f>
        <v/>
      </c>
      <c r="Q21" s="15" t="str">
        <f>IF(MEBBaseTableData!R22="","",IF(Q$1="Enthalpy",(MEBBaseTableData!R22/$B$48)*$B$47+$C$47,IF(Q$1="Temp",MEBBaseTableData!R22*MEBRateData!SlopeTemp+MEBRateData!InterTemp,(MEBBaseTableData!R22/$B$48)*$B$46+$C$46)))</f>
        <v/>
      </c>
      <c r="R21" s="15" t="str">
        <f>IF(MEBBaseTableData!S22="","",IF(R$1="Enthalpy",(MEBBaseTableData!S22/$B$48)*$B$47+$C$47,IF(R$1="Temp",MEBBaseTableData!S22*MEBRateData!SlopeTemp+MEBRateData!InterTemp,(MEBBaseTableData!S22/$B$48)*$B$46+$C$46)))</f>
        <v/>
      </c>
      <c r="S21" s="15" t="str">
        <f>IF(MEBBaseTableData!T22="","",IF(S$1="Enthalpy",(MEBBaseTableData!T22/$B$48)*$B$47+$C$47,IF(S$1="Temp",MEBBaseTableData!T22*MEBRateData!SlopeTemp+MEBRateData!InterTemp,(MEBBaseTableData!T22/$B$48)*$B$46+$C$46)))</f>
        <v/>
      </c>
      <c r="T21" s="15" t="str">
        <f>IF(MEBBaseTableData!U22="","",IF(T$1="Enthalpy",(MEBBaseTableData!U22/$B$48)*$B$47+$C$47,IF(T$1="Temp",MEBBaseTableData!U22*MEBRateData!SlopeTemp+MEBRateData!InterTemp,(MEBBaseTableData!U22/$B$48)*$B$46+$C$46)))</f>
        <v/>
      </c>
      <c r="U21" s="15" t="str">
        <f>IF(MEBBaseTableData!V22="","",IF(U$1="Enthalpy",(MEBBaseTableData!V22/$B$48)*$B$47+$C$47,IF(U$1="Temp",MEBBaseTableData!V22*MEBRateData!SlopeTemp+MEBRateData!InterTemp,(MEBBaseTableData!V22/$B$48)*$B$46+$C$46)))</f>
        <v/>
      </c>
      <c r="V21" s="15" t="str">
        <f>IF(MEBBaseTableData!W22="","",IF(V$1="Enthalpy",(MEBBaseTableData!W22/$B$48)*$B$47+$C$47,IF(V$1="Temp",MEBBaseTableData!W22*MEBRateData!SlopeTemp+MEBRateData!InterTemp,(MEBBaseTableData!W22/$B$48)*$B$46+$C$46)))</f>
        <v/>
      </c>
      <c r="W21" s="15" t="str">
        <f>IF(MEBBaseTableData!X22="","",IF(W$1="Enthalpy",(MEBBaseTableData!X22/$B$48)*$B$47+$C$47,IF(W$1="Temp",MEBBaseTableData!X22*MEBRateData!SlopeTemp+MEBRateData!InterTemp,(MEBBaseTableData!X22/$B$48)*$B$46+$C$46)))</f>
        <v/>
      </c>
      <c r="X21" s="15" t="str">
        <f>IF(MEBBaseTableData!Y22="","",IF(X$1="Enthalpy",(MEBBaseTableData!Y22/$B$48)*$B$47+$C$47,IF(X$1="Temp",MEBBaseTableData!Y22*MEBRateData!SlopeTemp+MEBRateData!InterTemp,(MEBBaseTableData!Y22/$B$48)*$B$46+$C$46)))</f>
        <v/>
      </c>
      <c r="Y21" s="15" t="str">
        <f>IF(MEBBaseTableData!Z22="","",IF(Y$1="Enthalpy",(MEBBaseTableData!Z22/$B$48)*$B$47+$C$47,IF(Y$1="Temp",MEBBaseTableData!Z22*MEBRateData!SlopeTemp+MEBRateData!InterTemp,(MEBBaseTableData!Z22/$B$48)*$B$46+$C$46)))</f>
        <v/>
      </c>
      <c r="Z21" s="15" t="str">
        <f>IF(MEBBaseTableData!AA22="","",IF(Z$1="Enthalpy",(MEBBaseTableData!AA22/$B$48)*$B$47+$C$47,IF(Z$1="Temp",MEBBaseTableData!AA22*MEBRateData!SlopeTemp+MEBRateData!InterTemp,(MEBBaseTableData!AA22/$B$48)*$B$46+$C$46)))</f>
        <v/>
      </c>
      <c r="AA21" s="15" t="str">
        <f>IF(MEBBaseTableData!AB22="","",IF(AA$1="Enthalpy",(MEBBaseTableData!AB22/$B$48)*$B$47+$C$47,IF(AA$1="Temp",MEBBaseTableData!AB22*MEBRateData!SlopeTemp+MEBRateData!InterTemp,(MEBBaseTableData!AB22/$B$48)*$B$46+$C$46)))</f>
        <v/>
      </c>
      <c r="AB21" s="15" t="str">
        <f>IF(MEBBaseTableData!AC22="","",IF(AB$1="Enthalpy",(MEBBaseTableData!AC22/$B$48)*$B$47+$C$47,IF(AB$1="Temp",MEBBaseTableData!AC22*MEBRateData!SlopeTemp+MEBRateData!InterTemp,(MEBBaseTableData!AC22/$B$48)*$B$46+$C$46)))</f>
        <v/>
      </c>
      <c r="AC21" s="15" t="str">
        <f>IF(MEBBaseTableData!AD22="","",IF(AC$1="Enthalpy",(MEBBaseTableData!AD22/$B$48)*$B$47+$C$47,IF(AC$1="Temp",MEBBaseTableData!AD22*MEBRateData!SlopeTemp+MEBRateData!InterTemp,(MEBBaseTableData!AD22/$B$48)*$B$46+$C$46)))</f>
        <v/>
      </c>
      <c r="AD21" s="15" t="str">
        <f>IF(MEBBaseTableData!AE22="","",IF(AD$1="Enthalpy",(MEBBaseTableData!AE22/$B$48)*$B$47+$C$47,IF(AD$1="Temp",MEBBaseTableData!AE22*MEBRateData!SlopeTemp+MEBRateData!InterTemp,(MEBBaseTableData!AE22/$B$48)*$B$46+$C$46)))</f>
        <v/>
      </c>
      <c r="AE21" s="15" t="str">
        <f>IF(MEBBaseTableData!AF22="","",IF(AE$1="Enthalpy",(MEBBaseTableData!AF22/$B$48)*$B$47+$C$47,IF(AE$1="Temp",MEBBaseTableData!AF22*MEBRateData!SlopeTemp+MEBRateData!InterTemp,(MEBBaseTableData!AF22/$B$48)*$B$46+$C$46)))</f>
        <v/>
      </c>
      <c r="AF21" s="15" t="str">
        <f>IF(MEBBaseTableData!AG22="","",IF(AF$1="Enthalpy",(MEBBaseTableData!AG22/$B$48)*$B$47+$C$47,IF(AF$1="Temp",MEBBaseTableData!AG22*MEBRateData!SlopeTemp+MEBRateData!InterTemp,(MEBBaseTableData!AG22/$B$48)*$B$46+$C$46)))</f>
        <v/>
      </c>
      <c r="AG21" s="15" t="str">
        <f>IF(MEBBaseTableData!AH22="","",IF(AG$1="Enthalpy",(MEBBaseTableData!AH22/$B$48)*$B$47+$C$47,IF(AG$1="Temp",MEBBaseTableData!AH22*MEBRateData!SlopeTemp+MEBRateData!InterTemp,(MEBBaseTableData!AH22/$B$48)*$B$46+$C$46)))</f>
        <v/>
      </c>
      <c r="AH21" s="15" t="str">
        <f>IF(MEBBaseTableData!AI22="","",IF(AH$1="Enthalpy",(MEBBaseTableData!AI22/$B$48)*$B$47+$C$47,IF(AH$1="Temp",MEBBaseTableData!AI22*MEBRateData!SlopeTemp+MEBRateData!InterTemp,(MEBBaseTableData!AI22/$B$48)*$B$46+$C$46)))</f>
        <v/>
      </c>
      <c r="AI21" s="15" t="str">
        <f>IF(MEBBaseTableData!AJ22="","",IF(AI$1="Enthalpy",(MEBBaseTableData!AJ22/$B$48)*$B$47+$C$47,IF(AI$1="Temp",MEBBaseTableData!AJ22*MEBRateData!SlopeTemp+MEBRateData!InterTemp,(MEBBaseTableData!AJ22/$B$48)*$B$46+$C$46)))</f>
        <v/>
      </c>
      <c r="AJ21" s="15" t="str">
        <f>IF(MEBBaseTableData!AK22="","",IF(AJ$1="Enthalpy",(MEBBaseTableData!AK22/$B$48)*$B$47+$C$47,IF(AJ$1="Temp",MEBBaseTableData!AK22*MEBRateData!SlopeTemp+MEBRateData!InterTemp,(MEBBaseTableData!AK22/$B$48)*$B$46+$C$46)))</f>
        <v/>
      </c>
    </row>
    <row r="22" spans="1:36" x14ac:dyDescent="0.15">
      <c r="A22" s="13" t="str">
        <f>IF(MEBBaseTableData!A23="","",MEBBaseTableData!A23)</f>
        <v/>
      </c>
      <c r="B22" s="15" t="str">
        <f>IF(MEBBaseTableData!C23="","",IF(B$1="Enthalpy",(MEBBaseTableData!C23/$B$48)*$B$47+$C$47,IF(B$1="Temp",MEBBaseTableData!C23*MEBRateData!SlopeTemp+MEBRateData!InterTemp,(MEBBaseTableData!C23/$B$48)*$B$46+$C$46)))</f>
        <v/>
      </c>
      <c r="C22" s="15" t="str">
        <f>IF(MEBBaseTableData!D23="","",IF(C$1="Enthalpy",(MEBBaseTableData!D23/$B$48)*$B$47+$C$47,IF(C$1="Temp",MEBBaseTableData!D23*MEBRateData!SlopeTemp+MEBRateData!InterTemp,(MEBBaseTableData!D23/$B$48)*$B$46+$C$46)))</f>
        <v/>
      </c>
      <c r="D22" s="15" t="str">
        <f>IF(MEBBaseTableData!E23="","",IF(D$1="Enthalpy",(MEBBaseTableData!E23/$B$48)*$B$47+$C$47,IF(D$1="Temp",MEBBaseTableData!E23*MEBRateData!SlopeTemp+MEBRateData!InterTemp,(MEBBaseTableData!E23/$B$48)*$B$46+$C$46)))</f>
        <v/>
      </c>
      <c r="E22" s="15" t="str">
        <f>IF(MEBBaseTableData!F23="","",IF(E$1="Enthalpy",(MEBBaseTableData!F23/$B$48)*$B$47+$C$47,IF(E$1="Temp",MEBBaseTableData!F23*MEBRateData!SlopeTemp+MEBRateData!InterTemp,(MEBBaseTableData!F23/$B$48)*$B$46+$C$46)))</f>
        <v/>
      </c>
      <c r="F22" s="15" t="str">
        <f>IF(MEBBaseTableData!G23="","",IF(F$1="Enthalpy",(MEBBaseTableData!G23/$B$48)*$B$47+$C$47,IF(F$1="Temp",MEBBaseTableData!G23*MEBRateData!SlopeTemp+MEBRateData!InterTemp,(MEBBaseTableData!G23/$B$48)*$B$46+$C$46)))</f>
        <v/>
      </c>
      <c r="G22" s="15" t="str">
        <f>IF(MEBBaseTableData!H23="","",IF(G$1="Enthalpy",(MEBBaseTableData!H23/$B$48)*$B$47+$C$47,IF(G$1="Temp",MEBBaseTableData!H23*MEBRateData!SlopeTemp+MEBRateData!InterTemp,(MEBBaseTableData!H23/$B$48)*$B$46+$C$46)))</f>
        <v/>
      </c>
      <c r="H22" s="15" t="str">
        <f>IF(MEBBaseTableData!I23="","",IF(H$1="Enthalpy",(MEBBaseTableData!I23/$B$48)*$B$47+$C$47,IF(H$1="Temp",MEBBaseTableData!I23*MEBRateData!SlopeTemp+MEBRateData!InterTemp,(MEBBaseTableData!I23/$B$48)*$B$46+$C$46)))</f>
        <v/>
      </c>
      <c r="I22" s="15" t="str">
        <f>IF(MEBBaseTableData!J23="","",IF(I$1="Enthalpy",(MEBBaseTableData!J23/$B$48)*$B$47+$C$47,IF(I$1="Temp",MEBBaseTableData!J23*MEBRateData!SlopeTemp+MEBRateData!InterTemp,(MEBBaseTableData!J23/$B$48)*$B$46+$C$46)))</f>
        <v/>
      </c>
      <c r="J22" s="15" t="str">
        <f>IF(MEBBaseTableData!K23="","",IF(J$1="Enthalpy",(MEBBaseTableData!K23/$B$48)*$B$47+$C$47,IF(J$1="Temp",MEBBaseTableData!K23*MEBRateData!SlopeTemp+MEBRateData!InterTemp,(MEBBaseTableData!K23/$B$48)*$B$46+$C$46)))</f>
        <v/>
      </c>
      <c r="K22" s="15" t="str">
        <f>IF(MEBBaseTableData!L23="","",IF(K$1="Enthalpy",(MEBBaseTableData!L23/$B$48)*$B$47+$C$47,IF(K$1="Temp",MEBBaseTableData!L23*MEBRateData!SlopeTemp+MEBRateData!InterTemp,(MEBBaseTableData!L23/$B$48)*$B$46+$C$46)))</f>
        <v/>
      </c>
      <c r="L22" s="15" t="str">
        <f>IF(MEBBaseTableData!M23="","",IF(L$1="Enthalpy",(MEBBaseTableData!M23/$B$48)*$B$47+$C$47,IF(L$1="Temp",MEBBaseTableData!M23*MEBRateData!SlopeTemp+MEBRateData!InterTemp,(MEBBaseTableData!M23/$B$48)*$B$46+$C$46)))</f>
        <v/>
      </c>
      <c r="M22" s="15" t="str">
        <f>IF(MEBBaseTableData!N23="","",IF(M$1="Enthalpy",(MEBBaseTableData!N23/$B$48)*$B$47+$C$47,IF(M$1="Temp",MEBBaseTableData!N23*MEBRateData!SlopeTemp+MEBRateData!InterTemp,(MEBBaseTableData!N23/$B$48)*$B$46+$C$46)))</f>
        <v/>
      </c>
      <c r="N22" s="15" t="str">
        <f>IF(MEBBaseTableData!O23="","",IF(N$1="Enthalpy",(MEBBaseTableData!O23/$B$48)*$B$47+$C$47,IF(N$1="Temp",MEBBaseTableData!O23*MEBRateData!SlopeTemp+MEBRateData!InterTemp,(MEBBaseTableData!O23/$B$48)*$B$46+$C$46)))</f>
        <v/>
      </c>
      <c r="O22" s="15" t="str">
        <f>IF(MEBBaseTableData!P23="","",IF(O$1="Enthalpy",(MEBBaseTableData!P23/$B$48)*$B$47+$C$47,IF(O$1="Temp",MEBBaseTableData!P23*MEBRateData!SlopeTemp+MEBRateData!InterTemp,(MEBBaseTableData!P23/$B$48)*$B$46+$C$46)))</f>
        <v/>
      </c>
      <c r="P22" s="15" t="str">
        <f>IF(MEBBaseTableData!Q23="","",IF(P$1="Enthalpy",(MEBBaseTableData!Q23/$B$48)*$B$47+$C$47,IF(P$1="Temp",MEBBaseTableData!Q23*MEBRateData!SlopeTemp+MEBRateData!InterTemp,(MEBBaseTableData!Q23/$B$48)*$B$46+$C$46)))</f>
        <v/>
      </c>
      <c r="Q22" s="15" t="str">
        <f>IF(MEBBaseTableData!R23="","",IF(Q$1="Enthalpy",(MEBBaseTableData!R23/$B$48)*$B$47+$C$47,IF(Q$1="Temp",MEBBaseTableData!R23*MEBRateData!SlopeTemp+MEBRateData!InterTemp,(MEBBaseTableData!R23/$B$48)*$B$46+$C$46)))</f>
        <v/>
      </c>
      <c r="R22" s="15" t="str">
        <f>IF(MEBBaseTableData!S23="","",IF(R$1="Enthalpy",(MEBBaseTableData!S23/$B$48)*$B$47+$C$47,IF(R$1="Temp",MEBBaseTableData!S23*MEBRateData!SlopeTemp+MEBRateData!InterTemp,(MEBBaseTableData!S23/$B$48)*$B$46+$C$46)))</f>
        <v/>
      </c>
      <c r="S22" s="15" t="str">
        <f>IF(MEBBaseTableData!T23="","",IF(S$1="Enthalpy",(MEBBaseTableData!T23/$B$48)*$B$47+$C$47,IF(S$1="Temp",MEBBaseTableData!T23*MEBRateData!SlopeTemp+MEBRateData!InterTemp,(MEBBaseTableData!T23/$B$48)*$B$46+$C$46)))</f>
        <v/>
      </c>
      <c r="T22" s="15" t="str">
        <f>IF(MEBBaseTableData!U23="","",IF(T$1="Enthalpy",(MEBBaseTableData!U23/$B$48)*$B$47+$C$47,IF(T$1="Temp",MEBBaseTableData!U23*MEBRateData!SlopeTemp+MEBRateData!InterTemp,(MEBBaseTableData!U23/$B$48)*$B$46+$C$46)))</f>
        <v/>
      </c>
      <c r="U22" s="15" t="str">
        <f>IF(MEBBaseTableData!V23="","",IF(U$1="Enthalpy",(MEBBaseTableData!V23/$B$48)*$B$47+$C$47,IF(U$1="Temp",MEBBaseTableData!V23*MEBRateData!SlopeTemp+MEBRateData!InterTemp,(MEBBaseTableData!V23/$B$48)*$B$46+$C$46)))</f>
        <v/>
      </c>
      <c r="V22" s="15" t="str">
        <f>IF(MEBBaseTableData!W23="","",IF(V$1="Enthalpy",(MEBBaseTableData!W23/$B$48)*$B$47+$C$47,IF(V$1="Temp",MEBBaseTableData!W23*MEBRateData!SlopeTemp+MEBRateData!InterTemp,(MEBBaseTableData!W23/$B$48)*$B$46+$C$46)))</f>
        <v/>
      </c>
      <c r="W22" s="15" t="str">
        <f>IF(MEBBaseTableData!X23="","",IF(W$1="Enthalpy",(MEBBaseTableData!X23/$B$48)*$B$47+$C$47,IF(W$1="Temp",MEBBaseTableData!X23*MEBRateData!SlopeTemp+MEBRateData!InterTemp,(MEBBaseTableData!X23/$B$48)*$B$46+$C$46)))</f>
        <v/>
      </c>
      <c r="X22" s="15" t="str">
        <f>IF(MEBBaseTableData!Y23="","",IF(X$1="Enthalpy",(MEBBaseTableData!Y23/$B$48)*$B$47+$C$47,IF(X$1="Temp",MEBBaseTableData!Y23*MEBRateData!SlopeTemp+MEBRateData!InterTemp,(MEBBaseTableData!Y23/$B$48)*$B$46+$C$46)))</f>
        <v/>
      </c>
      <c r="Y22" s="15" t="str">
        <f>IF(MEBBaseTableData!Z23="","",IF(Y$1="Enthalpy",(MEBBaseTableData!Z23/$B$48)*$B$47+$C$47,IF(Y$1="Temp",MEBBaseTableData!Z23*MEBRateData!SlopeTemp+MEBRateData!InterTemp,(MEBBaseTableData!Z23/$B$48)*$B$46+$C$46)))</f>
        <v/>
      </c>
      <c r="Z22" s="15" t="str">
        <f>IF(MEBBaseTableData!AA23="","",IF(Z$1="Enthalpy",(MEBBaseTableData!AA23/$B$48)*$B$47+$C$47,IF(Z$1="Temp",MEBBaseTableData!AA23*MEBRateData!SlopeTemp+MEBRateData!InterTemp,(MEBBaseTableData!AA23/$B$48)*$B$46+$C$46)))</f>
        <v/>
      </c>
      <c r="AA22" s="15" t="str">
        <f>IF(MEBBaseTableData!AB23="","",IF(AA$1="Enthalpy",(MEBBaseTableData!AB23/$B$48)*$B$47+$C$47,IF(AA$1="Temp",MEBBaseTableData!AB23*MEBRateData!SlopeTemp+MEBRateData!InterTemp,(MEBBaseTableData!AB23/$B$48)*$B$46+$C$46)))</f>
        <v/>
      </c>
      <c r="AB22" s="15" t="str">
        <f>IF(MEBBaseTableData!AC23="","",IF(AB$1="Enthalpy",(MEBBaseTableData!AC23/$B$48)*$B$47+$C$47,IF(AB$1="Temp",MEBBaseTableData!AC23*MEBRateData!SlopeTemp+MEBRateData!InterTemp,(MEBBaseTableData!AC23/$B$48)*$B$46+$C$46)))</f>
        <v/>
      </c>
      <c r="AC22" s="15" t="str">
        <f>IF(MEBBaseTableData!AD23="","",IF(AC$1="Enthalpy",(MEBBaseTableData!AD23/$B$48)*$B$47+$C$47,IF(AC$1="Temp",MEBBaseTableData!AD23*MEBRateData!SlopeTemp+MEBRateData!InterTemp,(MEBBaseTableData!AD23/$B$48)*$B$46+$C$46)))</f>
        <v/>
      </c>
      <c r="AD22" s="15" t="str">
        <f>IF(MEBBaseTableData!AE23="","",IF(AD$1="Enthalpy",(MEBBaseTableData!AE23/$B$48)*$B$47+$C$47,IF(AD$1="Temp",MEBBaseTableData!AE23*MEBRateData!SlopeTemp+MEBRateData!InterTemp,(MEBBaseTableData!AE23/$B$48)*$B$46+$C$46)))</f>
        <v/>
      </c>
      <c r="AE22" s="15" t="str">
        <f>IF(MEBBaseTableData!AF23="","",IF(AE$1="Enthalpy",(MEBBaseTableData!AF23/$B$48)*$B$47+$C$47,IF(AE$1="Temp",MEBBaseTableData!AF23*MEBRateData!SlopeTemp+MEBRateData!InterTemp,(MEBBaseTableData!AF23/$B$48)*$B$46+$C$46)))</f>
        <v/>
      </c>
      <c r="AF22" s="15" t="str">
        <f>IF(MEBBaseTableData!AG23="","",IF(AF$1="Enthalpy",(MEBBaseTableData!AG23/$B$48)*$B$47+$C$47,IF(AF$1="Temp",MEBBaseTableData!AG23*MEBRateData!SlopeTemp+MEBRateData!InterTemp,(MEBBaseTableData!AG23/$B$48)*$B$46+$C$46)))</f>
        <v/>
      </c>
      <c r="AG22" s="15" t="str">
        <f>IF(MEBBaseTableData!AH23="","",IF(AG$1="Enthalpy",(MEBBaseTableData!AH23/$B$48)*$B$47+$C$47,IF(AG$1="Temp",MEBBaseTableData!AH23*MEBRateData!SlopeTemp+MEBRateData!InterTemp,(MEBBaseTableData!AH23/$B$48)*$B$46+$C$46)))</f>
        <v/>
      </c>
      <c r="AH22" s="15" t="str">
        <f>IF(MEBBaseTableData!AI23="","",IF(AH$1="Enthalpy",(MEBBaseTableData!AI23/$B$48)*$B$47+$C$47,IF(AH$1="Temp",MEBBaseTableData!AI23*MEBRateData!SlopeTemp+MEBRateData!InterTemp,(MEBBaseTableData!AI23/$B$48)*$B$46+$C$46)))</f>
        <v/>
      </c>
      <c r="AI22" s="15" t="str">
        <f>IF(MEBBaseTableData!AJ23="","",IF(AI$1="Enthalpy",(MEBBaseTableData!AJ23/$B$48)*$B$47+$C$47,IF(AI$1="Temp",MEBBaseTableData!AJ23*MEBRateData!SlopeTemp+MEBRateData!InterTemp,(MEBBaseTableData!AJ23/$B$48)*$B$46+$C$46)))</f>
        <v/>
      </c>
      <c r="AJ22" s="15" t="str">
        <f>IF(MEBBaseTableData!AK23="","",IF(AJ$1="Enthalpy",(MEBBaseTableData!AK23/$B$48)*$B$47+$C$47,IF(AJ$1="Temp",MEBBaseTableData!AK23*MEBRateData!SlopeTemp+MEBRateData!InterTemp,(MEBBaseTableData!AK23/$B$48)*$B$46+$C$46)))</f>
        <v/>
      </c>
    </row>
    <row r="23" spans="1:36" x14ac:dyDescent="0.15">
      <c r="A23" s="13" t="str">
        <f>IF(MEBBaseTableData!A24="","",MEBBaseTableData!A24)</f>
        <v/>
      </c>
      <c r="B23" s="15" t="str">
        <f>IF(MEBBaseTableData!C24="","",IF(B$1="Enthalpy",(MEBBaseTableData!C24/$B$48)*$B$47+$C$47,IF(B$1="Temp",MEBBaseTableData!C24*MEBRateData!SlopeTemp+MEBRateData!InterTemp,(MEBBaseTableData!C24/$B$48)*$B$46+$C$46)))</f>
        <v/>
      </c>
      <c r="C23" s="15" t="str">
        <f>IF(MEBBaseTableData!D24="","",IF(C$1="Enthalpy",(MEBBaseTableData!D24/$B$48)*$B$47+$C$47,IF(C$1="Temp",MEBBaseTableData!D24*MEBRateData!SlopeTemp+MEBRateData!InterTemp,(MEBBaseTableData!D24/$B$48)*$B$46+$C$46)))</f>
        <v/>
      </c>
      <c r="D23" s="15" t="str">
        <f>IF(MEBBaseTableData!E24="","",IF(D$1="Enthalpy",(MEBBaseTableData!E24/$B$48)*$B$47+$C$47,IF(D$1="Temp",MEBBaseTableData!E24*MEBRateData!SlopeTemp+MEBRateData!InterTemp,(MEBBaseTableData!E24/$B$48)*$B$46+$C$46)))</f>
        <v/>
      </c>
      <c r="E23" s="15" t="str">
        <f>IF(MEBBaseTableData!F24="","",IF(E$1="Enthalpy",(MEBBaseTableData!F24/$B$48)*$B$47+$C$47,IF(E$1="Temp",MEBBaseTableData!F24*MEBRateData!SlopeTemp+MEBRateData!InterTemp,(MEBBaseTableData!F24/$B$48)*$B$46+$C$46)))</f>
        <v/>
      </c>
      <c r="F23" s="15" t="str">
        <f>IF(MEBBaseTableData!G24="","",IF(F$1="Enthalpy",(MEBBaseTableData!G24/$B$48)*$B$47+$C$47,IF(F$1="Temp",MEBBaseTableData!G24*MEBRateData!SlopeTemp+MEBRateData!InterTemp,(MEBBaseTableData!G24/$B$48)*$B$46+$C$46)))</f>
        <v/>
      </c>
      <c r="G23" s="15" t="str">
        <f>IF(MEBBaseTableData!H24="","",IF(G$1="Enthalpy",(MEBBaseTableData!H24/$B$48)*$B$47+$C$47,IF(G$1="Temp",MEBBaseTableData!H24*MEBRateData!SlopeTemp+MEBRateData!InterTemp,(MEBBaseTableData!H24/$B$48)*$B$46+$C$46)))</f>
        <v/>
      </c>
      <c r="H23" s="15" t="str">
        <f>IF(MEBBaseTableData!I24="","",IF(H$1="Enthalpy",(MEBBaseTableData!I24/$B$48)*$B$47+$C$47,IF(H$1="Temp",MEBBaseTableData!I24*MEBRateData!SlopeTemp+MEBRateData!InterTemp,(MEBBaseTableData!I24/$B$48)*$B$46+$C$46)))</f>
        <v/>
      </c>
      <c r="I23" s="15" t="str">
        <f>IF(MEBBaseTableData!J24="","",IF(I$1="Enthalpy",(MEBBaseTableData!J24/$B$48)*$B$47+$C$47,IF(I$1="Temp",MEBBaseTableData!J24*MEBRateData!SlopeTemp+MEBRateData!InterTemp,(MEBBaseTableData!J24/$B$48)*$B$46+$C$46)))</f>
        <v/>
      </c>
      <c r="J23" s="15" t="str">
        <f>IF(MEBBaseTableData!K24="","",IF(J$1="Enthalpy",(MEBBaseTableData!K24/$B$48)*$B$47+$C$47,IF(J$1="Temp",MEBBaseTableData!K24*MEBRateData!SlopeTemp+MEBRateData!InterTemp,(MEBBaseTableData!K24/$B$48)*$B$46+$C$46)))</f>
        <v/>
      </c>
      <c r="K23" s="15" t="str">
        <f>IF(MEBBaseTableData!L24="","",IF(K$1="Enthalpy",(MEBBaseTableData!L24/$B$48)*$B$47+$C$47,IF(K$1="Temp",MEBBaseTableData!L24*MEBRateData!SlopeTemp+MEBRateData!InterTemp,(MEBBaseTableData!L24/$B$48)*$B$46+$C$46)))</f>
        <v/>
      </c>
      <c r="L23" s="15" t="str">
        <f>IF(MEBBaseTableData!M24="","",IF(L$1="Enthalpy",(MEBBaseTableData!M24/$B$48)*$B$47+$C$47,IF(L$1="Temp",MEBBaseTableData!M24*MEBRateData!SlopeTemp+MEBRateData!InterTemp,(MEBBaseTableData!M24/$B$48)*$B$46+$C$46)))</f>
        <v/>
      </c>
      <c r="M23" s="15" t="str">
        <f>IF(MEBBaseTableData!N24="","",IF(M$1="Enthalpy",(MEBBaseTableData!N24/$B$48)*$B$47+$C$47,IF(M$1="Temp",MEBBaseTableData!N24*MEBRateData!SlopeTemp+MEBRateData!InterTemp,(MEBBaseTableData!N24/$B$48)*$B$46+$C$46)))</f>
        <v/>
      </c>
      <c r="N23" s="15" t="str">
        <f>IF(MEBBaseTableData!O24="","",IF(N$1="Enthalpy",(MEBBaseTableData!O24/$B$48)*$B$47+$C$47,IF(N$1="Temp",MEBBaseTableData!O24*MEBRateData!SlopeTemp+MEBRateData!InterTemp,(MEBBaseTableData!O24/$B$48)*$B$46+$C$46)))</f>
        <v/>
      </c>
      <c r="O23" s="15" t="str">
        <f>IF(MEBBaseTableData!P24="","",IF(O$1="Enthalpy",(MEBBaseTableData!P24/$B$48)*$B$47+$C$47,IF(O$1="Temp",MEBBaseTableData!P24*MEBRateData!SlopeTemp+MEBRateData!InterTemp,(MEBBaseTableData!P24/$B$48)*$B$46+$C$46)))</f>
        <v/>
      </c>
      <c r="P23" s="15" t="str">
        <f>IF(MEBBaseTableData!Q24="","",IF(P$1="Enthalpy",(MEBBaseTableData!Q24/$B$48)*$B$47+$C$47,IF(P$1="Temp",MEBBaseTableData!Q24*MEBRateData!SlopeTemp+MEBRateData!InterTemp,(MEBBaseTableData!Q24/$B$48)*$B$46+$C$46)))</f>
        <v/>
      </c>
      <c r="Q23" s="15" t="str">
        <f>IF(MEBBaseTableData!R24="","",IF(Q$1="Enthalpy",(MEBBaseTableData!R24/$B$48)*$B$47+$C$47,IF(Q$1="Temp",MEBBaseTableData!R24*MEBRateData!SlopeTemp+MEBRateData!InterTemp,(MEBBaseTableData!R24/$B$48)*$B$46+$C$46)))</f>
        <v/>
      </c>
      <c r="R23" s="15" t="str">
        <f>IF(MEBBaseTableData!S24="","",IF(R$1="Enthalpy",(MEBBaseTableData!S24/$B$48)*$B$47+$C$47,IF(R$1="Temp",MEBBaseTableData!S24*MEBRateData!SlopeTemp+MEBRateData!InterTemp,(MEBBaseTableData!S24/$B$48)*$B$46+$C$46)))</f>
        <v/>
      </c>
      <c r="S23" s="15" t="str">
        <f>IF(MEBBaseTableData!T24="","",IF(S$1="Enthalpy",(MEBBaseTableData!T24/$B$48)*$B$47+$C$47,IF(S$1="Temp",MEBBaseTableData!T24*MEBRateData!SlopeTemp+MEBRateData!InterTemp,(MEBBaseTableData!T24/$B$48)*$B$46+$C$46)))</f>
        <v/>
      </c>
      <c r="T23" s="15" t="str">
        <f>IF(MEBBaseTableData!U24="","",IF(T$1="Enthalpy",(MEBBaseTableData!U24/$B$48)*$B$47+$C$47,IF(T$1="Temp",MEBBaseTableData!U24*MEBRateData!SlopeTemp+MEBRateData!InterTemp,(MEBBaseTableData!U24/$B$48)*$B$46+$C$46)))</f>
        <v/>
      </c>
      <c r="U23" s="15" t="str">
        <f>IF(MEBBaseTableData!V24="","",IF(U$1="Enthalpy",(MEBBaseTableData!V24/$B$48)*$B$47+$C$47,IF(U$1="Temp",MEBBaseTableData!V24*MEBRateData!SlopeTemp+MEBRateData!InterTemp,(MEBBaseTableData!V24/$B$48)*$B$46+$C$46)))</f>
        <v/>
      </c>
      <c r="V23" s="15" t="str">
        <f>IF(MEBBaseTableData!W24="","",IF(V$1="Enthalpy",(MEBBaseTableData!W24/$B$48)*$B$47+$C$47,IF(V$1="Temp",MEBBaseTableData!W24*MEBRateData!SlopeTemp+MEBRateData!InterTemp,(MEBBaseTableData!W24/$B$48)*$B$46+$C$46)))</f>
        <v/>
      </c>
      <c r="W23" s="15" t="str">
        <f>IF(MEBBaseTableData!X24="","",IF(W$1="Enthalpy",(MEBBaseTableData!X24/$B$48)*$B$47+$C$47,IF(W$1="Temp",MEBBaseTableData!X24*MEBRateData!SlopeTemp+MEBRateData!InterTemp,(MEBBaseTableData!X24/$B$48)*$B$46+$C$46)))</f>
        <v/>
      </c>
      <c r="X23" s="15" t="str">
        <f>IF(MEBBaseTableData!Y24="","",IF(X$1="Enthalpy",(MEBBaseTableData!Y24/$B$48)*$B$47+$C$47,IF(X$1="Temp",MEBBaseTableData!Y24*MEBRateData!SlopeTemp+MEBRateData!InterTemp,(MEBBaseTableData!Y24/$B$48)*$B$46+$C$46)))</f>
        <v/>
      </c>
      <c r="Y23" s="15" t="str">
        <f>IF(MEBBaseTableData!Z24="","",IF(Y$1="Enthalpy",(MEBBaseTableData!Z24/$B$48)*$B$47+$C$47,IF(Y$1="Temp",MEBBaseTableData!Z24*MEBRateData!SlopeTemp+MEBRateData!InterTemp,(MEBBaseTableData!Z24/$B$48)*$B$46+$C$46)))</f>
        <v/>
      </c>
      <c r="Z23" s="15" t="str">
        <f>IF(MEBBaseTableData!AA24="","",IF(Z$1="Enthalpy",(MEBBaseTableData!AA24/$B$48)*$B$47+$C$47,IF(Z$1="Temp",MEBBaseTableData!AA24*MEBRateData!SlopeTemp+MEBRateData!InterTemp,(MEBBaseTableData!AA24/$B$48)*$B$46+$C$46)))</f>
        <v/>
      </c>
      <c r="AA23" s="15" t="str">
        <f>IF(MEBBaseTableData!AB24="","",IF(AA$1="Enthalpy",(MEBBaseTableData!AB24/$B$48)*$B$47+$C$47,IF(AA$1="Temp",MEBBaseTableData!AB24*MEBRateData!SlopeTemp+MEBRateData!InterTemp,(MEBBaseTableData!AB24/$B$48)*$B$46+$C$46)))</f>
        <v/>
      </c>
      <c r="AB23" s="15" t="str">
        <f>IF(MEBBaseTableData!AC24="","",IF(AB$1="Enthalpy",(MEBBaseTableData!AC24/$B$48)*$B$47+$C$47,IF(AB$1="Temp",MEBBaseTableData!AC24*MEBRateData!SlopeTemp+MEBRateData!InterTemp,(MEBBaseTableData!AC24/$B$48)*$B$46+$C$46)))</f>
        <v/>
      </c>
      <c r="AC23" s="15" t="str">
        <f>IF(MEBBaseTableData!AD24="","",IF(AC$1="Enthalpy",(MEBBaseTableData!AD24/$B$48)*$B$47+$C$47,IF(AC$1="Temp",MEBBaseTableData!AD24*MEBRateData!SlopeTemp+MEBRateData!InterTemp,(MEBBaseTableData!AD24/$B$48)*$B$46+$C$46)))</f>
        <v/>
      </c>
      <c r="AD23" s="15" t="str">
        <f>IF(MEBBaseTableData!AE24="","",IF(AD$1="Enthalpy",(MEBBaseTableData!AE24/$B$48)*$B$47+$C$47,IF(AD$1="Temp",MEBBaseTableData!AE24*MEBRateData!SlopeTemp+MEBRateData!InterTemp,(MEBBaseTableData!AE24/$B$48)*$B$46+$C$46)))</f>
        <v/>
      </c>
      <c r="AE23" s="15" t="str">
        <f>IF(MEBBaseTableData!AF24="","",IF(AE$1="Enthalpy",(MEBBaseTableData!AF24/$B$48)*$B$47+$C$47,IF(AE$1="Temp",MEBBaseTableData!AF24*MEBRateData!SlopeTemp+MEBRateData!InterTemp,(MEBBaseTableData!AF24/$B$48)*$B$46+$C$46)))</f>
        <v/>
      </c>
      <c r="AF23" s="15" t="str">
        <f>IF(MEBBaseTableData!AG24="","",IF(AF$1="Enthalpy",(MEBBaseTableData!AG24/$B$48)*$B$47+$C$47,IF(AF$1="Temp",MEBBaseTableData!AG24*MEBRateData!SlopeTemp+MEBRateData!InterTemp,(MEBBaseTableData!AG24/$B$48)*$B$46+$C$46)))</f>
        <v/>
      </c>
      <c r="AG23" s="15" t="str">
        <f>IF(MEBBaseTableData!AH24="","",IF(AG$1="Enthalpy",(MEBBaseTableData!AH24/$B$48)*$B$47+$C$47,IF(AG$1="Temp",MEBBaseTableData!AH24*MEBRateData!SlopeTemp+MEBRateData!InterTemp,(MEBBaseTableData!AH24/$B$48)*$B$46+$C$46)))</f>
        <v/>
      </c>
      <c r="AH23" s="15" t="str">
        <f>IF(MEBBaseTableData!AI24="","",IF(AH$1="Enthalpy",(MEBBaseTableData!AI24/$B$48)*$B$47+$C$47,IF(AH$1="Temp",MEBBaseTableData!AI24*MEBRateData!SlopeTemp+MEBRateData!InterTemp,(MEBBaseTableData!AI24/$B$48)*$B$46+$C$46)))</f>
        <v/>
      </c>
      <c r="AI23" s="15" t="str">
        <f>IF(MEBBaseTableData!AJ24="","",IF(AI$1="Enthalpy",(MEBBaseTableData!AJ24/$B$48)*$B$47+$C$47,IF(AI$1="Temp",MEBBaseTableData!AJ24*MEBRateData!SlopeTemp+MEBRateData!InterTemp,(MEBBaseTableData!AJ24/$B$48)*$B$46+$C$46)))</f>
        <v/>
      </c>
      <c r="AJ23" s="15" t="str">
        <f>IF(MEBBaseTableData!AK24="","",IF(AJ$1="Enthalpy",(MEBBaseTableData!AK24/$B$48)*$B$47+$C$47,IF(AJ$1="Temp",MEBBaseTableData!AK24*MEBRateData!SlopeTemp+MEBRateData!InterTemp,(MEBBaseTableData!AK24/$B$48)*$B$46+$C$46)))</f>
        <v/>
      </c>
    </row>
    <row r="24" spans="1:36" x14ac:dyDescent="0.15">
      <c r="A24" s="13" t="str">
        <f>IF(MEBBaseTableData!A25="","",MEBBaseTableData!A25)</f>
        <v/>
      </c>
      <c r="B24" s="15" t="str">
        <f>IF(MEBBaseTableData!C25="","",IF(B$1="Enthalpy",(MEBBaseTableData!C25/$B$48)*$B$47+$C$47,IF(B$1="Temp",MEBBaseTableData!C25*MEBRateData!SlopeTemp+MEBRateData!InterTemp,(MEBBaseTableData!C25/$B$48)*$B$46+$C$46)))</f>
        <v/>
      </c>
      <c r="C24" s="15" t="str">
        <f>IF(MEBBaseTableData!D25="","",IF(C$1="Enthalpy",(MEBBaseTableData!D25/$B$48)*$B$47+$C$47,IF(C$1="Temp",MEBBaseTableData!D25*MEBRateData!SlopeTemp+MEBRateData!InterTemp,(MEBBaseTableData!D25/$B$48)*$B$46+$C$46)))</f>
        <v/>
      </c>
      <c r="D24" s="15" t="str">
        <f>IF(MEBBaseTableData!E25="","",IF(D$1="Enthalpy",(MEBBaseTableData!E25/$B$48)*$B$47+$C$47,IF(D$1="Temp",MEBBaseTableData!E25*MEBRateData!SlopeTemp+MEBRateData!InterTemp,(MEBBaseTableData!E25/$B$48)*$B$46+$C$46)))</f>
        <v/>
      </c>
      <c r="E24" s="15" t="str">
        <f>IF(MEBBaseTableData!F25="","",IF(E$1="Enthalpy",(MEBBaseTableData!F25/$B$48)*$B$47+$C$47,IF(E$1="Temp",MEBBaseTableData!F25*MEBRateData!SlopeTemp+MEBRateData!InterTemp,(MEBBaseTableData!F25/$B$48)*$B$46+$C$46)))</f>
        <v/>
      </c>
      <c r="F24" s="15" t="str">
        <f>IF(MEBBaseTableData!G25="","",IF(F$1="Enthalpy",(MEBBaseTableData!G25/$B$48)*$B$47+$C$47,IF(F$1="Temp",MEBBaseTableData!G25*MEBRateData!SlopeTemp+MEBRateData!InterTemp,(MEBBaseTableData!G25/$B$48)*$B$46+$C$46)))</f>
        <v/>
      </c>
      <c r="G24" s="15" t="str">
        <f>IF(MEBBaseTableData!H25="","",IF(G$1="Enthalpy",(MEBBaseTableData!H25/$B$48)*$B$47+$C$47,IF(G$1="Temp",MEBBaseTableData!H25*MEBRateData!SlopeTemp+MEBRateData!InterTemp,(MEBBaseTableData!H25/$B$48)*$B$46+$C$46)))</f>
        <v/>
      </c>
      <c r="H24" s="15" t="str">
        <f>IF(MEBBaseTableData!I25="","",IF(H$1="Enthalpy",(MEBBaseTableData!I25/$B$48)*$B$47+$C$47,IF(H$1="Temp",MEBBaseTableData!I25*MEBRateData!SlopeTemp+MEBRateData!InterTemp,(MEBBaseTableData!I25/$B$48)*$B$46+$C$46)))</f>
        <v/>
      </c>
      <c r="I24" s="15" t="str">
        <f>IF(MEBBaseTableData!J25="","",IF(I$1="Enthalpy",(MEBBaseTableData!J25/$B$48)*$B$47+$C$47,IF(I$1="Temp",MEBBaseTableData!J25*MEBRateData!SlopeTemp+MEBRateData!InterTemp,(MEBBaseTableData!J25/$B$48)*$B$46+$C$46)))</f>
        <v/>
      </c>
      <c r="J24" s="15" t="str">
        <f>IF(MEBBaseTableData!K25="","",IF(J$1="Enthalpy",(MEBBaseTableData!K25/$B$48)*$B$47+$C$47,IF(J$1="Temp",MEBBaseTableData!K25*MEBRateData!SlopeTemp+MEBRateData!InterTemp,(MEBBaseTableData!K25/$B$48)*$B$46+$C$46)))</f>
        <v/>
      </c>
      <c r="K24" s="15" t="str">
        <f>IF(MEBBaseTableData!L25="","",IF(K$1="Enthalpy",(MEBBaseTableData!L25/$B$48)*$B$47+$C$47,IF(K$1="Temp",MEBBaseTableData!L25*MEBRateData!SlopeTemp+MEBRateData!InterTemp,(MEBBaseTableData!L25/$B$48)*$B$46+$C$46)))</f>
        <v/>
      </c>
      <c r="L24" s="15" t="str">
        <f>IF(MEBBaseTableData!M25="","",IF(L$1="Enthalpy",(MEBBaseTableData!M25/$B$48)*$B$47+$C$47,IF(L$1="Temp",MEBBaseTableData!M25*MEBRateData!SlopeTemp+MEBRateData!InterTemp,(MEBBaseTableData!M25/$B$48)*$B$46+$C$46)))</f>
        <v/>
      </c>
      <c r="M24" s="15" t="str">
        <f>IF(MEBBaseTableData!N25="","",IF(M$1="Enthalpy",(MEBBaseTableData!N25/$B$48)*$B$47+$C$47,IF(M$1="Temp",MEBBaseTableData!N25*MEBRateData!SlopeTemp+MEBRateData!InterTemp,(MEBBaseTableData!N25/$B$48)*$B$46+$C$46)))</f>
        <v/>
      </c>
      <c r="N24" s="15" t="str">
        <f>IF(MEBBaseTableData!O25="","",IF(N$1="Enthalpy",(MEBBaseTableData!O25/$B$48)*$B$47+$C$47,IF(N$1="Temp",MEBBaseTableData!O25*MEBRateData!SlopeTemp+MEBRateData!InterTemp,(MEBBaseTableData!O25/$B$48)*$B$46+$C$46)))</f>
        <v/>
      </c>
      <c r="O24" s="15" t="str">
        <f>IF(MEBBaseTableData!P25="","",IF(O$1="Enthalpy",(MEBBaseTableData!P25/$B$48)*$B$47+$C$47,IF(O$1="Temp",MEBBaseTableData!P25*MEBRateData!SlopeTemp+MEBRateData!InterTemp,(MEBBaseTableData!P25/$B$48)*$B$46+$C$46)))</f>
        <v/>
      </c>
      <c r="P24" s="15" t="str">
        <f>IF(MEBBaseTableData!Q25="","",IF(P$1="Enthalpy",(MEBBaseTableData!Q25/$B$48)*$B$47+$C$47,IF(P$1="Temp",MEBBaseTableData!Q25*MEBRateData!SlopeTemp+MEBRateData!InterTemp,(MEBBaseTableData!Q25/$B$48)*$B$46+$C$46)))</f>
        <v/>
      </c>
      <c r="Q24" s="15" t="str">
        <f>IF(MEBBaseTableData!R25="","",IF(Q$1="Enthalpy",(MEBBaseTableData!R25/$B$48)*$B$47+$C$47,IF(Q$1="Temp",MEBBaseTableData!R25*MEBRateData!SlopeTemp+MEBRateData!InterTemp,(MEBBaseTableData!R25/$B$48)*$B$46+$C$46)))</f>
        <v/>
      </c>
      <c r="R24" s="15" t="str">
        <f>IF(MEBBaseTableData!S25="","",IF(R$1="Enthalpy",(MEBBaseTableData!S25/$B$48)*$B$47+$C$47,IF(R$1="Temp",MEBBaseTableData!S25*MEBRateData!SlopeTemp+MEBRateData!InterTemp,(MEBBaseTableData!S25/$B$48)*$B$46+$C$46)))</f>
        <v/>
      </c>
      <c r="S24" s="15" t="str">
        <f>IF(MEBBaseTableData!T25="","",IF(S$1="Enthalpy",(MEBBaseTableData!T25/$B$48)*$B$47+$C$47,IF(S$1="Temp",MEBBaseTableData!T25*MEBRateData!SlopeTemp+MEBRateData!InterTemp,(MEBBaseTableData!T25/$B$48)*$B$46+$C$46)))</f>
        <v/>
      </c>
      <c r="T24" s="15" t="str">
        <f>IF(MEBBaseTableData!U25="","",IF(T$1="Enthalpy",(MEBBaseTableData!U25/$B$48)*$B$47+$C$47,IF(T$1="Temp",MEBBaseTableData!U25*MEBRateData!SlopeTemp+MEBRateData!InterTemp,(MEBBaseTableData!U25/$B$48)*$B$46+$C$46)))</f>
        <v/>
      </c>
      <c r="U24" s="15" t="str">
        <f>IF(MEBBaseTableData!V25="","",IF(U$1="Enthalpy",(MEBBaseTableData!V25/$B$48)*$B$47+$C$47,IF(U$1="Temp",MEBBaseTableData!V25*MEBRateData!SlopeTemp+MEBRateData!InterTemp,(MEBBaseTableData!V25/$B$48)*$B$46+$C$46)))</f>
        <v/>
      </c>
      <c r="V24" s="15" t="str">
        <f>IF(MEBBaseTableData!W25="","",IF(V$1="Enthalpy",(MEBBaseTableData!W25/$B$48)*$B$47+$C$47,IF(V$1="Temp",MEBBaseTableData!W25*MEBRateData!SlopeTemp+MEBRateData!InterTemp,(MEBBaseTableData!W25/$B$48)*$B$46+$C$46)))</f>
        <v/>
      </c>
      <c r="W24" s="15" t="str">
        <f>IF(MEBBaseTableData!X25="","",IF(W$1="Enthalpy",(MEBBaseTableData!X25/$B$48)*$B$47+$C$47,IF(W$1="Temp",MEBBaseTableData!X25*MEBRateData!SlopeTemp+MEBRateData!InterTemp,(MEBBaseTableData!X25/$B$48)*$B$46+$C$46)))</f>
        <v/>
      </c>
      <c r="X24" s="15" t="str">
        <f>IF(MEBBaseTableData!Y25="","",IF(X$1="Enthalpy",(MEBBaseTableData!Y25/$B$48)*$B$47+$C$47,IF(X$1="Temp",MEBBaseTableData!Y25*MEBRateData!SlopeTemp+MEBRateData!InterTemp,(MEBBaseTableData!Y25/$B$48)*$B$46+$C$46)))</f>
        <v/>
      </c>
      <c r="Y24" s="15" t="str">
        <f>IF(MEBBaseTableData!Z25="","",IF(Y$1="Enthalpy",(MEBBaseTableData!Z25/$B$48)*$B$47+$C$47,IF(Y$1="Temp",MEBBaseTableData!Z25*MEBRateData!SlopeTemp+MEBRateData!InterTemp,(MEBBaseTableData!Z25/$B$48)*$B$46+$C$46)))</f>
        <v/>
      </c>
      <c r="Z24" s="15" t="str">
        <f>IF(MEBBaseTableData!AA25="","",IF(Z$1="Enthalpy",(MEBBaseTableData!AA25/$B$48)*$B$47+$C$47,IF(Z$1="Temp",MEBBaseTableData!AA25*MEBRateData!SlopeTemp+MEBRateData!InterTemp,(MEBBaseTableData!AA25/$B$48)*$B$46+$C$46)))</f>
        <v/>
      </c>
      <c r="AA24" s="15" t="str">
        <f>IF(MEBBaseTableData!AB25="","",IF(AA$1="Enthalpy",(MEBBaseTableData!AB25/$B$48)*$B$47+$C$47,IF(AA$1="Temp",MEBBaseTableData!AB25*MEBRateData!SlopeTemp+MEBRateData!InterTemp,(MEBBaseTableData!AB25/$B$48)*$B$46+$C$46)))</f>
        <v/>
      </c>
      <c r="AB24" s="15" t="str">
        <f>IF(MEBBaseTableData!AC25="","",IF(AB$1="Enthalpy",(MEBBaseTableData!AC25/$B$48)*$B$47+$C$47,IF(AB$1="Temp",MEBBaseTableData!AC25*MEBRateData!SlopeTemp+MEBRateData!InterTemp,(MEBBaseTableData!AC25/$B$48)*$B$46+$C$46)))</f>
        <v/>
      </c>
      <c r="AC24" s="15" t="str">
        <f>IF(MEBBaseTableData!AD25="","",IF(AC$1="Enthalpy",(MEBBaseTableData!AD25/$B$48)*$B$47+$C$47,IF(AC$1="Temp",MEBBaseTableData!AD25*MEBRateData!SlopeTemp+MEBRateData!InterTemp,(MEBBaseTableData!AD25/$B$48)*$B$46+$C$46)))</f>
        <v/>
      </c>
      <c r="AD24" s="15" t="str">
        <f>IF(MEBBaseTableData!AE25="","",IF(AD$1="Enthalpy",(MEBBaseTableData!AE25/$B$48)*$B$47+$C$47,IF(AD$1="Temp",MEBBaseTableData!AE25*MEBRateData!SlopeTemp+MEBRateData!InterTemp,(MEBBaseTableData!AE25/$B$48)*$B$46+$C$46)))</f>
        <v/>
      </c>
      <c r="AE24" s="15" t="str">
        <f>IF(MEBBaseTableData!AF25="","",IF(AE$1="Enthalpy",(MEBBaseTableData!AF25/$B$48)*$B$47+$C$47,IF(AE$1="Temp",MEBBaseTableData!AF25*MEBRateData!SlopeTemp+MEBRateData!InterTemp,(MEBBaseTableData!AF25/$B$48)*$B$46+$C$46)))</f>
        <v/>
      </c>
      <c r="AF24" s="15" t="str">
        <f>IF(MEBBaseTableData!AG25="","",IF(AF$1="Enthalpy",(MEBBaseTableData!AG25/$B$48)*$B$47+$C$47,IF(AF$1="Temp",MEBBaseTableData!AG25*MEBRateData!SlopeTemp+MEBRateData!InterTemp,(MEBBaseTableData!AG25/$B$48)*$B$46+$C$46)))</f>
        <v/>
      </c>
      <c r="AG24" s="15" t="str">
        <f>IF(MEBBaseTableData!AH25="","",IF(AG$1="Enthalpy",(MEBBaseTableData!AH25/$B$48)*$B$47+$C$47,IF(AG$1="Temp",MEBBaseTableData!AH25*MEBRateData!SlopeTemp+MEBRateData!InterTemp,(MEBBaseTableData!AH25/$B$48)*$B$46+$C$46)))</f>
        <v/>
      </c>
      <c r="AH24" s="15" t="str">
        <f>IF(MEBBaseTableData!AI25="","",IF(AH$1="Enthalpy",(MEBBaseTableData!AI25/$B$48)*$B$47+$C$47,IF(AH$1="Temp",MEBBaseTableData!AI25*MEBRateData!SlopeTemp+MEBRateData!InterTemp,(MEBBaseTableData!AI25/$B$48)*$B$46+$C$46)))</f>
        <v/>
      </c>
      <c r="AI24" s="15" t="str">
        <f>IF(MEBBaseTableData!AJ25="","",IF(AI$1="Enthalpy",(MEBBaseTableData!AJ25/$B$48)*$B$47+$C$47,IF(AI$1="Temp",MEBBaseTableData!AJ25*MEBRateData!SlopeTemp+MEBRateData!InterTemp,(MEBBaseTableData!AJ25/$B$48)*$B$46+$C$46)))</f>
        <v/>
      </c>
      <c r="AJ24" s="15" t="str">
        <f>IF(MEBBaseTableData!AK25="","",IF(AJ$1="Enthalpy",(MEBBaseTableData!AK25/$B$48)*$B$47+$C$47,IF(AJ$1="Temp",MEBBaseTableData!AK25*MEBRateData!SlopeTemp+MEBRateData!InterTemp,(MEBBaseTableData!AK25/$B$48)*$B$46+$C$46)))</f>
        <v/>
      </c>
    </row>
    <row r="25" spans="1:36" x14ac:dyDescent="0.15">
      <c r="A25" s="6" t="s">
        <v>12</v>
      </c>
    </row>
    <row r="26" spans="1:36" x14ac:dyDescent="0.15">
      <c r="A26" s="13" t="str">
        <f>IF(MEBBaseTableData!A28="","",MEBBaseTableData!A28)</f>
        <v>Hot Metal{zh}铁水</v>
      </c>
      <c r="B26" s="15">
        <f>IF(MEBBaseTableData!C28="","",IF(B$1="Enthalpy",(MEBBaseTableData!C28/$B$48)*$B$47+$C$47,IF(B$1="Temp",MEBBaseTableData!C28*MEBRateData!SlopeTemp+MEBRateData!InterTemp,(MEBBaseTableData!C28/$B$48)*$B$46+$C$46)))</f>
        <v>1004.3331483480342</v>
      </c>
      <c r="C26" s="15">
        <f>IF(MEBBaseTableData!D28="","",IF(C$1="Enthalpy",(MEBBaseTableData!D28/$B$48)*$B$47+$C$47,IF(C$1="Temp",MEBBaseTableData!D28*MEBRateData!SlopeTemp+MEBRateData!InterTemp,(MEBBaseTableData!D28/$B$48)*$B$46+$C$46)))</f>
        <v>952.78060575109498</v>
      </c>
      <c r="D26" s="15">
        <f>IF(MEBBaseTableData!E28="","",IF(D$1="Enthalpy",(MEBBaseTableData!E28/$B$48)*$B$47+$C$47,IF(D$1="Temp",MEBBaseTableData!E28*MEBRateData!SlopeTemp+MEBRateData!InterTemp,(MEBBaseTableData!E28/$B$48)*$B$46+$C$46)))</f>
        <v>0</v>
      </c>
      <c r="E26" s="15">
        <f>IF(MEBBaseTableData!F28="","",IF(E$1="Enthalpy",(MEBBaseTableData!F28/$B$48)*$B$47+$C$47,IF(E$1="Temp",MEBBaseTableData!F28*MEBRateData!SlopeTemp+MEBRateData!InterTemp,(MEBBaseTableData!F28/$B$48)*$B$46+$C$46)))</f>
        <v>0</v>
      </c>
      <c r="F26" s="15">
        <f>IF(MEBBaseTableData!G28="","",IF(F$1="Enthalpy",(MEBBaseTableData!G28/$B$48)*$B$47+$C$47,IF(F$1="Temp",MEBBaseTableData!G28*MEBRateData!SlopeTemp+MEBRateData!InterTemp,(MEBBaseTableData!G28/$B$48)*$B$46+$C$46)))</f>
        <v>4.01313064965602</v>
      </c>
      <c r="G26" s="15">
        <f>IF(MEBBaseTableData!H28="","",IF(G$1="Enthalpy",(MEBBaseTableData!H28/$B$48)*$B$47+$C$47,IF(G$1="Temp",MEBBaseTableData!H28*MEBRateData!SlopeTemp+MEBRateData!InterTemp,(MEBBaseTableData!H28/$B$48)*$B$46+$C$46)))</f>
        <v>0</v>
      </c>
      <c r="H26" s="15">
        <f>IF(MEBBaseTableData!I28="","",IF(H$1="Enthalpy",(MEBBaseTableData!I28/$B$48)*$B$47+$C$47,IF(H$1="Temp",MEBBaseTableData!I28*MEBRateData!SlopeTemp+MEBRateData!InterTemp,(MEBBaseTableData!I28/$B$48)*$B$46+$C$46)))</f>
        <v>2.8746702715074921</v>
      </c>
      <c r="I26" s="15">
        <f>IF(MEBBaseTableData!J28="","",IF(I$1="Enthalpy",(MEBBaseTableData!J28/$B$48)*$B$47+$C$47,IF(I$1="Temp",MEBBaseTableData!J28*MEBRateData!SlopeTemp+MEBRateData!InterTemp,(MEBBaseTableData!J28/$B$48)*$B$46+$C$46)))</f>
        <v>0.62134205549925536</v>
      </c>
      <c r="J26" s="15">
        <f>IF(MEBBaseTableData!K28="","",IF(J$1="Enthalpy",(MEBBaseTableData!K28/$B$48)*$B$47+$C$47,IF(J$1="Temp",MEBBaseTableData!K28*MEBRateData!SlopeTemp+MEBRateData!InterTemp,(MEBBaseTableData!K28/$B$48)*$B$46+$C$46)))</f>
        <v>0</v>
      </c>
      <c r="K26" s="15">
        <f>IF(MEBBaseTableData!L28="","",IF(K$1="Enthalpy",(MEBBaseTableData!L28/$B$48)*$B$47+$C$47,IF(K$1="Temp",MEBBaseTableData!L28*MEBRateData!SlopeTemp+MEBRateData!InterTemp,(MEBBaseTableData!L28/$B$48)*$B$46+$C$46)))</f>
        <v>0</v>
      </c>
      <c r="L26" s="15">
        <f>IF(MEBBaseTableData!M28="","",IF(L$1="Enthalpy",(MEBBaseTableData!M28/$B$48)*$B$47+$C$47,IF(L$1="Temp",MEBBaseTableData!M28*MEBRateData!SlopeTemp+MEBRateData!InterTemp,(MEBBaseTableData!M28/$B$48)*$B$46+$C$46)))</f>
        <v>1.2738961653646459</v>
      </c>
      <c r="M26" s="15">
        <f>IF(MEBBaseTableData!N28="","",IF(M$1="Enthalpy",(MEBBaseTableData!N28/$B$48)*$B$47+$C$47,IF(M$1="Temp",MEBBaseTableData!N28*MEBRateData!SlopeTemp+MEBRateData!InterTemp,(MEBBaseTableData!N28/$B$48)*$B$46+$C$46)))</f>
        <v>0.38783064488710056</v>
      </c>
      <c r="N26" s="15">
        <f>IF(MEBBaseTableData!O28="","",IF(N$1="Enthalpy",(MEBBaseTableData!O28/$B$48)*$B$47+$C$47,IF(N$1="Temp",MEBBaseTableData!O28*MEBRateData!SlopeTemp+MEBRateData!InterTemp,(MEBBaseTableData!O28/$B$48)*$B$46+$C$46)))</f>
        <v>42.173265776742888</v>
      </c>
      <c r="O26" s="15">
        <f>IF(MEBBaseTableData!P28="","",IF(O$1="Enthalpy",(MEBBaseTableData!P28/$B$48)*$B$47+$C$47,IF(O$1="Temp",MEBBaseTableData!P28*MEBRateData!SlopeTemp+MEBRateData!InterTemp,(MEBBaseTableData!P28/$B$48)*$B$46+$C$46)))</f>
        <v>0</v>
      </c>
      <c r="P26" s="15">
        <f>IF(MEBBaseTableData!Q28="","",IF(P$1="Enthalpy",(MEBBaseTableData!Q28/$B$48)*$B$47+$C$47,IF(P$1="Temp",MEBBaseTableData!Q28*MEBRateData!SlopeTemp+MEBRateData!InterTemp,(MEBBaseTableData!Q28/$B$48)*$B$46+$C$46)))</f>
        <v>0</v>
      </c>
      <c r="Q26" s="15">
        <f>IF(MEBBaseTableData!R28="","",IF(Q$1="Enthalpy",(MEBBaseTableData!R28/$B$48)*$B$47+$C$47,IF(Q$1="Temp",MEBBaseTableData!R28*MEBRateData!SlopeTemp+MEBRateData!InterTemp,(MEBBaseTableData!R28/$B$48)*$B$46+$C$46)))</f>
        <v>0</v>
      </c>
      <c r="R26" s="15">
        <f>IF(MEBBaseTableData!S28="","",IF(R$1="Enthalpy",(MEBBaseTableData!S28/$B$48)*$B$47+$C$47,IF(R$1="Temp",MEBBaseTableData!S28*MEBRateData!SlopeTemp+MEBRateData!InterTemp,(MEBBaseTableData!S28/$B$48)*$B$46+$C$46)))</f>
        <v>0</v>
      </c>
      <c r="S26" s="15">
        <f>IF(MEBBaseTableData!T28="","",IF(S$1="Enthalpy",(MEBBaseTableData!T28/$B$48)*$B$47+$C$47,IF(S$1="Temp",MEBBaseTableData!T28*MEBRateData!SlopeTemp+MEBRateData!InterTemp,(MEBBaseTableData!T28/$B$48)*$B$46+$C$46)))</f>
        <v>0</v>
      </c>
      <c r="T26" s="15">
        <f>IF(MEBBaseTableData!U28="","",IF(T$1="Enthalpy",(MEBBaseTableData!U28/$B$48)*$B$47+$C$47,IF(T$1="Temp",MEBBaseTableData!U28*MEBRateData!SlopeTemp+MEBRateData!InterTemp,(MEBBaseTableData!U28/$B$48)*$B$46+$C$46)))</f>
        <v>0</v>
      </c>
      <c r="U26" s="15">
        <f>IF(MEBBaseTableData!V28="","",IF(U$1="Enthalpy",(MEBBaseTableData!V28/$B$48)*$B$47+$C$47,IF(U$1="Temp",MEBBaseTableData!V28*MEBRateData!SlopeTemp+MEBRateData!InterTemp,(MEBBaseTableData!V28/$B$48)*$B$46+$C$46)))</f>
        <v>0</v>
      </c>
      <c r="V26" s="15">
        <f>IF(MEBBaseTableData!W28="","",IF(V$1="Enthalpy",(MEBBaseTableData!W28/$B$48)*$B$47+$C$47,IF(V$1="Temp",MEBBaseTableData!W28*MEBRateData!SlopeTemp+MEBRateData!InterTemp,(MEBBaseTableData!W28/$B$48)*$B$46+$C$46)))</f>
        <v>1508.2026138678998</v>
      </c>
      <c r="W26" s="15" t="str">
        <f>IF(MEBBaseTableData!X28="","",IF(W$1="Enthalpy",(MEBBaseTableData!X28/$B$48)*$B$47+$C$47,IF(W$1="Temp",MEBBaseTableData!X28*MEBRateData!SlopeTemp+MEBRateData!InterTemp,(MEBBaseTableData!X28/$B$48)*$B$46+$C$46)))</f>
        <v/>
      </c>
      <c r="X26" s="15" t="str">
        <f>IF(MEBBaseTableData!Y28="","",IF(X$1="Enthalpy",(MEBBaseTableData!Y28/$B$48)*$B$47+$C$47,IF(X$1="Temp",MEBBaseTableData!Y28*MEBRateData!SlopeTemp+MEBRateData!InterTemp,(MEBBaseTableData!Y28/$B$48)*$B$46+$C$46)))</f>
        <v/>
      </c>
      <c r="Y26" s="15" t="str">
        <f>IF(MEBBaseTableData!Z28="","",IF(Y$1="Enthalpy",(MEBBaseTableData!Z28/$B$48)*$B$47+$C$47,IF(Y$1="Temp",MEBBaseTableData!Z28*MEBRateData!SlopeTemp+MEBRateData!InterTemp,(MEBBaseTableData!Z28/$B$48)*$B$46+$C$46)))</f>
        <v/>
      </c>
      <c r="Z26" s="15" t="str">
        <f>IF(MEBBaseTableData!AA28="","",IF(Z$1="Enthalpy",(MEBBaseTableData!AA28/$B$48)*$B$47+$C$47,IF(Z$1="Temp",MEBBaseTableData!AA28*MEBRateData!SlopeTemp+MEBRateData!InterTemp,(MEBBaseTableData!AA28/$B$48)*$B$46+$C$46)))</f>
        <v/>
      </c>
      <c r="AA26" s="15" t="str">
        <f>IF(MEBBaseTableData!AB28="","",IF(AA$1="Enthalpy",(MEBBaseTableData!AB28/$B$48)*$B$47+$C$47,IF(AA$1="Temp",MEBBaseTableData!AB28*MEBRateData!SlopeTemp+MEBRateData!InterTemp,(MEBBaseTableData!AB28/$B$48)*$B$46+$C$46)))</f>
        <v/>
      </c>
      <c r="AB26" s="15" t="str">
        <f>IF(MEBBaseTableData!AC28="","",IF(AB$1="Enthalpy",(MEBBaseTableData!AC28/$B$48)*$B$47+$C$47,IF(AB$1="Temp",MEBBaseTableData!AC28*MEBRateData!SlopeTemp+MEBRateData!InterTemp,(MEBBaseTableData!AC28/$B$48)*$B$46+$C$46)))</f>
        <v/>
      </c>
      <c r="AC26" s="15" t="str">
        <f>IF(MEBBaseTableData!AD28="","",IF(AC$1="Enthalpy",(MEBBaseTableData!AD28/$B$48)*$B$47+$C$47,IF(AC$1="Temp",MEBBaseTableData!AD28*MEBRateData!SlopeTemp+MEBRateData!InterTemp,(MEBBaseTableData!AD28/$B$48)*$B$46+$C$46)))</f>
        <v/>
      </c>
      <c r="AD26" s="15" t="str">
        <f>IF(MEBBaseTableData!AE28="","",IF(AD$1="Enthalpy",(MEBBaseTableData!AE28/$B$48)*$B$47+$C$47,IF(AD$1="Temp",MEBBaseTableData!AE28*MEBRateData!SlopeTemp+MEBRateData!InterTemp,(MEBBaseTableData!AE28/$B$48)*$B$46+$C$46)))</f>
        <v/>
      </c>
      <c r="AE26" s="15" t="str">
        <f>IF(MEBBaseTableData!AF28="","",IF(AE$1="Enthalpy",(MEBBaseTableData!AF28/$B$48)*$B$47+$C$47,IF(AE$1="Temp",MEBBaseTableData!AF28*MEBRateData!SlopeTemp+MEBRateData!InterTemp,(MEBBaseTableData!AF28/$B$48)*$B$46+$C$46)))</f>
        <v/>
      </c>
      <c r="AF26" s="15" t="str">
        <f>IF(MEBBaseTableData!AG28="","",IF(AF$1="Enthalpy",(MEBBaseTableData!AG28/$B$48)*$B$47+$C$47,IF(AF$1="Temp",MEBBaseTableData!AG28*MEBRateData!SlopeTemp+MEBRateData!InterTemp,(MEBBaseTableData!AG28/$B$48)*$B$46+$C$46)))</f>
        <v/>
      </c>
      <c r="AG26" s="15" t="str">
        <f>IF(MEBBaseTableData!AH28="","",IF(AG$1="Enthalpy",(MEBBaseTableData!AH28/$B$48)*$B$47+$C$47,IF(AG$1="Temp",MEBBaseTableData!AH28*MEBRateData!SlopeTemp+MEBRateData!InterTemp,(MEBBaseTableData!AH28/$B$48)*$B$46+$C$46)))</f>
        <v/>
      </c>
      <c r="AH26" s="15" t="str">
        <f>IF(MEBBaseTableData!AI28="","",IF(AH$1="Enthalpy",(MEBBaseTableData!AI28/$B$48)*$B$47+$C$47,IF(AH$1="Temp",MEBBaseTableData!AI28*MEBRateData!SlopeTemp+MEBRateData!InterTemp,(MEBBaseTableData!AI28/$B$48)*$B$46+$C$46)))</f>
        <v/>
      </c>
      <c r="AI26" s="15" t="str">
        <f>IF(MEBBaseTableData!AJ28="","",IF(AI$1="Enthalpy",(MEBBaseTableData!AJ28/$B$48)*$B$47+$C$47,IF(AI$1="Temp",MEBBaseTableData!AJ28*MEBRateData!SlopeTemp+MEBRateData!InterTemp,(MEBBaseTableData!AJ28/$B$48)*$B$46+$C$46)))</f>
        <v/>
      </c>
      <c r="AJ26" s="15" t="str">
        <f>IF(MEBBaseTableData!AK28="","",IF(AJ$1="Enthalpy",(MEBBaseTableData!AK28/$B$48)*$B$47+$C$47,IF(AJ$1="Temp",MEBBaseTableData!AK28*MEBRateData!SlopeTemp+MEBRateData!InterTemp,(MEBBaseTableData!AK28/$B$48)*$B$46+$C$46)))</f>
        <v/>
      </c>
    </row>
    <row r="27" spans="1:36" x14ac:dyDescent="0.15">
      <c r="A27" s="13" t="str">
        <f>IF(MEBBaseTableData!A29="","",MEBBaseTableData!A29)</f>
        <v>Slag{zh}铁渣</v>
      </c>
      <c r="B27" s="15">
        <f>IF(MEBBaseTableData!C29="","",IF(B$1="Enthalpy",(MEBBaseTableData!C29/$B$48)*$B$47+$C$47,IF(B$1="Temp",MEBBaseTableData!C29*MEBRateData!SlopeTemp+MEBRateData!InterTemp,(MEBBaseTableData!C29/$B$48)*$B$46+$C$46)))</f>
        <v>260.14222884633739</v>
      </c>
      <c r="C27" s="15">
        <f>IF(MEBBaseTableData!D29="","",IF(C$1="Enthalpy",(MEBBaseTableData!D29/$B$48)*$B$47+$C$47,IF(C$1="Temp",MEBBaseTableData!D29*MEBRateData!SlopeTemp+MEBRateData!InterTemp,(MEBBaseTableData!D29/$B$48)*$B$46+$C$46)))</f>
        <v>1.0110571339956786</v>
      </c>
      <c r="D27" s="15">
        <f>IF(MEBBaseTableData!E29="","",IF(D$1="Enthalpy",(MEBBaseTableData!E29/$B$48)*$B$47+$C$47,IF(D$1="Temp",MEBBaseTableData!E29*MEBRateData!SlopeTemp+MEBRateData!InterTemp,(MEBBaseTableData!E29/$B$48)*$B$46+$C$46)))</f>
        <v>75.533235460852296</v>
      </c>
      <c r="E27" s="15">
        <f>IF(MEBBaseTableData!F29="","",IF(E$1="Enthalpy",(MEBBaseTableData!F29/$B$48)*$B$47+$C$47,IF(E$1="Temp",MEBBaseTableData!F29*MEBRateData!SlopeTemp+MEBRateData!InterTemp,(MEBBaseTableData!F29/$B$48)*$B$46+$C$46)))</f>
        <v>13.888290638346538</v>
      </c>
      <c r="F27" s="15">
        <f>IF(MEBBaseTableData!G29="","",IF(F$1="Enthalpy",(MEBBaseTableData!G29/$B$48)*$B$47+$C$47,IF(F$1="Temp",MEBBaseTableData!G29*MEBRateData!SlopeTemp+MEBRateData!InterTemp,(MEBBaseTableData!G29/$B$48)*$B$46+$C$46)))</f>
        <v>40.028417291359546</v>
      </c>
      <c r="G27" s="15">
        <f>IF(MEBBaseTableData!H29="","",IF(G$1="Enthalpy",(MEBBaseTableData!H29/$B$48)*$B$47+$C$47,IF(G$1="Temp",MEBBaseTableData!H29*MEBRateData!SlopeTemp+MEBRateData!InterTemp,(MEBBaseTableData!H29/$B$48)*$B$46+$C$46)))</f>
        <v>21.074928054552988</v>
      </c>
      <c r="H27" s="15">
        <f>IF(MEBBaseTableData!I29="","",IF(H$1="Enthalpy",(MEBBaseTableData!I29/$B$48)*$B$47+$C$47,IF(H$1="Temp",MEBBaseTableData!I29*MEBRateData!SlopeTemp+MEBRateData!InterTemp,(MEBBaseTableData!I29/$B$48)*$B$46+$C$46)))</f>
        <v>0</v>
      </c>
      <c r="I27" s="15">
        <f>IF(MEBBaseTableData!J29="","",IF(I$1="Enthalpy",(MEBBaseTableData!J29/$B$48)*$B$47+$C$47,IF(I$1="Temp",MEBBaseTableData!J29*MEBRateData!SlopeTemp+MEBRateData!InterTemp,(MEBBaseTableData!J29/$B$48)*$B$46+$C$46)))</f>
        <v>1.4036170112148829</v>
      </c>
      <c r="J27" s="15">
        <f>IF(MEBBaseTableData!K29="","",IF(J$1="Enthalpy",(MEBBaseTableData!K29/$B$48)*$B$47+$C$47,IF(J$1="Temp",MEBBaseTableData!K29*MEBRateData!SlopeTemp+MEBRateData!InterTemp,(MEBBaseTableData!K29/$B$48)*$B$46+$C$46)))</f>
        <v>0.79241215120228448</v>
      </c>
      <c r="K27" s="15">
        <f>IF(MEBBaseTableData!L29="","",IF(K$1="Enthalpy",(MEBBaseTableData!L29/$B$48)*$B$47+$C$47,IF(K$1="Temp",MEBBaseTableData!L29*MEBRateData!SlopeTemp+MEBRateData!InterTemp,(MEBBaseTableData!L29/$B$48)*$B$46+$C$46)))</f>
        <v>0.96661384569898823</v>
      </c>
      <c r="L27" s="15">
        <f>IF(MEBBaseTableData!M29="","",IF(L$1="Enthalpy",(MEBBaseTableData!M29/$B$48)*$B$47+$C$47,IF(L$1="Temp",MEBBaseTableData!M29*MEBRateData!SlopeTemp+MEBRateData!InterTemp,(MEBBaseTableData!M29/$B$48)*$B$46+$C$46)))</f>
        <v>3.4059361165975576E-3</v>
      </c>
      <c r="M27" s="15">
        <f>IF(MEBBaseTableData!N29="","",IF(M$1="Enthalpy",(MEBBaseTableData!N29/$B$48)*$B$47+$C$47,IF(M$1="Temp",MEBBaseTableData!N29*MEBRateData!SlopeTemp+MEBRateData!InterTemp,(MEBBaseTableData!N29/$B$48)*$B$46+$C$46)))</f>
        <v>1.7830148365127991</v>
      </c>
      <c r="N27" s="15">
        <f>IF(MEBBaseTableData!O29="","",IF(N$1="Enthalpy",(MEBBaseTableData!O29/$B$48)*$B$47+$C$47,IF(N$1="Temp",MEBBaseTableData!O29*MEBRateData!SlopeTemp+MEBRateData!InterTemp,(MEBBaseTableData!O29/$B$48)*$B$46+$C$46)))</f>
        <v>0</v>
      </c>
      <c r="O27" s="15">
        <f>IF(MEBBaseTableData!P29="","",IF(O$1="Enthalpy",(MEBBaseTableData!P29/$B$48)*$B$47+$C$47,IF(O$1="Temp",MEBBaseTableData!P29*MEBRateData!SlopeTemp+MEBRateData!InterTemp,(MEBBaseTableData!P29/$B$48)*$B$46+$C$46)))</f>
        <v>0</v>
      </c>
      <c r="P27" s="15">
        <f>IF(MEBBaseTableData!Q29="","",IF(P$1="Enthalpy",(MEBBaseTableData!Q29/$B$48)*$B$47+$C$47,IF(P$1="Temp",MEBBaseTableData!Q29*MEBRateData!SlopeTemp+MEBRateData!InterTemp,(MEBBaseTableData!Q29/$B$48)*$B$46+$C$46)))</f>
        <v>0</v>
      </c>
      <c r="Q27" s="15">
        <f>IF(MEBBaseTableData!R29="","",IF(Q$1="Enthalpy",(MEBBaseTableData!R29/$B$48)*$B$47+$C$47,IF(Q$1="Temp",MEBBaseTableData!R29*MEBRateData!SlopeTemp+MEBRateData!InterTemp,(MEBBaseTableData!R29/$B$48)*$B$46+$C$46)))</f>
        <v>105.3494494902056</v>
      </c>
      <c r="R27" s="15">
        <f>IF(MEBBaseTableData!S29="","",IF(R$1="Enthalpy",(MEBBaseTableData!S29/$B$48)*$B$47+$C$47,IF(R$1="Temp",MEBBaseTableData!S29*MEBRateData!SlopeTemp+MEBRateData!InterTemp,(MEBBaseTableData!S29/$B$48)*$B$46+$C$46)))</f>
        <v>2.2325406079592613</v>
      </c>
      <c r="S27" s="15">
        <f>IF(MEBBaseTableData!T29="","",IF(S$1="Enthalpy",(MEBBaseTableData!T29/$B$48)*$B$47+$C$47,IF(S$1="Temp",MEBBaseTableData!T29*MEBRateData!SlopeTemp+MEBRateData!InterTemp,(MEBBaseTableData!T29/$B$48)*$B$46+$C$46)))</f>
        <v>0</v>
      </c>
      <c r="T27" s="15">
        <f>IF(MEBBaseTableData!U29="","",IF(T$1="Enthalpy",(MEBBaseTableData!U29/$B$48)*$B$47+$C$47,IF(T$1="Temp",MEBBaseTableData!U29*MEBRateData!SlopeTemp+MEBRateData!InterTemp,(MEBBaseTableData!U29/$B$48)*$B$46+$C$46)))</f>
        <v>1.3007111442316823</v>
      </c>
      <c r="U27" s="15">
        <f>IF(MEBBaseTableData!V29="","",IF(U$1="Enthalpy",(MEBBaseTableData!V29/$B$48)*$B$47+$C$47,IF(U$1="Temp",MEBBaseTableData!V29*MEBRateData!SlopeTemp+MEBRateData!InterTemp,(MEBBaseTableData!V29/$B$48)*$B$46+$C$46)))</f>
        <v>0</v>
      </c>
      <c r="V27" s="15">
        <f>IF(MEBBaseTableData!W29="","",IF(V$1="Enthalpy",(MEBBaseTableData!W29/$B$48)*$B$47+$C$47,IF(V$1="Temp",MEBBaseTableData!W29*MEBRateData!SlopeTemp+MEBRateData!InterTemp,(MEBBaseTableData!W29/$B$48)*$B$46+$C$46)))</f>
        <v>1533.2026138678998</v>
      </c>
      <c r="W27" s="15" t="str">
        <f>IF(MEBBaseTableData!X29="","",IF(W$1="Enthalpy",(MEBBaseTableData!X29/$B$48)*$B$47+$C$47,IF(W$1="Temp",MEBBaseTableData!X29*MEBRateData!SlopeTemp+MEBRateData!InterTemp,(MEBBaseTableData!X29/$B$48)*$B$46+$C$46)))</f>
        <v/>
      </c>
      <c r="X27" s="15" t="str">
        <f>IF(MEBBaseTableData!Y29="","",IF(X$1="Enthalpy",(MEBBaseTableData!Y29/$B$48)*$B$47+$C$47,IF(X$1="Temp",MEBBaseTableData!Y29*MEBRateData!SlopeTemp+MEBRateData!InterTemp,(MEBBaseTableData!Y29/$B$48)*$B$46+$C$46)))</f>
        <v/>
      </c>
      <c r="Y27" s="15" t="str">
        <f>IF(MEBBaseTableData!Z29="","",IF(Y$1="Enthalpy",(MEBBaseTableData!Z29/$B$48)*$B$47+$C$47,IF(Y$1="Temp",MEBBaseTableData!Z29*MEBRateData!SlopeTemp+MEBRateData!InterTemp,(MEBBaseTableData!Z29/$B$48)*$B$46+$C$46)))</f>
        <v/>
      </c>
      <c r="Z27" s="15" t="str">
        <f>IF(MEBBaseTableData!AA29="","",IF(Z$1="Enthalpy",(MEBBaseTableData!AA29/$B$48)*$B$47+$C$47,IF(Z$1="Temp",MEBBaseTableData!AA29*MEBRateData!SlopeTemp+MEBRateData!InterTemp,(MEBBaseTableData!AA29/$B$48)*$B$46+$C$46)))</f>
        <v/>
      </c>
      <c r="AA27" s="15" t="str">
        <f>IF(MEBBaseTableData!AB29="","",IF(AA$1="Enthalpy",(MEBBaseTableData!AB29/$B$48)*$B$47+$C$47,IF(AA$1="Temp",MEBBaseTableData!AB29*MEBRateData!SlopeTemp+MEBRateData!InterTemp,(MEBBaseTableData!AB29/$B$48)*$B$46+$C$46)))</f>
        <v/>
      </c>
      <c r="AB27" s="15" t="str">
        <f>IF(MEBBaseTableData!AC29="","",IF(AB$1="Enthalpy",(MEBBaseTableData!AC29/$B$48)*$B$47+$C$47,IF(AB$1="Temp",MEBBaseTableData!AC29*MEBRateData!SlopeTemp+MEBRateData!InterTemp,(MEBBaseTableData!AC29/$B$48)*$B$46+$C$46)))</f>
        <v/>
      </c>
      <c r="AC27" s="15" t="str">
        <f>IF(MEBBaseTableData!AD29="","",IF(AC$1="Enthalpy",(MEBBaseTableData!AD29/$B$48)*$B$47+$C$47,IF(AC$1="Temp",MEBBaseTableData!AD29*MEBRateData!SlopeTemp+MEBRateData!InterTemp,(MEBBaseTableData!AD29/$B$48)*$B$46+$C$46)))</f>
        <v/>
      </c>
      <c r="AD27" s="15" t="str">
        <f>IF(MEBBaseTableData!AE29="","",IF(AD$1="Enthalpy",(MEBBaseTableData!AE29/$B$48)*$B$47+$C$47,IF(AD$1="Temp",MEBBaseTableData!AE29*MEBRateData!SlopeTemp+MEBRateData!InterTemp,(MEBBaseTableData!AE29/$B$48)*$B$46+$C$46)))</f>
        <v/>
      </c>
      <c r="AE27" s="15" t="str">
        <f>IF(MEBBaseTableData!AF29="","",IF(AE$1="Enthalpy",(MEBBaseTableData!AF29/$B$48)*$B$47+$C$47,IF(AE$1="Temp",MEBBaseTableData!AF29*MEBRateData!SlopeTemp+MEBRateData!InterTemp,(MEBBaseTableData!AF29/$B$48)*$B$46+$C$46)))</f>
        <v/>
      </c>
      <c r="AF27" s="15" t="str">
        <f>IF(MEBBaseTableData!AG29="","",IF(AF$1="Enthalpy",(MEBBaseTableData!AG29/$B$48)*$B$47+$C$47,IF(AF$1="Temp",MEBBaseTableData!AG29*MEBRateData!SlopeTemp+MEBRateData!InterTemp,(MEBBaseTableData!AG29/$B$48)*$B$46+$C$46)))</f>
        <v/>
      </c>
      <c r="AG27" s="15" t="str">
        <f>IF(MEBBaseTableData!AH29="","",IF(AG$1="Enthalpy",(MEBBaseTableData!AH29/$B$48)*$B$47+$C$47,IF(AG$1="Temp",MEBBaseTableData!AH29*MEBRateData!SlopeTemp+MEBRateData!InterTemp,(MEBBaseTableData!AH29/$B$48)*$B$46+$C$46)))</f>
        <v/>
      </c>
      <c r="AH27" s="15" t="str">
        <f>IF(MEBBaseTableData!AI29="","",IF(AH$1="Enthalpy",(MEBBaseTableData!AI29/$B$48)*$B$47+$C$47,IF(AH$1="Temp",MEBBaseTableData!AI29*MEBRateData!SlopeTemp+MEBRateData!InterTemp,(MEBBaseTableData!AI29/$B$48)*$B$46+$C$46)))</f>
        <v/>
      </c>
      <c r="AI27" s="15" t="str">
        <f>IF(MEBBaseTableData!AJ29="","",IF(AI$1="Enthalpy",(MEBBaseTableData!AJ29/$B$48)*$B$47+$C$47,IF(AI$1="Temp",MEBBaseTableData!AJ29*MEBRateData!SlopeTemp+MEBRateData!InterTemp,(MEBBaseTableData!AJ29/$B$48)*$B$46+$C$46)))</f>
        <v/>
      </c>
      <c r="AJ27" s="15" t="str">
        <f>IF(MEBBaseTableData!AK29="","",IF(AJ$1="Enthalpy",(MEBBaseTableData!AK29/$B$48)*$B$47+$C$47,IF(AJ$1="Temp",MEBBaseTableData!AK29*MEBRateData!SlopeTemp+MEBRateData!InterTemp,(MEBBaseTableData!AK29/$B$48)*$B$46+$C$46)))</f>
        <v/>
      </c>
    </row>
    <row r="28" spans="1:36" x14ac:dyDescent="0.15">
      <c r="A28" s="13" t="str">
        <f>IF(MEBBaseTableData!A30="","",MEBBaseTableData!A30)</f>
        <v>Top Gas{zh}炉顶煤气</v>
      </c>
      <c r="B28" s="15">
        <f>IF(MEBBaseTableData!C30="","",IF(B$1="Enthalpy",(MEBBaseTableData!C30/$B$48)*$B$47+$C$47,IF(B$1="Temp",MEBBaseTableData!C30*MEBRateData!SlopeTemp+MEBRateData!InterTemp,(MEBBaseTableData!C30/$B$48)*$B$46+$C$46)))</f>
        <v>2271.1797007169625</v>
      </c>
      <c r="C28" s="15">
        <f>IF(MEBBaseTableData!D30="","",IF(C$1="Enthalpy",(MEBBaseTableData!D30/$B$48)*$B$47+$C$47,IF(C$1="Temp",MEBBaseTableData!D30*MEBRateData!SlopeTemp+MEBRateData!InterTemp,(MEBBaseTableData!D30/$B$48)*$B$46+$C$46)))</f>
        <v>0</v>
      </c>
      <c r="D28" s="15">
        <f>IF(MEBBaseTableData!E30="","",IF(D$1="Enthalpy",(MEBBaseTableData!E30/$B$48)*$B$47+$C$47,IF(D$1="Temp",MEBBaseTableData!E30*MEBRateData!SlopeTemp+MEBRateData!InterTemp,(MEBBaseTableData!E30/$B$48)*$B$46+$C$46)))</f>
        <v>0</v>
      </c>
      <c r="E28" s="15">
        <f>IF(MEBBaseTableData!F30="","",IF(E$1="Enthalpy",(MEBBaseTableData!F30/$B$48)*$B$47+$C$47,IF(E$1="Temp",MEBBaseTableData!F30*MEBRateData!SlopeTemp+MEBRateData!InterTemp,(MEBBaseTableData!F30/$B$48)*$B$46+$C$46)))</f>
        <v>0</v>
      </c>
      <c r="F28" s="15">
        <f>IF(MEBBaseTableData!G30="","",IF(F$1="Enthalpy",(MEBBaseTableData!G30/$B$48)*$B$47+$C$47,IF(F$1="Temp",MEBBaseTableData!G30*MEBRateData!SlopeTemp+MEBRateData!InterTemp,(MEBBaseTableData!G30/$B$48)*$B$46+$C$46)))</f>
        <v>0</v>
      </c>
      <c r="G28" s="15">
        <f>IF(MEBBaseTableData!H30="","",IF(G$1="Enthalpy",(MEBBaseTableData!H30/$B$48)*$B$47+$C$47,IF(G$1="Temp",MEBBaseTableData!H30*MEBRateData!SlopeTemp+MEBRateData!InterTemp,(MEBBaseTableData!H30/$B$48)*$B$46+$C$46)))</f>
        <v>0</v>
      </c>
      <c r="H28" s="15">
        <f>IF(MEBBaseTableData!I30="","",IF(H$1="Enthalpy",(MEBBaseTableData!I30/$B$48)*$B$47+$C$47,IF(H$1="Temp",MEBBaseTableData!I30*MEBRateData!SlopeTemp+MEBRateData!InterTemp,(MEBBaseTableData!I30/$B$48)*$B$46+$C$46)))</f>
        <v>0</v>
      </c>
      <c r="I28" s="15">
        <f>IF(MEBBaseTableData!J30="","",IF(I$1="Enthalpy",(MEBBaseTableData!J30/$B$48)*$B$47+$C$47,IF(I$1="Temp",MEBBaseTableData!J30*MEBRateData!SlopeTemp+MEBRateData!InterTemp,(MEBBaseTableData!J30/$B$48)*$B$46+$C$46)))</f>
        <v>0</v>
      </c>
      <c r="J28" s="15">
        <f>IF(MEBBaseTableData!K30="","",IF(J$1="Enthalpy",(MEBBaseTableData!K30/$B$48)*$B$47+$C$47,IF(J$1="Temp",MEBBaseTableData!K30*MEBRateData!SlopeTemp+MEBRateData!InterTemp,(MEBBaseTableData!K30/$B$48)*$B$46+$C$46)))</f>
        <v>0</v>
      </c>
      <c r="K28" s="15">
        <f>IF(MEBBaseTableData!L30="","",IF(K$1="Enthalpy",(MEBBaseTableData!L30/$B$48)*$B$47+$C$47,IF(K$1="Temp",MEBBaseTableData!L30*MEBRateData!SlopeTemp+MEBRateData!InterTemp,(MEBBaseTableData!L30/$B$48)*$B$46+$C$46)))</f>
        <v>0</v>
      </c>
      <c r="L28" s="15">
        <f>IF(MEBBaseTableData!M30="","",IF(L$1="Enthalpy",(MEBBaseTableData!M30/$B$48)*$B$47+$C$47,IF(L$1="Temp",MEBBaseTableData!M30*MEBRateData!SlopeTemp+MEBRateData!InterTemp,(MEBBaseTableData!M30/$B$48)*$B$46+$C$46)))</f>
        <v>0</v>
      </c>
      <c r="M28" s="15">
        <f>IF(MEBBaseTableData!N30="","",IF(M$1="Enthalpy",(MEBBaseTableData!N30/$B$48)*$B$47+$C$47,IF(M$1="Temp",MEBBaseTableData!N30*MEBRateData!SlopeTemp+MEBRateData!InterTemp,(MEBBaseTableData!N30/$B$48)*$B$46+$C$46)))</f>
        <v>0</v>
      </c>
      <c r="N28" s="15">
        <f>IF(MEBBaseTableData!O30="","",IF(N$1="Enthalpy",(MEBBaseTableData!O30/$B$48)*$B$47+$C$47,IF(N$1="Temp",MEBBaseTableData!O30*MEBRateData!SlopeTemp+MEBRateData!InterTemp,(MEBBaseTableData!O30/$B$48)*$B$46+$C$46)))</f>
        <v>407.09421833622793</v>
      </c>
      <c r="O28" s="15">
        <f>IF(MEBBaseTableData!P30="","",IF(O$1="Enthalpy",(MEBBaseTableData!P30/$B$48)*$B$47+$C$47,IF(O$1="Temp",MEBBaseTableData!P30*MEBRateData!SlopeTemp+MEBRateData!InterTemp,(MEBBaseTableData!P30/$B$48)*$B$46+$C$46)))</f>
        <v>3.9076998184120617</v>
      </c>
      <c r="P28" s="15">
        <f>IF(MEBBaseTableData!Q30="","",IF(P$1="Enthalpy",(MEBBaseTableData!Q30/$B$48)*$B$47+$C$47,IF(P$1="Temp",MEBBaseTableData!Q30*MEBRateData!SlopeTemp+MEBRateData!InterTemp,(MEBBaseTableData!Q30/$B$48)*$B$46+$C$46)))</f>
        <v>1044.7320198399834</v>
      </c>
      <c r="Q28" s="15">
        <f>IF(MEBBaseTableData!R30="","",IF(Q$1="Enthalpy",(MEBBaseTableData!R30/$B$48)*$B$47+$C$47,IF(Q$1="Temp",MEBBaseTableData!R30*MEBRateData!SlopeTemp+MEBRateData!InterTemp,(MEBBaseTableData!R30/$B$48)*$B$46+$C$46)))</f>
        <v>815.44581371058212</v>
      </c>
      <c r="R28" s="15">
        <f>IF(MEBBaseTableData!S30="","",IF(R$1="Enthalpy",(MEBBaseTableData!S30/$B$48)*$B$47+$C$47,IF(R$1="Temp",MEBBaseTableData!S30*MEBRateData!SlopeTemp+MEBRateData!InterTemp,(MEBBaseTableData!S30/$B$48)*$B$46+$C$46)))</f>
        <v>0</v>
      </c>
      <c r="S28" s="15">
        <f>IF(MEBBaseTableData!T30="","",IF(S$1="Enthalpy",(MEBBaseTableData!T30/$B$48)*$B$47+$C$47,IF(S$1="Temp",MEBBaseTableData!T30*MEBRateData!SlopeTemp+MEBRateData!InterTemp,(MEBBaseTableData!T30/$B$48)*$B$46+$C$46)))</f>
        <v>0</v>
      </c>
      <c r="T28" s="15">
        <f>IF(MEBBaseTableData!U30="","",IF(T$1="Enthalpy",(MEBBaseTableData!U30/$B$48)*$B$47+$C$47,IF(T$1="Temp",MEBBaseTableData!U30*MEBRateData!SlopeTemp+MEBRateData!InterTemp,(MEBBaseTableData!U30/$B$48)*$B$46+$C$46)))</f>
        <v>0</v>
      </c>
      <c r="U28" s="15">
        <f>IF(MEBBaseTableData!V30="","",IF(U$1="Enthalpy",(MEBBaseTableData!V30/$B$48)*$B$47+$C$47,IF(U$1="Temp",MEBBaseTableData!V30*MEBRateData!SlopeTemp+MEBRateData!InterTemp,(MEBBaseTableData!V30/$B$48)*$B$46+$C$46)))</f>
        <v>-5.3519292673713927</v>
      </c>
      <c r="V28" s="15">
        <f>IF(MEBBaseTableData!W30="","",IF(V$1="Enthalpy",(MEBBaseTableData!W30/$B$48)*$B$47+$C$47,IF(V$1="Temp",MEBBaseTableData!W30*MEBRateData!SlopeTemp+MEBRateData!InterTemp,(MEBBaseTableData!W30/$B$48)*$B$46+$C$46)))</f>
        <v>204.31309548611102</v>
      </c>
      <c r="W28" s="15" t="str">
        <f>IF(MEBBaseTableData!X30="","",IF(W$1="Enthalpy",(MEBBaseTableData!X30/$B$48)*$B$47+$C$47,IF(W$1="Temp",MEBBaseTableData!X30*MEBRateData!SlopeTemp+MEBRateData!InterTemp,(MEBBaseTableData!X30/$B$48)*$B$46+$C$46)))</f>
        <v/>
      </c>
      <c r="X28" s="15" t="str">
        <f>IF(MEBBaseTableData!Y30="","",IF(X$1="Enthalpy",(MEBBaseTableData!Y30/$B$48)*$B$47+$C$47,IF(X$1="Temp",MEBBaseTableData!Y30*MEBRateData!SlopeTemp+MEBRateData!InterTemp,(MEBBaseTableData!Y30/$B$48)*$B$46+$C$46)))</f>
        <v/>
      </c>
      <c r="Y28" s="15" t="str">
        <f>IF(MEBBaseTableData!Z30="","",IF(Y$1="Enthalpy",(MEBBaseTableData!Z30/$B$48)*$B$47+$C$47,IF(Y$1="Temp",MEBBaseTableData!Z30*MEBRateData!SlopeTemp+MEBRateData!InterTemp,(MEBBaseTableData!Z30/$B$48)*$B$46+$C$46)))</f>
        <v/>
      </c>
      <c r="Z28" s="15" t="str">
        <f>IF(MEBBaseTableData!AA30="","",IF(Z$1="Enthalpy",(MEBBaseTableData!AA30/$B$48)*$B$47+$C$47,IF(Z$1="Temp",MEBBaseTableData!AA30*MEBRateData!SlopeTemp+MEBRateData!InterTemp,(MEBBaseTableData!AA30/$B$48)*$B$46+$C$46)))</f>
        <v/>
      </c>
      <c r="AA28" s="15" t="str">
        <f>IF(MEBBaseTableData!AB30="","",IF(AA$1="Enthalpy",(MEBBaseTableData!AB30/$B$48)*$B$47+$C$47,IF(AA$1="Temp",MEBBaseTableData!AB30*MEBRateData!SlopeTemp+MEBRateData!InterTemp,(MEBBaseTableData!AB30/$B$48)*$B$46+$C$46)))</f>
        <v/>
      </c>
      <c r="AB28" s="15" t="str">
        <f>IF(MEBBaseTableData!AC30="","",IF(AB$1="Enthalpy",(MEBBaseTableData!AC30/$B$48)*$B$47+$C$47,IF(AB$1="Temp",MEBBaseTableData!AC30*MEBRateData!SlopeTemp+MEBRateData!InterTemp,(MEBBaseTableData!AC30/$B$48)*$B$46+$C$46)))</f>
        <v/>
      </c>
      <c r="AC28" s="15" t="str">
        <f>IF(MEBBaseTableData!AD30="","",IF(AC$1="Enthalpy",(MEBBaseTableData!AD30/$B$48)*$B$47+$C$47,IF(AC$1="Temp",MEBBaseTableData!AD30*MEBRateData!SlopeTemp+MEBRateData!InterTemp,(MEBBaseTableData!AD30/$B$48)*$B$46+$C$46)))</f>
        <v/>
      </c>
      <c r="AD28" s="15" t="str">
        <f>IF(MEBBaseTableData!AE30="","",IF(AD$1="Enthalpy",(MEBBaseTableData!AE30/$B$48)*$B$47+$C$47,IF(AD$1="Temp",MEBBaseTableData!AE30*MEBRateData!SlopeTemp+MEBRateData!InterTemp,(MEBBaseTableData!AE30/$B$48)*$B$46+$C$46)))</f>
        <v/>
      </c>
      <c r="AE28" s="15" t="str">
        <f>IF(MEBBaseTableData!AF30="","",IF(AE$1="Enthalpy",(MEBBaseTableData!AF30/$B$48)*$B$47+$C$47,IF(AE$1="Temp",MEBBaseTableData!AF30*MEBRateData!SlopeTemp+MEBRateData!InterTemp,(MEBBaseTableData!AF30/$B$48)*$B$46+$C$46)))</f>
        <v/>
      </c>
      <c r="AF28" s="15" t="str">
        <f>IF(MEBBaseTableData!AG30="","",IF(AF$1="Enthalpy",(MEBBaseTableData!AG30/$B$48)*$B$47+$C$47,IF(AF$1="Temp",MEBBaseTableData!AG30*MEBRateData!SlopeTemp+MEBRateData!InterTemp,(MEBBaseTableData!AG30/$B$48)*$B$46+$C$46)))</f>
        <v/>
      </c>
      <c r="AG28" s="15" t="str">
        <f>IF(MEBBaseTableData!AH30="","",IF(AG$1="Enthalpy",(MEBBaseTableData!AH30/$B$48)*$B$47+$C$47,IF(AG$1="Temp",MEBBaseTableData!AH30*MEBRateData!SlopeTemp+MEBRateData!InterTemp,(MEBBaseTableData!AH30/$B$48)*$B$46+$C$46)))</f>
        <v/>
      </c>
      <c r="AH28" s="15" t="str">
        <f>IF(MEBBaseTableData!AI30="","",IF(AH$1="Enthalpy",(MEBBaseTableData!AI30/$B$48)*$B$47+$C$47,IF(AH$1="Temp",MEBBaseTableData!AI30*MEBRateData!SlopeTemp+MEBRateData!InterTemp,(MEBBaseTableData!AI30/$B$48)*$B$46+$C$46)))</f>
        <v/>
      </c>
      <c r="AI28" s="15" t="str">
        <f>IF(MEBBaseTableData!AJ30="","",IF(AI$1="Enthalpy",(MEBBaseTableData!AJ30/$B$48)*$B$47+$C$47,IF(AI$1="Temp",MEBBaseTableData!AJ30*MEBRateData!SlopeTemp+MEBRateData!InterTemp,(MEBBaseTableData!AJ30/$B$48)*$B$46+$C$46)))</f>
        <v/>
      </c>
      <c r="AJ28" s="15" t="str">
        <f>IF(MEBBaseTableData!AK30="","",IF(AJ$1="Enthalpy",(MEBBaseTableData!AK30/$B$48)*$B$47+$C$47,IF(AJ$1="Temp",MEBBaseTableData!AK30*MEBRateData!SlopeTemp+MEBRateData!InterTemp,(MEBBaseTableData!AK30/$B$48)*$B$46+$C$46)))</f>
        <v/>
      </c>
    </row>
    <row r="29" spans="1:36" x14ac:dyDescent="0.15">
      <c r="A29" s="13" t="str">
        <f>IF(MEBBaseTableData!A31="","",MEBBaseTableData!A31)</f>
        <v>Dust in Top Gas{zh}炉尘</v>
      </c>
      <c r="B29" s="15">
        <f>IF(MEBBaseTableData!C31="","",IF(B$1="Enthalpy",(MEBBaseTableData!C31/$B$48)*$B$47+$C$47,IF(B$1="Temp",MEBBaseTableData!C31*MEBRateData!SlopeTemp+MEBRateData!InterTemp,(MEBBaseTableData!C31/$B$48)*$B$46+$C$46)))</f>
        <v>19.099983689728298</v>
      </c>
      <c r="C29" s="15">
        <f>IF(MEBBaseTableData!D31="","",IF(C$1="Enthalpy",(MEBBaseTableData!D31/$B$48)*$B$47+$C$47,IF(C$1="Temp",MEBBaseTableData!D31*MEBRateData!SlopeTemp+MEBRateData!InterTemp,(MEBBaseTableData!D31/$B$48)*$B$46+$C$46)))</f>
        <v>11.172550282668192</v>
      </c>
      <c r="D29" s="15">
        <f>IF(MEBBaseTableData!E31="","",IF(D$1="Enthalpy",(MEBBaseTableData!E31/$B$48)*$B$47+$C$47,IF(D$1="Temp",MEBBaseTableData!E31*MEBRateData!SlopeTemp+MEBRateData!InterTemp,(MEBBaseTableData!E31/$B$48)*$B$46+$C$46)))</f>
        <v>1.0306485420741593</v>
      </c>
      <c r="E29" s="15">
        <f>IF(MEBBaseTableData!F31="","",IF(E$1="Enthalpy",(MEBBaseTableData!F31/$B$48)*$B$47+$C$47,IF(E$1="Temp",MEBBaseTableData!F31*MEBRateData!SlopeTemp+MEBRateData!InterTemp,(MEBBaseTableData!F31/$B$48)*$B$46+$C$46)))</f>
        <v>0.14091277698342292</v>
      </c>
      <c r="F29" s="15">
        <f>IF(MEBBaseTableData!G31="","",IF(F$1="Enthalpy",(MEBBaseTableData!G31/$B$48)*$B$47+$C$47,IF(F$1="Temp",MEBBaseTableData!G31*MEBRateData!SlopeTemp+MEBRateData!InterTemp,(MEBBaseTableData!G31/$B$48)*$B$46+$C$46)))</f>
        <v>0.44089067668218196</v>
      </c>
      <c r="G29" s="15">
        <f>IF(MEBBaseTableData!H31="","",IF(G$1="Enthalpy",(MEBBaseTableData!H31/$B$48)*$B$47+$C$47,IF(G$1="Temp",MEBBaseTableData!H31*MEBRateData!SlopeTemp+MEBRateData!InterTemp,(MEBBaseTableData!H31/$B$48)*$B$46+$C$46)))</f>
        <v>0.14553174598845187</v>
      </c>
      <c r="H29" s="15">
        <f>IF(MEBBaseTableData!I31="","",IF(H$1="Enthalpy",(MEBBaseTableData!I31/$B$48)*$B$47+$C$47,IF(H$1="Temp",MEBBaseTableData!I31*MEBRateData!SlopeTemp+MEBRateData!InterTemp,(MEBBaseTableData!I31/$B$48)*$B$46+$C$46)))</f>
        <v>3.5232141541821143E-3</v>
      </c>
      <c r="I29" s="15">
        <f>IF(MEBBaseTableData!J31="","",IF(I$1="Enthalpy",(MEBBaseTableData!J31/$B$48)*$B$47+$C$47,IF(I$1="Temp",MEBBaseTableData!J31*MEBRateData!SlopeTemp+MEBRateData!InterTemp,(MEBBaseTableData!J31/$B$48)*$B$46+$C$46)))</f>
        <v>2.8228475670404214E-4</v>
      </c>
      <c r="J29" s="15">
        <f>IF(MEBBaseTableData!K31="","",IF(J$1="Enthalpy",(MEBBaseTableData!K31/$B$48)*$B$47+$C$47,IF(J$1="Temp",MEBBaseTableData!K31*MEBRateData!SlopeTemp+MEBRateData!InterTemp,(MEBBaseTableData!K31/$B$48)*$B$46+$C$46)))</f>
        <v>2.3982049770117013E-3</v>
      </c>
      <c r="K29" s="15">
        <f>IF(MEBBaseTableData!L31="","",IF(K$1="Enthalpy",(MEBBaseTableData!L31/$B$48)*$B$47+$C$47,IF(K$1="Temp",MEBBaseTableData!L31*MEBRateData!SlopeTemp+MEBRateData!InterTemp,(MEBBaseTableData!L31/$B$48)*$B$46+$C$46)))</f>
        <v>1.6996104724732568E-3</v>
      </c>
      <c r="L29" s="15">
        <f>IF(MEBBaseTableData!M31="","",IF(L$1="Enthalpy",(MEBBaseTableData!M31/$B$48)*$B$47+$C$47,IF(L$1="Temp",MEBBaseTableData!M31*MEBRateData!SlopeTemp+MEBRateData!InterTemp,(MEBBaseTableData!M31/$B$48)*$B$46+$C$46)))</f>
        <v>1.6414744860116272E-3</v>
      </c>
      <c r="M29" s="15">
        <f>IF(MEBBaseTableData!N31="","",IF(M$1="Enthalpy",(MEBBaseTableData!N31/$B$48)*$B$47+$C$47,IF(M$1="Temp",MEBBaseTableData!N31*MEBRateData!SlopeTemp+MEBRateData!InterTemp,(MEBBaseTableData!N31/$B$48)*$B$46+$C$46)))</f>
        <v>3.3460920292501593E-3</v>
      </c>
      <c r="N29" s="15">
        <f>IF(MEBBaseTableData!O31="","",IF(N$1="Enthalpy",(MEBBaseTableData!O31/$B$48)*$B$47+$C$47,IF(N$1="Temp",MEBBaseTableData!O31*MEBRateData!SlopeTemp+MEBRateData!InterTemp,(MEBBaseTableData!O31/$B$48)*$B$46+$C$46)))</f>
        <v>0</v>
      </c>
      <c r="O29" s="15">
        <f>IF(MEBBaseTableData!P31="","",IF(O$1="Enthalpy",(MEBBaseTableData!P31/$B$48)*$B$47+$C$47,IF(O$1="Temp",MEBBaseTableData!P31*MEBRateData!SlopeTemp+MEBRateData!InterTemp,(MEBBaseTableData!P31/$B$48)*$B$46+$C$46)))</f>
        <v>0</v>
      </c>
      <c r="P29" s="15">
        <f>IF(MEBBaseTableData!Q31="","",IF(P$1="Enthalpy",(MEBBaseTableData!Q31/$B$48)*$B$47+$C$47,IF(P$1="Temp",MEBBaseTableData!Q31*MEBRateData!SlopeTemp+MEBRateData!InterTemp,(MEBBaseTableData!Q31/$B$48)*$B$46+$C$46)))</f>
        <v>0</v>
      </c>
      <c r="Q29" s="15">
        <f>IF(MEBBaseTableData!R31="","",IF(Q$1="Enthalpy",(MEBBaseTableData!R31/$B$48)*$B$47+$C$47,IF(Q$1="Temp",MEBBaseTableData!R31*MEBRateData!SlopeTemp+MEBRateData!InterTemp,(MEBBaseTableData!R31/$B$48)*$B$46+$C$46)))</f>
        <v>5.8195096866263016</v>
      </c>
      <c r="R29" s="15">
        <f>IF(MEBBaseTableData!S31="","",IF(R$1="Enthalpy",(MEBBaseTableData!S31/$B$48)*$B$47+$C$47,IF(R$1="Temp",MEBBaseTableData!S31*MEBRateData!SlopeTemp+MEBRateData!InterTemp,(MEBBaseTableData!S31/$B$48)*$B$46+$C$46)))</f>
        <v>5.2800714636025712E-3</v>
      </c>
      <c r="S29" s="15">
        <f>IF(MEBBaseTableData!T31="","",IF(S$1="Enthalpy",(MEBBaseTableData!T31/$B$48)*$B$47+$C$47,IF(S$1="Temp",MEBBaseTableData!T31*MEBRateData!SlopeTemp+MEBRateData!InterTemp,(MEBBaseTableData!T31/$B$48)*$B$46+$C$46)))</f>
        <v>14.754832419639945</v>
      </c>
      <c r="T29" s="15">
        <f>IF(MEBBaseTableData!U31="","",IF(T$1="Enthalpy",(MEBBaseTableData!U31/$B$48)*$B$47+$C$47,IF(T$1="Temp",MEBBaseTableData!U31*MEBRateData!SlopeTemp+MEBRateData!InterTemp,(MEBBaseTableData!U31/$B$48)*$B$46+$C$46)))</f>
        <v>1.0967554847180154</v>
      </c>
      <c r="U29" s="15">
        <f>IF(MEBBaseTableData!V31="","",IF(U$1="Enthalpy",(MEBBaseTableData!V31/$B$48)*$B$47+$C$47,IF(U$1="Temp",MEBBaseTableData!V31*MEBRateData!SlopeTemp+MEBRateData!InterTemp,(MEBBaseTableData!V31/$B$48)*$B$46+$C$46)))</f>
        <v>0</v>
      </c>
      <c r="V29" s="15">
        <f>IF(MEBBaseTableData!W31="","",IF(V$1="Enthalpy",(MEBBaseTableData!W31/$B$48)*$B$47+$C$47,IF(V$1="Temp",MEBBaseTableData!W31*MEBRateData!SlopeTemp+MEBRateData!InterTemp,(MEBBaseTableData!W31/$B$48)*$B$46+$C$46)))</f>
        <v>204.31309548611102</v>
      </c>
      <c r="W29" s="15" t="str">
        <f>IF(MEBBaseTableData!X31="","",IF(W$1="Enthalpy",(MEBBaseTableData!X31/$B$48)*$B$47+$C$47,IF(W$1="Temp",MEBBaseTableData!X31*MEBRateData!SlopeTemp+MEBRateData!InterTemp,(MEBBaseTableData!X31/$B$48)*$B$46+$C$46)))</f>
        <v/>
      </c>
      <c r="X29" s="15" t="str">
        <f>IF(MEBBaseTableData!Y31="","",IF(X$1="Enthalpy",(MEBBaseTableData!Y31/$B$48)*$B$47+$C$47,IF(X$1="Temp",MEBBaseTableData!Y31*MEBRateData!SlopeTemp+MEBRateData!InterTemp,(MEBBaseTableData!Y31/$B$48)*$B$46+$C$46)))</f>
        <v/>
      </c>
      <c r="Y29" s="15" t="str">
        <f>IF(MEBBaseTableData!Z31="","",IF(Y$1="Enthalpy",(MEBBaseTableData!Z31/$B$48)*$B$47+$C$47,IF(Y$1="Temp",MEBBaseTableData!Z31*MEBRateData!SlopeTemp+MEBRateData!InterTemp,(MEBBaseTableData!Z31/$B$48)*$B$46+$C$46)))</f>
        <v/>
      </c>
      <c r="Z29" s="15" t="str">
        <f>IF(MEBBaseTableData!AA31="","",IF(Z$1="Enthalpy",(MEBBaseTableData!AA31/$B$48)*$B$47+$C$47,IF(Z$1="Temp",MEBBaseTableData!AA31*MEBRateData!SlopeTemp+MEBRateData!InterTemp,(MEBBaseTableData!AA31/$B$48)*$B$46+$C$46)))</f>
        <v/>
      </c>
      <c r="AA29" s="15" t="str">
        <f>IF(MEBBaseTableData!AB31="","",IF(AA$1="Enthalpy",(MEBBaseTableData!AB31/$B$48)*$B$47+$C$47,IF(AA$1="Temp",MEBBaseTableData!AB31*MEBRateData!SlopeTemp+MEBRateData!InterTemp,(MEBBaseTableData!AB31/$B$48)*$B$46+$C$46)))</f>
        <v/>
      </c>
      <c r="AB29" s="15" t="str">
        <f>IF(MEBBaseTableData!AC31="","",IF(AB$1="Enthalpy",(MEBBaseTableData!AC31/$B$48)*$B$47+$C$47,IF(AB$1="Temp",MEBBaseTableData!AC31*MEBRateData!SlopeTemp+MEBRateData!InterTemp,(MEBBaseTableData!AC31/$B$48)*$B$46+$C$46)))</f>
        <v/>
      </c>
      <c r="AC29" s="15" t="str">
        <f>IF(MEBBaseTableData!AD31="","",IF(AC$1="Enthalpy",(MEBBaseTableData!AD31/$B$48)*$B$47+$C$47,IF(AC$1="Temp",MEBBaseTableData!AD31*MEBRateData!SlopeTemp+MEBRateData!InterTemp,(MEBBaseTableData!AD31/$B$48)*$B$46+$C$46)))</f>
        <v/>
      </c>
      <c r="AD29" s="15" t="str">
        <f>IF(MEBBaseTableData!AE31="","",IF(AD$1="Enthalpy",(MEBBaseTableData!AE31/$B$48)*$B$47+$C$47,IF(AD$1="Temp",MEBBaseTableData!AE31*MEBRateData!SlopeTemp+MEBRateData!InterTemp,(MEBBaseTableData!AE31/$B$48)*$B$46+$C$46)))</f>
        <v/>
      </c>
      <c r="AE29" s="15" t="str">
        <f>IF(MEBBaseTableData!AF31="","",IF(AE$1="Enthalpy",(MEBBaseTableData!AF31/$B$48)*$B$47+$C$47,IF(AE$1="Temp",MEBBaseTableData!AF31*MEBRateData!SlopeTemp+MEBRateData!InterTemp,(MEBBaseTableData!AF31/$B$48)*$B$46+$C$46)))</f>
        <v/>
      </c>
      <c r="AF29" s="15" t="str">
        <f>IF(MEBBaseTableData!AG31="","",IF(AF$1="Enthalpy",(MEBBaseTableData!AG31/$B$48)*$B$47+$C$47,IF(AF$1="Temp",MEBBaseTableData!AG31*MEBRateData!SlopeTemp+MEBRateData!InterTemp,(MEBBaseTableData!AG31/$B$48)*$B$46+$C$46)))</f>
        <v/>
      </c>
      <c r="AG29" s="15" t="str">
        <f>IF(MEBBaseTableData!AH31="","",IF(AG$1="Enthalpy",(MEBBaseTableData!AH31/$B$48)*$B$47+$C$47,IF(AG$1="Temp",MEBBaseTableData!AH31*MEBRateData!SlopeTemp+MEBRateData!InterTemp,(MEBBaseTableData!AH31/$B$48)*$B$46+$C$46)))</f>
        <v/>
      </c>
      <c r="AH29" s="15" t="str">
        <f>IF(MEBBaseTableData!AI31="","",IF(AH$1="Enthalpy",(MEBBaseTableData!AI31/$B$48)*$B$47+$C$47,IF(AH$1="Temp",MEBBaseTableData!AI31*MEBRateData!SlopeTemp+MEBRateData!InterTemp,(MEBBaseTableData!AI31/$B$48)*$B$46+$C$46)))</f>
        <v/>
      </c>
      <c r="AI29" s="15" t="str">
        <f>IF(MEBBaseTableData!AJ31="","",IF(AI$1="Enthalpy",(MEBBaseTableData!AJ31/$B$48)*$B$47+$C$47,IF(AI$1="Temp",MEBBaseTableData!AJ31*MEBRateData!SlopeTemp+MEBRateData!InterTemp,(MEBBaseTableData!AJ31/$B$48)*$B$46+$C$46)))</f>
        <v/>
      </c>
      <c r="AJ29" s="15" t="str">
        <f>IF(MEBBaseTableData!AK31="","",IF(AJ$1="Enthalpy",(MEBBaseTableData!AK31/$B$48)*$B$47+$C$47,IF(AJ$1="Temp",MEBBaseTableData!AK31*MEBRateData!SlopeTemp+MEBRateData!InterTemp,(MEBBaseTableData!AK31/$B$48)*$B$46+$C$46)))</f>
        <v/>
      </c>
    </row>
    <row r="30" spans="1:36" x14ac:dyDescent="0.15">
      <c r="A30" s="13" t="str">
        <f>IF(MEBBaseTableData!A32="","",MEBBaseTableData!A32)</f>
        <v/>
      </c>
      <c r="B30" s="15" t="str">
        <f>IF(MEBBaseTableData!C32="","",IF(B$1="Enthalpy",(MEBBaseTableData!C32/$B$48)*$B$47+$C$47,IF(B$1="Temp",MEBBaseTableData!C32*MEBRateData!SlopeTemp+MEBRateData!InterTemp,(MEBBaseTableData!C32/$B$48)*$B$46+$C$46)))</f>
        <v/>
      </c>
      <c r="C30" s="15" t="str">
        <f>IF(MEBBaseTableData!D32="","",IF(C$1="Enthalpy",(MEBBaseTableData!D32/$B$48)*$B$47+$C$47,IF(C$1="Temp",MEBBaseTableData!D32*MEBRateData!SlopeTemp+MEBRateData!InterTemp,(MEBBaseTableData!D32/$B$48)*$B$46+$C$46)))</f>
        <v/>
      </c>
      <c r="D30" s="15" t="str">
        <f>IF(MEBBaseTableData!E32="","",IF(D$1="Enthalpy",(MEBBaseTableData!E32/$B$48)*$B$47+$C$47,IF(D$1="Temp",MEBBaseTableData!E32*MEBRateData!SlopeTemp+MEBRateData!InterTemp,(MEBBaseTableData!E32/$B$48)*$B$46+$C$46)))</f>
        <v/>
      </c>
      <c r="E30" s="15" t="str">
        <f>IF(MEBBaseTableData!F32="","",IF(E$1="Enthalpy",(MEBBaseTableData!F32/$B$48)*$B$47+$C$47,IF(E$1="Temp",MEBBaseTableData!F32*MEBRateData!SlopeTemp+MEBRateData!InterTemp,(MEBBaseTableData!F32/$B$48)*$B$46+$C$46)))</f>
        <v/>
      </c>
      <c r="F30" s="15" t="str">
        <f>IF(MEBBaseTableData!G32="","",IF(F$1="Enthalpy",(MEBBaseTableData!G32/$B$48)*$B$47+$C$47,IF(F$1="Temp",MEBBaseTableData!G32*MEBRateData!SlopeTemp+MEBRateData!InterTemp,(MEBBaseTableData!G32/$B$48)*$B$46+$C$46)))</f>
        <v/>
      </c>
      <c r="G30" s="15" t="str">
        <f>IF(MEBBaseTableData!H32="","",IF(G$1="Enthalpy",(MEBBaseTableData!H32/$B$48)*$B$47+$C$47,IF(G$1="Temp",MEBBaseTableData!H32*MEBRateData!SlopeTemp+MEBRateData!InterTemp,(MEBBaseTableData!H32/$B$48)*$B$46+$C$46)))</f>
        <v/>
      </c>
      <c r="H30" s="15" t="str">
        <f>IF(MEBBaseTableData!I32="","",IF(H$1="Enthalpy",(MEBBaseTableData!I32/$B$48)*$B$47+$C$47,IF(H$1="Temp",MEBBaseTableData!I32*MEBRateData!SlopeTemp+MEBRateData!InterTemp,(MEBBaseTableData!I32/$B$48)*$B$46+$C$46)))</f>
        <v/>
      </c>
      <c r="I30" s="15" t="str">
        <f>IF(MEBBaseTableData!J32="","",IF(I$1="Enthalpy",(MEBBaseTableData!J32/$B$48)*$B$47+$C$47,IF(I$1="Temp",MEBBaseTableData!J32*MEBRateData!SlopeTemp+MEBRateData!InterTemp,(MEBBaseTableData!J32/$B$48)*$B$46+$C$46)))</f>
        <v/>
      </c>
      <c r="J30" s="15" t="str">
        <f>IF(MEBBaseTableData!K32="","",IF(J$1="Enthalpy",(MEBBaseTableData!K32/$B$48)*$B$47+$C$47,IF(J$1="Temp",MEBBaseTableData!K32*MEBRateData!SlopeTemp+MEBRateData!InterTemp,(MEBBaseTableData!K32/$B$48)*$B$46+$C$46)))</f>
        <v/>
      </c>
      <c r="K30" s="15" t="str">
        <f>IF(MEBBaseTableData!L32="","",IF(K$1="Enthalpy",(MEBBaseTableData!L32/$B$48)*$B$47+$C$47,IF(K$1="Temp",MEBBaseTableData!L32*MEBRateData!SlopeTemp+MEBRateData!InterTemp,(MEBBaseTableData!L32/$B$48)*$B$46+$C$46)))</f>
        <v/>
      </c>
      <c r="L30" s="15" t="str">
        <f>IF(MEBBaseTableData!M32="","",IF(L$1="Enthalpy",(MEBBaseTableData!M32/$B$48)*$B$47+$C$47,IF(L$1="Temp",MEBBaseTableData!M32*MEBRateData!SlopeTemp+MEBRateData!InterTemp,(MEBBaseTableData!M32/$B$48)*$B$46+$C$46)))</f>
        <v/>
      </c>
      <c r="M30" s="15" t="str">
        <f>IF(MEBBaseTableData!N32="","",IF(M$1="Enthalpy",(MEBBaseTableData!N32/$B$48)*$B$47+$C$47,IF(M$1="Temp",MEBBaseTableData!N32*MEBRateData!SlopeTemp+MEBRateData!InterTemp,(MEBBaseTableData!N32/$B$48)*$B$46+$C$46)))</f>
        <v/>
      </c>
      <c r="N30" s="15" t="str">
        <f>IF(MEBBaseTableData!O32="","",IF(N$1="Enthalpy",(MEBBaseTableData!O32/$B$48)*$B$47+$C$47,IF(N$1="Temp",MEBBaseTableData!O32*MEBRateData!SlopeTemp+MEBRateData!InterTemp,(MEBBaseTableData!O32/$B$48)*$B$46+$C$46)))</f>
        <v/>
      </c>
      <c r="O30" s="15" t="str">
        <f>IF(MEBBaseTableData!P32="","",IF(O$1="Enthalpy",(MEBBaseTableData!P32/$B$48)*$B$47+$C$47,IF(O$1="Temp",MEBBaseTableData!P32*MEBRateData!SlopeTemp+MEBRateData!InterTemp,(MEBBaseTableData!P32/$B$48)*$B$46+$C$46)))</f>
        <v/>
      </c>
      <c r="P30" s="15" t="str">
        <f>IF(MEBBaseTableData!Q32="","",IF(P$1="Enthalpy",(MEBBaseTableData!Q32/$B$48)*$B$47+$C$47,IF(P$1="Temp",MEBBaseTableData!Q32*MEBRateData!SlopeTemp+MEBRateData!InterTemp,(MEBBaseTableData!Q32/$B$48)*$B$46+$C$46)))</f>
        <v/>
      </c>
      <c r="Q30" s="15" t="str">
        <f>IF(MEBBaseTableData!R32="","",IF(Q$1="Enthalpy",(MEBBaseTableData!R32/$B$48)*$B$47+$C$47,IF(Q$1="Temp",MEBBaseTableData!R32*MEBRateData!SlopeTemp+MEBRateData!InterTemp,(MEBBaseTableData!R32/$B$48)*$B$46+$C$46)))</f>
        <v/>
      </c>
      <c r="R30" s="15" t="str">
        <f>IF(MEBBaseTableData!S32="","",IF(R$1="Enthalpy",(MEBBaseTableData!S32/$B$48)*$B$47+$C$47,IF(R$1="Temp",MEBBaseTableData!S32*MEBRateData!SlopeTemp+MEBRateData!InterTemp,(MEBBaseTableData!S32/$B$48)*$B$46+$C$46)))</f>
        <v/>
      </c>
      <c r="S30" s="15" t="str">
        <f>IF(MEBBaseTableData!T32="","",IF(S$1="Enthalpy",(MEBBaseTableData!T32/$B$48)*$B$47+$C$47,IF(S$1="Temp",MEBBaseTableData!T32*MEBRateData!SlopeTemp+MEBRateData!InterTemp,(MEBBaseTableData!T32/$B$48)*$B$46+$C$46)))</f>
        <v/>
      </c>
      <c r="T30" s="15" t="str">
        <f>IF(MEBBaseTableData!U32="","",IF(T$1="Enthalpy",(MEBBaseTableData!U32/$B$48)*$B$47+$C$47,IF(T$1="Temp",MEBBaseTableData!U32*MEBRateData!SlopeTemp+MEBRateData!InterTemp,(MEBBaseTableData!U32/$B$48)*$B$46+$C$46)))</f>
        <v/>
      </c>
      <c r="U30" s="15" t="str">
        <f>IF(MEBBaseTableData!V32="","",IF(U$1="Enthalpy",(MEBBaseTableData!V32/$B$48)*$B$47+$C$47,IF(U$1="Temp",MEBBaseTableData!V32*MEBRateData!SlopeTemp+MEBRateData!InterTemp,(MEBBaseTableData!V32/$B$48)*$B$46+$C$46)))</f>
        <v/>
      </c>
      <c r="V30" s="15" t="str">
        <f>IF(MEBBaseTableData!W32="","",IF(V$1="Enthalpy",(MEBBaseTableData!W32/$B$48)*$B$47+$C$47,IF(V$1="Temp",MEBBaseTableData!W32*MEBRateData!SlopeTemp+MEBRateData!InterTemp,(MEBBaseTableData!W32/$B$48)*$B$46+$C$46)))</f>
        <v/>
      </c>
      <c r="W30" s="15" t="str">
        <f>IF(MEBBaseTableData!X32="","",IF(W$1="Enthalpy",(MEBBaseTableData!X32/$B$48)*$B$47+$C$47,IF(W$1="Temp",MEBBaseTableData!X32*MEBRateData!SlopeTemp+MEBRateData!InterTemp,(MEBBaseTableData!X32/$B$48)*$B$46+$C$46)))</f>
        <v/>
      </c>
      <c r="X30" s="15" t="str">
        <f>IF(MEBBaseTableData!Y32="","",IF(X$1="Enthalpy",(MEBBaseTableData!Y32/$B$48)*$B$47+$C$47,IF(X$1="Temp",MEBBaseTableData!Y32*MEBRateData!SlopeTemp+MEBRateData!InterTemp,(MEBBaseTableData!Y32/$B$48)*$B$46+$C$46)))</f>
        <v/>
      </c>
      <c r="Y30" s="15" t="str">
        <f>IF(MEBBaseTableData!Z32="","",IF(Y$1="Enthalpy",(MEBBaseTableData!Z32/$B$48)*$B$47+$C$47,IF(Y$1="Temp",MEBBaseTableData!Z32*MEBRateData!SlopeTemp+MEBRateData!InterTemp,(MEBBaseTableData!Z32/$B$48)*$B$46+$C$46)))</f>
        <v/>
      </c>
      <c r="Z30" s="15" t="str">
        <f>IF(MEBBaseTableData!AA32="","",IF(Z$1="Enthalpy",(MEBBaseTableData!AA32/$B$48)*$B$47+$C$47,IF(Z$1="Temp",MEBBaseTableData!AA32*MEBRateData!SlopeTemp+MEBRateData!InterTemp,(MEBBaseTableData!AA32/$B$48)*$B$46+$C$46)))</f>
        <v/>
      </c>
      <c r="AA30" s="15" t="str">
        <f>IF(MEBBaseTableData!AB32="","",IF(AA$1="Enthalpy",(MEBBaseTableData!AB32/$B$48)*$B$47+$C$47,IF(AA$1="Temp",MEBBaseTableData!AB32*MEBRateData!SlopeTemp+MEBRateData!InterTemp,(MEBBaseTableData!AB32/$B$48)*$B$46+$C$46)))</f>
        <v/>
      </c>
      <c r="AB30" s="15" t="str">
        <f>IF(MEBBaseTableData!AC32="","",IF(AB$1="Enthalpy",(MEBBaseTableData!AC32/$B$48)*$B$47+$C$47,IF(AB$1="Temp",MEBBaseTableData!AC32*MEBRateData!SlopeTemp+MEBRateData!InterTemp,(MEBBaseTableData!AC32/$B$48)*$B$46+$C$46)))</f>
        <v/>
      </c>
      <c r="AC30" s="15" t="str">
        <f>IF(MEBBaseTableData!AD32="","",IF(AC$1="Enthalpy",(MEBBaseTableData!AD32/$B$48)*$B$47+$C$47,IF(AC$1="Temp",MEBBaseTableData!AD32*MEBRateData!SlopeTemp+MEBRateData!InterTemp,(MEBBaseTableData!AD32/$B$48)*$B$46+$C$46)))</f>
        <v/>
      </c>
      <c r="AD30" s="15" t="str">
        <f>IF(MEBBaseTableData!AE32="","",IF(AD$1="Enthalpy",(MEBBaseTableData!AE32/$B$48)*$B$47+$C$47,IF(AD$1="Temp",MEBBaseTableData!AE32*MEBRateData!SlopeTemp+MEBRateData!InterTemp,(MEBBaseTableData!AE32/$B$48)*$B$46+$C$46)))</f>
        <v/>
      </c>
      <c r="AE30" s="15" t="str">
        <f>IF(MEBBaseTableData!AF32="","",IF(AE$1="Enthalpy",(MEBBaseTableData!AF32/$B$48)*$B$47+$C$47,IF(AE$1="Temp",MEBBaseTableData!AF32*MEBRateData!SlopeTemp+MEBRateData!InterTemp,(MEBBaseTableData!AF32/$B$48)*$B$46+$C$46)))</f>
        <v/>
      </c>
      <c r="AF30" s="15" t="str">
        <f>IF(MEBBaseTableData!AG32="","",IF(AF$1="Enthalpy",(MEBBaseTableData!AG32/$B$48)*$B$47+$C$47,IF(AF$1="Temp",MEBBaseTableData!AG32*MEBRateData!SlopeTemp+MEBRateData!InterTemp,(MEBBaseTableData!AG32/$B$48)*$B$46+$C$46)))</f>
        <v/>
      </c>
      <c r="AG30" s="15" t="str">
        <f>IF(MEBBaseTableData!AH32="","",IF(AG$1="Enthalpy",(MEBBaseTableData!AH32/$B$48)*$B$47+$C$47,IF(AG$1="Temp",MEBBaseTableData!AH32*MEBRateData!SlopeTemp+MEBRateData!InterTemp,(MEBBaseTableData!AH32/$B$48)*$B$46+$C$46)))</f>
        <v/>
      </c>
      <c r="AH30" s="15" t="str">
        <f>IF(MEBBaseTableData!AI32="","",IF(AH$1="Enthalpy",(MEBBaseTableData!AI32/$B$48)*$B$47+$C$47,IF(AH$1="Temp",MEBBaseTableData!AI32*MEBRateData!SlopeTemp+MEBRateData!InterTemp,(MEBBaseTableData!AI32/$B$48)*$B$46+$C$46)))</f>
        <v/>
      </c>
      <c r="AI30" s="15" t="str">
        <f>IF(MEBBaseTableData!AJ32="","",IF(AI$1="Enthalpy",(MEBBaseTableData!AJ32/$B$48)*$B$47+$C$47,IF(AI$1="Temp",MEBBaseTableData!AJ32*MEBRateData!SlopeTemp+MEBRateData!InterTemp,(MEBBaseTableData!AJ32/$B$48)*$B$46+$C$46)))</f>
        <v/>
      </c>
      <c r="AJ30" s="15" t="str">
        <f>IF(MEBBaseTableData!AK32="","",IF(AJ$1="Enthalpy",(MEBBaseTableData!AK32/$B$48)*$B$47+$C$47,IF(AJ$1="Temp",MEBBaseTableData!AK32*MEBRateData!SlopeTemp+MEBRateData!InterTemp,(MEBBaseTableData!AK32/$B$48)*$B$46+$C$46)))</f>
        <v/>
      </c>
    </row>
    <row r="31" spans="1:36" x14ac:dyDescent="0.15">
      <c r="A31" s="13" t="str">
        <f>IF(MEBBaseTableData!A33="","",MEBBaseTableData!A33)</f>
        <v/>
      </c>
      <c r="B31" s="15" t="str">
        <f>IF(MEBBaseTableData!C33="","",IF(B$1="Enthalpy",(MEBBaseTableData!C33/$B$48)*$B$47+$C$47,IF(B$1="Temp",MEBBaseTableData!C33*MEBRateData!SlopeTemp+MEBRateData!InterTemp,(MEBBaseTableData!C33/$B$48)*$B$46+$C$46)))</f>
        <v/>
      </c>
      <c r="C31" s="15" t="str">
        <f>IF(MEBBaseTableData!D33="","",IF(C$1="Enthalpy",(MEBBaseTableData!D33/$B$48)*$B$47+$C$47,IF(C$1="Temp",MEBBaseTableData!D33*MEBRateData!SlopeTemp+MEBRateData!InterTemp,(MEBBaseTableData!D33/$B$48)*$B$46+$C$46)))</f>
        <v/>
      </c>
      <c r="D31" s="15" t="str">
        <f>IF(MEBBaseTableData!E33="","",IF(D$1="Enthalpy",(MEBBaseTableData!E33/$B$48)*$B$47+$C$47,IF(D$1="Temp",MEBBaseTableData!E33*MEBRateData!SlopeTemp+MEBRateData!InterTemp,(MEBBaseTableData!E33/$B$48)*$B$46+$C$46)))</f>
        <v/>
      </c>
      <c r="E31" s="15" t="str">
        <f>IF(MEBBaseTableData!F33="","",IF(E$1="Enthalpy",(MEBBaseTableData!F33/$B$48)*$B$47+$C$47,IF(E$1="Temp",MEBBaseTableData!F33*MEBRateData!SlopeTemp+MEBRateData!InterTemp,(MEBBaseTableData!F33/$B$48)*$B$46+$C$46)))</f>
        <v/>
      </c>
      <c r="F31" s="15" t="str">
        <f>IF(MEBBaseTableData!G33="","",IF(F$1="Enthalpy",(MEBBaseTableData!G33/$B$48)*$B$47+$C$47,IF(F$1="Temp",MEBBaseTableData!G33*MEBRateData!SlopeTemp+MEBRateData!InterTemp,(MEBBaseTableData!G33/$B$48)*$B$46+$C$46)))</f>
        <v/>
      </c>
      <c r="G31" s="15" t="str">
        <f>IF(MEBBaseTableData!H33="","",IF(G$1="Enthalpy",(MEBBaseTableData!H33/$B$48)*$B$47+$C$47,IF(G$1="Temp",MEBBaseTableData!H33*MEBRateData!SlopeTemp+MEBRateData!InterTemp,(MEBBaseTableData!H33/$B$48)*$B$46+$C$46)))</f>
        <v/>
      </c>
      <c r="H31" s="15" t="str">
        <f>IF(MEBBaseTableData!I33="","",IF(H$1="Enthalpy",(MEBBaseTableData!I33/$B$48)*$B$47+$C$47,IF(H$1="Temp",MEBBaseTableData!I33*MEBRateData!SlopeTemp+MEBRateData!InterTemp,(MEBBaseTableData!I33/$B$48)*$B$46+$C$46)))</f>
        <v/>
      </c>
      <c r="I31" s="15" t="str">
        <f>IF(MEBBaseTableData!J33="","",IF(I$1="Enthalpy",(MEBBaseTableData!J33/$B$48)*$B$47+$C$47,IF(I$1="Temp",MEBBaseTableData!J33*MEBRateData!SlopeTemp+MEBRateData!InterTemp,(MEBBaseTableData!J33/$B$48)*$B$46+$C$46)))</f>
        <v/>
      </c>
      <c r="J31" s="15" t="str">
        <f>IF(MEBBaseTableData!K33="","",IF(J$1="Enthalpy",(MEBBaseTableData!K33/$B$48)*$B$47+$C$47,IF(J$1="Temp",MEBBaseTableData!K33*MEBRateData!SlopeTemp+MEBRateData!InterTemp,(MEBBaseTableData!K33/$B$48)*$B$46+$C$46)))</f>
        <v/>
      </c>
      <c r="K31" s="15" t="str">
        <f>IF(MEBBaseTableData!L33="","",IF(K$1="Enthalpy",(MEBBaseTableData!L33/$B$48)*$B$47+$C$47,IF(K$1="Temp",MEBBaseTableData!L33*MEBRateData!SlopeTemp+MEBRateData!InterTemp,(MEBBaseTableData!L33/$B$48)*$B$46+$C$46)))</f>
        <v/>
      </c>
      <c r="L31" s="15" t="str">
        <f>IF(MEBBaseTableData!M33="","",IF(L$1="Enthalpy",(MEBBaseTableData!M33/$B$48)*$B$47+$C$47,IF(L$1="Temp",MEBBaseTableData!M33*MEBRateData!SlopeTemp+MEBRateData!InterTemp,(MEBBaseTableData!M33/$B$48)*$B$46+$C$46)))</f>
        <v/>
      </c>
      <c r="M31" s="15" t="str">
        <f>IF(MEBBaseTableData!N33="","",IF(M$1="Enthalpy",(MEBBaseTableData!N33/$B$48)*$B$47+$C$47,IF(M$1="Temp",MEBBaseTableData!N33*MEBRateData!SlopeTemp+MEBRateData!InterTemp,(MEBBaseTableData!N33/$B$48)*$B$46+$C$46)))</f>
        <v/>
      </c>
      <c r="N31" s="15" t="str">
        <f>IF(MEBBaseTableData!O33="","",IF(N$1="Enthalpy",(MEBBaseTableData!O33/$B$48)*$B$47+$C$47,IF(N$1="Temp",MEBBaseTableData!O33*MEBRateData!SlopeTemp+MEBRateData!InterTemp,(MEBBaseTableData!O33/$B$48)*$B$46+$C$46)))</f>
        <v/>
      </c>
      <c r="O31" s="15" t="str">
        <f>IF(MEBBaseTableData!P33="","",IF(O$1="Enthalpy",(MEBBaseTableData!P33/$B$48)*$B$47+$C$47,IF(O$1="Temp",MEBBaseTableData!P33*MEBRateData!SlopeTemp+MEBRateData!InterTemp,(MEBBaseTableData!P33/$B$48)*$B$46+$C$46)))</f>
        <v/>
      </c>
      <c r="P31" s="15" t="str">
        <f>IF(MEBBaseTableData!Q33="","",IF(P$1="Enthalpy",(MEBBaseTableData!Q33/$B$48)*$B$47+$C$47,IF(P$1="Temp",MEBBaseTableData!Q33*MEBRateData!SlopeTemp+MEBRateData!InterTemp,(MEBBaseTableData!Q33/$B$48)*$B$46+$C$46)))</f>
        <v/>
      </c>
      <c r="Q31" s="15" t="str">
        <f>IF(MEBBaseTableData!R33="","",IF(Q$1="Enthalpy",(MEBBaseTableData!R33/$B$48)*$B$47+$C$47,IF(Q$1="Temp",MEBBaseTableData!R33*MEBRateData!SlopeTemp+MEBRateData!InterTemp,(MEBBaseTableData!R33/$B$48)*$B$46+$C$46)))</f>
        <v/>
      </c>
      <c r="R31" s="15" t="str">
        <f>IF(MEBBaseTableData!S33="","",IF(R$1="Enthalpy",(MEBBaseTableData!S33/$B$48)*$B$47+$C$47,IF(R$1="Temp",MEBBaseTableData!S33*MEBRateData!SlopeTemp+MEBRateData!InterTemp,(MEBBaseTableData!S33/$B$48)*$B$46+$C$46)))</f>
        <v/>
      </c>
      <c r="S31" s="15" t="str">
        <f>IF(MEBBaseTableData!T33="","",IF(S$1="Enthalpy",(MEBBaseTableData!T33/$B$48)*$B$47+$C$47,IF(S$1="Temp",MEBBaseTableData!T33*MEBRateData!SlopeTemp+MEBRateData!InterTemp,(MEBBaseTableData!T33/$B$48)*$B$46+$C$46)))</f>
        <v/>
      </c>
      <c r="T31" s="15" t="str">
        <f>IF(MEBBaseTableData!U33="","",IF(T$1="Enthalpy",(MEBBaseTableData!U33/$B$48)*$B$47+$C$47,IF(T$1="Temp",MEBBaseTableData!U33*MEBRateData!SlopeTemp+MEBRateData!InterTemp,(MEBBaseTableData!U33/$B$48)*$B$46+$C$46)))</f>
        <v/>
      </c>
      <c r="U31" s="15" t="str">
        <f>IF(MEBBaseTableData!V33="","",IF(U$1="Enthalpy",(MEBBaseTableData!V33/$B$48)*$B$47+$C$47,IF(U$1="Temp",MEBBaseTableData!V33*MEBRateData!SlopeTemp+MEBRateData!InterTemp,(MEBBaseTableData!V33/$B$48)*$B$46+$C$46)))</f>
        <v/>
      </c>
      <c r="V31" s="15" t="str">
        <f>IF(MEBBaseTableData!W33="","",IF(V$1="Enthalpy",(MEBBaseTableData!W33/$B$48)*$B$47+$C$47,IF(V$1="Temp",MEBBaseTableData!W33*MEBRateData!SlopeTemp+MEBRateData!InterTemp,(MEBBaseTableData!W33/$B$48)*$B$46+$C$46)))</f>
        <v/>
      </c>
      <c r="W31" s="15" t="str">
        <f>IF(MEBBaseTableData!X33="","",IF(W$1="Enthalpy",(MEBBaseTableData!X33/$B$48)*$B$47+$C$47,IF(W$1="Temp",MEBBaseTableData!X33*MEBRateData!SlopeTemp+MEBRateData!InterTemp,(MEBBaseTableData!X33/$B$48)*$B$46+$C$46)))</f>
        <v/>
      </c>
      <c r="X31" s="15" t="str">
        <f>IF(MEBBaseTableData!Y33="","",IF(X$1="Enthalpy",(MEBBaseTableData!Y33/$B$48)*$B$47+$C$47,IF(X$1="Temp",MEBBaseTableData!Y33*MEBRateData!SlopeTemp+MEBRateData!InterTemp,(MEBBaseTableData!Y33/$B$48)*$B$46+$C$46)))</f>
        <v/>
      </c>
      <c r="Y31" s="15" t="str">
        <f>IF(MEBBaseTableData!Z33="","",IF(Y$1="Enthalpy",(MEBBaseTableData!Z33/$B$48)*$B$47+$C$47,IF(Y$1="Temp",MEBBaseTableData!Z33*MEBRateData!SlopeTemp+MEBRateData!InterTemp,(MEBBaseTableData!Z33/$B$48)*$B$46+$C$46)))</f>
        <v/>
      </c>
      <c r="Z31" s="15" t="str">
        <f>IF(MEBBaseTableData!AA33="","",IF(Z$1="Enthalpy",(MEBBaseTableData!AA33/$B$48)*$B$47+$C$47,IF(Z$1="Temp",MEBBaseTableData!AA33*MEBRateData!SlopeTemp+MEBRateData!InterTemp,(MEBBaseTableData!AA33/$B$48)*$B$46+$C$46)))</f>
        <v/>
      </c>
      <c r="AA31" s="15" t="str">
        <f>IF(MEBBaseTableData!AB33="","",IF(AA$1="Enthalpy",(MEBBaseTableData!AB33/$B$48)*$B$47+$C$47,IF(AA$1="Temp",MEBBaseTableData!AB33*MEBRateData!SlopeTemp+MEBRateData!InterTemp,(MEBBaseTableData!AB33/$B$48)*$B$46+$C$46)))</f>
        <v/>
      </c>
      <c r="AB31" s="15" t="str">
        <f>IF(MEBBaseTableData!AC33="","",IF(AB$1="Enthalpy",(MEBBaseTableData!AC33/$B$48)*$B$47+$C$47,IF(AB$1="Temp",MEBBaseTableData!AC33*MEBRateData!SlopeTemp+MEBRateData!InterTemp,(MEBBaseTableData!AC33/$B$48)*$B$46+$C$46)))</f>
        <v/>
      </c>
      <c r="AC31" s="15" t="str">
        <f>IF(MEBBaseTableData!AD33="","",IF(AC$1="Enthalpy",(MEBBaseTableData!AD33/$B$48)*$B$47+$C$47,IF(AC$1="Temp",MEBBaseTableData!AD33*MEBRateData!SlopeTemp+MEBRateData!InterTemp,(MEBBaseTableData!AD33/$B$48)*$B$46+$C$46)))</f>
        <v/>
      </c>
      <c r="AD31" s="15" t="str">
        <f>IF(MEBBaseTableData!AE33="","",IF(AD$1="Enthalpy",(MEBBaseTableData!AE33/$B$48)*$B$47+$C$47,IF(AD$1="Temp",MEBBaseTableData!AE33*MEBRateData!SlopeTemp+MEBRateData!InterTemp,(MEBBaseTableData!AE33/$B$48)*$B$46+$C$46)))</f>
        <v/>
      </c>
      <c r="AE31" s="15" t="str">
        <f>IF(MEBBaseTableData!AF33="","",IF(AE$1="Enthalpy",(MEBBaseTableData!AF33/$B$48)*$B$47+$C$47,IF(AE$1="Temp",MEBBaseTableData!AF33*MEBRateData!SlopeTemp+MEBRateData!InterTemp,(MEBBaseTableData!AF33/$B$48)*$B$46+$C$46)))</f>
        <v/>
      </c>
      <c r="AF31" s="15" t="str">
        <f>IF(MEBBaseTableData!AG33="","",IF(AF$1="Enthalpy",(MEBBaseTableData!AG33/$B$48)*$B$47+$C$47,IF(AF$1="Temp",MEBBaseTableData!AG33*MEBRateData!SlopeTemp+MEBRateData!InterTemp,(MEBBaseTableData!AG33/$B$48)*$B$46+$C$46)))</f>
        <v/>
      </c>
      <c r="AG31" s="15" t="str">
        <f>IF(MEBBaseTableData!AH33="","",IF(AG$1="Enthalpy",(MEBBaseTableData!AH33/$B$48)*$B$47+$C$47,IF(AG$1="Temp",MEBBaseTableData!AH33*MEBRateData!SlopeTemp+MEBRateData!InterTemp,(MEBBaseTableData!AH33/$B$48)*$B$46+$C$46)))</f>
        <v/>
      </c>
      <c r="AH31" s="15" t="str">
        <f>IF(MEBBaseTableData!AI33="","",IF(AH$1="Enthalpy",(MEBBaseTableData!AI33/$B$48)*$B$47+$C$47,IF(AH$1="Temp",MEBBaseTableData!AI33*MEBRateData!SlopeTemp+MEBRateData!InterTemp,(MEBBaseTableData!AI33/$B$48)*$B$46+$C$46)))</f>
        <v/>
      </c>
      <c r="AI31" s="15" t="str">
        <f>IF(MEBBaseTableData!AJ33="","",IF(AI$1="Enthalpy",(MEBBaseTableData!AJ33/$B$48)*$B$47+$C$47,IF(AI$1="Temp",MEBBaseTableData!AJ33*MEBRateData!SlopeTemp+MEBRateData!InterTemp,(MEBBaseTableData!AJ33/$B$48)*$B$46+$C$46)))</f>
        <v/>
      </c>
      <c r="AJ31" s="15" t="str">
        <f>IF(MEBBaseTableData!AK33="","",IF(AJ$1="Enthalpy",(MEBBaseTableData!AK33/$B$48)*$B$47+$C$47,IF(AJ$1="Temp",MEBBaseTableData!AK33*MEBRateData!SlopeTemp+MEBRateData!InterTemp,(MEBBaseTableData!AK33/$B$48)*$B$46+$C$46)))</f>
        <v/>
      </c>
    </row>
    <row r="32" spans="1:36" x14ac:dyDescent="0.15">
      <c r="A32" s="13" t="str">
        <f>IF(MEBBaseTableData!A34="","",MEBBaseTableData!A34)</f>
        <v/>
      </c>
      <c r="B32" s="15" t="str">
        <f>IF(MEBBaseTableData!C34="","",IF(B$1="Enthalpy",(MEBBaseTableData!C34/$B$48)*$B$47+$C$47,IF(B$1="Temp",MEBBaseTableData!C34*MEBRateData!SlopeTemp+MEBRateData!InterTemp,(MEBBaseTableData!C34/$B$48)*$B$46+$C$46)))</f>
        <v/>
      </c>
      <c r="C32" s="15" t="str">
        <f>IF(MEBBaseTableData!D34="","",IF(C$1="Enthalpy",(MEBBaseTableData!D34/$B$48)*$B$47+$C$47,IF(C$1="Temp",MEBBaseTableData!D34*MEBRateData!SlopeTemp+MEBRateData!InterTemp,(MEBBaseTableData!D34/$B$48)*$B$46+$C$46)))</f>
        <v/>
      </c>
      <c r="D32" s="15" t="str">
        <f>IF(MEBBaseTableData!E34="","",IF(D$1="Enthalpy",(MEBBaseTableData!E34/$B$48)*$B$47+$C$47,IF(D$1="Temp",MEBBaseTableData!E34*MEBRateData!SlopeTemp+MEBRateData!InterTemp,(MEBBaseTableData!E34/$B$48)*$B$46+$C$46)))</f>
        <v/>
      </c>
      <c r="E32" s="15" t="str">
        <f>IF(MEBBaseTableData!F34="","",IF(E$1="Enthalpy",(MEBBaseTableData!F34/$B$48)*$B$47+$C$47,IF(E$1="Temp",MEBBaseTableData!F34*MEBRateData!SlopeTemp+MEBRateData!InterTemp,(MEBBaseTableData!F34/$B$48)*$B$46+$C$46)))</f>
        <v/>
      </c>
      <c r="F32" s="15" t="str">
        <f>IF(MEBBaseTableData!G34="","",IF(F$1="Enthalpy",(MEBBaseTableData!G34/$B$48)*$B$47+$C$47,IF(F$1="Temp",MEBBaseTableData!G34*MEBRateData!SlopeTemp+MEBRateData!InterTemp,(MEBBaseTableData!G34/$B$48)*$B$46+$C$46)))</f>
        <v/>
      </c>
      <c r="G32" s="15" t="str">
        <f>IF(MEBBaseTableData!H34="","",IF(G$1="Enthalpy",(MEBBaseTableData!H34/$B$48)*$B$47+$C$47,IF(G$1="Temp",MEBBaseTableData!H34*MEBRateData!SlopeTemp+MEBRateData!InterTemp,(MEBBaseTableData!H34/$B$48)*$B$46+$C$46)))</f>
        <v/>
      </c>
      <c r="H32" s="15" t="str">
        <f>IF(MEBBaseTableData!I34="","",IF(H$1="Enthalpy",(MEBBaseTableData!I34/$B$48)*$B$47+$C$47,IF(H$1="Temp",MEBBaseTableData!I34*MEBRateData!SlopeTemp+MEBRateData!InterTemp,(MEBBaseTableData!I34/$B$48)*$B$46+$C$46)))</f>
        <v/>
      </c>
      <c r="I32" s="15" t="str">
        <f>IF(MEBBaseTableData!J34="","",IF(I$1="Enthalpy",(MEBBaseTableData!J34/$B$48)*$B$47+$C$47,IF(I$1="Temp",MEBBaseTableData!J34*MEBRateData!SlopeTemp+MEBRateData!InterTemp,(MEBBaseTableData!J34/$B$48)*$B$46+$C$46)))</f>
        <v/>
      </c>
      <c r="J32" s="15" t="str">
        <f>IF(MEBBaseTableData!K34="","",IF(J$1="Enthalpy",(MEBBaseTableData!K34/$B$48)*$B$47+$C$47,IF(J$1="Temp",MEBBaseTableData!K34*MEBRateData!SlopeTemp+MEBRateData!InterTemp,(MEBBaseTableData!K34/$B$48)*$B$46+$C$46)))</f>
        <v/>
      </c>
      <c r="K32" s="15" t="str">
        <f>IF(MEBBaseTableData!L34="","",IF(K$1="Enthalpy",(MEBBaseTableData!L34/$B$48)*$B$47+$C$47,IF(K$1="Temp",MEBBaseTableData!L34*MEBRateData!SlopeTemp+MEBRateData!InterTemp,(MEBBaseTableData!L34/$B$48)*$B$46+$C$46)))</f>
        <v/>
      </c>
      <c r="L32" s="15" t="str">
        <f>IF(MEBBaseTableData!M34="","",IF(L$1="Enthalpy",(MEBBaseTableData!M34/$B$48)*$B$47+$C$47,IF(L$1="Temp",MEBBaseTableData!M34*MEBRateData!SlopeTemp+MEBRateData!InterTemp,(MEBBaseTableData!M34/$B$48)*$B$46+$C$46)))</f>
        <v/>
      </c>
      <c r="M32" s="15" t="str">
        <f>IF(MEBBaseTableData!N34="","",IF(M$1="Enthalpy",(MEBBaseTableData!N34/$B$48)*$B$47+$C$47,IF(M$1="Temp",MEBBaseTableData!N34*MEBRateData!SlopeTemp+MEBRateData!InterTemp,(MEBBaseTableData!N34/$B$48)*$B$46+$C$46)))</f>
        <v/>
      </c>
      <c r="N32" s="15" t="str">
        <f>IF(MEBBaseTableData!O34="","",IF(N$1="Enthalpy",(MEBBaseTableData!O34/$B$48)*$B$47+$C$47,IF(N$1="Temp",MEBBaseTableData!O34*MEBRateData!SlopeTemp+MEBRateData!InterTemp,(MEBBaseTableData!O34/$B$48)*$B$46+$C$46)))</f>
        <v/>
      </c>
      <c r="O32" s="15" t="str">
        <f>IF(MEBBaseTableData!P34="","",IF(O$1="Enthalpy",(MEBBaseTableData!P34/$B$48)*$B$47+$C$47,IF(O$1="Temp",MEBBaseTableData!P34*MEBRateData!SlopeTemp+MEBRateData!InterTemp,(MEBBaseTableData!P34/$B$48)*$B$46+$C$46)))</f>
        <v/>
      </c>
      <c r="P32" s="15" t="str">
        <f>IF(MEBBaseTableData!Q34="","",IF(P$1="Enthalpy",(MEBBaseTableData!Q34/$B$48)*$B$47+$C$47,IF(P$1="Temp",MEBBaseTableData!Q34*MEBRateData!SlopeTemp+MEBRateData!InterTemp,(MEBBaseTableData!Q34/$B$48)*$B$46+$C$46)))</f>
        <v/>
      </c>
      <c r="Q32" s="15" t="str">
        <f>IF(MEBBaseTableData!R34="","",IF(Q$1="Enthalpy",(MEBBaseTableData!R34/$B$48)*$B$47+$C$47,IF(Q$1="Temp",MEBBaseTableData!R34*MEBRateData!SlopeTemp+MEBRateData!InterTemp,(MEBBaseTableData!R34/$B$48)*$B$46+$C$46)))</f>
        <v/>
      </c>
      <c r="R32" s="15" t="str">
        <f>IF(MEBBaseTableData!S34="","",IF(R$1="Enthalpy",(MEBBaseTableData!S34/$B$48)*$B$47+$C$47,IF(R$1="Temp",MEBBaseTableData!S34*MEBRateData!SlopeTemp+MEBRateData!InterTemp,(MEBBaseTableData!S34/$B$48)*$B$46+$C$46)))</f>
        <v/>
      </c>
      <c r="S32" s="15" t="str">
        <f>IF(MEBBaseTableData!T34="","",IF(S$1="Enthalpy",(MEBBaseTableData!T34/$B$48)*$B$47+$C$47,IF(S$1="Temp",MEBBaseTableData!T34*MEBRateData!SlopeTemp+MEBRateData!InterTemp,(MEBBaseTableData!T34/$B$48)*$B$46+$C$46)))</f>
        <v/>
      </c>
      <c r="T32" s="15" t="str">
        <f>IF(MEBBaseTableData!U34="","",IF(T$1="Enthalpy",(MEBBaseTableData!U34/$B$48)*$B$47+$C$47,IF(T$1="Temp",MEBBaseTableData!U34*MEBRateData!SlopeTemp+MEBRateData!InterTemp,(MEBBaseTableData!U34/$B$48)*$B$46+$C$46)))</f>
        <v/>
      </c>
      <c r="U32" s="15" t="str">
        <f>IF(MEBBaseTableData!V34="","",IF(U$1="Enthalpy",(MEBBaseTableData!V34/$B$48)*$B$47+$C$47,IF(U$1="Temp",MEBBaseTableData!V34*MEBRateData!SlopeTemp+MEBRateData!InterTemp,(MEBBaseTableData!V34/$B$48)*$B$46+$C$46)))</f>
        <v/>
      </c>
      <c r="V32" s="15" t="str">
        <f>IF(MEBBaseTableData!W34="","",IF(V$1="Enthalpy",(MEBBaseTableData!W34/$B$48)*$B$47+$C$47,IF(V$1="Temp",MEBBaseTableData!W34*MEBRateData!SlopeTemp+MEBRateData!InterTemp,(MEBBaseTableData!W34/$B$48)*$B$46+$C$46)))</f>
        <v/>
      </c>
      <c r="W32" s="15" t="str">
        <f>IF(MEBBaseTableData!X34="","",IF(W$1="Enthalpy",(MEBBaseTableData!X34/$B$48)*$B$47+$C$47,IF(W$1="Temp",MEBBaseTableData!X34*MEBRateData!SlopeTemp+MEBRateData!InterTemp,(MEBBaseTableData!X34/$B$48)*$B$46+$C$46)))</f>
        <v/>
      </c>
      <c r="X32" s="15" t="str">
        <f>IF(MEBBaseTableData!Y34="","",IF(X$1="Enthalpy",(MEBBaseTableData!Y34/$B$48)*$B$47+$C$47,IF(X$1="Temp",MEBBaseTableData!Y34*MEBRateData!SlopeTemp+MEBRateData!InterTemp,(MEBBaseTableData!Y34/$B$48)*$B$46+$C$46)))</f>
        <v/>
      </c>
      <c r="Y32" s="15" t="str">
        <f>IF(MEBBaseTableData!Z34="","",IF(Y$1="Enthalpy",(MEBBaseTableData!Z34/$B$48)*$B$47+$C$47,IF(Y$1="Temp",MEBBaseTableData!Z34*MEBRateData!SlopeTemp+MEBRateData!InterTemp,(MEBBaseTableData!Z34/$B$48)*$B$46+$C$46)))</f>
        <v/>
      </c>
      <c r="Z32" s="15" t="str">
        <f>IF(MEBBaseTableData!AA34="","",IF(Z$1="Enthalpy",(MEBBaseTableData!AA34/$B$48)*$B$47+$C$47,IF(Z$1="Temp",MEBBaseTableData!AA34*MEBRateData!SlopeTemp+MEBRateData!InterTemp,(MEBBaseTableData!AA34/$B$48)*$B$46+$C$46)))</f>
        <v/>
      </c>
      <c r="AA32" s="15" t="str">
        <f>IF(MEBBaseTableData!AB34="","",IF(AA$1="Enthalpy",(MEBBaseTableData!AB34/$B$48)*$B$47+$C$47,IF(AA$1="Temp",MEBBaseTableData!AB34*MEBRateData!SlopeTemp+MEBRateData!InterTemp,(MEBBaseTableData!AB34/$B$48)*$B$46+$C$46)))</f>
        <v/>
      </c>
      <c r="AB32" s="15" t="str">
        <f>IF(MEBBaseTableData!AC34="","",IF(AB$1="Enthalpy",(MEBBaseTableData!AC34/$B$48)*$B$47+$C$47,IF(AB$1="Temp",MEBBaseTableData!AC34*MEBRateData!SlopeTemp+MEBRateData!InterTemp,(MEBBaseTableData!AC34/$B$48)*$B$46+$C$46)))</f>
        <v/>
      </c>
      <c r="AC32" s="15" t="str">
        <f>IF(MEBBaseTableData!AD34="","",IF(AC$1="Enthalpy",(MEBBaseTableData!AD34/$B$48)*$B$47+$C$47,IF(AC$1="Temp",MEBBaseTableData!AD34*MEBRateData!SlopeTemp+MEBRateData!InterTemp,(MEBBaseTableData!AD34/$B$48)*$B$46+$C$46)))</f>
        <v/>
      </c>
      <c r="AD32" s="15" t="str">
        <f>IF(MEBBaseTableData!AE34="","",IF(AD$1="Enthalpy",(MEBBaseTableData!AE34/$B$48)*$B$47+$C$47,IF(AD$1="Temp",MEBBaseTableData!AE34*MEBRateData!SlopeTemp+MEBRateData!InterTemp,(MEBBaseTableData!AE34/$B$48)*$B$46+$C$46)))</f>
        <v/>
      </c>
      <c r="AE32" s="15" t="str">
        <f>IF(MEBBaseTableData!AF34="","",IF(AE$1="Enthalpy",(MEBBaseTableData!AF34/$B$48)*$B$47+$C$47,IF(AE$1="Temp",MEBBaseTableData!AF34*MEBRateData!SlopeTemp+MEBRateData!InterTemp,(MEBBaseTableData!AF34/$B$48)*$B$46+$C$46)))</f>
        <v/>
      </c>
      <c r="AF32" s="15" t="str">
        <f>IF(MEBBaseTableData!AG34="","",IF(AF$1="Enthalpy",(MEBBaseTableData!AG34/$B$48)*$B$47+$C$47,IF(AF$1="Temp",MEBBaseTableData!AG34*MEBRateData!SlopeTemp+MEBRateData!InterTemp,(MEBBaseTableData!AG34/$B$48)*$B$46+$C$46)))</f>
        <v/>
      </c>
      <c r="AG32" s="15" t="str">
        <f>IF(MEBBaseTableData!AH34="","",IF(AG$1="Enthalpy",(MEBBaseTableData!AH34/$B$48)*$B$47+$C$47,IF(AG$1="Temp",MEBBaseTableData!AH34*MEBRateData!SlopeTemp+MEBRateData!InterTemp,(MEBBaseTableData!AH34/$B$48)*$B$46+$C$46)))</f>
        <v/>
      </c>
      <c r="AH32" s="15" t="str">
        <f>IF(MEBBaseTableData!AI34="","",IF(AH$1="Enthalpy",(MEBBaseTableData!AI34/$B$48)*$B$47+$C$47,IF(AH$1="Temp",MEBBaseTableData!AI34*MEBRateData!SlopeTemp+MEBRateData!InterTemp,(MEBBaseTableData!AI34/$B$48)*$B$46+$C$46)))</f>
        <v/>
      </c>
      <c r="AI32" s="15" t="str">
        <f>IF(MEBBaseTableData!AJ34="","",IF(AI$1="Enthalpy",(MEBBaseTableData!AJ34/$B$48)*$B$47+$C$47,IF(AI$1="Temp",MEBBaseTableData!AJ34*MEBRateData!SlopeTemp+MEBRateData!InterTemp,(MEBBaseTableData!AJ34/$B$48)*$B$46+$C$46)))</f>
        <v/>
      </c>
      <c r="AJ32" s="15" t="str">
        <f>IF(MEBBaseTableData!AK34="","",IF(AJ$1="Enthalpy",(MEBBaseTableData!AK34/$B$48)*$B$47+$C$47,IF(AJ$1="Temp",MEBBaseTableData!AK34*MEBRateData!SlopeTemp+MEBRateData!InterTemp,(MEBBaseTableData!AK34/$B$48)*$B$46+$C$46)))</f>
        <v/>
      </c>
    </row>
    <row r="33" spans="1:36" x14ac:dyDescent="0.15">
      <c r="A33" s="13" t="str">
        <f>IF(MEBBaseTableData!A35="","",MEBBaseTableData!A35)</f>
        <v/>
      </c>
      <c r="B33" s="15" t="str">
        <f>IF(MEBBaseTableData!C35="","",IF(B$1="Enthalpy",(MEBBaseTableData!C35/$B$48)*$B$47+$C$47,IF(B$1="Temp",MEBBaseTableData!C35*MEBRateData!SlopeTemp+MEBRateData!InterTemp,(MEBBaseTableData!C35/$B$48)*$B$46+$C$46)))</f>
        <v/>
      </c>
      <c r="C33" s="15" t="str">
        <f>IF(MEBBaseTableData!D35="","",IF(C$1="Enthalpy",(MEBBaseTableData!D35/$B$48)*$B$47+$C$47,IF(C$1="Temp",MEBBaseTableData!D35*MEBRateData!SlopeTemp+MEBRateData!InterTemp,(MEBBaseTableData!D35/$B$48)*$B$46+$C$46)))</f>
        <v/>
      </c>
      <c r="D33" s="15" t="str">
        <f>IF(MEBBaseTableData!E35="","",IF(D$1="Enthalpy",(MEBBaseTableData!E35/$B$48)*$B$47+$C$47,IF(D$1="Temp",MEBBaseTableData!E35*MEBRateData!SlopeTemp+MEBRateData!InterTemp,(MEBBaseTableData!E35/$B$48)*$B$46+$C$46)))</f>
        <v/>
      </c>
      <c r="E33" s="15" t="str">
        <f>IF(MEBBaseTableData!F35="","",IF(E$1="Enthalpy",(MEBBaseTableData!F35/$B$48)*$B$47+$C$47,IF(E$1="Temp",MEBBaseTableData!F35*MEBRateData!SlopeTemp+MEBRateData!InterTemp,(MEBBaseTableData!F35/$B$48)*$B$46+$C$46)))</f>
        <v/>
      </c>
      <c r="F33" s="15" t="str">
        <f>IF(MEBBaseTableData!G35="","",IF(F$1="Enthalpy",(MEBBaseTableData!G35/$B$48)*$B$47+$C$47,IF(F$1="Temp",MEBBaseTableData!G35*MEBRateData!SlopeTemp+MEBRateData!InterTemp,(MEBBaseTableData!G35/$B$48)*$B$46+$C$46)))</f>
        <v/>
      </c>
      <c r="G33" s="15" t="str">
        <f>IF(MEBBaseTableData!H35="","",IF(G$1="Enthalpy",(MEBBaseTableData!H35/$B$48)*$B$47+$C$47,IF(G$1="Temp",MEBBaseTableData!H35*MEBRateData!SlopeTemp+MEBRateData!InterTemp,(MEBBaseTableData!H35/$B$48)*$B$46+$C$46)))</f>
        <v/>
      </c>
      <c r="H33" s="15" t="str">
        <f>IF(MEBBaseTableData!I35="","",IF(H$1="Enthalpy",(MEBBaseTableData!I35/$B$48)*$B$47+$C$47,IF(H$1="Temp",MEBBaseTableData!I35*MEBRateData!SlopeTemp+MEBRateData!InterTemp,(MEBBaseTableData!I35/$B$48)*$B$46+$C$46)))</f>
        <v/>
      </c>
      <c r="I33" s="15" t="str">
        <f>IF(MEBBaseTableData!J35="","",IF(I$1="Enthalpy",(MEBBaseTableData!J35/$B$48)*$B$47+$C$47,IF(I$1="Temp",MEBBaseTableData!J35*MEBRateData!SlopeTemp+MEBRateData!InterTemp,(MEBBaseTableData!J35/$B$48)*$B$46+$C$46)))</f>
        <v/>
      </c>
      <c r="J33" s="15" t="str">
        <f>IF(MEBBaseTableData!K35="","",IF(J$1="Enthalpy",(MEBBaseTableData!K35/$B$48)*$B$47+$C$47,IF(J$1="Temp",MEBBaseTableData!K35*MEBRateData!SlopeTemp+MEBRateData!InterTemp,(MEBBaseTableData!K35/$B$48)*$B$46+$C$46)))</f>
        <v/>
      </c>
      <c r="K33" s="15" t="str">
        <f>IF(MEBBaseTableData!L35="","",IF(K$1="Enthalpy",(MEBBaseTableData!L35/$B$48)*$B$47+$C$47,IF(K$1="Temp",MEBBaseTableData!L35*MEBRateData!SlopeTemp+MEBRateData!InterTemp,(MEBBaseTableData!L35/$B$48)*$B$46+$C$46)))</f>
        <v/>
      </c>
      <c r="L33" s="15" t="str">
        <f>IF(MEBBaseTableData!M35="","",IF(L$1="Enthalpy",(MEBBaseTableData!M35/$B$48)*$B$47+$C$47,IF(L$1="Temp",MEBBaseTableData!M35*MEBRateData!SlopeTemp+MEBRateData!InterTemp,(MEBBaseTableData!M35/$B$48)*$B$46+$C$46)))</f>
        <v/>
      </c>
      <c r="M33" s="15" t="str">
        <f>IF(MEBBaseTableData!N35="","",IF(M$1="Enthalpy",(MEBBaseTableData!N35/$B$48)*$B$47+$C$47,IF(M$1="Temp",MEBBaseTableData!N35*MEBRateData!SlopeTemp+MEBRateData!InterTemp,(MEBBaseTableData!N35/$B$48)*$B$46+$C$46)))</f>
        <v/>
      </c>
      <c r="N33" s="15" t="str">
        <f>IF(MEBBaseTableData!O35="","",IF(N$1="Enthalpy",(MEBBaseTableData!O35/$B$48)*$B$47+$C$47,IF(N$1="Temp",MEBBaseTableData!O35*MEBRateData!SlopeTemp+MEBRateData!InterTemp,(MEBBaseTableData!O35/$B$48)*$B$46+$C$46)))</f>
        <v/>
      </c>
      <c r="O33" s="15" t="str">
        <f>IF(MEBBaseTableData!P35="","",IF(O$1="Enthalpy",(MEBBaseTableData!P35/$B$48)*$B$47+$C$47,IF(O$1="Temp",MEBBaseTableData!P35*MEBRateData!SlopeTemp+MEBRateData!InterTemp,(MEBBaseTableData!P35/$B$48)*$B$46+$C$46)))</f>
        <v/>
      </c>
      <c r="P33" s="15" t="str">
        <f>IF(MEBBaseTableData!Q35="","",IF(P$1="Enthalpy",(MEBBaseTableData!Q35/$B$48)*$B$47+$C$47,IF(P$1="Temp",MEBBaseTableData!Q35*MEBRateData!SlopeTemp+MEBRateData!InterTemp,(MEBBaseTableData!Q35/$B$48)*$B$46+$C$46)))</f>
        <v/>
      </c>
      <c r="Q33" s="15" t="str">
        <f>IF(MEBBaseTableData!R35="","",IF(Q$1="Enthalpy",(MEBBaseTableData!R35/$B$48)*$B$47+$C$47,IF(Q$1="Temp",MEBBaseTableData!R35*MEBRateData!SlopeTemp+MEBRateData!InterTemp,(MEBBaseTableData!R35/$B$48)*$B$46+$C$46)))</f>
        <v/>
      </c>
      <c r="R33" s="15" t="str">
        <f>IF(MEBBaseTableData!S35="","",IF(R$1="Enthalpy",(MEBBaseTableData!S35/$B$48)*$B$47+$C$47,IF(R$1="Temp",MEBBaseTableData!S35*MEBRateData!SlopeTemp+MEBRateData!InterTemp,(MEBBaseTableData!S35/$B$48)*$B$46+$C$46)))</f>
        <v/>
      </c>
      <c r="S33" s="15" t="str">
        <f>IF(MEBBaseTableData!T35="","",IF(S$1="Enthalpy",(MEBBaseTableData!T35/$B$48)*$B$47+$C$47,IF(S$1="Temp",MEBBaseTableData!T35*MEBRateData!SlopeTemp+MEBRateData!InterTemp,(MEBBaseTableData!T35/$B$48)*$B$46+$C$46)))</f>
        <v/>
      </c>
      <c r="T33" s="15" t="str">
        <f>IF(MEBBaseTableData!U35="","",IF(T$1="Enthalpy",(MEBBaseTableData!U35/$B$48)*$B$47+$C$47,IF(T$1="Temp",MEBBaseTableData!U35*MEBRateData!SlopeTemp+MEBRateData!InterTemp,(MEBBaseTableData!U35/$B$48)*$B$46+$C$46)))</f>
        <v/>
      </c>
      <c r="U33" s="15" t="str">
        <f>IF(MEBBaseTableData!V35="","",IF(U$1="Enthalpy",(MEBBaseTableData!V35/$B$48)*$B$47+$C$47,IF(U$1="Temp",MEBBaseTableData!V35*MEBRateData!SlopeTemp+MEBRateData!InterTemp,(MEBBaseTableData!V35/$B$48)*$B$46+$C$46)))</f>
        <v/>
      </c>
      <c r="V33" s="15" t="str">
        <f>IF(MEBBaseTableData!W35="","",IF(V$1="Enthalpy",(MEBBaseTableData!W35/$B$48)*$B$47+$C$47,IF(V$1="Temp",MEBBaseTableData!W35*MEBRateData!SlopeTemp+MEBRateData!InterTemp,(MEBBaseTableData!W35/$B$48)*$B$46+$C$46)))</f>
        <v/>
      </c>
      <c r="W33" s="15" t="str">
        <f>IF(MEBBaseTableData!X35="","",IF(W$1="Enthalpy",(MEBBaseTableData!X35/$B$48)*$B$47+$C$47,IF(W$1="Temp",MEBBaseTableData!X35*MEBRateData!SlopeTemp+MEBRateData!InterTemp,(MEBBaseTableData!X35/$B$48)*$B$46+$C$46)))</f>
        <v/>
      </c>
      <c r="X33" s="15" t="str">
        <f>IF(MEBBaseTableData!Y35="","",IF(X$1="Enthalpy",(MEBBaseTableData!Y35/$B$48)*$B$47+$C$47,IF(X$1="Temp",MEBBaseTableData!Y35*MEBRateData!SlopeTemp+MEBRateData!InterTemp,(MEBBaseTableData!Y35/$B$48)*$B$46+$C$46)))</f>
        <v/>
      </c>
      <c r="Y33" s="15" t="str">
        <f>IF(MEBBaseTableData!Z35="","",IF(Y$1="Enthalpy",(MEBBaseTableData!Z35/$B$48)*$B$47+$C$47,IF(Y$1="Temp",MEBBaseTableData!Z35*MEBRateData!SlopeTemp+MEBRateData!InterTemp,(MEBBaseTableData!Z35/$B$48)*$B$46+$C$46)))</f>
        <v/>
      </c>
      <c r="Z33" s="15" t="str">
        <f>IF(MEBBaseTableData!AA35="","",IF(Z$1="Enthalpy",(MEBBaseTableData!AA35/$B$48)*$B$47+$C$47,IF(Z$1="Temp",MEBBaseTableData!AA35*MEBRateData!SlopeTemp+MEBRateData!InterTemp,(MEBBaseTableData!AA35/$B$48)*$B$46+$C$46)))</f>
        <v/>
      </c>
      <c r="AA33" s="15" t="str">
        <f>IF(MEBBaseTableData!AB35="","",IF(AA$1="Enthalpy",(MEBBaseTableData!AB35/$B$48)*$B$47+$C$47,IF(AA$1="Temp",MEBBaseTableData!AB35*MEBRateData!SlopeTemp+MEBRateData!InterTemp,(MEBBaseTableData!AB35/$B$48)*$B$46+$C$46)))</f>
        <v/>
      </c>
      <c r="AB33" s="15" t="str">
        <f>IF(MEBBaseTableData!AC35="","",IF(AB$1="Enthalpy",(MEBBaseTableData!AC35/$B$48)*$B$47+$C$47,IF(AB$1="Temp",MEBBaseTableData!AC35*MEBRateData!SlopeTemp+MEBRateData!InterTemp,(MEBBaseTableData!AC35/$B$48)*$B$46+$C$46)))</f>
        <v/>
      </c>
      <c r="AC33" s="15" t="str">
        <f>IF(MEBBaseTableData!AD35="","",IF(AC$1="Enthalpy",(MEBBaseTableData!AD35/$B$48)*$B$47+$C$47,IF(AC$1="Temp",MEBBaseTableData!AD35*MEBRateData!SlopeTemp+MEBRateData!InterTemp,(MEBBaseTableData!AD35/$B$48)*$B$46+$C$46)))</f>
        <v/>
      </c>
      <c r="AD33" s="15" t="str">
        <f>IF(MEBBaseTableData!AE35="","",IF(AD$1="Enthalpy",(MEBBaseTableData!AE35/$B$48)*$B$47+$C$47,IF(AD$1="Temp",MEBBaseTableData!AE35*MEBRateData!SlopeTemp+MEBRateData!InterTemp,(MEBBaseTableData!AE35/$B$48)*$B$46+$C$46)))</f>
        <v/>
      </c>
      <c r="AE33" s="15" t="str">
        <f>IF(MEBBaseTableData!AF35="","",IF(AE$1="Enthalpy",(MEBBaseTableData!AF35/$B$48)*$B$47+$C$47,IF(AE$1="Temp",MEBBaseTableData!AF35*MEBRateData!SlopeTemp+MEBRateData!InterTemp,(MEBBaseTableData!AF35/$B$48)*$B$46+$C$46)))</f>
        <v/>
      </c>
      <c r="AF33" s="15" t="str">
        <f>IF(MEBBaseTableData!AG35="","",IF(AF$1="Enthalpy",(MEBBaseTableData!AG35/$B$48)*$B$47+$C$47,IF(AF$1="Temp",MEBBaseTableData!AG35*MEBRateData!SlopeTemp+MEBRateData!InterTemp,(MEBBaseTableData!AG35/$B$48)*$B$46+$C$46)))</f>
        <v/>
      </c>
      <c r="AG33" s="15" t="str">
        <f>IF(MEBBaseTableData!AH35="","",IF(AG$1="Enthalpy",(MEBBaseTableData!AH35/$B$48)*$B$47+$C$47,IF(AG$1="Temp",MEBBaseTableData!AH35*MEBRateData!SlopeTemp+MEBRateData!InterTemp,(MEBBaseTableData!AH35/$B$48)*$B$46+$C$46)))</f>
        <v/>
      </c>
      <c r="AH33" s="15" t="str">
        <f>IF(MEBBaseTableData!AI35="","",IF(AH$1="Enthalpy",(MEBBaseTableData!AI35/$B$48)*$B$47+$C$47,IF(AH$1="Temp",MEBBaseTableData!AI35*MEBRateData!SlopeTemp+MEBRateData!InterTemp,(MEBBaseTableData!AI35/$B$48)*$B$46+$C$46)))</f>
        <v/>
      </c>
      <c r="AI33" s="15" t="str">
        <f>IF(MEBBaseTableData!AJ35="","",IF(AI$1="Enthalpy",(MEBBaseTableData!AJ35/$B$48)*$B$47+$C$47,IF(AI$1="Temp",MEBBaseTableData!AJ35*MEBRateData!SlopeTemp+MEBRateData!InterTemp,(MEBBaseTableData!AJ35/$B$48)*$B$46+$C$46)))</f>
        <v/>
      </c>
      <c r="AJ33" s="15" t="str">
        <f>IF(MEBBaseTableData!AK35="","",IF(AJ$1="Enthalpy",(MEBBaseTableData!AK35/$B$48)*$B$47+$C$47,IF(AJ$1="Temp",MEBBaseTableData!AK35*MEBRateData!SlopeTemp+MEBRateData!InterTemp,(MEBBaseTableData!AK35/$B$48)*$B$46+$C$46)))</f>
        <v/>
      </c>
    </row>
    <row r="34" spans="1:36" x14ac:dyDescent="0.15">
      <c r="A34" s="13" t="str">
        <f>IF(MEBBaseTableData!A36="","",MEBBaseTableData!A36)</f>
        <v/>
      </c>
      <c r="B34" s="15" t="str">
        <f>IF(MEBBaseTableData!C36="","",IF(B$1="Enthalpy",(MEBBaseTableData!C36/$B$48)*$B$47+$C$47,IF(B$1="Temp",MEBBaseTableData!C36*MEBRateData!SlopeTemp+MEBRateData!InterTemp,(MEBBaseTableData!C36/$B$48)*$B$46+$C$46)))</f>
        <v/>
      </c>
      <c r="C34" s="15" t="str">
        <f>IF(MEBBaseTableData!D36="","",IF(C$1="Enthalpy",(MEBBaseTableData!D36/$B$48)*$B$47+$C$47,IF(C$1="Temp",MEBBaseTableData!D36*MEBRateData!SlopeTemp+MEBRateData!InterTemp,(MEBBaseTableData!D36/$B$48)*$B$46+$C$46)))</f>
        <v/>
      </c>
      <c r="D34" s="15" t="str">
        <f>IF(MEBBaseTableData!E36="","",IF(D$1="Enthalpy",(MEBBaseTableData!E36/$B$48)*$B$47+$C$47,IF(D$1="Temp",MEBBaseTableData!E36*MEBRateData!SlopeTemp+MEBRateData!InterTemp,(MEBBaseTableData!E36/$B$48)*$B$46+$C$46)))</f>
        <v/>
      </c>
      <c r="E34" s="15" t="str">
        <f>IF(MEBBaseTableData!F36="","",IF(E$1="Enthalpy",(MEBBaseTableData!F36/$B$48)*$B$47+$C$47,IF(E$1="Temp",MEBBaseTableData!F36*MEBRateData!SlopeTemp+MEBRateData!InterTemp,(MEBBaseTableData!F36/$B$48)*$B$46+$C$46)))</f>
        <v/>
      </c>
      <c r="F34" s="15" t="str">
        <f>IF(MEBBaseTableData!G36="","",IF(F$1="Enthalpy",(MEBBaseTableData!G36/$B$48)*$B$47+$C$47,IF(F$1="Temp",MEBBaseTableData!G36*MEBRateData!SlopeTemp+MEBRateData!InterTemp,(MEBBaseTableData!G36/$B$48)*$B$46+$C$46)))</f>
        <v/>
      </c>
      <c r="G34" s="15" t="str">
        <f>IF(MEBBaseTableData!H36="","",IF(G$1="Enthalpy",(MEBBaseTableData!H36/$B$48)*$B$47+$C$47,IF(G$1="Temp",MEBBaseTableData!H36*MEBRateData!SlopeTemp+MEBRateData!InterTemp,(MEBBaseTableData!H36/$B$48)*$B$46+$C$46)))</f>
        <v/>
      </c>
      <c r="H34" s="15" t="str">
        <f>IF(MEBBaseTableData!I36="","",IF(H$1="Enthalpy",(MEBBaseTableData!I36/$B$48)*$B$47+$C$47,IF(H$1="Temp",MEBBaseTableData!I36*MEBRateData!SlopeTemp+MEBRateData!InterTemp,(MEBBaseTableData!I36/$B$48)*$B$46+$C$46)))</f>
        <v/>
      </c>
      <c r="I34" s="15" t="str">
        <f>IF(MEBBaseTableData!J36="","",IF(I$1="Enthalpy",(MEBBaseTableData!J36/$B$48)*$B$47+$C$47,IF(I$1="Temp",MEBBaseTableData!J36*MEBRateData!SlopeTemp+MEBRateData!InterTemp,(MEBBaseTableData!J36/$B$48)*$B$46+$C$46)))</f>
        <v/>
      </c>
      <c r="J34" s="15" t="str">
        <f>IF(MEBBaseTableData!K36="","",IF(J$1="Enthalpy",(MEBBaseTableData!K36/$B$48)*$B$47+$C$47,IF(J$1="Temp",MEBBaseTableData!K36*MEBRateData!SlopeTemp+MEBRateData!InterTemp,(MEBBaseTableData!K36/$B$48)*$B$46+$C$46)))</f>
        <v/>
      </c>
      <c r="K34" s="15" t="str">
        <f>IF(MEBBaseTableData!L36="","",IF(K$1="Enthalpy",(MEBBaseTableData!L36/$B$48)*$B$47+$C$47,IF(K$1="Temp",MEBBaseTableData!L36*MEBRateData!SlopeTemp+MEBRateData!InterTemp,(MEBBaseTableData!L36/$B$48)*$B$46+$C$46)))</f>
        <v/>
      </c>
      <c r="L34" s="15" t="str">
        <f>IF(MEBBaseTableData!M36="","",IF(L$1="Enthalpy",(MEBBaseTableData!M36/$B$48)*$B$47+$C$47,IF(L$1="Temp",MEBBaseTableData!M36*MEBRateData!SlopeTemp+MEBRateData!InterTemp,(MEBBaseTableData!M36/$B$48)*$B$46+$C$46)))</f>
        <v/>
      </c>
      <c r="M34" s="15" t="str">
        <f>IF(MEBBaseTableData!N36="","",IF(M$1="Enthalpy",(MEBBaseTableData!N36/$B$48)*$B$47+$C$47,IF(M$1="Temp",MEBBaseTableData!N36*MEBRateData!SlopeTemp+MEBRateData!InterTemp,(MEBBaseTableData!N36/$B$48)*$B$46+$C$46)))</f>
        <v/>
      </c>
      <c r="N34" s="15" t="str">
        <f>IF(MEBBaseTableData!O36="","",IF(N$1="Enthalpy",(MEBBaseTableData!O36/$B$48)*$B$47+$C$47,IF(N$1="Temp",MEBBaseTableData!O36*MEBRateData!SlopeTemp+MEBRateData!InterTemp,(MEBBaseTableData!O36/$B$48)*$B$46+$C$46)))</f>
        <v/>
      </c>
      <c r="O34" s="15" t="str">
        <f>IF(MEBBaseTableData!P36="","",IF(O$1="Enthalpy",(MEBBaseTableData!P36/$B$48)*$B$47+$C$47,IF(O$1="Temp",MEBBaseTableData!P36*MEBRateData!SlopeTemp+MEBRateData!InterTemp,(MEBBaseTableData!P36/$B$48)*$B$46+$C$46)))</f>
        <v/>
      </c>
      <c r="P34" s="15" t="str">
        <f>IF(MEBBaseTableData!Q36="","",IF(P$1="Enthalpy",(MEBBaseTableData!Q36/$B$48)*$B$47+$C$47,IF(P$1="Temp",MEBBaseTableData!Q36*MEBRateData!SlopeTemp+MEBRateData!InterTemp,(MEBBaseTableData!Q36/$B$48)*$B$46+$C$46)))</f>
        <v/>
      </c>
      <c r="Q34" s="15" t="str">
        <f>IF(MEBBaseTableData!R36="","",IF(Q$1="Enthalpy",(MEBBaseTableData!R36/$B$48)*$B$47+$C$47,IF(Q$1="Temp",MEBBaseTableData!R36*MEBRateData!SlopeTemp+MEBRateData!InterTemp,(MEBBaseTableData!R36/$B$48)*$B$46+$C$46)))</f>
        <v/>
      </c>
      <c r="R34" s="15" t="str">
        <f>IF(MEBBaseTableData!S36="","",IF(R$1="Enthalpy",(MEBBaseTableData!S36/$B$48)*$B$47+$C$47,IF(R$1="Temp",MEBBaseTableData!S36*MEBRateData!SlopeTemp+MEBRateData!InterTemp,(MEBBaseTableData!S36/$B$48)*$B$46+$C$46)))</f>
        <v/>
      </c>
      <c r="S34" s="15" t="str">
        <f>IF(MEBBaseTableData!T36="","",IF(S$1="Enthalpy",(MEBBaseTableData!T36/$B$48)*$B$47+$C$47,IF(S$1="Temp",MEBBaseTableData!T36*MEBRateData!SlopeTemp+MEBRateData!InterTemp,(MEBBaseTableData!T36/$B$48)*$B$46+$C$46)))</f>
        <v/>
      </c>
      <c r="T34" s="15" t="str">
        <f>IF(MEBBaseTableData!U36="","",IF(T$1="Enthalpy",(MEBBaseTableData!U36/$B$48)*$B$47+$C$47,IF(T$1="Temp",MEBBaseTableData!U36*MEBRateData!SlopeTemp+MEBRateData!InterTemp,(MEBBaseTableData!U36/$B$48)*$B$46+$C$46)))</f>
        <v/>
      </c>
      <c r="U34" s="15" t="str">
        <f>IF(MEBBaseTableData!V36="","",IF(U$1="Enthalpy",(MEBBaseTableData!V36/$B$48)*$B$47+$C$47,IF(U$1="Temp",MEBBaseTableData!V36*MEBRateData!SlopeTemp+MEBRateData!InterTemp,(MEBBaseTableData!V36/$B$48)*$B$46+$C$46)))</f>
        <v/>
      </c>
      <c r="V34" s="15" t="str">
        <f>IF(MEBBaseTableData!W36="","",IF(V$1="Enthalpy",(MEBBaseTableData!W36/$B$48)*$B$47+$C$47,IF(V$1="Temp",MEBBaseTableData!W36*MEBRateData!SlopeTemp+MEBRateData!InterTemp,(MEBBaseTableData!W36/$B$48)*$B$46+$C$46)))</f>
        <v/>
      </c>
      <c r="W34" s="15" t="str">
        <f>IF(MEBBaseTableData!X36="","",IF(W$1="Enthalpy",(MEBBaseTableData!X36/$B$48)*$B$47+$C$47,IF(W$1="Temp",MEBBaseTableData!X36*MEBRateData!SlopeTemp+MEBRateData!InterTemp,(MEBBaseTableData!X36/$B$48)*$B$46+$C$46)))</f>
        <v/>
      </c>
      <c r="X34" s="15" t="str">
        <f>IF(MEBBaseTableData!Y36="","",IF(X$1="Enthalpy",(MEBBaseTableData!Y36/$B$48)*$B$47+$C$47,IF(X$1="Temp",MEBBaseTableData!Y36*MEBRateData!SlopeTemp+MEBRateData!InterTemp,(MEBBaseTableData!Y36/$B$48)*$B$46+$C$46)))</f>
        <v/>
      </c>
      <c r="Y34" s="15" t="str">
        <f>IF(MEBBaseTableData!Z36="","",IF(Y$1="Enthalpy",(MEBBaseTableData!Z36/$B$48)*$B$47+$C$47,IF(Y$1="Temp",MEBBaseTableData!Z36*MEBRateData!SlopeTemp+MEBRateData!InterTemp,(MEBBaseTableData!Z36/$B$48)*$B$46+$C$46)))</f>
        <v/>
      </c>
      <c r="Z34" s="15" t="str">
        <f>IF(MEBBaseTableData!AA36="","",IF(Z$1="Enthalpy",(MEBBaseTableData!AA36/$B$48)*$B$47+$C$47,IF(Z$1="Temp",MEBBaseTableData!AA36*MEBRateData!SlopeTemp+MEBRateData!InterTemp,(MEBBaseTableData!AA36/$B$48)*$B$46+$C$46)))</f>
        <v/>
      </c>
      <c r="AA34" s="15" t="str">
        <f>IF(MEBBaseTableData!AB36="","",IF(AA$1="Enthalpy",(MEBBaseTableData!AB36/$B$48)*$B$47+$C$47,IF(AA$1="Temp",MEBBaseTableData!AB36*MEBRateData!SlopeTemp+MEBRateData!InterTemp,(MEBBaseTableData!AB36/$B$48)*$B$46+$C$46)))</f>
        <v/>
      </c>
      <c r="AB34" s="15" t="str">
        <f>IF(MEBBaseTableData!AC36="","",IF(AB$1="Enthalpy",(MEBBaseTableData!AC36/$B$48)*$B$47+$C$47,IF(AB$1="Temp",MEBBaseTableData!AC36*MEBRateData!SlopeTemp+MEBRateData!InterTemp,(MEBBaseTableData!AC36/$B$48)*$B$46+$C$46)))</f>
        <v/>
      </c>
      <c r="AC34" s="15" t="str">
        <f>IF(MEBBaseTableData!AD36="","",IF(AC$1="Enthalpy",(MEBBaseTableData!AD36/$B$48)*$B$47+$C$47,IF(AC$1="Temp",MEBBaseTableData!AD36*MEBRateData!SlopeTemp+MEBRateData!InterTemp,(MEBBaseTableData!AD36/$B$48)*$B$46+$C$46)))</f>
        <v/>
      </c>
      <c r="AD34" s="15" t="str">
        <f>IF(MEBBaseTableData!AE36="","",IF(AD$1="Enthalpy",(MEBBaseTableData!AE36/$B$48)*$B$47+$C$47,IF(AD$1="Temp",MEBBaseTableData!AE36*MEBRateData!SlopeTemp+MEBRateData!InterTemp,(MEBBaseTableData!AE36/$B$48)*$B$46+$C$46)))</f>
        <v/>
      </c>
      <c r="AE34" s="15" t="str">
        <f>IF(MEBBaseTableData!AF36="","",IF(AE$1="Enthalpy",(MEBBaseTableData!AF36/$B$48)*$B$47+$C$47,IF(AE$1="Temp",MEBBaseTableData!AF36*MEBRateData!SlopeTemp+MEBRateData!InterTemp,(MEBBaseTableData!AF36/$B$48)*$B$46+$C$46)))</f>
        <v/>
      </c>
      <c r="AF34" s="15" t="str">
        <f>IF(MEBBaseTableData!AG36="","",IF(AF$1="Enthalpy",(MEBBaseTableData!AG36/$B$48)*$B$47+$C$47,IF(AF$1="Temp",MEBBaseTableData!AG36*MEBRateData!SlopeTemp+MEBRateData!InterTemp,(MEBBaseTableData!AG36/$B$48)*$B$46+$C$46)))</f>
        <v/>
      </c>
      <c r="AG34" s="15" t="str">
        <f>IF(MEBBaseTableData!AH36="","",IF(AG$1="Enthalpy",(MEBBaseTableData!AH36/$B$48)*$B$47+$C$47,IF(AG$1="Temp",MEBBaseTableData!AH36*MEBRateData!SlopeTemp+MEBRateData!InterTemp,(MEBBaseTableData!AH36/$B$48)*$B$46+$C$46)))</f>
        <v/>
      </c>
      <c r="AH34" s="15" t="str">
        <f>IF(MEBBaseTableData!AI36="","",IF(AH$1="Enthalpy",(MEBBaseTableData!AI36/$B$48)*$B$47+$C$47,IF(AH$1="Temp",MEBBaseTableData!AI36*MEBRateData!SlopeTemp+MEBRateData!InterTemp,(MEBBaseTableData!AI36/$B$48)*$B$46+$C$46)))</f>
        <v/>
      </c>
      <c r="AI34" s="15" t="str">
        <f>IF(MEBBaseTableData!AJ36="","",IF(AI$1="Enthalpy",(MEBBaseTableData!AJ36/$B$48)*$B$47+$C$47,IF(AI$1="Temp",MEBBaseTableData!AJ36*MEBRateData!SlopeTemp+MEBRateData!InterTemp,(MEBBaseTableData!AJ36/$B$48)*$B$46+$C$46)))</f>
        <v/>
      </c>
      <c r="AJ34" s="15" t="str">
        <f>IF(MEBBaseTableData!AK36="","",IF(AJ$1="Enthalpy",(MEBBaseTableData!AK36/$B$48)*$B$47+$C$47,IF(AJ$1="Temp",MEBBaseTableData!AK36*MEBRateData!SlopeTemp+MEBRateData!InterTemp,(MEBBaseTableData!AK36/$B$48)*$B$46+$C$46)))</f>
        <v/>
      </c>
    </row>
    <row r="35" spans="1:36" x14ac:dyDescent="0.15">
      <c r="A35" s="13" t="str">
        <f>IF(MEBBaseTableData!A37="","",MEBBaseTableData!A37)</f>
        <v/>
      </c>
      <c r="B35" s="15" t="str">
        <f>IF(MEBBaseTableData!C37="","",IF(B$1="Enthalpy",(MEBBaseTableData!C37/$B$48)*$B$47+$C$47,IF(B$1="Temp",MEBBaseTableData!C37*MEBRateData!SlopeTemp+MEBRateData!InterTemp,(MEBBaseTableData!C37/$B$48)*$B$46+$C$46)))</f>
        <v/>
      </c>
      <c r="C35" s="15" t="str">
        <f>IF(MEBBaseTableData!D37="","",IF(C$1="Enthalpy",(MEBBaseTableData!D37/$B$48)*$B$47+$C$47,IF(C$1="Temp",MEBBaseTableData!D37*MEBRateData!SlopeTemp+MEBRateData!InterTemp,(MEBBaseTableData!D37/$B$48)*$B$46+$C$46)))</f>
        <v/>
      </c>
      <c r="D35" s="15" t="str">
        <f>IF(MEBBaseTableData!E37="","",IF(D$1="Enthalpy",(MEBBaseTableData!E37/$B$48)*$B$47+$C$47,IF(D$1="Temp",MEBBaseTableData!E37*MEBRateData!SlopeTemp+MEBRateData!InterTemp,(MEBBaseTableData!E37/$B$48)*$B$46+$C$46)))</f>
        <v/>
      </c>
      <c r="E35" s="15" t="str">
        <f>IF(MEBBaseTableData!F37="","",IF(E$1="Enthalpy",(MEBBaseTableData!F37/$B$48)*$B$47+$C$47,IF(E$1="Temp",MEBBaseTableData!F37*MEBRateData!SlopeTemp+MEBRateData!InterTemp,(MEBBaseTableData!F37/$B$48)*$B$46+$C$46)))</f>
        <v/>
      </c>
      <c r="F35" s="15" t="str">
        <f>IF(MEBBaseTableData!G37="","",IF(F$1="Enthalpy",(MEBBaseTableData!G37/$B$48)*$B$47+$C$47,IF(F$1="Temp",MEBBaseTableData!G37*MEBRateData!SlopeTemp+MEBRateData!InterTemp,(MEBBaseTableData!G37/$B$48)*$B$46+$C$46)))</f>
        <v/>
      </c>
      <c r="G35" s="15" t="str">
        <f>IF(MEBBaseTableData!H37="","",IF(G$1="Enthalpy",(MEBBaseTableData!H37/$B$48)*$B$47+$C$47,IF(G$1="Temp",MEBBaseTableData!H37*MEBRateData!SlopeTemp+MEBRateData!InterTemp,(MEBBaseTableData!H37/$B$48)*$B$46+$C$46)))</f>
        <v/>
      </c>
      <c r="H35" s="15" t="str">
        <f>IF(MEBBaseTableData!I37="","",IF(H$1="Enthalpy",(MEBBaseTableData!I37/$B$48)*$B$47+$C$47,IF(H$1="Temp",MEBBaseTableData!I37*MEBRateData!SlopeTemp+MEBRateData!InterTemp,(MEBBaseTableData!I37/$B$48)*$B$46+$C$46)))</f>
        <v/>
      </c>
      <c r="I35" s="15" t="str">
        <f>IF(MEBBaseTableData!J37="","",IF(I$1="Enthalpy",(MEBBaseTableData!J37/$B$48)*$B$47+$C$47,IF(I$1="Temp",MEBBaseTableData!J37*MEBRateData!SlopeTemp+MEBRateData!InterTemp,(MEBBaseTableData!J37/$B$48)*$B$46+$C$46)))</f>
        <v/>
      </c>
      <c r="J35" s="15" t="str">
        <f>IF(MEBBaseTableData!K37="","",IF(J$1="Enthalpy",(MEBBaseTableData!K37/$B$48)*$B$47+$C$47,IF(J$1="Temp",MEBBaseTableData!K37*MEBRateData!SlopeTemp+MEBRateData!InterTemp,(MEBBaseTableData!K37/$B$48)*$B$46+$C$46)))</f>
        <v/>
      </c>
      <c r="K35" s="15" t="str">
        <f>IF(MEBBaseTableData!L37="","",IF(K$1="Enthalpy",(MEBBaseTableData!L37/$B$48)*$B$47+$C$47,IF(K$1="Temp",MEBBaseTableData!L37*MEBRateData!SlopeTemp+MEBRateData!InterTemp,(MEBBaseTableData!L37/$B$48)*$B$46+$C$46)))</f>
        <v/>
      </c>
      <c r="L35" s="15" t="str">
        <f>IF(MEBBaseTableData!M37="","",IF(L$1="Enthalpy",(MEBBaseTableData!M37/$B$48)*$B$47+$C$47,IF(L$1="Temp",MEBBaseTableData!M37*MEBRateData!SlopeTemp+MEBRateData!InterTemp,(MEBBaseTableData!M37/$B$48)*$B$46+$C$46)))</f>
        <v/>
      </c>
      <c r="M35" s="15" t="str">
        <f>IF(MEBBaseTableData!N37="","",IF(M$1="Enthalpy",(MEBBaseTableData!N37/$B$48)*$B$47+$C$47,IF(M$1="Temp",MEBBaseTableData!N37*MEBRateData!SlopeTemp+MEBRateData!InterTemp,(MEBBaseTableData!N37/$B$48)*$B$46+$C$46)))</f>
        <v/>
      </c>
      <c r="N35" s="15" t="str">
        <f>IF(MEBBaseTableData!O37="","",IF(N$1="Enthalpy",(MEBBaseTableData!O37/$B$48)*$B$47+$C$47,IF(N$1="Temp",MEBBaseTableData!O37*MEBRateData!SlopeTemp+MEBRateData!InterTemp,(MEBBaseTableData!O37/$B$48)*$B$46+$C$46)))</f>
        <v/>
      </c>
      <c r="O35" s="15" t="str">
        <f>IF(MEBBaseTableData!P37="","",IF(O$1="Enthalpy",(MEBBaseTableData!P37/$B$48)*$B$47+$C$47,IF(O$1="Temp",MEBBaseTableData!P37*MEBRateData!SlopeTemp+MEBRateData!InterTemp,(MEBBaseTableData!P37/$B$48)*$B$46+$C$46)))</f>
        <v/>
      </c>
      <c r="P35" s="15" t="str">
        <f>IF(MEBBaseTableData!Q37="","",IF(P$1="Enthalpy",(MEBBaseTableData!Q37/$B$48)*$B$47+$C$47,IF(P$1="Temp",MEBBaseTableData!Q37*MEBRateData!SlopeTemp+MEBRateData!InterTemp,(MEBBaseTableData!Q37/$B$48)*$B$46+$C$46)))</f>
        <v/>
      </c>
      <c r="Q35" s="15" t="str">
        <f>IF(MEBBaseTableData!R37="","",IF(Q$1="Enthalpy",(MEBBaseTableData!R37/$B$48)*$B$47+$C$47,IF(Q$1="Temp",MEBBaseTableData!R37*MEBRateData!SlopeTemp+MEBRateData!InterTemp,(MEBBaseTableData!R37/$B$48)*$B$46+$C$46)))</f>
        <v/>
      </c>
      <c r="R35" s="15" t="str">
        <f>IF(MEBBaseTableData!S37="","",IF(R$1="Enthalpy",(MEBBaseTableData!S37/$B$48)*$B$47+$C$47,IF(R$1="Temp",MEBBaseTableData!S37*MEBRateData!SlopeTemp+MEBRateData!InterTemp,(MEBBaseTableData!S37/$B$48)*$B$46+$C$46)))</f>
        <v/>
      </c>
      <c r="S35" s="15" t="str">
        <f>IF(MEBBaseTableData!T37="","",IF(S$1="Enthalpy",(MEBBaseTableData!T37/$B$48)*$B$47+$C$47,IF(S$1="Temp",MEBBaseTableData!T37*MEBRateData!SlopeTemp+MEBRateData!InterTemp,(MEBBaseTableData!T37/$B$48)*$B$46+$C$46)))</f>
        <v/>
      </c>
      <c r="T35" s="15" t="str">
        <f>IF(MEBBaseTableData!U37="","",IF(T$1="Enthalpy",(MEBBaseTableData!U37/$B$48)*$B$47+$C$47,IF(T$1="Temp",MEBBaseTableData!U37*MEBRateData!SlopeTemp+MEBRateData!InterTemp,(MEBBaseTableData!U37/$B$48)*$B$46+$C$46)))</f>
        <v/>
      </c>
      <c r="U35" s="15" t="str">
        <f>IF(MEBBaseTableData!V37="","",IF(U$1="Enthalpy",(MEBBaseTableData!V37/$B$48)*$B$47+$C$47,IF(U$1="Temp",MEBBaseTableData!V37*MEBRateData!SlopeTemp+MEBRateData!InterTemp,(MEBBaseTableData!V37/$B$48)*$B$46+$C$46)))</f>
        <v/>
      </c>
      <c r="V35" s="15" t="str">
        <f>IF(MEBBaseTableData!W37="","",IF(V$1="Enthalpy",(MEBBaseTableData!W37/$B$48)*$B$47+$C$47,IF(V$1="Temp",MEBBaseTableData!W37*MEBRateData!SlopeTemp+MEBRateData!InterTemp,(MEBBaseTableData!W37/$B$48)*$B$46+$C$46)))</f>
        <v/>
      </c>
      <c r="W35" s="15" t="str">
        <f>IF(MEBBaseTableData!X37="","",IF(W$1="Enthalpy",(MEBBaseTableData!X37/$B$48)*$B$47+$C$47,IF(W$1="Temp",MEBBaseTableData!X37*MEBRateData!SlopeTemp+MEBRateData!InterTemp,(MEBBaseTableData!X37/$B$48)*$B$46+$C$46)))</f>
        <v/>
      </c>
      <c r="X35" s="15" t="str">
        <f>IF(MEBBaseTableData!Y37="","",IF(X$1="Enthalpy",(MEBBaseTableData!Y37/$B$48)*$B$47+$C$47,IF(X$1="Temp",MEBBaseTableData!Y37*MEBRateData!SlopeTemp+MEBRateData!InterTemp,(MEBBaseTableData!Y37/$B$48)*$B$46+$C$46)))</f>
        <v/>
      </c>
      <c r="Y35" s="15" t="str">
        <f>IF(MEBBaseTableData!Z37="","",IF(Y$1="Enthalpy",(MEBBaseTableData!Z37/$B$48)*$B$47+$C$47,IF(Y$1="Temp",MEBBaseTableData!Z37*MEBRateData!SlopeTemp+MEBRateData!InterTemp,(MEBBaseTableData!Z37/$B$48)*$B$46+$C$46)))</f>
        <v/>
      </c>
      <c r="Z35" s="15" t="str">
        <f>IF(MEBBaseTableData!AA37="","",IF(Z$1="Enthalpy",(MEBBaseTableData!AA37/$B$48)*$B$47+$C$47,IF(Z$1="Temp",MEBBaseTableData!AA37*MEBRateData!SlopeTemp+MEBRateData!InterTemp,(MEBBaseTableData!AA37/$B$48)*$B$46+$C$46)))</f>
        <v/>
      </c>
      <c r="AA35" s="15" t="str">
        <f>IF(MEBBaseTableData!AB37="","",IF(AA$1="Enthalpy",(MEBBaseTableData!AB37/$B$48)*$B$47+$C$47,IF(AA$1="Temp",MEBBaseTableData!AB37*MEBRateData!SlopeTemp+MEBRateData!InterTemp,(MEBBaseTableData!AB37/$B$48)*$B$46+$C$46)))</f>
        <v/>
      </c>
      <c r="AB35" s="15" t="str">
        <f>IF(MEBBaseTableData!AC37="","",IF(AB$1="Enthalpy",(MEBBaseTableData!AC37/$B$48)*$B$47+$C$47,IF(AB$1="Temp",MEBBaseTableData!AC37*MEBRateData!SlopeTemp+MEBRateData!InterTemp,(MEBBaseTableData!AC37/$B$48)*$B$46+$C$46)))</f>
        <v/>
      </c>
      <c r="AC35" s="15" t="str">
        <f>IF(MEBBaseTableData!AD37="","",IF(AC$1="Enthalpy",(MEBBaseTableData!AD37/$B$48)*$B$47+$C$47,IF(AC$1="Temp",MEBBaseTableData!AD37*MEBRateData!SlopeTemp+MEBRateData!InterTemp,(MEBBaseTableData!AD37/$B$48)*$B$46+$C$46)))</f>
        <v/>
      </c>
      <c r="AD35" s="15" t="str">
        <f>IF(MEBBaseTableData!AE37="","",IF(AD$1="Enthalpy",(MEBBaseTableData!AE37/$B$48)*$B$47+$C$47,IF(AD$1="Temp",MEBBaseTableData!AE37*MEBRateData!SlopeTemp+MEBRateData!InterTemp,(MEBBaseTableData!AE37/$B$48)*$B$46+$C$46)))</f>
        <v/>
      </c>
      <c r="AE35" s="15" t="str">
        <f>IF(MEBBaseTableData!AF37="","",IF(AE$1="Enthalpy",(MEBBaseTableData!AF37/$B$48)*$B$47+$C$47,IF(AE$1="Temp",MEBBaseTableData!AF37*MEBRateData!SlopeTemp+MEBRateData!InterTemp,(MEBBaseTableData!AF37/$B$48)*$B$46+$C$46)))</f>
        <v/>
      </c>
      <c r="AF35" s="15" t="str">
        <f>IF(MEBBaseTableData!AG37="","",IF(AF$1="Enthalpy",(MEBBaseTableData!AG37/$B$48)*$B$47+$C$47,IF(AF$1="Temp",MEBBaseTableData!AG37*MEBRateData!SlopeTemp+MEBRateData!InterTemp,(MEBBaseTableData!AG37/$B$48)*$B$46+$C$46)))</f>
        <v/>
      </c>
      <c r="AG35" s="15" t="str">
        <f>IF(MEBBaseTableData!AH37="","",IF(AG$1="Enthalpy",(MEBBaseTableData!AH37/$B$48)*$B$47+$C$47,IF(AG$1="Temp",MEBBaseTableData!AH37*MEBRateData!SlopeTemp+MEBRateData!InterTemp,(MEBBaseTableData!AH37/$B$48)*$B$46+$C$46)))</f>
        <v/>
      </c>
      <c r="AH35" s="15" t="str">
        <f>IF(MEBBaseTableData!AI37="","",IF(AH$1="Enthalpy",(MEBBaseTableData!AI37/$B$48)*$B$47+$C$47,IF(AH$1="Temp",MEBBaseTableData!AI37*MEBRateData!SlopeTemp+MEBRateData!InterTemp,(MEBBaseTableData!AI37/$B$48)*$B$46+$C$46)))</f>
        <v/>
      </c>
      <c r="AI35" s="15" t="str">
        <f>IF(MEBBaseTableData!AJ37="","",IF(AI$1="Enthalpy",(MEBBaseTableData!AJ37/$B$48)*$B$47+$C$47,IF(AI$1="Temp",MEBBaseTableData!AJ37*MEBRateData!SlopeTemp+MEBRateData!InterTemp,(MEBBaseTableData!AJ37/$B$48)*$B$46+$C$46)))</f>
        <v/>
      </c>
      <c r="AJ35" s="15" t="str">
        <f>IF(MEBBaseTableData!AK37="","",IF(AJ$1="Enthalpy",(MEBBaseTableData!AK37/$B$48)*$B$47+$C$47,IF(AJ$1="Temp",MEBBaseTableData!AK37*MEBRateData!SlopeTemp+MEBRateData!InterTemp,(MEBBaseTableData!AK37/$B$48)*$B$46+$C$46)))</f>
        <v/>
      </c>
    </row>
    <row r="36" spans="1:36" x14ac:dyDescent="0.15">
      <c r="A36" s="13" t="str">
        <f>IF(MEBBaseTableData!A38="","",MEBBaseTableData!A38)</f>
        <v/>
      </c>
      <c r="B36" s="15" t="str">
        <f>IF(MEBBaseTableData!C38="","",IF(B$1="Enthalpy",(MEBBaseTableData!C38/$B$48)*$B$47+$C$47,IF(B$1="Temp",MEBBaseTableData!C38*MEBRateData!SlopeTemp+MEBRateData!InterTemp,(MEBBaseTableData!C38/$B$48)*$B$46+$C$46)))</f>
        <v/>
      </c>
      <c r="C36" s="15" t="str">
        <f>IF(MEBBaseTableData!D38="","",IF(C$1="Enthalpy",(MEBBaseTableData!D38/$B$48)*$B$47+$C$47,IF(C$1="Temp",MEBBaseTableData!D38*MEBRateData!SlopeTemp+MEBRateData!InterTemp,(MEBBaseTableData!D38/$B$48)*$B$46+$C$46)))</f>
        <v/>
      </c>
      <c r="D36" s="15" t="str">
        <f>IF(MEBBaseTableData!E38="","",IF(D$1="Enthalpy",(MEBBaseTableData!E38/$B$48)*$B$47+$C$47,IF(D$1="Temp",MEBBaseTableData!E38*MEBRateData!SlopeTemp+MEBRateData!InterTemp,(MEBBaseTableData!E38/$B$48)*$B$46+$C$46)))</f>
        <v/>
      </c>
      <c r="E36" s="15" t="str">
        <f>IF(MEBBaseTableData!F38="","",IF(E$1="Enthalpy",(MEBBaseTableData!F38/$B$48)*$B$47+$C$47,IF(E$1="Temp",MEBBaseTableData!F38*MEBRateData!SlopeTemp+MEBRateData!InterTemp,(MEBBaseTableData!F38/$B$48)*$B$46+$C$46)))</f>
        <v/>
      </c>
      <c r="F36" s="15" t="str">
        <f>IF(MEBBaseTableData!G38="","",IF(F$1="Enthalpy",(MEBBaseTableData!G38/$B$48)*$B$47+$C$47,IF(F$1="Temp",MEBBaseTableData!G38*MEBRateData!SlopeTemp+MEBRateData!InterTemp,(MEBBaseTableData!G38/$B$48)*$B$46+$C$46)))</f>
        <v/>
      </c>
      <c r="G36" s="15" t="str">
        <f>IF(MEBBaseTableData!H38="","",IF(G$1="Enthalpy",(MEBBaseTableData!H38/$B$48)*$B$47+$C$47,IF(G$1="Temp",MEBBaseTableData!H38*MEBRateData!SlopeTemp+MEBRateData!InterTemp,(MEBBaseTableData!H38/$B$48)*$B$46+$C$46)))</f>
        <v/>
      </c>
      <c r="H36" s="15" t="str">
        <f>IF(MEBBaseTableData!I38="","",IF(H$1="Enthalpy",(MEBBaseTableData!I38/$B$48)*$B$47+$C$47,IF(H$1="Temp",MEBBaseTableData!I38*MEBRateData!SlopeTemp+MEBRateData!InterTemp,(MEBBaseTableData!I38/$B$48)*$B$46+$C$46)))</f>
        <v/>
      </c>
      <c r="I36" s="15" t="str">
        <f>IF(MEBBaseTableData!J38="","",IF(I$1="Enthalpy",(MEBBaseTableData!J38/$B$48)*$B$47+$C$47,IF(I$1="Temp",MEBBaseTableData!J38*MEBRateData!SlopeTemp+MEBRateData!InterTemp,(MEBBaseTableData!J38/$B$48)*$B$46+$C$46)))</f>
        <v/>
      </c>
      <c r="J36" s="15" t="str">
        <f>IF(MEBBaseTableData!K38="","",IF(J$1="Enthalpy",(MEBBaseTableData!K38/$B$48)*$B$47+$C$47,IF(J$1="Temp",MEBBaseTableData!K38*MEBRateData!SlopeTemp+MEBRateData!InterTemp,(MEBBaseTableData!K38/$B$48)*$B$46+$C$46)))</f>
        <v/>
      </c>
      <c r="K36" s="15" t="str">
        <f>IF(MEBBaseTableData!L38="","",IF(K$1="Enthalpy",(MEBBaseTableData!L38/$B$48)*$B$47+$C$47,IF(K$1="Temp",MEBBaseTableData!L38*MEBRateData!SlopeTemp+MEBRateData!InterTemp,(MEBBaseTableData!L38/$B$48)*$B$46+$C$46)))</f>
        <v/>
      </c>
      <c r="L36" s="15" t="str">
        <f>IF(MEBBaseTableData!M38="","",IF(L$1="Enthalpy",(MEBBaseTableData!M38/$B$48)*$B$47+$C$47,IF(L$1="Temp",MEBBaseTableData!M38*MEBRateData!SlopeTemp+MEBRateData!InterTemp,(MEBBaseTableData!M38/$B$48)*$B$46+$C$46)))</f>
        <v/>
      </c>
      <c r="M36" s="15" t="str">
        <f>IF(MEBBaseTableData!N38="","",IF(M$1="Enthalpy",(MEBBaseTableData!N38/$B$48)*$B$47+$C$47,IF(M$1="Temp",MEBBaseTableData!N38*MEBRateData!SlopeTemp+MEBRateData!InterTemp,(MEBBaseTableData!N38/$B$48)*$B$46+$C$46)))</f>
        <v/>
      </c>
      <c r="N36" s="15" t="str">
        <f>IF(MEBBaseTableData!O38="","",IF(N$1="Enthalpy",(MEBBaseTableData!O38/$B$48)*$B$47+$C$47,IF(N$1="Temp",MEBBaseTableData!O38*MEBRateData!SlopeTemp+MEBRateData!InterTemp,(MEBBaseTableData!O38/$B$48)*$B$46+$C$46)))</f>
        <v/>
      </c>
      <c r="O36" s="15" t="str">
        <f>IF(MEBBaseTableData!P38="","",IF(O$1="Enthalpy",(MEBBaseTableData!P38/$B$48)*$B$47+$C$47,IF(O$1="Temp",MEBBaseTableData!P38*MEBRateData!SlopeTemp+MEBRateData!InterTemp,(MEBBaseTableData!P38/$B$48)*$B$46+$C$46)))</f>
        <v/>
      </c>
      <c r="P36" s="15" t="str">
        <f>IF(MEBBaseTableData!Q38="","",IF(P$1="Enthalpy",(MEBBaseTableData!Q38/$B$48)*$B$47+$C$47,IF(P$1="Temp",MEBBaseTableData!Q38*MEBRateData!SlopeTemp+MEBRateData!InterTemp,(MEBBaseTableData!Q38/$B$48)*$B$46+$C$46)))</f>
        <v/>
      </c>
      <c r="Q36" s="15" t="str">
        <f>IF(MEBBaseTableData!R38="","",IF(Q$1="Enthalpy",(MEBBaseTableData!R38/$B$48)*$B$47+$C$47,IF(Q$1="Temp",MEBBaseTableData!R38*MEBRateData!SlopeTemp+MEBRateData!InterTemp,(MEBBaseTableData!R38/$B$48)*$B$46+$C$46)))</f>
        <v/>
      </c>
      <c r="R36" s="15" t="str">
        <f>IF(MEBBaseTableData!S38="","",IF(R$1="Enthalpy",(MEBBaseTableData!S38/$B$48)*$B$47+$C$47,IF(R$1="Temp",MEBBaseTableData!S38*MEBRateData!SlopeTemp+MEBRateData!InterTemp,(MEBBaseTableData!S38/$B$48)*$B$46+$C$46)))</f>
        <v/>
      </c>
      <c r="S36" s="15" t="str">
        <f>IF(MEBBaseTableData!T38="","",IF(S$1="Enthalpy",(MEBBaseTableData!T38/$B$48)*$B$47+$C$47,IF(S$1="Temp",MEBBaseTableData!T38*MEBRateData!SlopeTemp+MEBRateData!InterTemp,(MEBBaseTableData!T38/$B$48)*$B$46+$C$46)))</f>
        <v/>
      </c>
      <c r="T36" s="15" t="str">
        <f>IF(MEBBaseTableData!U38="","",IF(T$1="Enthalpy",(MEBBaseTableData!U38/$B$48)*$B$47+$C$47,IF(T$1="Temp",MEBBaseTableData!U38*MEBRateData!SlopeTemp+MEBRateData!InterTemp,(MEBBaseTableData!U38/$B$48)*$B$46+$C$46)))</f>
        <v/>
      </c>
      <c r="U36" s="15" t="str">
        <f>IF(MEBBaseTableData!V38="","",IF(U$1="Enthalpy",(MEBBaseTableData!V38/$B$48)*$B$47+$C$47,IF(U$1="Temp",MEBBaseTableData!V38*MEBRateData!SlopeTemp+MEBRateData!InterTemp,(MEBBaseTableData!V38/$B$48)*$B$46+$C$46)))</f>
        <v/>
      </c>
      <c r="V36" s="15" t="str">
        <f>IF(MEBBaseTableData!W38="","",IF(V$1="Enthalpy",(MEBBaseTableData!W38/$B$48)*$B$47+$C$47,IF(V$1="Temp",MEBBaseTableData!W38*MEBRateData!SlopeTemp+MEBRateData!InterTemp,(MEBBaseTableData!W38/$B$48)*$B$46+$C$46)))</f>
        <v/>
      </c>
      <c r="W36" s="15" t="str">
        <f>IF(MEBBaseTableData!X38="","",IF(W$1="Enthalpy",(MEBBaseTableData!X38/$B$48)*$B$47+$C$47,IF(W$1="Temp",MEBBaseTableData!X38*MEBRateData!SlopeTemp+MEBRateData!InterTemp,(MEBBaseTableData!X38/$B$48)*$B$46+$C$46)))</f>
        <v/>
      </c>
      <c r="X36" s="15" t="str">
        <f>IF(MEBBaseTableData!Y38="","",IF(X$1="Enthalpy",(MEBBaseTableData!Y38/$B$48)*$B$47+$C$47,IF(X$1="Temp",MEBBaseTableData!Y38*MEBRateData!SlopeTemp+MEBRateData!InterTemp,(MEBBaseTableData!Y38/$B$48)*$B$46+$C$46)))</f>
        <v/>
      </c>
      <c r="Y36" s="15" t="str">
        <f>IF(MEBBaseTableData!Z38="","",IF(Y$1="Enthalpy",(MEBBaseTableData!Z38/$B$48)*$B$47+$C$47,IF(Y$1="Temp",MEBBaseTableData!Z38*MEBRateData!SlopeTemp+MEBRateData!InterTemp,(MEBBaseTableData!Z38/$B$48)*$B$46+$C$46)))</f>
        <v/>
      </c>
      <c r="Z36" s="15" t="str">
        <f>IF(MEBBaseTableData!AA38="","",IF(Z$1="Enthalpy",(MEBBaseTableData!AA38/$B$48)*$B$47+$C$47,IF(Z$1="Temp",MEBBaseTableData!AA38*MEBRateData!SlopeTemp+MEBRateData!InterTemp,(MEBBaseTableData!AA38/$B$48)*$B$46+$C$46)))</f>
        <v/>
      </c>
      <c r="AA36" s="15" t="str">
        <f>IF(MEBBaseTableData!AB38="","",IF(AA$1="Enthalpy",(MEBBaseTableData!AB38/$B$48)*$B$47+$C$47,IF(AA$1="Temp",MEBBaseTableData!AB38*MEBRateData!SlopeTemp+MEBRateData!InterTemp,(MEBBaseTableData!AB38/$B$48)*$B$46+$C$46)))</f>
        <v/>
      </c>
      <c r="AB36" s="15" t="str">
        <f>IF(MEBBaseTableData!AC38="","",IF(AB$1="Enthalpy",(MEBBaseTableData!AC38/$B$48)*$B$47+$C$47,IF(AB$1="Temp",MEBBaseTableData!AC38*MEBRateData!SlopeTemp+MEBRateData!InterTemp,(MEBBaseTableData!AC38/$B$48)*$B$46+$C$46)))</f>
        <v/>
      </c>
      <c r="AC36" s="15" t="str">
        <f>IF(MEBBaseTableData!AD38="","",IF(AC$1="Enthalpy",(MEBBaseTableData!AD38/$B$48)*$B$47+$C$47,IF(AC$1="Temp",MEBBaseTableData!AD38*MEBRateData!SlopeTemp+MEBRateData!InterTemp,(MEBBaseTableData!AD38/$B$48)*$B$46+$C$46)))</f>
        <v/>
      </c>
      <c r="AD36" s="15" t="str">
        <f>IF(MEBBaseTableData!AE38="","",IF(AD$1="Enthalpy",(MEBBaseTableData!AE38/$B$48)*$B$47+$C$47,IF(AD$1="Temp",MEBBaseTableData!AE38*MEBRateData!SlopeTemp+MEBRateData!InterTemp,(MEBBaseTableData!AE38/$B$48)*$B$46+$C$46)))</f>
        <v/>
      </c>
      <c r="AE36" s="15" t="str">
        <f>IF(MEBBaseTableData!AF38="","",IF(AE$1="Enthalpy",(MEBBaseTableData!AF38/$B$48)*$B$47+$C$47,IF(AE$1="Temp",MEBBaseTableData!AF38*MEBRateData!SlopeTemp+MEBRateData!InterTemp,(MEBBaseTableData!AF38/$B$48)*$B$46+$C$46)))</f>
        <v/>
      </c>
      <c r="AF36" s="15" t="str">
        <f>IF(MEBBaseTableData!AG38="","",IF(AF$1="Enthalpy",(MEBBaseTableData!AG38/$B$48)*$B$47+$C$47,IF(AF$1="Temp",MEBBaseTableData!AG38*MEBRateData!SlopeTemp+MEBRateData!InterTemp,(MEBBaseTableData!AG38/$B$48)*$B$46+$C$46)))</f>
        <v/>
      </c>
      <c r="AG36" s="15" t="str">
        <f>IF(MEBBaseTableData!AH38="","",IF(AG$1="Enthalpy",(MEBBaseTableData!AH38/$B$48)*$B$47+$C$47,IF(AG$1="Temp",MEBBaseTableData!AH38*MEBRateData!SlopeTemp+MEBRateData!InterTemp,(MEBBaseTableData!AH38/$B$48)*$B$46+$C$46)))</f>
        <v/>
      </c>
      <c r="AH36" s="15" t="str">
        <f>IF(MEBBaseTableData!AI38="","",IF(AH$1="Enthalpy",(MEBBaseTableData!AI38/$B$48)*$B$47+$C$47,IF(AH$1="Temp",MEBBaseTableData!AI38*MEBRateData!SlopeTemp+MEBRateData!InterTemp,(MEBBaseTableData!AI38/$B$48)*$B$46+$C$46)))</f>
        <v/>
      </c>
      <c r="AI36" s="15" t="str">
        <f>IF(MEBBaseTableData!AJ38="","",IF(AI$1="Enthalpy",(MEBBaseTableData!AJ38/$B$48)*$B$47+$C$47,IF(AI$1="Temp",MEBBaseTableData!AJ38*MEBRateData!SlopeTemp+MEBRateData!InterTemp,(MEBBaseTableData!AJ38/$B$48)*$B$46+$C$46)))</f>
        <v/>
      </c>
      <c r="AJ36" s="15" t="str">
        <f>IF(MEBBaseTableData!AK38="","",IF(AJ$1="Enthalpy",(MEBBaseTableData!AK38/$B$48)*$B$47+$C$47,IF(AJ$1="Temp",MEBBaseTableData!AK38*MEBRateData!SlopeTemp+MEBRateData!InterTemp,(MEBBaseTableData!AK38/$B$48)*$B$46+$C$46)))</f>
        <v/>
      </c>
    </row>
    <row r="37" spans="1:36" x14ac:dyDescent="0.15">
      <c r="A37" s="13" t="str">
        <f>IF(MEBBaseTableData!A39="","",MEBBaseTableData!A39)</f>
        <v/>
      </c>
      <c r="B37" s="15" t="str">
        <f>IF(MEBBaseTableData!C39="","",IF(B$1="Enthalpy",(MEBBaseTableData!C39/$B$48)*$B$47+$C$47,IF(B$1="Temp",MEBBaseTableData!C39*MEBRateData!SlopeTemp+MEBRateData!InterTemp,(MEBBaseTableData!C39/$B$48)*$B$46+$C$46)))</f>
        <v/>
      </c>
      <c r="C37" s="15" t="str">
        <f>IF(MEBBaseTableData!D39="","",IF(C$1="Enthalpy",(MEBBaseTableData!D39/$B$48)*$B$47+$C$47,IF(C$1="Temp",MEBBaseTableData!D39*MEBRateData!SlopeTemp+MEBRateData!InterTemp,(MEBBaseTableData!D39/$B$48)*$B$46+$C$46)))</f>
        <v/>
      </c>
      <c r="D37" s="15" t="str">
        <f>IF(MEBBaseTableData!E39="","",IF(D$1="Enthalpy",(MEBBaseTableData!E39/$B$48)*$B$47+$C$47,IF(D$1="Temp",MEBBaseTableData!E39*MEBRateData!SlopeTemp+MEBRateData!InterTemp,(MEBBaseTableData!E39/$B$48)*$B$46+$C$46)))</f>
        <v/>
      </c>
      <c r="E37" s="15" t="str">
        <f>IF(MEBBaseTableData!F39="","",IF(E$1="Enthalpy",(MEBBaseTableData!F39/$B$48)*$B$47+$C$47,IF(E$1="Temp",MEBBaseTableData!F39*MEBRateData!SlopeTemp+MEBRateData!InterTemp,(MEBBaseTableData!F39/$B$48)*$B$46+$C$46)))</f>
        <v/>
      </c>
      <c r="F37" s="15" t="str">
        <f>IF(MEBBaseTableData!G39="","",IF(F$1="Enthalpy",(MEBBaseTableData!G39/$B$48)*$B$47+$C$47,IF(F$1="Temp",MEBBaseTableData!G39*MEBRateData!SlopeTemp+MEBRateData!InterTemp,(MEBBaseTableData!G39/$B$48)*$B$46+$C$46)))</f>
        <v/>
      </c>
      <c r="G37" s="15" t="str">
        <f>IF(MEBBaseTableData!H39="","",IF(G$1="Enthalpy",(MEBBaseTableData!H39/$B$48)*$B$47+$C$47,IF(G$1="Temp",MEBBaseTableData!H39*MEBRateData!SlopeTemp+MEBRateData!InterTemp,(MEBBaseTableData!H39/$B$48)*$B$46+$C$46)))</f>
        <v/>
      </c>
      <c r="H37" s="15" t="str">
        <f>IF(MEBBaseTableData!I39="","",IF(H$1="Enthalpy",(MEBBaseTableData!I39/$B$48)*$B$47+$C$47,IF(H$1="Temp",MEBBaseTableData!I39*MEBRateData!SlopeTemp+MEBRateData!InterTemp,(MEBBaseTableData!I39/$B$48)*$B$46+$C$46)))</f>
        <v/>
      </c>
      <c r="I37" s="15" t="str">
        <f>IF(MEBBaseTableData!J39="","",IF(I$1="Enthalpy",(MEBBaseTableData!J39/$B$48)*$B$47+$C$47,IF(I$1="Temp",MEBBaseTableData!J39*MEBRateData!SlopeTemp+MEBRateData!InterTemp,(MEBBaseTableData!J39/$B$48)*$B$46+$C$46)))</f>
        <v/>
      </c>
      <c r="J37" s="15" t="str">
        <f>IF(MEBBaseTableData!K39="","",IF(J$1="Enthalpy",(MEBBaseTableData!K39/$B$48)*$B$47+$C$47,IF(J$1="Temp",MEBBaseTableData!K39*MEBRateData!SlopeTemp+MEBRateData!InterTemp,(MEBBaseTableData!K39/$B$48)*$B$46+$C$46)))</f>
        <v/>
      </c>
      <c r="K37" s="15" t="str">
        <f>IF(MEBBaseTableData!L39="","",IF(K$1="Enthalpy",(MEBBaseTableData!L39/$B$48)*$B$47+$C$47,IF(K$1="Temp",MEBBaseTableData!L39*MEBRateData!SlopeTemp+MEBRateData!InterTemp,(MEBBaseTableData!L39/$B$48)*$B$46+$C$46)))</f>
        <v/>
      </c>
      <c r="L37" s="15" t="str">
        <f>IF(MEBBaseTableData!M39="","",IF(L$1="Enthalpy",(MEBBaseTableData!M39/$B$48)*$B$47+$C$47,IF(L$1="Temp",MEBBaseTableData!M39*MEBRateData!SlopeTemp+MEBRateData!InterTemp,(MEBBaseTableData!M39/$B$48)*$B$46+$C$46)))</f>
        <v/>
      </c>
      <c r="M37" s="15" t="str">
        <f>IF(MEBBaseTableData!N39="","",IF(M$1="Enthalpy",(MEBBaseTableData!N39/$B$48)*$B$47+$C$47,IF(M$1="Temp",MEBBaseTableData!N39*MEBRateData!SlopeTemp+MEBRateData!InterTemp,(MEBBaseTableData!N39/$B$48)*$B$46+$C$46)))</f>
        <v/>
      </c>
      <c r="N37" s="15" t="str">
        <f>IF(MEBBaseTableData!O39="","",IF(N$1="Enthalpy",(MEBBaseTableData!O39/$B$48)*$B$47+$C$47,IF(N$1="Temp",MEBBaseTableData!O39*MEBRateData!SlopeTemp+MEBRateData!InterTemp,(MEBBaseTableData!O39/$B$48)*$B$46+$C$46)))</f>
        <v/>
      </c>
      <c r="O37" s="15" t="str">
        <f>IF(MEBBaseTableData!P39="","",IF(O$1="Enthalpy",(MEBBaseTableData!P39/$B$48)*$B$47+$C$47,IF(O$1="Temp",MEBBaseTableData!P39*MEBRateData!SlopeTemp+MEBRateData!InterTemp,(MEBBaseTableData!P39/$B$48)*$B$46+$C$46)))</f>
        <v/>
      </c>
      <c r="P37" s="15" t="str">
        <f>IF(MEBBaseTableData!Q39="","",IF(P$1="Enthalpy",(MEBBaseTableData!Q39/$B$48)*$B$47+$C$47,IF(P$1="Temp",MEBBaseTableData!Q39*MEBRateData!SlopeTemp+MEBRateData!InterTemp,(MEBBaseTableData!Q39/$B$48)*$B$46+$C$46)))</f>
        <v/>
      </c>
      <c r="Q37" s="15" t="str">
        <f>IF(MEBBaseTableData!R39="","",IF(Q$1="Enthalpy",(MEBBaseTableData!R39/$B$48)*$B$47+$C$47,IF(Q$1="Temp",MEBBaseTableData!R39*MEBRateData!SlopeTemp+MEBRateData!InterTemp,(MEBBaseTableData!R39/$B$48)*$B$46+$C$46)))</f>
        <v/>
      </c>
      <c r="R37" s="15" t="str">
        <f>IF(MEBBaseTableData!S39="","",IF(R$1="Enthalpy",(MEBBaseTableData!S39/$B$48)*$B$47+$C$47,IF(R$1="Temp",MEBBaseTableData!S39*MEBRateData!SlopeTemp+MEBRateData!InterTemp,(MEBBaseTableData!S39/$B$48)*$B$46+$C$46)))</f>
        <v/>
      </c>
      <c r="S37" s="15" t="str">
        <f>IF(MEBBaseTableData!T39="","",IF(S$1="Enthalpy",(MEBBaseTableData!T39/$B$48)*$B$47+$C$47,IF(S$1="Temp",MEBBaseTableData!T39*MEBRateData!SlopeTemp+MEBRateData!InterTemp,(MEBBaseTableData!T39/$B$48)*$B$46+$C$46)))</f>
        <v/>
      </c>
      <c r="T37" s="15" t="str">
        <f>IF(MEBBaseTableData!U39="","",IF(T$1="Enthalpy",(MEBBaseTableData!U39/$B$48)*$B$47+$C$47,IF(T$1="Temp",MEBBaseTableData!U39*MEBRateData!SlopeTemp+MEBRateData!InterTemp,(MEBBaseTableData!U39/$B$48)*$B$46+$C$46)))</f>
        <v/>
      </c>
      <c r="U37" s="15" t="str">
        <f>IF(MEBBaseTableData!V39="","",IF(U$1="Enthalpy",(MEBBaseTableData!V39/$B$48)*$B$47+$C$47,IF(U$1="Temp",MEBBaseTableData!V39*MEBRateData!SlopeTemp+MEBRateData!InterTemp,(MEBBaseTableData!V39/$B$48)*$B$46+$C$46)))</f>
        <v/>
      </c>
      <c r="V37" s="15" t="str">
        <f>IF(MEBBaseTableData!W39="","",IF(V$1="Enthalpy",(MEBBaseTableData!W39/$B$48)*$B$47+$C$47,IF(V$1="Temp",MEBBaseTableData!W39*MEBRateData!SlopeTemp+MEBRateData!InterTemp,(MEBBaseTableData!W39/$B$48)*$B$46+$C$46)))</f>
        <v/>
      </c>
      <c r="W37" s="15" t="str">
        <f>IF(MEBBaseTableData!X39="","",IF(W$1="Enthalpy",(MEBBaseTableData!X39/$B$48)*$B$47+$C$47,IF(W$1="Temp",MEBBaseTableData!X39*MEBRateData!SlopeTemp+MEBRateData!InterTemp,(MEBBaseTableData!X39/$B$48)*$B$46+$C$46)))</f>
        <v/>
      </c>
      <c r="X37" s="15" t="str">
        <f>IF(MEBBaseTableData!Y39="","",IF(X$1="Enthalpy",(MEBBaseTableData!Y39/$B$48)*$B$47+$C$47,IF(X$1="Temp",MEBBaseTableData!Y39*MEBRateData!SlopeTemp+MEBRateData!InterTemp,(MEBBaseTableData!Y39/$B$48)*$B$46+$C$46)))</f>
        <v/>
      </c>
      <c r="Y37" s="15" t="str">
        <f>IF(MEBBaseTableData!Z39="","",IF(Y$1="Enthalpy",(MEBBaseTableData!Z39/$B$48)*$B$47+$C$47,IF(Y$1="Temp",MEBBaseTableData!Z39*MEBRateData!SlopeTemp+MEBRateData!InterTemp,(MEBBaseTableData!Z39/$B$48)*$B$46+$C$46)))</f>
        <v/>
      </c>
      <c r="Z37" s="15" t="str">
        <f>IF(MEBBaseTableData!AA39="","",IF(Z$1="Enthalpy",(MEBBaseTableData!AA39/$B$48)*$B$47+$C$47,IF(Z$1="Temp",MEBBaseTableData!AA39*MEBRateData!SlopeTemp+MEBRateData!InterTemp,(MEBBaseTableData!AA39/$B$48)*$B$46+$C$46)))</f>
        <v/>
      </c>
      <c r="AA37" s="15" t="str">
        <f>IF(MEBBaseTableData!AB39="","",IF(AA$1="Enthalpy",(MEBBaseTableData!AB39/$B$48)*$B$47+$C$47,IF(AA$1="Temp",MEBBaseTableData!AB39*MEBRateData!SlopeTemp+MEBRateData!InterTemp,(MEBBaseTableData!AB39/$B$48)*$B$46+$C$46)))</f>
        <v/>
      </c>
      <c r="AB37" s="15" t="str">
        <f>IF(MEBBaseTableData!AC39="","",IF(AB$1="Enthalpy",(MEBBaseTableData!AC39/$B$48)*$B$47+$C$47,IF(AB$1="Temp",MEBBaseTableData!AC39*MEBRateData!SlopeTemp+MEBRateData!InterTemp,(MEBBaseTableData!AC39/$B$48)*$B$46+$C$46)))</f>
        <v/>
      </c>
      <c r="AC37" s="15" t="str">
        <f>IF(MEBBaseTableData!AD39="","",IF(AC$1="Enthalpy",(MEBBaseTableData!AD39/$B$48)*$B$47+$C$47,IF(AC$1="Temp",MEBBaseTableData!AD39*MEBRateData!SlopeTemp+MEBRateData!InterTemp,(MEBBaseTableData!AD39/$B$48)*$B$46+$C$46)))</f>
        <v/>
      </c>
      <c r="AD37" s="15" t="str">
        <f>IF(MEBBaseTableData!AE39="","",IF(AD$1="Enthalpy",(MEBBaseTableData!AE39/$B$48)*$B$47+$C$47,IF(AD$1="Temp",MEBBaseTableData!AE39*MEBRateData!SlopeTemp+MEBRateData!InterTemp,(MEBBaseTableData!AE39/$B$48)*$B$46+$C$46)))</f>
        <v/>
      </c>
      <c r="AE37" s="15" t="str">
        <f>IF(MEBBaseTableData!AF39="","",IF(AE$1="Enthalpy",(MEBBaseTableData!AF39/$B$48)*$B$47+$C$47,IF(AE$1="Temp",MEBBaseTableData!AF39*MEBRateData!SlopeTemp+MEBRateData!InterTemp,(MEBBaseTableData!AF39/$B$48)*$B$46+$C$46)))</f>
        <v/>
      </c>
      <c r="AF37" s="15" t="str">
        <f>IF(MEBBaseTableData!AG39="","",IF(AF$1="Enthalpy",(MEBBaseTableData!AG39/$B$48)*$B$47+$C$47,IF(AF$1="Temp",MEBBaseTableData!AG39*MEBRateData!SlopeTemp+MEBRateData!InterTemp,(MEBBaseTableData!AG39/$B$48)*$B$46+$C$46)))</f>
        <v/>
      </c>
      <c r="AG37" s="15" t="str">
        <f>IF(MEBBaseTableData!AH39="","",IF(AG$1="Enthalpy",(MEBBaseTableData!AH39/$B$48)*$B$47+$C$47,IF(AG$1="Temp",MEBBaseTableData!AH39*MEBRateData!SlopeTemp+MEBRateData!InterTemp,(MEBBaseTableData!AH39/$B$48)*$B$46+$C$46)))</f>
        <v/>
      </c>
      <c r="AH37" s="15" t="str">
        <f>IF(MEBBaseTableData!AI39="","",IF(AH$1="Enthalpy",(MEBBaseTableData!AI39/$B$48)*$B$47+$C$47,IF(AH$1="Temp",MEBBaseTableData!AI39*MEBRateData!SlopeTemp+MEBRateData!InterTemp,(MEBBaseTableData!AI39/$B$48)*$B$46+$C$46)))</f>
        <v/>
      </c>
      <c r="AI37" s="15" t="str">
        <f>IF(MEBBaseTableData!AJ39="","",IF(AI$1="Enthalpy",(MEBBaseTableData!AJ39/$B$48)*$B$47+$C$47,IF(AI$1="Temp",MEBBaseTableData!AJ39*MEBRateData!SlopeTemp+MEBRateData!InterTemp,(MEBBaseTableData!AJ39/$B$48)*$B$46+$C$46)))</f>
        <v/>
      </c>
      <c r="AJ37" s="15" t="str">
        <f>IF(MEBBaseTableData!AK39="","",IF(AJ$1="Enthalpy",(MEBBaseTableData!AK39/$B$48)*$B$47+$C$47,IF(AJ$1="Temp",MEBBaseTableData!AK39*MEBRateData!SlopeTemp+MEBRateData!InterTemp,(MEBBaseTableData!AK39/$B$48)*$B$46+$C$46)))</f>
        <v/>
      </c>
    </row>
    <row r="38" spans="1:36" x14ac:dyDescent="0.15">
      <c r="A38" s="13" t="str">
        <f>IF(MEBBaseTableData!A40="","",MEBBaseTableData!A40)</f>
        <v/>
      </c>
      <c r="B38" s="15" t="str">
        <f>IF(MEBBaseTableData!C40="","",IF(B$1="Enthalpy",(MEBBaseTableData!C40/$B$48)*$B$47+$C$47,IF(B$1="Temp",MEBBaseTableData!C40*MEBRateData!SlopeTemp+MEBRateData!InterTemp,(MEBBaseTableData!C40/$B$48)*$B$46+$C$46)))</f>
        <v/>
      </c>
      <c r="C38" s="15" t="str">
        <f>IF(MEBBaseTableData!D40="","",IF(C$1="Enthalpy",(MEBBaseTableData!D40/$B$48)*$B$47+$C$47,IF(C$1="Temp",MEBBaseTableData!D40*MEBRateData!SlopeTemp+MEBRateData!InterTemp,(MEBBaseTableData!D40/$B$48)*$B$46+$C$46)))</f>
        <v/>
      </c>
      <c r="D38" s="15" t="str">
        <f>IF(MEBBaseTableData!E40="","",IF(D$1="Enthalpy",(MEBBaseTableData!E40/$B$48)*$B$47+$C$47,IF(D$1="Temp",MEBBaseTableData!E40*MEBRateData!SlopeTemp+MEBRateData!InterTemp,(MEBBaseTableData!E40/$B$48)*$B$46+$C$46)))</f>
        <v/>
      </c>
      <c r="E38" s="15" t="str">
        <f>IF(MEBBaseTableData!F40="","",IF(E$1="Enthalpy",(MEBBaseTableData!F40/$B$48)*$B$47+$C$47,IF(E$1="Temp",MEBBaseTableData!F40*MEBRateData!SlopeTemp+MEBRateData!InterTemp,(MEBBaseTableData!F40/$B$48)*$B$46+$C$46)))</f>
        <v/>
      </c>
      <c r="F38" s="15" t="str">
        <f>IF(MEBBaseTableData!G40="","",IF(F$1="Enthalpy",(MEBBaseTableData!G40/$B$48)*$B$47+$C$47,IF(F$1="Temp",MEBBaseTableData!G40*MEBRateData!SlopeTemp+MEBRateData!InterTemp,(MEBBaseTableData!G40/$B$48)*$B$46+$C$46)))</f>
        <v/>
      </c>
      <c r="G38" s="15" t="str">
        <f>IF(MEBBaseTableData!H40="","",IF(G$1="Enthalpy",(MEBBaseTableData!H40/$B$48)*$B$47+$C$47,IF(G$1="Temp",MEBBaseTableData!H40*MEBRateData!SlopeTemp+MEBRateData!InterTemp,(MEBBaseTableData!H40/$B$48)*$B$46+$C$46)))</f>
        <v/>
      </c>
      <c r="H38" s="15" t="str">
        <f>IF(MEBBaseTableData!I40="","",IF(H$1="Enthalpy",(MEBBaseTableData!I40/$B$48)*$B$47+$C$47,IF(H$1="Temp",MEBBaseTableData!I40*MEBRateData!SlopeTemp+MEBRateData!InterTemp,(MEBBaseTableData!I40/$B$48)*$B$46+$C$46)))</f>
        <v/>
      </c>
      <c r="I38" s="15" t="str">
        <f>IF(MEBBaseTableData!J40="","",IF(I$1="Enthalpy",(MEBBaseTableData!J40/$B$48)*$B$47+$C$47,IF(I$1="Temp",MEBBaseTableData!J40*MEBRateData!SlopeTemp+MEBRateData!InterTemp,(MEBBaseTableData!J40/$B$48)*$B$46+$C$46)))</f>
        <v/>
      </c>
      <c r="J38" s="15" t="str">
        <f>IF(MEBBaseTableData!K40="","",IF(J$1="Enthalpy",(MEBBaseTableData!K40/$B$48)*$B$47+$C$47,IF(J$1="Temp",MEBBaseTableData!K40*MEBRateData!SlopeTemp+MEBRateData!InterTemp,(MEBBaseTableData!K40/$B$48)*$B$46+$C$46)))</f>
        <v/>
      </c>
      <c r="K38" s="15" t="str">
        <f>IF(MEBBaseTableData!L40="","",IF(K$1="Enthalpy",(MEBBaseTableData!L40/$B$48)*$B$47+$C$47,IF(K$1="Temp",MEBBaseTableData!L40*MEBRateData!SlopeTemp+MEBRateData!InterTemp,(MEBBaseTableData!L40/$B$48)*$B$46+$C$46)))</f>
        <v/>
      </c>
      <c r="L38" s="15" t="str">
        <f>IF(MEBBaseTableData!M40="","",IF(L$1="Enthalpy",(MEBBaseTableData!M40/$B$48)*$B$47+$C$47,IF(L$1="Temp",MEBBaseTableData!M40*MEBRateData!SlopeTemp+MEBRateData!InterTemp,(MEBBaseTableData!M40/$B$48)*$B$46+$C$46)))</f>
        <v/>
      </c>
      <c r="M38" s="15" t="str">
        <f>IF(MEBBaseTableData!N40="","",IF(M$1="Enthalpy",(MEBBaseTableData!N40/$B$48)*$B$47+$C$47,IF(M$1="Temp",MEBBaseTableData!N40*MEBRateData!SlopeTemp+MEBRateData!InterTemp,(MEBBaseTableData!N40/$B$48)*$B$46+$C$46)))</f>
        <v/>
      </c>
      <c r="N38" s="15" t="str">
        <f>IF(MEBBaseTableData!O40="","",IF(N$1="Enthalpy",(MEBBaseTableData!O40/$B$48)*$B$47+$C$47,IF(N$1="Temp",MEBBaseTableData!O40*MEBRateData!SlopeTemp+MEBRateData!InterTemp,(MEBBaseTableData!O40/$B$48)*$B$46+$C$46)))</f>
        <v/>
      </c>
      <c r="O38" s="15" t="str">
        <f>IF(MEBBaseTableData!P40="","",IF(O$1="Enthalpy",(MEBBaseTableData!P40/$B$48)*$B$47+$C$47,IF(O$1="Temp",MEBBaseTableData!P40*MEBRateData!SlopeTemp+MEBRateData!InterTemp,(MEBBaseTableData!P40/$B$48)*$B$46+$C$46)))</f>
        <v/>
      </c>
      <c r="P38" s="15" t="str">
        <f>IF(MEBBaseTableData!Q40="","",IF(P$1="Enthalpy",(MEBBaseTableData!Q40/$B$48)*$B$47+$C$47,IF(P$1="Temp",MEBBaseTableData!Q40*MEBRateData!SlopeTemp+MEBRateData!InterTemp,(MEBBaseTableData!Q40/$B$48)*$B$46+$C$46)))</f>
        <v/>
      </c>
      <c r="Q38" s="15" t="str">
        <f>IF(MEBBaseTableData!R40="","",IF(Q$1="Enthalpy",(MEBBaseTableData!R40/$B$48)*$B$47+$C$47,IF(Q$1="Temp",MEBBaseTableData!R40*MEBRateData!SlopeTemp+MEBRateData!InterTemp,(MEBBaseTableData!R40/$B$48)*$B$46+$C$46)))</f>
        <v/>
      </c>
      <c r="R38" s="15" t="str">
        <f>IF(MEBBaseTableData!S40="","",IF(R$1="Enthalpy",(MEBBaseTableData!S40/$B$48)*$B$47+$C$47,IF(R$1="Temp",MEBBaseTableData!S40*MEBRateData!SlopeTemp+MEBRateData!InterTemp,(MEBBaseTableData!S40/$B$48)*$B$46+$C$46)))</f>
        <v/>
      </c>
      <c r="S38" s="15" t="str">
        <f>IF(MEBBaseTableData!T40="","",IF(S$1="Enthalpy",(MEBBaseTableData!T40/$B$48)*$B$47+$C$47,IF(S$1="Temp",MEBBaseTableData!T40*MEBRateData!SlopeTemp+MEBRateData!InterTemp,(MEBBaseTableData!T40/$B$48)*$B$46+$C$46)))</f>
        <v/>
      </c>
      <c r="T38" s="15" t="str">
        <f>IF(MEBBaseTableData!U40="","",IF(T$1="Enthalpy",(MEBBaseTableData!U40/$B$48)*$B$47+$C$47,IF(T$1="Temp",MEBBaseTableData!U40*MEBRateData!SlopeTemp+MEBRateData!InterTemp,(MEBBaseTableData!U40/$B$48)*$B$46+$C$46)))</f>
        <v/>
      </c>
      <c r="U38" s="15" t="str">
        <f>IF(MEBBaseTableData!V40="","",IF(U$1="Enthalpy",(MEBBaseTableData!V40/$B$48)*$B$47+$C$47,IF(U$1="Temp",MEBBaseTableData!V40*MEBRateData!SlopeTemp+MEBRateData!InterTemp,(MEBBaseTableData!V40/$B$48)*$B$46+$C$46)))</f>
        <v/>
      </c>
      <c r="V38" s="15" t="str">
        <f>IF(MEBBaseTableData!W40="","",IF(V$1="Enthalpy",(MEBBaseTableData!W40/$B$48)*$B$47+$C$47,IF(V$1="Temp",MEBBaseTableData!W40*MEBRateData!SlopeTemp+MEBRateData!InterTemp,(MEBBaseTableData!W40/$B$48)*$B$46+$C$46)))</f>
        <v/>
      </c>
      <c r="W38" s="15" t="str">
        <f>IF(MEBBaseTableData!X40="","",IF(W$1="Enthalpy",(MEBBaseTableData!X40/$B$48)*$B$47+$C$47,IF(W$1="Temp",MEBBaseTableData!X40*MEBRateData!SlopeTemp+MEBRateData!InterTemp,(MEBBaseTableData!X40/$B$48)*$B$46+$C$46)))</f>
        <v/>
      </c>
      <c r="X38" s="15" t="str">
        <f>IF(MEBBaseTableData!Y40="","",IF(X$1="Enthalpy",(MEBBaseTableData!Y40/$B$48)*$B$47+$C$47,IF(X$1="Temp",MEBBaseTableData!Y40*MEBRateData!SlopeTemp+MEBRateData!InterTemp,(MEBBaseTableData!Y40/$B$48)*$B$46+$C$46)))</f>
        <v/>
      </c>
      <c r="Y38" s="15" t="str">
        <f>IF(MEBBaseTableData!Z40="","",IF(Y$1="Enthalpy",(MEBBaseTableData!Z40/$B$48)*$B$47+$C$47,IF(Y$1="Temp",MEBBaseTableData!Z40*MEBRateData!SlopeTemp+MEBRateData!InterTemp,(MEBBaseTableData!Z40/$B$48)*$B$46+$C$46)))</f>
        <v/>
      </c>
      <c r="Z38" s="15" t="str">
        <f>IF(MEBBaseTableData!AA40="","",IF(Z$1="Enthalpy",(MEBBaseTableData!AA40/$B$48)*$B$47+$C$47,IF(Z$1="Temp",MEBBaseTableData!AA40*MEBRateData!SlopeTemp+MEBRateData!InterTemp,(MEBBaseTableData!AA40/$B$48)*$B$46+$C$46)))</f>
        <v/>
      </c>
      <c r="AA38" s="15" t="str">
        <f>IF(MEBBaseTableData!AB40="","",IF(AA$1="Enthalpy",(MEBBaseTableData!AB40/$B$48)*$B$47+$C$47,IF(AA$1="Temp",MEBBaseTableData!AB40*MEBRateData!SlopeTemp+MEBRateData!InterTemp,(MEBBaseTableData!AB40/$B$48)*$B$46+$C$46)))</f>
        <v/>
      </c>
      <c r="AB38" s="15" t="str">
        <f>IF(MEBBaseTableData!AC40="","",IF(AB$1="Enthalpy",(MEBBaseTableData!AC40/$B$48)*$B$47+$C$47,IF(AB$1="Temp",MEBBaseTableData!AC40*MEBRateData!SlopeTemp+MEBRateData!InterTemp,(MEBBaseTableData!AC40/$B$48)*$B$46+$C$46)))</f>
        <v/>
      </c>
      <c r="AC38" s="15" t="str">
        <f>IF(MEBBaseTableData!AD40="","",IF(AC$1="Enthalpy",(MEBBaseTableData!AD40/$B$48)*$B$47+$C$47,IF(AC$1="Temp",MEBBaseTableData!AD40*MEBRateData!SlopeTemp+MEBRateData!InterTemp,(MEBBaseTableData!AD40/$B$48)*$B$46+$C$46)))</f>
        <v/>
      </c>
      <c r="AD38" s="15" t="str">
        <f>IF(MEBBaseTableData!AE40="","",IF(AD$1="Enthalpy",(MEBBaseTableData!AE40/$B$48)*$B$47+$C$47,IF(AD$1="Temp",MEBBaseTableData!AE40*MEBRateData!SlopeTemp+MEBRateData!InterTemp,(MEBBaseTableData!AE40/$B$48)*$B$46+$C$46)))</f>
        <v/>
      </c>
      <c r="AE38" s="15" t="str">
        <f>IF(MEBBaseTableData!AF40="","",IF(AE$1="Enthalpy",(MEBBaseTableData!AF40/$B$48)*$B$47+$C$47,IF(AE$1="Temp",MEBBaseTableData!AF40*MEBRateData!SlopeTemp+MEBRateData!InterTemp,(MEBBaseTableData!AF40/$B$48)*$B$46+$C$46)))</f>
        <v/>
      </c>
      <c r="AF38" s="15" t="str">
        <f>IF(MEBBaseTableData!AG40="","",IF(AF$1="Enthalpy",(MEBBaseTableData!AG40/$B$48)*$B$47+$C$47,IF(AF$1="Temp",MEBBaseTableData!AG40*MEBRateData!SlopeTemp+MEBRateData!InterTemp,(MEBBaseTableData!AG40/$B$48)*$B$46+$C$46)))</f>
        <v/>
      </c>
      <c r="AG38" s="15" t="str">
        <f>IF(MEBBaseTableData!AH40="","",IF(AG$1="Enthalpy",(MEBBaseTableData!AH40/$B$48)*$B$47+$C$47,IF(AG$1="Temp",MEBBaseTableData!AH40*MEBRateData!SlopeTemp+MEBRateData!InterTemp,(MEBBaseTableData!AH40/$B$48)*$B$46+$C$46)))</f>
        <v/>
      </c>
      <c r="AH38" s="15" t="str">
        <f>IF(MEBBaseTableData!AI40="","",IF(AH$1="Enthalpy",(MEBBaseTableData!AI40/$B$48)*$B$47+$C$47,IF(AH$1="Temp",MEBBaseTableData!AI40*MEBRateData!SlopeTemp+MEBRateData!InterTemp,(MEBBaseTableData!AI40/$B$48)*$B$46+$C$46)))</f>
        <v/>
      </c>
      <c r="AI38" s="15" t="str">
        <f>IF(MEBBaseTableData!AJ40="","",IF(AI$1="Enthalpy",(MEBBaseTableData!AJ40/$B$48)*$B$47+$C$47,IF(AI$1="Temp",MEBBaseTableData!AJ40*MEBRateData!SlopeTemp+MEBRateData!InterTemp,(MEBBaseTableData!AJ40/$B$48)*$B$46+$C$46)))</f>
        <v/>
      </c>
      <c r="AJ38" s="15" t="str">
        <f>IF(MEBBaseTableData!AK40="","",IF(AJ$1="Enthalpy",(MEBBaseTableData!AK40/$B$48)*$B$47+$C$47,IF(AJ$1="Temp",MEBBaseTableData!AK40*MEBRateData!SlopeTemp+MEBRateData!InterTemp,(MEBBaseTableData!AK40/$B$48)*$B$46+$C$46)))</f>
        <v/>
      </c>
    </row>
    <row r="39" spans="1:36" x14ac:dyDescent="0.15">
      <c r="A39" s="13" t="str">
        <f>IF(MEBBaseTableData!A41="","",MEBBaseTableData!A41)</f>
        <v/>
      </c>
      <c r="B39" s="15" t="str">
        <f>IF(MEBBaseTableData!C41="","",IF(B$1="Enthalpy",(MEBBaseTableData!C41/$B$48)*$B$47+$C$47,IF(B$1="Temp",MEBBaseTableData!C41*MEBRateData!SlopeTemp+MEBRateData!InterTemp,(MEBBaseTableData!C41/$B$48)*$B$46+$C$46)))</f>
        <v/>
      </c>
      <c r="C39" s="15" t="str">
        <f>IF(MEBBaseTableData!D41="","",IF(C$1="Enthalpy",(MEBBaseTableData!D41/$B$48)*$B$47+$C$47,IF(C$1="Temp",MEBBaseTableData!D41*MEBRateData!SlopeTemp+MEBRateData!InterTemp,(MEBBaseTableData!D41/$B$48)*$B$46+$C$46)))</f>
        <v/>
      </c>
      <c r="D39" s="15" t="str">
        <f>IF(MEBBaseTableData!E41="","",IF(D$1="Enthalpy",(MEBBaseTableData!E41/$B$48)*$B$47+$C$47,IF(D$1="Temp",MEBBaseTableData!E41*MEBRateData!SlopeTemp+MEBRateData!InterTemp,(MEBBaseTableData!E41/$B$48)*$B$46+$C$46)))</f>
        <v/>
      </c>
      <c r="E39" s="15" t="str">
        <f>IF(MEBBaseTableData!F41="","",IF(E$1="Enthalpy",(MEBBaseTableData!F41/$B$48)*$B$47+$C$47,IF(E$1="Temp",MEBBaseTableData!F41*MEBRateData!SlopeTemp+MEBRateData!InterTemp,(MEBBaseTableData!F41/$B$48)*$B$46+$C$46)))</f>
        <v/>
      </c>
      <c r="F39" s="15" t="str">
        <f>IF(MEBBaseTableData!G41="","",IF(F$1="Enthalpy",(MEBBaseTableData!G41/$B$48)*$B$47+$C$47,IF(F$1="Temp",MEBBaseTableData!G41*MEBRateData!SlopeTemp+MEBRateData!InterTemp,(MEBBaseTableData!G41/$B$48)*$B$46+$C$46)))</f>
        <v/>
      </c>
      <c r="G39" s="15" t="str">
        <f>IF(MEBBaseTableData!H41="","",IF(G$1="Enthalpy",(MEBBaseTableData!H41/$B$48)*$B$47+$C$47,IF(G$1="Temp",MEBBaseTableData!H41*MEBRateData!SlopeTemp+MEBRateData!InterTemp,(MEBBaseTableData!H41/$B$48)*$B$46+$C$46)))</f>
        <v/>
      </c>
      <c r="H39" s="15" t="str">
        <f>IF(MEBBaseTableData!I41="","",IF(H$1="Enthalpy",(MEBBaseTableData!I41/$B$48)*$B$47+$C$47,IF(H$1="Temp",MEBBaseTableData!I41*MEBRateData!SlopeTemp+MEBRateData!InterTemp,(MEBBaseTableData!I41/$B$48)*$B$46+$C$46)))</f>
        <v/>
      </c>
      <c r="I39" s="15" t="str">
        <f>IF(MEBBaseTableData!J41="","",IF(I$1="Enthalpy",(MEBBaseTableData!J41/$B$48)*$B$47+$C$47,IF(I$1="Temp",MEBBaseTableData!J41*MEBRateData!SlopeTemp+MEBRateData!InterTemp,(MEBBaseTableData!J41/$B$48)*$B$46+$C$46)))</f>
        <v/>
      </c>
      <c r="J39" s="15" t="str">
        <f>IF(MEBBaseTableData!K41="","",IF(J$1="Enthalpy",(MEBBaseTableData!K41/$B$48)*$B$47+$C$47,IF(J$1="Temp",MEBBaseTableData!K41*MEBRateData!SlopeTemp+MEBRateData!InterTemp,(MEBBaseTableData!K41/$B$48)*$B$46+$C$46)))</f>
        <v/>
      </c>
      <c r="K39" s="15" t="str">
        <f>IF(MEBBaseTableData!L41="","",IF(K$1="Enthalpy",(MEBBaseTableData!L41/$B$48)*$B$47+$C$47,IF(K$1="Temp",MEBBaseTableData!L41*MEBRateData!SlopeTemp+MEBRateData!InterTemp,(MEBBaseTableData!L41/$B$48)*$B$46+$C$46)))</f>
        <v/>
      </c>
      <c r="L39" s="15" t="str">
        <f>IF(MEBBaseTableData!M41="","",IF(L$1="Enthalpy",(MEBBaseTableData!M41/$B$48)*$B$47+$C$47,IF(L$1="Temp",MEBBaseTableData!M41*MEBRateData!SlopeTemp+MEBRateData!InterTemp,(MEBBaseTableData!M41/$B$48)*$B$46+$C$46)))</f>
        <v/>
      </c>
      <c r="M39" s="15" t="str">
        <f>IF(MEBBaseTableData!N41="","",IF(M$1="Enthalpy",(MEBBaseTableData!N41/$B$48)*$B$47+$C$47,IF(M$1="Temp",MEBBaseTableData!N41*MEBRateData!SlopeTemp+MEBRateData!InterTemp,(MEBBaseTableData!N41/$B$48)*$B$46+$C$46)))</f>
        <v/>
      </c>
      <c r="N39" s="15" t="str">
        <f>IF(MEBBaseTableData!O41="","",IF(N$1="Enthalpy",(MEBBaseTableData!O41/$B$48)*$B$47+$C$47,IF(N$1="Temp",MEBBaseTableData!O41*MEBRateData!SlopeTemp+MEBRateData!InterTemp,(MEBBaseTableData!O41/$B$48)*$B$46+$C$46)))</f>
        <v/>
      </c>
      <c r="O39" s="15" t="str">
        <f>IF(MEBBaseTableData!P41="","",IF(O$1="Enthalpy",(MEBBaseTableData!P41/$B$48)*$B$47+$C$47,IF(O$1="Temp",MEBBaseTableData!P41*MEBRateData!SlopeTemp+MEBRateData!InterTemp,(MEBBaseTableData!P41/$B$48)*$B$46+$C$46)))</f>
        <v/>
      </c>
      <c r="P39" s="15" t="str">
        <f>IF(MEBBaseTableData!Q41="","",IF(P$1="Enthalpy",(MEBBaseTableData!Q41/$B$48)*$B$47+$C$47,IF(P$1="Temp",MEBBaseTableData!Q41*MEBRateData!SlopeTemp+MEBRateData!InterTemp,(MEBBaseTableData!Q41/$B$48)*$B$46+$C$46)))</f>
        <v/>
      </c>
      <c r="Q39" s="15" t="str">
        <f>IF(MEBBaseTableData!R41="","",IF(Q$1="Enthalpy",(MEBBaseTableData!R41/$B$48)*$B$47+$C$47,IF(Q$1="Temp",MEBBaseTableData!R41*MEBRateData!SlopeTemp+MEBRateData!InterTemp,(MEBBaseTableData!R41/$B$48)*$B$46+$C$46)))</f>
        <v/>
      </c>
      <c r="R39" s="15" t="str">
        <f>IF(MEBBaseTableData!S41="","",IF(R$1="Enthalpy",(MEBBaseTableData!S41/$B$48)*$B$47+$C$47,IF(R$1="Temp",MEBBaseTableData!S41*MEBRateData!SlopeTemp+MEBRateData!InterTemp,(MEBBaseTableData!S41/$B$48)*$B$46+$C$46)))</f>
        <v/>
      </c>
      <c r="S39" s="15" t="str">
        <f>IF(MEBBaseTableData!T41="","",IF(S$1="Enthalpy",(MEBBaseTableData!T41/$B$48)*$B$47+$C$47,IF(S$1="Temp",MEBBaseTableData!T41*MEBRateData!SlopeTemp+MEBRateData!InterTemp,(MEBBaseTableData!T41/$B$48)*$B$46+$C$46)))</f>
        <v/>
      </c>
      <c r="T39" s="15" t="str">
        <f>IF(MEBBaseTableData!U41="","",IF(T$1="Enthalpy",(MEBBaseTableData!U41/$B$48)*$B$47+$C$47,IF(T$1="Temp",MEBBaseTableData!U41*MEBRateData!SlopeTemp+MEBRateData!InterTemp,(MEBBaseTableData!U41/$B$48)*$B$46+$C$46)))</f>
        <v/>
      </c>
      <c r="U39" s="15" t="str">
        <f>IF(MEBBaseTableData!V41="","",IF(U$1="Enthalpy",(MEBBaseTableData!V41/$B$48)*$B$47+$C$47,IF(U$1="Temp",MEBBaseTableData!V41*MEBRateData!SlopeTemp+MEBRateData!InterTemp,(MEBBaseTableData!V41/$B$48)*$B$46+$C$46)))</f>
        <v/>
      </c>
      <c r="V39" s="15" t="str">
        <f>IF(MEBBaseTableData!W41="","",IF(V$1="Enthalpy",(MEBBaseTableData!W41/$B$48)*$B$47+$C$47,IF(V$1="Temp",MEBBaseTableData!W41*MEBRateData!SlopeTemp+MEBRateData!InterTemp,(MEBBaseTableData!W41/$B$48)*$B$46+$C$46)))</f>
        <v/>
      </c>
      <c r="W39" s="15" t="str">
        <f>IF(MEBBaseTableData!X41="","",IF(W$1="Enthalpy",(MEBBaseTableData!X41/$B$48)*$B$47+$C$47,IF(W$1="Temp",MEBBaseTableData!X41*MEBRateData!SlopeTemp+MEBRateData!InterTemp,(MEBBaseTableData!X41/$B$48)*$B$46+$C$46)))</f>
        <v/>
      </c>
      <c r="X39" s="15" t="str">
        <f>IF(MEBBaseTableData!Y41="","",IF(X$1="Enthalpy",(MEBBaseTableData!Y41/$B$48)*$B$47+$C$47,IF(X$1="Temp",MEBBaseTableData!Y41*MEBRateData!SlopeTemp+MEBRateData!InterTemp,(MEBBaseTableData!Y41/$B$48)*$B$46+$C$46)))</f>
        <v/>
      </c>
      <c r="Y39" s="15" t="str">
        <f>IF(MEBBaseTableData!Z41="","",IF(Y$1="Enthalpy",(MEBBaseTableData!Z41/$B$48)*$B$47+$C$47,IF(Y$1="Temp",MEBBaseTableData!Z41*MEBRateData!SlopeTemp+MEBRateData!InterTemp,(MEBBaseTableData!Z41/$B$48)*$B$46+$C$46)))</f>
        <v/>
      </c>
      <c r="Z39" s="15" t="str">
        <f>IF(MEBBaseTableData!AA41="","",IF(Z$1="Enthalpy",(MEBBaseTableData!AA41/$B$48)*$B$47+$C$47,IF(Z$1="Temp",MEBBaseTableData!AA41*MEBRateData!SlopeTemp+MEBRateData!InterTemp,(MEBBaseTableData!AA41/$B$48)*$B$46+$C$46)))</f>
        <v/>
      </c>
      <c r="AA39" s="15" t="str">
        <f>IF(MEBBaseTableData!AB41="","",IF(AA$1="Enthalpy",(MEBBaseTableData!AB41/$B$48)*$B$47+$C$47,IF(AA$1="Temp",MEBBaseTableData!AB41*MEBRateData!SlopeTemp+MEBRateData!InterTemp,(MEBBaseTableData!AB41/$B$48)*$B$46+$C$46)))</f>
        <v/>
      </c>
      <c r="AB39" s="15" t="str">
        <f>IF(MEBBaseTableData!AC41="","",IF(AB$1="Enthalpy",(MEBBaseTableData!AC41/$B$48)*$B$47+$C$47,IF(AB$1="Temp",MEBBaseTableData!AC41*MEBRateData!SlopeTemp+MEBRateData!InterTemp,(MEBBaseTableData!AC41/$B$48)*$B$46+$C$46)))</f>
        <v/>
      </c>
      <c r="AC39" s="15" t="str">
        <f>IF(MEBBaseTableData!AD41="","",IF(AC$1="Enthalpy",(MEBBaseTableData!AD41/$B$48)*$B$47+$C$47,IF(AC$1="Temp",MEBBaseTableData!AD41*MEBRateData!SlopeTemp+MEBRateData!InterTemp,(MEBBaseTableData!AD41/$B$48)*$B$46+$C$46)))</f>
        <v/>
      </c>
      <c r="AD39" s="15" t="str">
        <f>IF(MEBBaseTableData!AE41="","",IF(AD$1="Enthalpy",(MEBBaseTableData!AE41/$B$48)*$B$47+$C$47,IF(AD$1="Temp",MEBBaseTableData!AE41*MEBRateData!SlopeTemp+MEBRateData!InterTemp,(MEBBaseTableData!AE41/$B$48)*$B$46+$C$46)))</f>
        <v/>
      </c>
      <c r="AE39" s="15" t="str">
        <f>IF(MEBBaseTableData!AF41="","",IF(AE$1="Enthalpy",(MEBBaseTableData!AF41/$B$48)*$B$47+$C$47,IF(AE$1="Temp",MEBBaseTableData!AF41*MEBRateData!SlopeTemp+MEBRateData!InterTemp,(MEBBaseTableData!AF41/$B$48)*$B$46+$C$46)))</f>
        <v/>
      </c>
      <c r="AF39" s="15" t="str">
        <f>IF(MEBBaseTableData!AG41="","",IF(AF$1="Enthalpy",(MEBBaseTableData!AG41/$B$48)*$B$47+$C$47,IF(AF$1="Temp",MEBBaseTableData!AG41*MEBRateData!SlopeTemp+MEBRateData!InterTemp,(MEBBaseTableData!AG41/$B$48)*$B$46+$C$46)))</f>
        <v/>
      </c>
      <c r="AG39" s="15" t="str">
        <f>IF(MEBBaseTableData!AH41="","",IF(AG$1="Enthalpy",(MEBBaseTableData!AH41/$B$48)*$B$47+$C$47,IF(AG$1="Temp",MEBBaseTableData!AH41*MEBRateData!SlopeTemp+MEBRateData!InterTemp,(MEBBaseTableData!AH41/$B$48)*$B$46+$C$46)))</f>
        <v/>
      </c>
      <c r="AH39" s="15" t="str">
        <f>IF(MEBBaseTableData!AI41="","",IF(AH$1="Enthalpy",(MEBBaseTableData!AI41/$B$48)*$B$47+$C$47,IF(AH$1="Temp",MEBBaseTableData!AI41*MEBRateData!SlopeTemp+MEBRateData!InterTemp,(MEBBaseTableData!AI41/$B$48)*$B$46+$C$46)))</f>
        <v/>
      </c>
      <c r="AI39" s="15" t="str">
        <f>IF(MEBBaseTableData!AJ41="","",IF(AI$1="Enthalpy",(MEBBaseTableData!AJ41/$B$48)*$B$47+$C$47,IF(AI$1="Temp",MEBBaseTableData!AJ41*MEBRateData!SlopeTemp+MEBRateData!InterTemp,(MEBBaseTableData!AJ41/$B$48)*$B$46+$C$46)))</f>
        <v/>
      </c>
      <c r="AJ39" s="15" t="str">
        <f>IF(MEBBaseTableData!AK41="","",IF(AJ$1="Enthalpy",(MEBBaseTableData!AK41/$B$48)*$B$47+$C$47,IF(AJ$1="Temp",MEBBaseTableData!AK41*MEBRateData!SlopeTemp+MEBRateData!InterTemp,(MEBBaseTableData!AK41/$B$48)*$B$46+$C$46)))</f>
        <v/>
      </c>
    </row>
    <row r="40" spans="1:36" x14ac:dyDescent="0.15">
      <c r="A40" s="13" t="str">
        <f>IF(MEBBaseTableData!A42="","",MEBBaseTableData!A42)</f>
        <v/>
      </c>
      <c r="B40" s="15" t="str">
        <f>IF(MEBBaseTableData!C42="","",IF(B$1="Enthalpy",(MEBBaseTableData!C42/$B$48)*$B$47+$C$47,IF(B$1="Temp",MEBBaseTableData!C42*MEBRateData!SlopeTemp+MEBRateData!InterTemp,(MEBBaseTableData!C42/$B$48)*$B$46+$C$46)))</f>
        <v/>
      </c>
      <c r="C40" s="15" t="str">
        <f>IF(MEBBaseTableData!D42="","",IF(C$1="Enthalpy",(MEBBaseTableData!D42/$B$48)*$B$47+$C$47,IF(C$1="Temp",MEBBaseTableData!D42*MEBRateData!SlopeTemp+MEBRateData!InterTemp,(MEBBaseTableData!D42/$B$48)*$B$46+$C$46)))</f>
        <v/>
      </c>
      <c r="D40" s="15" t="str">
        <f>IF(MEBBaseTableData!E42="","",IF(D$1="Enthalpy",(MEBBaseTableData!E42/$B$48)*$B$47+$C$47,IF(D$1="Temp",MEBBaseTableData!E42*MEBRateData!SlopeTemp+MEBRateData!InterTemp,(MEBBaseTableData!E42/$B$48)*$B$46+$C$46)))</f>
        <v/>
      </c>
      <c r="E40" s="15" t="str">
        <f>IF(MEBBaseTableData!F42="","",IF(E$1="Enthalpy",(MEBBaseTableData!F42/$B$48)*$B$47+$C$47,IF(E$1="Temp",MEBBaseTableData!F42*MEBRateData!SlopeTemp+MEBRateData!InterTemp,(MEBBaseTableData!F42/$B$48)*$B$46+$C$46)))</f>
        <v/>
      </c>
      <c r="F40" s="15" t="str">
        <f>IF(MEBBaseTableData!G42="","",IF(F$1="Enthalpy",(MEBBaseTableData!G42/$B$48)*$B$47+$C$47,IF(F$1="Temp",MEBBaseTableData!G42*MEBRateData!SlopeTemp+MEBRateData!InterTemp,(MEBBaseTableData!G42/$B$48)*$B$46+$C$46)))</f>
        <v/>
      </c>
      <c r="G40" s="15" t="str">
        <f>IF(MEBBaseTableData!H42="","",IF(G$1="Enthalpy",(MEBBaseTableData!H42/$B$48)*$B$47+$C$47,IF(G$1="Temp",MEBBaseTableData!H42*MEBRateData!SlopeTemp+MEBRateData!InterTemp,(MEBBaseTableData!H42/$B$48)*$B$46+$C$46)))</f>
        <v/>
      </c>
      <c r="H40" s="15" t="str">
        <f>IF(MEBBaseTableData!I42="","",IF(H$1="Enthalpy",(MEBBaseTableData!I42/$B$48)*$B$47+$C$47,IF(H$1="Temp",MEBBaseTableData!I42*MEBRateData!SlopeTemp+MEBRateData!InterTemp,(MEBBaseTableData!I42/$B$48)*$B$46+$C$46)))</f>
        <v/>
      </c>
      <c r="I40" s="15" t="str">
        <f>IF(MEBBaseTableData!J42="","",IF(I$1="Enthalpy",(MEBBaseTableData!J42/$B$48)*$B$47+$C$47,IF(I$1="Temp",MEBBaseTableData!J42*MEBRateData!SlopeTemp+MEBRateData!InterTemp,(MEBBaseTableData!J42/$B$48)*$B$46+$C$46)))</f>
        <v/>
      </c>
      <c r="J40" s="15" t="str">
        <f>IF(MEBBaseTableData!K42="","",IF(J$1="Enthalpy",(MEBBaseTableData!K42/$B$48)*$B$47+$C$47,IF(J$1="Temp",MEBBaseTableData!K42*MEBRateData!SlopeTemp+MEBRateData!InterTemp,(MEBBaseTableData!K42/$B$48)*$B$46+$C$46)))</f>
        <v/>
      </c>
      <c r="K40" s="15" t="str">
        <f>IF(MEBBaseTableData!L42="","",IF(K$1="Enthalpy",(MEBBaseTableData!L42/$B$48)*$B$47+$C$47,IF(K$1="Temp",MEBBaseTableData!L42*MEBRateData!SlopeTemp+MEBRateData!InterTemp,(MEBBaseTableData!L42/$B$48)*$B$46+$C$46)))</f>
        <v/>
      </c>
      <c r="L40" s="15" t="str">
        <f>IF(MEBBaseTableData!M42="","",IF(L$1="Enthalpy",(MEBBaseTableData!M42/$B$48)*$B$47+$C$47,IF(L$1="Temp",MEBBaseTableData!M42*MEBRateData!SlopeTemp+MEBRateData!InterTemp,(MEBBaseTableData!M42/$B$48)*$B$46+$C$46)))</f>
        <v/>
      </c>
      <c r="M40" s="15" t="str">
        <f>IF(MEBBaseTableData!N42="","",IF(M$1="Enthalpy",(MEBBaseTableData!N42/$B$48)*$B$47+$C$47,IF(M$1="Temp",MEBBaseTableData!N42*MEBRateData!SlopeTemp+MEBRateData!InterTemp,(MEBBaseTableData!N42/$B$48)*$B$46+$C$46)))</f>
        <v/>
      </c>
      <c r="N40" s="15" t="str">
        <f>IF(MEBBaseTableData!O42="","",IF(N$1="Enthalpy",(MEBBaseTableData!O42/$B$48)*$B$47+$C$47,IF(N$1="Temp",MEBBaseTableData!O42*MEBRateData!SlopeTemp+MEBRateData!InterTemp,(MEBBaseTableData!O42/$B$48)*$B$46+$C$46)))</f>
        <v/>
      </c>
      <c r="O40" s="15" t="str">
        <f>IF(MEBBaseTableData!P42="","",IF(O$1="Enthalpy",(MEBBaseTableData!P42/$B$48)*$B$47+$C$47,IF(O$1="Temp",MEBBaseTableData!P42*MEBRateData!SlopeTemp+MEBRateData!InterTemp,(MEBBaseTableData!P42/$B$48)*$B$46+$C$46)))</f>
        <v/>
      </c>
      <c r="P40" s="15" t="str">
        <f>IF(MEBBaseTableData!Q42="","",IF(P$1="Enthalpy",(MEBBaseTableData!Q42/$B$48)*$B$47+$C$47,IF(P$1="Temp",MEBBaseTableData!Q42*MEBRateData!SlopeTemp+MEBRateData!InterTemp,(MEBBaseTableData!Q42/$B$48)*$B$46+$C$46)))</f>
        <v/>
      </c>
      <c r="Q40" s="15" t="str">
        <f>IF(MEBBaseTableData!R42="","",IF(Q$1="Enthalpy",(MEBBaseTableData!R42/$B$48)*$B$47+$C$47,IF(Q$1="Temp",MEBBaseTableData!R42*MEBRateData!SlopeTemp+MEBRateData!InterTemp,(MEBBaseTableData!R42/$B$48)*$B$46+$C$46)))</f>
        <v/>
      </c>
      <c r="R40" s="15" t="str">
        <f>IF(MEBBaseTableData!S42="","",IF(R$1="Enthalpy",(MEBBaseTableData!S42/$B$48)*$B$47+$C$47,IF(R$1="Temp",MEBBaseTableData!S42*MEBRateData!SlopeTemp+MEBRateData!InterTemp,(MEBBaseTableData!S42/$B$48)*$B$46+$C$46)))</f>
        <v/>
      </c>
      <c r="S40" s="15" t="str">
        <f>IF(MEBBaseTableData!T42="","",IF(S$1="Enthalpy",(MEBBaseTableData!T42/$B$48)*$B$47+$C$47,IF(S$1="Temp",MEBBaseTableData!T42*MEBRateData!SlopeTemp+MEBRateData!InterTemp,(MEBBaseTableData!T42/$B$48)*$B$46+$C$46)))</f>
        <v/>
      </c>
      <c r="T40" s="15" t="str">
        <f>IF(MEBBaseTableData!U42="","",IF(T$1="Enthalpy",(MEBBaseTableData!U42/$B$48)*$B$47+$C$47,IF(T$1="Temp",MEBBaseTableData!U42*MEBRateData!SlopeTemp+MEBRateData!InterTemp,(MEBBaseTableData!U42/$B$48)*$B$46+$C$46)))</f>
        <v/>
      </c>
      <c r="U40" s="15" t="str">
        <f>IF(MEBBaseTableData!V42="","",IF(U$1="Enthalpy",(MEBBaseTableData!V42/$B$48)*$B$47+$C$47,IF(U$1="Temp",MEBBaseTableData!V42*MEBRateData!SlopeTemp+MEBRateData!InterTemp,(MEBBaseTableData!V42/$B$48)*$B$46+$C$46)))</f>
        <v/>
      </c>
      <c r="V40" s="15" t="str">
        <f>IF(MEBBaseTableData!W42="","",IF(V$1="Enthalpy",(MEBBaseTableData!W42/$B$48)*$B$47+$C$47,IF(V$1="Temp",MEBBaseTableData!W42*MEBRateData!SlopeTemp+MEBRateData!InterTemp,(MEBBaseTableData!W42/$B$48)*$B$46+$C$46)))</f>
        <v/>
      </c>
      <c r="W40" s="15" t="str">
        <f>IF(MEBBaseTableData!X42="","",IF(W$1="Enthalpy",(MEBBaseTableData!X42/$B$48)*$B$47+$C$47,IF(W$1="Temp",MEBBaseTableData!X42*MEBRateData!SlopeTemp+MEBRateData!InterTemp,(MEBBaseTableData!X42/$B$48)*$B$46+$C$46)))</f>
        <v/>
      </c>
      <c r="X40" s="15" t="str">
        <f>IF(MEBBaseTableData!Y42="","",IF(X$1="Enthalpy",(MEBBaseTableData!Y42/$B$48)*$B$47+$C$47,IF(X$1="Temp",MEBBaseTableData!Y42*MEBRateData!SlopeTemp+MEBRateData!InterTemp,(MEBBaseTableData!Y42/$B$48)*$B$46+$C$46)))</f>
        <v/>
      </c>
      <c r="Y40" s="15" t="str">
        <f>IF(MEBBaseTableData!Z42="","",IF(Y$1="Enthalpy",(MEBBaseTableData!Z42/$B$48)*$B$47+$C$47,IF(Y$1="Temp",MEBBaseTableData!Z42*MEBRateData!SlopeTemp+MEBRateData!InterTemp,(MEBBaseTableData!Z42/$B$48)*$B$46+$C$46)))</f>
        <v/>
      </c>
      <c r="Z40" s="15" t="str">
        <f>IF(MEBBaseTableData!AA42="","",IF(Z$1="Enthalpy",(MEBBaseTableData!AA42/$B$48)*$B$47+$C$47,IF(Z$1="Temp",MEBBaseTableData!AA42*MEBRateData!SlopeTemp+MEBRateData!InterTemp,(MEBBaseTableData!AA42/$B$48)*$B$46+$C$46)))</f>
        <v/>
      </c>
      <c r="AA40" s="15" t="str">
        <f>IF(MEBBaseTableData!AB42="","",IF(AA$1="Enthalpy",(MEBBaseTableData!AB42/$B$48)*$B$47+$C$47,IF(AA$1="Temp",MEBBaseTableData!AB42*MEBRateData!SlopeTemp+MEBRateData!InterTemp,(MEBBaseTableData!AB42/$B$48)*$B$46+$C$46)))</f>
        <v/>
      </c>
      <c r="AB40" s="15" t="str">
        <f>IF(MEBBaseTableData!AC42="","",IF(AB$1="Enthalpy",(MEBBaseTableData!AC42/$B$48)*$B$47+$C$47,IF(AB$1="Temp",MEBBaseTableData!AC42*MEBRateData!SlopeTemp+MEBRateData!InterTemp,(MEBBaseTableData!AC42/$B$48)*$B$46+$C$46)))</f>
        <v/>
      </c>
      <c r="AC40" s="15" t="str">
        <f>IF(MEBBaseTableData!AD42="","",IF(AC$1="Enthalpy",(MEBBaseTableData!AD42/$B$48)*$B$47+$C$47,IF(AC$1="Temp",MEBBaseTableData!AD42*MEBRateData!SlopeTemp+MEBRateData!InterTemp,(MEBBaseTableData!AD42/$B$48)*$B$46+$C$46)))</f>
        <v/>
      </c>
      <c r="AD40" s="15" t="str">
        <f>IF(MEBBaseTableData!AE42="","",IF(AD$1="Enthalpy",(MEBBaseTableData!AE42/$B$48)*$B$47+$C$47,IF(AD$1="Temp",MEBBaseTableData!AE42*MEBRateData!SlopeTemp+MEBRateData!InterTemp,(MEBBaseTableData!AE42/$B$48)*$B$46+$C$46)))</f>
        <v/>
      </c>
      <c r="AE40" s="15" t="str">
        <f>IF(MEBBaseTableData!AF42="","",IF(AE$1="Enthalpy",(MEBBaseTableData!AF42/$B$48)*$B$47+$C$47,IF(AE$1="Temp",MEBBaseTableData!AF42*MEBRateData!SlopeTemp+MEBRateData!InterTemp,(MEBBaseTableData!AF42/$B$48)*$B$46+$C$46)))</f>
        <v/>
      </c>
      <c r="AF40" s="15" t="str">
        <f>IF(MEBBaseTableData!AG42="","",IF(AF$1="Enthalpy",(MEBBaseTableData!AG42/$B$48)*$B$47+$C$47,IF(AF$1="Temp",MEBBaseTableData!AG42*MEBRateData!SlopeTemp+MEBRateData!InterTemp,(MEBBaseTableData!AG42/$B$48)*$B$46+$C$46)))</f>
        <v/>
      </c>
      <c r="AG40" s="15" t="str">
        <f>IF(MEBBaseTableData!AH42="","",IF(AG$1="Enthalpy",(MEBBaseTableData!AH42/$B$48)*$B$47+$C$47,IF(AG$1="Temp",MEBBaseTableData!AH42*MEBRateData!SlopeTemp+MEBRateData!InterTemp,(MEBBaseTableData!AH42/$B$48)*$B$46+$C$46)))</f>
        <v/>
      </c>
      <c r="AH40" s="15" t="str">
        <f>IF(MEBBaseTableData!AI42="","",IF(AH$1="Enthalpy",(MEBBaseTableData!AI42/$B$48)*$B$47+$C$47,IF(AH$1="Temp",MEBBaseTableData!AI42*MEBRateData!SlopeTemp+MEBRateData!InterTemp,(MEBBaseTableData!AI42/$B$48)*$B$46+$C$46)))</f>
        <v/>
      </c>
      <c r="AI40" s="15" t="str">
        <f>IF(MEBBaseTableData!AJ42="","",IF(AI$1="Enthalpy",(MEBBaseTableData!AJ42/$B$48)*$B$47+$C$47,IF(AI$1="Temp",MEBBaseTableData!AJ42*MEBRateData!SlopeTemp+MEBRateData!InterTemp,(MEBBaseTableData!AJ42/$B$48)*$B$46+$C$46)))</f>
        <v/>
      </c>
      <c r="AJ40" s="15" t="str">
        <f>IF(MEBBaseTableData!AK42="","",IF(AJ$1="Enthalpy",(MEBBaseTableData!AK42/$B$48)*$B$47+$C$47,IF(AJ$1="Temp",MEBBaseTableData!AK42*MEBRateData!SlopeTemp+MEBRateData!InterTemp,(MEBBaseTableData!AK42/$B$48)*$B$46+$C$46)))</f>
        <v/>
      </c>
    </row>
    <row r="41" spans="1:36" x14ac:dyDescent="0.15">
      <c r="A41" s="13" t="str">
        <f>IF(MEBBaseTableData!A43="","",MEBBaseTableData!A43)</f>
        <v/>
      </c>
      <c r="B41" s="15" t="str">
        <f>IF(MEBBaseTableData!C43="","",IF(B$1="Enthalpy",(MEBBaseTableData!C43/$B$48)*$B$47+$C$47,IF(B$1="Temp",MEBBaseTableData!C43*MEBRateData!SlopeTemp+MEBRateData!InterTemp,(MEBBaseTableData!C43/$B$48)*$B$46+$C$46)))</f>
        <v/>
      </c>
      <c r="C41" s="15" t="str">
        <f>IF(MEBBaseTableData!D43="","",IF(C$1="Enthalpy",(MEBBaseTableData!D43/$B$48)*$B$47+$C$47,IF(C$1="Temp",MEBBaseTableData!D43*MEBRateData!SlopeTemp+MEBRateData!InterTemp,(MEBBaseTableData!D43/$B$48)*$B$46+$C$46)))</f>
        <v/>
      </c>
      <c r="D41" s="15" t="str">
        <f>IF(MEBBaseTableData!E43="","",IF(D$1="Enthalpy",(MEBBaseTableData!E43/$B$48)*$B$47+$C$47,IF(D$1="Temp",MEBBaseTableData!E43*MEBRateData!SlopeTemp+MEBRateData!InterTemp,(MEBBaseTableData!E43/$B$48)*$B$46+$C$46)))</f>
        <v/>
      </c>
      <c r="E41" s="15" t="str">
        <f>IF(MEBBaseTableData!F43="","",IF(E$1="Enthalpy",(MEBBaseTableData!F43/$B$48)*$B$47+$C$47,IF(E$1="Temp",MEBBaseTableData!F43*MEBRateData!SlopeTemp+MEBRateData!InterTemp,(MEBBaseTableData!F43/$B$48)*$B$46+$C$46)))</f>
        <v/>
      </c>
      <c r="F41" s="15" t="str">
        <f>IF(MEBBaseTableData!G43="","",IF(F$1="Enthalpy",(MEBBaseTableData!G43/$B$48)*$B$47+$C$47,IF(F$1="Temp",MEBBaseTableData!G43*MEBRateData!SlopeTemp+MEBRateData!InterTemp,(MEBBaseTableData!G43/$B$48)*$B$46+$C$46)))</f>
        <v/>
      </c>
      <c r="G41" s="15" t="str">
        <f>IF(MEBBaseTableData!H43="","",IF(G$1="Enthalpy",(MEBBaseTableData!H43/$B$48)*$B$47+$C$47,IF(G$1="Temp",MEBBaseTableData!H43*MEBRateData!SlopeTemp+MEBRateData!InterTemp,(MEBBaseTableData!H43/$B$48)*$B$46+$C$46)))</f>
        <v/>
      </c>
      <c r="H41" s="15" t="str">
        <f>IF(MEBBaseTableData!I43="","",IF(H$1="Enthalpy",(MEBBaseTableData!I43/$B$48)*$B$47+$C$47,IF(H$1="Temp",MEBBaseTableData!I43*MEBRateData!SlopeTemp+MEBRateData!InterTemp,(MEBBaseTableData!I43/$B$48)*$B$46+$C$46)))</f>
        <v/>
      </c>
      <c r="I41" s="15" t="str">
        <f>IF(MEBBaseTableData!J43="","",IF(I$1="Enthalpy",(MEBBaseTableData!J43/$B$48)*$B$47+$C$47,IF(I$1="Temp",MEBBaseTableData!J43*MEBRateData!SlopeTemp+MEBRateData!InterTemp,(MEBBaseTableData!J43/$B$48)*$B$46+$C$46)))</f>
        <v/>
      </c>
      <c r="J41" s="15" t="str">
        <f>IF(MEBBaseTableData!K43="","",IF(J$1="Enthalpy",(MEBBaseTableData!K43/$B$48)*$B$47+$C$47,IF(J$1="Temp",MEBBaseTableData!K43*MEBRateData!SlopeTemp+MEBRateData!InterTemp,(MEBBaseTableData!K43/$B$48)*$B$46+$C$46)))</f>
        <v/>
      </c>
      <c r="K41" s="15" t="str">
        <f>IF(MEBBaseTableData!L43="","",IF(K$1="Enthalpy",(MEBBaseTableData!L43/$B$48)*$B$47+$C$47,IF(K$1="Temp",MEBBaseTableData!L43*MEBRateData!SlopeTemp+MEBRateData!InterTemp,(MEBBaseTableData!L43/$B$48)*$B$46+$C$46)))</f>
        <v/>
      </c>
      <c r="L41" s="15" t="str">
        <f>IF(MEBBaseTableData!M43="","",IF(L$1="Enthalpy",(MEBBaseTableData!M43/$B$48)*$B$47+$C$47,IF(L$1="Temp",MEBBaseTableData!M43*MEBRateData!SlopeTemp+MEBRateData!InterTemp,(MEBBaseTableData!M43/$B$48)*$B$46+$C$46)))</f>
        <v/>
      </c>
      <c r="M41" s="15" t="str">
        <f>IF(MEBBaseTableData!N43="","",IF(M$1="Enthalpy",(MEBBaseTableData!N43/$B$48)*$B$47+$C$47,IF(M$1="Temp",MEBBaseTableData!N43*MEBRateData!SlopeTemp+MEBRateData!InterTemp,(MEBBaseTableData!N43/$B$48)*$B$46+$C$46)))</f>
        <v/>
      </c>
      <c r="N41" s="15" t="str">
        <f>IF(MEBBaseTableData!O43="","",IF(N$1="Enthalpy",(MEBBaseTableData!O43/$B$48)*$B$47+$C$47,IF(N$1="Temp",MEBBaseTableData!O43*MEBRateData!SlopeTemp+MEBRateData!InterTemp,(MEBBaseTableData!O43/$B$48)*$B$46+$C$46)))</f>
        <v/>
      </c>
      <c r="O41" s="15" t="str">
        <f>IF(MEBBaseTableData!P43="","",IF(O$1="Enthalpy",(MEBBaseTableData!P43/$B$48)*$B$47+$C$47,IF(O$1="Temp",MEBBaseTableData!P43*MEBRateData!SlopeTemp+MEBRateData!InterTemp,(MEBBaseTableData!P43/$B$48)*$B$46+$C$46)))</f>
        <v/>
      </c>
      <c r="P41" s="15" t="str">
        <f>IF(MEBBaseTableData!Q43="","",IF(P$1="Enthalpy",(MEBBaseTableData!Q43/$B$48)*$B$47+$C$47,IF(P$1="Temp",MEBBaseTableData!Q43*MEBRateData!SlopeTemp+MEBRateData!InterTemp,(MEBBaseTableData!Q43/$B$48)*$B$46+$C$46)))</f>
        <v/>
      </c>
      <c r="Q41" s="15" t="str">
        <f>IF(MEBBaseTableData!R43="","",IF(Q$1="Enthalpy",(MEBBaseTableData!R43/$B$48)*$B$47+$C$47,IF(Q$1="Temp",MEBBaseTableData!R43*MEBRateData!SlopeTemp+MEBRateData!InterTemp,(MEBBaseTableData!R43/$B$48)*$B$46+$C$46)))</f>
        <v/>
      </c>
      <c r="R41" s="15" t="str">
        <f>IF(MEBBaseTableData!S43="","",IF(R$1="Enthalpy",(MEBBaseTableData!S43/$B$48)*$B$47+$C$47,IF(R$1="Temp",MEBBaseTableData!S43*MEBRateData!SlopeTemp+MEBRateData!InterTemp,(MEBBaseTableData!S43/$B$48)*$B$46+$C$46)))</f>
        <v/>
      </c>
      <c r="S41" s="15" t="str">
        <f>IF(MEBBaseTableData!T43="","",IF(S$1="Enthalpy",(MEBBaseTableData!T43/$B$48)*$B$47+$C$47,IF(S$1="Temp",MEBBaseTableData!T43*MEBRateData!SlopeTemp+MEBRateData!InterTemp,(MEBBaseTableData!T43/$B$48)*$B$46+$C$46)))</f>
        <v/>
      </c>
      <c r="T41" s="15" t="str">
        <f>IF(MEBBaseTableData!U43="","",IF(T$1="Enthalpy",(MEBBaseTableData!U43/$B$48)*$B$47+$C$47,IF(T$1="Temp",MEBBaseTableData!U43*MEBRateData!SlopeTemp+MEBRateData!InterTemp,(MEBBaseTableData!U43/$B$48)*$B$46+$C$46)))</f>
        <v/>
      </c>
      <c r="U41" s="15" t="str">
        <f>IF(MEBBaseTableData!V43="","",IF(U$1="Enthalpy",(MEBBaseTableData!V43/$B$48)*$B$47+$C$47,IF(U$1="Temp",MEBBaseTableData!V43*MEBRateData!SlopeTemp+MEBRateData!InterTemp,(MEBBaseTableData!V43/$B$48)*$B$46+$C$46)))</f>
        <v/>
      </c>
      <c r="V41" s="15" t="str">
        <f>IF(MEBBaseTableData!W43="","",IF(V$1="Enthalpy",(MEBBaseTableData!W43/$B$48)*$B$47+$C$47,IF(V$1="Temp",MEBBaseTableData!W43*MEBRateData!SlopeTemp+MEBRateData!InterTemp,(MEBBaseTableData!W43/$B$48)*$B$46+$C$46)))</f>
        <v/>
      </c>
      <c r="W41" s="15" t="str">
        <f>IF(MEBBaseTableData!X43="","",IF(W$1="Enthalpy",(MEBBaseTableData!X43/$B$48)*$B$47+$C$47,IF(W$1="Temp",MEBBaseTableData!X43*MEBRateData!SlopeTemp+MEBRateData!InterTemp,(MEBBaseTableData!X43/$B$48)*$B$46+$C$46)))</f>
        <v/>
      </c>
      <c r="X41" s="15" t="str">
        <f>IF(MEBBaseTableData!Y43="","",IF(X$1="Enthalpy",(MEBBaseTableData!Y43/$B$48)*$B$47+$C$47,IF(X$1="Temp",MEBBaseTableData!Y43*MEBRateData!SlopeTemp+MEBRateData!InterTemp,(MEBBaseTableData!Y43/$B$48)*$B$46+$C$46)))</f>
        <v/>
      </c>
      <c r="Y41" s="15" t="str">
        <f>IF(MEBBaseTableData!Z43="","",IF(Y$1="Enthalpy",(MEBBaseTableData!Z43/$B$48)*$B$47+$C$47,IF(Y$1="Temp",MEBBaseTableData!Z43*MEBRateData!SlopeTemp+MEBRateData!InterTemp,(MEBBaseTableData!Z43/$B$48)*$B$46+$C$46)))</f>
        <v/>
      </c>
      <c r="Z41" s="15" t="str">
        <f>IF(MEBBaseTableData!AA43="","",IF(Z$1="Enthalpy",(MEBBaseTableData!AA43/$B$48)*$B$47+$C$47,IF(Z$1="Temp",MEBBaseTableData!AA43*MEBRateData!SlopeTemp+MEBRateData!InterTemp,(MEBBaseTableData!AA43/$B$48)*$B$46+$C$46)))</f>
        <v/>
      </c>
      <c r="AA41" s="15" t="str">
        <f>IF(MEBBaseTableData!AB43="","",IF(AA$1="Enthalpy",(MEBBaseTableData!AB43/$B$48)*$B$47+$C$47,IF(AA$1="Temp",MEBBaseTableData!AB43*MEBRateData!SlopeTemp+MEBRateData!InterTemp,(MEBBaseTableData!AB43/$B$48)*$B$46+$C$46)))</f>
        <v/>
      </c>
      <c r="AB41" s="15" t="str">
        <f>IF(MEBBaseTableData!AC43="","",IF(AB$1="Enthalpy",(MEBBaseTableData!AC43/$B$48)*$B$47+$C$47,IF(AB$1="Temp",MEBBaseTableData!AC43*MEBRateData!SlopeTemp+MEBRateData!InterTemp,(MEBBaseTableData!AC43/$B$48)*$B$46+$C$46)))</f>
        <v/>
      </c>
      <c r="AC41" s="15" t="str">
        <f>IF(MEBBaseTableData!AD43="","",IF(AC$1="Enthalpy",(MEBBaseTableData!AD43/$B$48)*$B$47+$C$47,IF(AC$1="Temp",MEBBaseTableData!AD43*MEBRateData!SlopeTemp+MEBRateData!InterTemp,(MEBBaseTableData!AD43/$B$48)*$B$46+$C$46)))</f>
        <v/>
      </c>
      <c r="AD41" s="15" t="str">
        <f>IF(MEBBaseTableData!AE43="","",IF(AD$1="Enthalpy",(MEBBaseTableData!AE43/$B$48)*$B$47+$C$47,IF(AD$1="Temp",MEBBaseTableData!AE43*MEBRateData!SlopeTemp+MEBRateData!InterTemp,(MEBBaseTableData!AE43/$B$48)*$B$46+$C$46)))</f>
        <v/>
      </c>
      <c r="AE41" s="15" t="str">
        <f>IF(MEBBaseTableData!AF43="","",IF(AE$1="Enthalpy",(MEBBaseTableData!AF43/$B$48)*$B$47+$C$47,IF(AE$1="Temp",MEBBaseTableData!AF43*MEBRateData!SlopeTemp+MEBRateData!InterTemp,(MEBBaseTableData!AF43/$B$48)*$B$46+$C$46)))</f>
        <v/>
      </c>
      <c r="AF41" s="15" t="str">
        <f>IF(MEBBaseTableData!AG43="","",IF(AF$1="Enthalpy",(MEBBaseTableData!AG43/$B$48)*$B$47+$C$47,IF(AF$1="Temp",MEBBaseTableData!AG43*MEBRateData!SlopeTemp+MEBRateData!InterTemp,(MEBBaseTableData!AG43/$B$48)*$B$46+$C$46)))</f>
        <v/>
      </c>
      <c r="AG41" s="15" t="str">
        <f>IF(MEBBaseTableData!AH43="","",IF(AG$1="Enthalpy",(MEBBaseTableData!AH43/$B$48)*$B$47+$C$47,IF(AG$1="Temp",MEBBaseTableData!AH43*MEBRateData!SlopeTemp+MEBRateData!InterTemp,(MEBBaseTableData!AH43/$B$48)*$B$46+$C$46)))</f>
        <v/>
      </c>
      <c r="AH41" s="15" t="str">
        <f>IF(MEBBaseTableData!AI43="","",IF(AH$1="Enthalpy",(MEBBaseTableData!AI43/$B$48)*$B$47+$C$47,IF(AH$1="Temp",MEBBaseTableData!AI43*MEBRateData!SlopeTemp+MEBRateData!InterTemp,(MEBBaseTableData!AI43/$B$48)*$B$46+$C$46)))</f>
        <v/>
      </c>
      <c r="AI41" s="15" t="str">
        <f>IF(MEBBaseTableData!AJ43="","",IF(AI$1="Enthalpy",(MEBBaseTableData!AJ43/$B$48)*$B$47+$C$47,IF(AI$1="Temp",MEBBaseTableData!AJ43*MEBRateData!SlopeTemp+MEBRateData!InterTemp,(MEBBaseTableData!AJ43/$B$48)*$B$46+$C$46)))</f>
        <v/>
      </c>
      <c r="AJ41" s="15" t="str">
        <f>IF(MEBBaseTableData!AK43="","",IF(AJ$1="Enthalpy",(MEBBaseTableData!AK43/$B$48)*$B$47+$C$47,IF(AJ$1="Temp",MEBBaseTableData!AK43*MEBRateData!SlopeTemp+MEBRateData!InterTemp,(MEBBaseTableData!AK43/$B$48)*$B$46+$C$46)))</f>
        <v/>
      </c>
    </row>
    <row r="42" spans="1:36" x14ac:dyDescent="0.15">
      <c r="A42" s="13" t="str">
        <f>IF(MEBBaseTableData!A44="","",MEBBaseTableData!A44)</f>
        <v/>
      </c>
      <c r="B42" s="15" t="str">
        <f>IF(MEBBaseTableData!C44="","",IF(B$1="Enthalpy",(MEBBaseTableData!C44/$B$48)*$B$47+$C$47,IF(B$1="Temp",MEBBaseTableData!C44*MEBRateData!SlopeTemp+MEBRateData!InterTemp,(MEBBaseTableData!C44/$B$48)*$B$46+$C$46)))</f>
        <v/>
      </c>
      <c r="C42" s="15" t="str">
        <f>IF(MEBBaseTableData!D44="","",IF(C$1="Enthalpy",(MEBBaseTableData!D44/$B$48)*$B$47+$C$47,IF(C$1="Temp",MEBBaseTableData!D44*MEBRateData!SlopeTemp+MEBRateData!InterTemp,(MEBBaseTableData!D44/$B$48)*$B$46+$C$46)))</f>
        <v/>
      </c>
      <c r="D42" s="15" t="str">
        <f>IF(MEBBaseTableData!E44="","",IF(D$1="Enthalpy",(MEBBaseTableData!E44/$B$48)*$B$47+$C$47,IF(D$1="Temp",MEBBaseTableData!E44*MEBRateData!SlopeTemp+MEBRateData!InterTemp,(MEBBaseTableData!E44/$B$48)*$B$46+$C$46)))</f>
        <v/>
      </c>
      <c r="E42" s="15" t="str">
        <f>IF(MEBBaseTableData!F44="","",IF(E$1="Enthalpy",(MEBBaseTableData!F44/$B$48)*$B$47+$C$47,IF(E$1="Temp",MEBBaseTableData!F44*MEBRateData!SlopeTemp+MEBRateData!InterTemp,(MEBBaseTableData!F44/$B$48)*$B$46+$C$46)))</f>
        <v/>
      </c>
      <c r="F42" s="15" t="str">
        <f>IF(MEBBaseTableData!G44="","",IF(F$1="Enthalpy",(MEBBaseTableData!G44/$B$48)*$B$47+$C$47,IF(F$1="Temp",MEBBaseTableData!G44*MEBRateData!SlopeTemp+MEBRateData!InterTemp,(MEBBaseTableData!G44/$B$48)*$B$46+$C$46)))</f>
        <v/>
      </c>
      <c r="G42" s="15" t="str">
        <f>IF(MEBBaseTableData!H44="","",IF(G$1="Enthalpy",(MEBBaseTableData!H44/$B$48)*$B$47+$C$47,IF(G$1="Temp",MEBBaseTableData!H44*MEBRateData!SlopeTemp+MEBRateData!InterTemp,(MEBBaseTableData!H44/$B$48)*$B$46+$C$46)))</f>
        <v/>
      </c>
      <c r="H42" s="15" t="str">
        <f>IF(MEBBaseTableData!I44="","",IF(H$1="Enthalpy",(MEBBaseTableData!I44/$B$48)*$B$47+$C$47,IF(H$1="Temp",MEBBaseTableData!I44*MEBRateData!SlopeTemp+MEBRateData!InterTemp,(MEBBaseTableData!I44/$B$48)*$B$46+$C$46)))</f>
        <v/>
      </c>
      <c r="I42" s="15" t="str">
        <f>IF(MEBBaseTableData!J44="","",IF(I$1="Enthalpy",(MEBBaseTableData!J44/$B$48)*$B$47+$C$47,IF(I$1="Temp",MEBBaseTableData!J44*MEBRateData!SlopeTemp+MEBRateData!InterTemp,(MEBBaseTableData!J44/$B$48)*$B$46+$C$46)))</f>
        <v/>
      </c>
      <c r="J42" s="15" t="str">
        <f>IF(MEBBaseTableData!K44="","",IF(J$1="Enthalpy",(MEBBaseTableData!K44/$B$48)*$B$47+$C$47,IF(J$1="Temp",MEBBaseTableData!K44*MEBRateData!SlopeTemp+MEBRateData!InterTemp,(MEBBaseTableData!K44/$B$48)*$B$46+$C$46)))</f>
        <v/>
      </c>
      <c r="K42" s="15" t="str">
        <f>IF(MEBBaseTableData!L44="","",IF(K$1="Enthalpy",(MEBBaseTableData!L44/$B$48)*$B$47+$C$47,IF(K$1="Temp",MEBBaseTableData!L44*MEBRateData!SlopeTemp+MEBRateData!InterTemp,(MEBBaseTableData!L44/$B$48)*$B$46+$C$46)))</f>
        <v/>
      </c>
      <c r="L42" s="15" t="str">
        <f>IF(MEBBaseTableData!M44="","",IF(L$1="Enthalpy",(MEBBaseTableData!M44/$B$48)*$B$47+$C$47,IF(L$1="Temp",MEBBaseTableData!M44*MEBRateData!SlopeTemp+MEBRateData!InterTemp,(MEBBaseTableData!M44/$B$48)*$B$46+$C$46)))</f>
        <v/>
      </c>
      <c r="M42" s="15" t="str">
        <f>IF(MEBBaseTableData!N44="","",IF(M$1="Enthalpy",(MEBBaseTableData!N44/$B$48)*$B$47+$C$47,IF(M$1="Temp",MEBBaseTableData!N44*MEBRateData!SlopeTemp+MEBRateData!InterTemp,(MEBBaseTableData!N44/$B$48)*$B$46+$C$46)))</f>
        <v/>
      </c>
      <c r="N42" s="15" t="str">
        <f>IF(MEBBaseTableData!O44="","",IF(N$1="Enthalpy",(MEBBaseTableData!O44/$B$48)*$B$47+$C$47,IF(N$1="Temp",MEBBaseTableData!O44*MEBRateData!SlopeTemp+MEBRateData!InterTemp,(MEBBaseTableData!O44/$B$48)*$B$46+$C$46)))</f>
        <v/>
      </c>
      <c r="O42" s="15" t="str">
        <f>IF(MEBBaseTableData!P44="","",IF(O$1="Enthalpy",(MEBBaseTableData!P44/$B$48)*$B$47+$C$47,IF(O$1="Temp",MEBBaseTableData!P44*MEBRateData!SlopeTemp+MEBRateData!InterTemp,(MEBBaseTableData!P44/$B$48)*$B$46+$C$46)))</f>
        <v/>
      </c>
      <c r="P42" s="15" t="str">
        <f>IF(MEBBaseTableData!Q44="","",IF(P$1="Enthalpy",(MEBBaseTableData!Q44/$B$48)*$B$47+$C$47,IF(P$1="Temp",MEBBaseTableData!Q44*MEBRateData!SlopeTemp+MEBRateData!InterTemp,(MEBBaseTableData!Q44/$B$48)*$B$46+$C$46)))</f>
        <v/>
      </c>
      <c r="Q42" s="15" t="str">
        <f>IF(MEBBaseTableData!R44="","",IF(Q$1="Enthalpy",(MEBBaseTableData!R44/$B$48)*$B$47+$C$47,IF(Q$1="Temp",MEBBaseTableData!R44*MEBRateData!SlopeTemp+MEBRateData!InterTemp,(MEBBaseTableData!R44/$B$48)*$B$46+$C$46)))</f>
        <v/>
      </c>
      <c r="R42" s="15" t="str">
        <f>IF(MEBBaseTableData!S44="","",IF(R$1="Enthalpy",(MEBBaseTableData!S44/$B$48)*$B$47+$C$47,IF(R$1="Temp",MEBBaseTableData!S44*MEBRateData!SlopeTemp+MEBRateData!InterTemp,(MEBBaseTableData!S44/$B$48)*$B$46+$C$46)))</f>
        <v/>
      </c>
      <c r="S42" s="15" t="str">
        <f>IF(MEBBaseTableData!T44="","",IF(S$1="Enthalpy",(MEBBaseTableData!T44/$B$48)*$B$47+$C$47,IF(S$1="Temp",MEBBaseTableData!T44*MEBRateData!SlopeTemp+MEBRateData!InterTemp,(MEBBaseTableData!T44/$B$48)*$B$46+$C$46)))</f>
        <v/>
      </c>
      <c r="T42" s="15" t="str">
        <f>IF(MEBBaseTableData!U44="","",IF(T$1="Enthalpy",(MEBBaseTableData!U44/$B$48)*$B$47+$C$47,IF(T$1="Temp",MEBBaseTableData!U44*MEBRateData!SlopeTemp+MEBRateData!InterTemp,(MEBBaseTableData!U44/$B$48)*$B$46+$C$46)))</f>
        <v/>
      </c>
      <c r="U42" s="15" t="str">
        <f>IF(MEBBaseTableData!V44="","",IF(U$1="Enthalpy",(MEBBaseTableData!V44/$B$48)*$B$47+$C$47,IF(U$1="Temp",MEBBaseTableData!V44*MEBRateData!SlopeTemp+MEBRateData!InterTemp,(MEBBaseTableData!V44/$B$48)*$B$46+$C$46)))</f>
        <v/>
      </c>
      <c r="V42" s="15" t="str">
        <f>IF(MEBBaseTableData!W44="","",IF(V$1="Enthalpy",(MEBBaseTableData!W44/$B$48)*$B$47+$C$47,IF(V$1="Temp",MEBBaseTableData!W44*MEBRateData!SlopeTemp+MEBRateData!InterTemp,(MEBBaseTableData!W44/$B$48)*$B$46+$C$46)))</f>
        <v/>
      </c>
      <c r="W42" s="15" t="str">
        <f>IF(MEBBaseTableData!X44="","",IF(W$1="Enthalpy",(MEBBaseTableData!X44/$B$48)*$B$47+$C$47,IF(W$1="Temp",MEBBaseTableData!X44*MEBRateData!SlopeTemp+MEBRateData!InterTemp,(MEBBaseTableData!X44/$B$48)*$B$46+$C$46)))</f>
        <v/>
      </c>
      <c r="X42" s="15" t="str">
        <f>IF(MEBBaseTableData!Y44="","",IF(X$1="Enthalpy",(MEBBaseTableData!Y44/$B$48)*$B$47+$C$47,IF(X$1="Temp",MEBBaseTableData!Y44*MEBRateData!SlopeTemp+MEBRateData!InterTemp,(MEBBaseTableData!Y44/$B$48)*$B$46+$C$46)))</f>
        <v/>
      </c>
      <c r="Y42" s="15" t="str">
        <f>IF(MEBBaseTableData!Z44="","",IF(Y$1="Enthalpy",(MEBBaseTableData!Z44/$B$48)*$B$47+$C$47,IF(Y$1="Temp",MEBBaseTableData!Z44*MEBRateData!SlopeTemp+MEBRateData!InterTemp,(MEBBaseTableData!Z44/$B$48)*$B$46+$C$46)))</f>
        <v/>
      </c>
      <c r="Z42" s="15" t="str">
        <f>IF(MEBBaseTableData!AA44="","",IF(Z$1="Enthalpy",(MEBBaseTableData!AA44/$B$48)*$B$47+$C$47,IF(Z$1="Temp",MEBBaseTableData!AA44*MEBRateData!SlopeTemp+MEBRateData!InterTemp,(MEBBaseTableData!AA44/$B$48)*$B$46+$C$46)))</f>
        <v/>
      </c>
      <c r="AA42" s="15" t="str">
        <f>IF(MEBBaseTableData!AB44="","",IF(AA$1="Enthalpy",(MEBBaseTableData!AB44/$B$48)*$B$47+$C$47,IF(AA$1="Temp",MEBBaseTableData!AB44*MEBRateData!SlopeTemp+MEBRateData!InterTemp,(MEBBaseTableData!AB44/$B$48)*$B$46+$C$46)))</f>
        <v/>
      </c>
      <c r="AB42" s="15" t="str">
        <f>IF(MEBBaseTableData!AC44="","",IF(AB$1="Enthalpy",(MEBBaseTableData!AC44/$B$48)*$B$47+$C$47,IF(AB$1="Temp",MEBBaseTableData!AC44*MEBRateData!SlopeTemp+MEBRateData!InterTemp,(MEBBaseTableData!AC44/$B$48)*$B$46+$C$46)))</f>
        <v/>
      </c>
      <c r="AC42" s="15" t="str">
        <f>IF(MEBBaseTableData!AD44="","",IF(AC$1="Enthalpy",(MEBBaseTableData!AD44/$B$48)*$B$47+$C$47,IF(AC$1="Temp",MEBBaseTableData!AD44*MEBRateData!SlopeTemp+MEBRateData!InterTemp,(MEBBaseTableData!AD44/$B$48)*$B$46+$C$46)))</f>
        <v/>
      </c>
      <c r="AD42" s="15" t="str">
        <f>IF(MEBBaseTableData!AE44="","",IF(AD$1="Enthalpy",(MEBBaseTableData!AE44/$B$48)*$B$47+$C$47,IF(AD$1="Temp",MEBBaseTableData!AE44*MEBRateData!SlopeTemp+MEBRateData!InterTemp,(MEBBaseTableData!AE44/$B$48)*$B$46+$C$46)))</f>
        <v/>
      </c>
      <c r="AE42" s="15" t="str">
        <f>IF(MEBBaseTableData!AF44="","",IF(AE$1="Enthalpy",(MEBBaseTableData!AF44/$B$48)*$B$47+$C$47,IF(AE$1="Temp",MEBBaseTableData!AF44*MEBRateData!SlopeTemp+MEBRateData!InterTemp,(MEBBaseTableData!AF44/$B$48)*$B$46+$C$46)))</f>
        <v/>
      </c>
      <c r="AF42" s="15" t="str">
        <f>IF(MEBBaseTableData!AG44="","",IF(AF$1="Enthalpy",(MEBBaseTableData!AG44/$B$48)*$B$47+$C$47,IF(AF$1="Temp",MEBBaseTableData!AG44*MEBRateData!SlopeTemp+MEBRateData!InterTemp,(MEBBaseTableData!AG44/$B$48)*$B$46+$C$46)))</f>
        <v/>
      </c>
      <c r="AG42" s="15" t="str">
        <f>IF(MEBBaseTableData!AH44="","",IF(AG$1="Enthalpy",(MEBBaseTableData!AH44/$B$48)*$B$47+$C$47,IF(AG$1="Temp",MEBBaseTableData!AH44*MEBRateData!SlopeTemp+MEBRateData!InterTemp,(MEBBaseTableData!AH44/$B$48)*$B$46+$C$46)))</f>
        <v/>
      </c>
      <c r="AH42" s="15" t="str">
        <f>IF(MEBBaseTableData!AI44="","",IF(AH$1="Enthalpy",(MEBBaseTableData!AI44/$B$48)*$B$47+$C$47,IF(AH$1="Temp",MEBBaseTableData!AI44*MEBRateData!SlopeTemp+MEBRateData!InterTemp,(MEBBaseTableData!AI44/$B$48)*$B$46+$C$46)))</f>
        <v/>
      </c>
      <c r="AI42" s="15" t="str">
        <f>IF(MEBBaseTableData!AJ44="","",IF(AI$1="Enthalpy",(MEBBaseTableData!AJ44/$B$48)*$B$47+$C$47,IF(AI$1="Temp",MEBBaseTableData!AJ44*MEBRateData!SlopeTemp+MEBRateData!InterTemp,(MEBBaseTableData!AJ44/$B$48)*$B$46+$C$46)))</f>
        <v/>
      </c>
      <c r="AJ42" s="15" t="str">
        <f>IF(MEBBaseTableData!AK44="","",IF(AJ$1="Enthalpy",(MEBBaseTableData!AK44/$B$48)*$B$47+$C$47,IF(AJ$1="Temp",MEBBaseTableData!AK44*MEBRateData!SlopeTemp+MEBRateData!InterTemp,(MEBBaseTableData!AK44/$B$48)*$B$46+$C$46)))</f>
        <v/>
      </c>
    </row>
    <row r="43" spans="1:36" x14ac:dyDescent="0.15">
      <c r="A43" s="13" t="str">
        <f>IF(MEBBaseTableData!A45="","",MEBBaseTableData!A45)</f>
        <v/>
      </c>
      <c r="B43" s="15" t="str">
        <f>IF(MEBBaseTableData!C45="","",IF(B$1="Enthalpy",(MEBBaseTableData!C45/$B$48)*$B$47+$C$47,IF(B$1="Temp",MEBBaseTableData!C45*MEBRateData!SlopeTemp+MEBRateData!InterTemp,(MEBBaseTableData!C45/$B$48)*$B$46+$C$46)))</f>
        <v/>
      </c>
      <c r="C43" s="15" t="str">
        <f>IF(MEBBaseTableData!D45="","",IF(C$1="Enthalpy",(MEBBaseTableData!D45/$B$48)*$B$47+$C$47,IF(C$1="Temp",MEBBaseTableData!D45*MEBRateData!SlopeTemp+MEBRateData!InterTemp,(MEBBaseTableData!D45/$B$48)*$B$46+$C$46)))</f>
        <v/>
      </c>
      <c r="D43" s="15" t="str">
        <f>IF(MEBBaseTableData!E45="","",IF(D$1="Enthalpy",(MEBBaseTableData!E45/$B$48)*$B$47+$C$47,IF(D$1="Temp",MEBBaseTableData!E45*MEBRateData!SlopeTemp+MEBRateData!InterTemp,(MEBBaseTableData!E45/$B$48)*$B$46+$C$46)))</f>
        <v/>
      </c>
      <c r="E43" s="15" t="str">
        <f>IF(MEBBaseTableData!F45="","",IF(E$1="Enthalpy",(MEBBaseTableData!F45/$B$48)*$B$47+$C$47,IF(E$1="Temp",MEBBaseTableData!F45*MEBRateData!SlopeTemp+MEBRateData!InterTemp,(MEBBaseTableData!F45/$B$48)*$B$46+$C$46)))</f>
        <v/>
      </c>
      <c r="F43" s="15" t="str">
        <f>IF(MEBBaseTableData!G45="","",IF(F$1="Enthalpy",(MEBBaseTableData!G45/$B$48)*$B$47+$C$47,IF(F$1="Temp",MEBBaseTableData!G45*MEBRateData!SlopeTemp+MEBRateData!InterTemp,(MEBBaseTableData!G45/$B$48)*$B$46+$C$46)))</f>
        <v/>
      </c>
      <c r="G43" s="15" t="str">
        <f>IF(MEBBaseTableData!H45="","",IF(G$1="Enthalpy",(MEBBaseTableData!H45/$B$48)*$B$47+$C$47,IF(G$1="Temp",MEBBaseTableData!H45*MEBRateData!SlopeTemp+MEBRateData!InterTemp,(MEBBaseTableData!H45/$B$48)*$B$46+$C$46)))</f>
        <v/>
      </c>
      <c r="H43" s="15" t="str">
        <f>IF(MEBBaseTableData!I45="","",IF(H$1="Enthalpy",(MEBBaseTableData!I45/$B$48)*$B$47+$C$47,IF(H$1="Temp",MEBBaseTableData!I45*MEBRateData!SlopeTemp+MEBRateData!InterTemp,(MEBBaseTableData!I45/$B$48)*$B$46+$C$46)))</f>
        <v/>
      </c>
      <c r="I43" s="15" t="str">
        <f>IF(MEBBaseTableData!J45="","",IF(I$1="Enthalpy",(MEBBaseTableData!J45/$B$48)*$B$47+$C$47,IF(I$1="Temp",MEBBaseTableData!J45*MEBRateData!SlopeTemp+MEBRateData!InterTemp,(MEBBaseTableData!J45/$B$48)*$B$46+$C$46)))</f>
        <v/>
      </c>
      <c r="J43" s="15" t="str">
        <f>IF(MEBBaseTableData!K45="","",IF(J$1="Enthalpy",(MEBBaseTableData!K45/$B$48)*$B$47+$C$47,IF(J$1="Temp",MEBBaseTableData!K45*MEBRateData!SlopeTemp+MEBRateData!InterTemp,(MEBBaseTableData!K45/$B$48)*$B$46+$C$46)))</f>
        <v/>
      </c>
      <c r="K43" s="15" t="str">
        <f>IF(MEBBaseTableData!L45="","",IF(K$1="Enthalpy",(MEBBaseTableData!L45/$B$48)*$B$47+$C$47,IF(K$1="Temp",MEBBaseTableData!L45*MEBRateData!SlopeTemp+MEBRateData!InterTemp,(MEBBaseTableData!L45/$B$48)*$B$46+$C$46)))</f>
        <v/>
      </c>
      <c r="L43" s="15" t="str">
        <f>IF(MEBBaseTableData!M45="","",IF(L$1="Enthalpy",(MEBBaseTableData!M45/$B$48)*$B$47+$C$47,IF(L$1="Temp",MEBBaseTableData!M45*MEBRateData!SlopeTemp+MEBRateData!InterTemp,(MEBBaseTableData!M45/$B$48)*$B$46+$C$46)))</f>
        <v/>
      </c>
      <c r="M43" s="15" t="str">
        <f>IF(MEBBaseTableData!N45="","",IF(M$1="Enthalpy",(MEBBaseTableData!N45/$B$48)*$B$47+$C$47,IF(M$1="Temp",MEBBaseTableData!N45*MEBRateData!SlopeTemp+MEBRateData!InterTemp,(MEBBaseTableData!N45/$B$48)*$B$46+$C$46)))</f>
        <v/>
      </c>
      <c r="N43" s="15" t="str">
        <f>IF(MEBBaseTableData!O45="","",IF(N$1="Enthalpy",(MEBBaseTableData!O45/$B$48)*$B$47+$C$47,IF(N$1="Temp",MEBBaseTableData!O45*MEBRateData!SlopeTemp+MEBRateData!InterTemp,(MEBBaseTableData!O45/$B$48)*$B$46+$C$46)))</f>
        <v/>
      </c>
      <c r="O43" s="15" t="str">
        <f>IF(MEBBaseTableData!P45="","",IF(O$1="Enthalpy",(MEBBaseTableData!P45/$B$48)*$B$47+$C$47,IF(O$1="Temp",MEBBaseTableData!P45*MEBRateData!SlopeTemp+MEBRateData!InterTemp,(MEBBaseTableData!P45/$B$48)*$B$46+$C$46)))</f>
        <v/>
      </c>
      <c r="P43" s="15" t="str">
        <f>IF(MEBBaseTableData!Q45="","",IF(P$1="Enthalpy",(MEBBaseTableData!Q45/$B$48)*$B$47+$C$47,IF(P$1="Temp",MEBBaseTableData!Q45*MEBRateData!SlopeTemp+MEBRateData!InterTemp,(MEBBaseTableData!Q45/$B$48)*$B$46+$C$46)))</f>
        <v/>
      </c>
      <c r="Q43" s="15" t="str">
        <f>IF(MEBBaseTableData!R45="","",IF(Q$1="Enthalpy",(MEBBaseTableData!R45/$B$48)*$B$47+$C$47,IF(Q$1="Temp",MEBBaseTableData!R45*MEBRateData!SlopeTemp+MEBRateData!InterTemp,(MEBBaseTableData!R45/$B$48)*$B$46+$C$46)))</f>
        <v/>
      </c>
      <c r="R43" s="15" t="str">
        <f>IF(MEBBaseTableData!S45="","",IF(R$1="Enthalpy",(MEBBaseTableData!S45/$B$48)*$B$47+$C$47,IF(R$1="Temp",MEBBaseTableData!S45*MEBRateData!SlopeTemp+MEBRateData!InterTemp,(MEBBaseTableData!S45/$B$48)*$B$46+$C$46)))</f>
        <v/>
      </c>
      <c r="S43" s="15" t="str">
        <f>IF(MEBBaseTableData!T45="","",IF(S$1="Enthalpy",(MEBBaseTableData!T45/$B$48)*$B$47+$C$47,IF(S$1="Temp",MEBBaseTableData!T45*MEBRateData!SlopeTemp+MEBRateData!InterTemp,(MEBBaseTableData!T45/$B$48)*$B$46+$C$46)))</f>
        <v/>
      </c>
      <c r="T43" s="15" t="str">
        <f>IF(MEBBaseTableData!U45="","",IF(T$1="Enthalpy",(MEBBaseTableData!U45/$B$48)*$B$47+$C$47,IF(T$1="Temp",MEBBaseTableData!U45*MEBRateData!SlopeTemp+MEBRateData!InterTemp,(MEBBaseTableData!U45/$B$48)*$B$46+$C$46)))</f>
        <v/>
      </c>
      <c r="U43" s="15" t="str">
        <f>IF(MEBBaseTableData!V45="","",IF(U$1="Enthalpy",(MEBBaseTableData!V45/$B$48)*$B$47+$C$47,IF(U$1="Temp",MEBBaseTableData!V45*MEBRateData!SlopeTemp+MEBRateData!InterTemp,(MEBBaseTableData!V45/$B$48)*$B$46+$C$46)))</f>
        <v/>
      </c>
      <c r="V43" s="15" t="str">
        <f>IF(MEBBaseTableData!W45="","",IF(V$1="Enthalpy",(MEBBaseTableData!W45/$B$48)*$B$47+$C$47,IF(V$1="Temp",MEBBaseTableData!W45*MEBRateData!SlopeTemp+MEBRateData!InterTemp,(MEBBaseTableData!W45/$B$48)*$B$46+$C$46)))</f>
        <v/>
      </c>
      <c r="W43" s="15" t="str">
        <f>IF(MEBBaseTableData!X45="","",IF(W$1="Enthalpy",(MEBBaseTableData!X45/$B$48)*$B$47+$C$47,IF(W$1="Temp",MEBBaseTableData!X45*MEBRateData!SlopeTemp+MEBRateData!InterTemp,(MEBBaseTableData!X45/$B$48)*$B$46+$C$46)))</f>
        <v/>
      </c>
      <c r="X43" s="15" t="str">
        <f>IF(MEBBaseTableData!Y45="","",IF(X$1="Enthalpy",(MEBBaseTableData!Y45/$B$48)*$B$47+$C$47,IF(X$1="Temp",MEBBaseTableData!Y45*MEBRateData!SlopeTemp+MEBRateData!InterTemp,(MEBBaseTableData!Y45/$B$48)*$B$46+$C$46)))</f>
        <v/>
      </c>
      <c r="Y43" s="15" t="str">
        <f>IF(MEBBaseTableData!Z45="","",IF(Y$1="Enthalpy",(MEBBaseTableData!Z45/$B$48)*$B$47+$C$47,IF(Y$1="Temp",MEBBaseTableData!Z45*MEBRateData!SlopeTemp+MEBRateData!InterTemp,(MEBBaseTableData!Z45/$B$48)*$B$46+$C$46)))</f>
        <v/>
      </c>
      <c r="Z43" s="15" t="str">
        <f>IF(MEBBaseTableData!AA45="","",IF(Z$1="Enthalpy",(MEBBaseTableData!AA45/$B$48)*$B$47+$C$47,IF(Z$1="Temp",MEBBaseTableData!AA45*MEBRateData!SlopeTemp+MEBRateData!InterTemp,(MEBBaseTableData!AA45/$B$48)*$B$46+$C$46)))</f>
        <v/>
      </c>
      <c r="AA43" s="15" t="str">
        <f>IF(MEBBaseTableData!AB45="","",IF(AA$1="Enthalpy",(MEBBaseTableData!AB45/$B$48)*$B$47+$C$47,IF(AA$1="Temp",MEBBaseTableData!AB45*MEBRateData!SlopeTemp+MEBRateData!InterTemp,(MEBBaseTableData!AB45/$B$48)*$B$46+$C$46)))</f>
        <v/>
      </c>
      <c r="AB43" s="15" t="str">
        <f>IF(MEBBaseTableData!AC45="","",IF(AB$1="Enthalpy",(MEBBaseTableData!AC45/$B$48)*$B$47+$C$47,IF(AB$1="Temp",MEBBaseTableData!AC45*MEBRateData!SlopeTemp+MEBRateData!InterTemp,(MEBBaseTableData!AC45/$B$48)*$B$46+$C$46)))</f>
        <v/>
      </c>
      <c r="AC43" s="15" t="str">
        <f>IF(MEBBaseTableData!AD45="","",IF(AC$1="Enthalpy",(MEBBaseTableData!AD45/$B$48)*$B$47+$C$47,IF(AC$1="Temp",MEBBaseTableData!AD45*MEBRateData!SlopeTemp+MEBRateData!InterTemp,(MEBBaseTableData!AD45/$B$48)*$B$46+$C$46)))</f>
        <v/>
      </c>
      <c r="AD43" s="15" t="str">
        <f>IF(MEBBaseTableData!AE45="","",IF(AD$1="Enthalpy",(MEBBaseTableData!AE45/$B$48)*$B$47+$C$47,IF(AD$1="Temp",MEBBaseTableData!AE45*MEBRateData!SlopeTemp+MEBRateData!InterTemp,(MEBBaseTableData!AE45/$B$48)*$B$46+$C$46)))</f>
        <v/>
      </c>
      <c r="AE43" s="15" t="str">
        <f>IF(MEBBaseTableData!AF45="","",IF(AE$1="Enthalpy",(MEBBaseTableData!AF45/$B$48)*$B$47+$C$47,IF(AE$1="Temp",MEBBaseTableData!AF45*MEBRateData!SlopeTemp+MEBRateData!InterTemp,(MEBBaseTableData!AF45/$B$48)*$B$46+$C$46)))</f>
        <v/>
      </c>
      <c r="AF43" s="15" t="str">
        <f>IF(MEBBaseTableData!AG45="","",IF(AF$1="Enthalpy",(MEBBaseTableData!AG45/$B$48)*$B$47+$C$47,IF(AF$1="Temp",MEBBaseTableData!AG45*MEBRateData!SlopeTemp+MEBRateData!InterTemp,(MEBBaseTableData!AG45/$B$48)*$B$46+$C$46)))</f>
        <v/>
      </c>
      <c r="AG43" s="15" t="str">
        <f>IF(MEBBaseTableData!AH45="","",IF(AG$1="Enthalpy",(MEBBaseTableData!AH45/$B$48)*$B$47+$C$47,IF(AG$1="Temp",MEBBaseTableData!AH45*MEBRateData!SlopeTemp+MEBRateData!InterTemp,(MEBBaseTableData!AH45/$B$48)*$B$46+$C$46)))</f>
        <v/>
      </c>
      <c r="AH43" s="15" t="str">
        <f>IF(MEBBaseTableData!AI45="","",IF(AH$1="Enthalpy",(MEBBaseTableData!AI45/$B$48)*$B$47+$C$47,IF(AH$1="Temp",MEBBaseTableData!AI45*MEBRateData!SlopeTemp+MEBRateData!InterTemp,(MEBBaseTableData!AI45/$B$48)*$B$46+$C$46)))</f>
        <v/>
      </c>
      <c r="AI43" s="15" t="str">
        <f>IF(MEBBaseTableData!AJ45="","",IF(AI$1="Enthalpy",(MEBBaseTableData!AJ45/$B$48)*$B$47+$C$47,IF(AI$1="Temp",MEBBaseTableData!AJ45*MEBRateData!SlopeTemp+MEBRateData!InterTemp,(MEBBaseTableData!AJ45/$B$48)*$B$46+$C$46)))</f>
        <v/>
      </c>
      <c r="AJ43" s="15" t="str">
        <f>IF(MEBBaseTableData!AK45="","",IF(AJ$1="Enthalpy",(MEBBaseTableData!AK45/$B$48)*$B$47+$C$47,IF(AJ$1="Temp",MEBBaseTableData!AK45*MEBRateData!SlopeTemp+MEBRateData!InterTemp,(MEBBaseTableData!AK45/$B$48)*$B$46+$C$46)))</f>
        <v/>
      </c>
    </row>
    <row r="44" spans="1:36" x14ac:dyDescent="0.15">
      <c r="A44" s="13" t="str">
        <f>IF(MEBBaseTableData!A46="","",MEBBaseTableData!A46)</f>
        <v/>
      </c>
      <c r="B44" s="15" t="str">
        <f>IF(MEBBaseTableData!C46="","",IF(B$1="Enthalpy",(MEBBaseTableData!C46/$B$48)*$B$47+$C$47,IF(B$1="Temp",MEBBaseTableData!C46*MEBRateData!SlopeTemp+MEBRateData!InterTemp,(MEBBaseTableData!C46/$B$48)*$B$46+$C$46)))</f>
        <v/>
      </c>
      <c r="C44" s="15" t="str">
        <f>IF(MEBBaseTableData!D46="","",IF(C$1="Enthalpy",(MEBBaseTableData!D46/$B$48)*$B$47+$C$47,IF(C$1="Temp",MEBBaseTableData!D46*MEBRateData!SlopeTemp+MEBRateData!InterTemp,(MEBBaseTableData!D46/$B$48)*$B$46+$C$46)))</f>
        <v/>
      </c>
      <c r="D44" s="15" t="str">
        <f>IF(MEBBaseTableData!E46="","",IF(D$1="Enthalpy",(MEBBaseTableData!E46/$B$48)*$B$47+$C$47,IF(D$1="Temp",MEBBaseTableData!E46*MEBRateData!SlopeTemp+MEBRateData!InterTemp,(MEBBaseTableData!E46/$B$48)*$B$46+$C$46)))</f>
        <v/>
      </c>
      <c r="E44" s="15" t="str">
        <f>IF(MEBBaseTableData!F46="","",IF(E$1="Enthalpy",(MEBBaseTableData!F46/$B$48)*$B$47+$C$47,IF(E$1="Temp",MEBBaseTableData!F46*MEBRateData!SlopeTemp+MEBRateData!InterTemp,(MEBBaseTableData!F46/$B$48)*$B$46+$C$46)))</f>
        <v/>
      </c>
      <c r="F44" s="15" t="str">
        <f>IF(MEBBaseTableData!G46="","",IF(F$1="Enthalpy",(MEBBaseTableData!G46/$B$48)*$B$47+$C$47,IF(F$1="Temp",MEBBaseTableData!G46*MEBRateData!SlopeTemp+MEBRateData!InterTemp,(MEBBaseTableData!G46/$B$48)*$B$46+$C$46)))</f>
        <v/>
      </c>
      <c r="G44" s="15" t="str">
        <f>IF(MEBBaseTableData!H46="","",IF(G$1="Enthalpy",(MEBBaseTableData!H46/$B$48)*$B$47+$C$47,IF(G$1="Temp",MEBBaseTableData!H46*MEBRateData!SlopeTemp+MEBRateData!InterTemp,(MEBBaseTableData!H46/$B$48)*$B$46+$C$46)))</f>
        <v/>
      </c>
      <c r="H44" s="15" t="str">
        <f>IF(MEBBaseTableData!I46="","",IF(H$1="Enthalpy",(MEBBaseTableData!I46/$B$48)*$B$47+$C$47,IF(H$1="Temp",MEBBaseTableData!I46*MEBRateData!SlopeTemp+MEBRateData!InterTemp,(MEBBaseTableData!I46/$B$48)*$B$46+$C$46)))</f>
        <v/>
      </c>
      <c r="I44" s="15" t="str">
        <f>IF(MEBBaseTableData!J46="","",IF(I$1="Enthalpy",(MEBBaseTableData!J46/$B$48)*$B$47+$C$47,IF(I$1="Temp",MEBBaseTableData!J46*MEBRateData!SlopeTemp+MEBRateData!InterTemp,(MEBBaseTableData!J46/$B$48)*$B$46+$C$46)))</f>
        <v/>
      </c>
      <c r="J44" s="15" t="str">
        <f>IF(MEBBaseTableData!K46="","",IF(J$1="Enthalpy",(MEBBaseTableData!K46/$B$48)*$B$47+$C$47,IF(J$1="Temp",MEBBaseTableData!K46*MEBRateData!SlopeTemp+MEBRateData!InterTemp,(MEBBaseTableData!K46/$B$48)*$B$46+$C$46)))</f>
        <v/>
      </c>
      <c r="K44" s="15" t="str">
        <f>IF(MEBBaseTableData!L46="","",IF(K$1="Enthalpy",(MEBBaseTableData!L46/$B$48)*$B$47+$C$47,IF(K$1="Temp",MEBBaseTableData!L46*MEBRateData!SlopeTemp+MEBRateData!InterTemp,(MEBBaseTableData!L46/$B$48)*$B$46+$C$46)))</f>
        <v/>
      </c>
      <c r="L44" s="15" t="str">
        <f>IF(MEBBaseTableData!M46="","",IF(L$1="Enthalpy",(MEBBaseTableData!M46/$B$48)*$B$47+$C$47,IF(L$1="Temp",MEBBaseTableData!M46*MEBRateData!SlopeTemp+MEBRateData!InterTemp,(MEBBaseTableData!M46/$B$48)*$B$46+$C$46)))</f>
        <v/>
      </c>
      <c r="M44" s="15" t="str">
        <f>IF(MEBBaseTableData!N46="","",IF(M$1="Enthalpy",(MEBBaseTableData!N46/$B$48)*$B$47+$C$47,IF(M$1="Temp",MEBBaseTableData!N46*MEBRateData!SlopeTemp+MEBRateData!InterTemp,(MEBBaseTableData!N46/$B$48)*$B$46+$C$46)))</f>
        <v/>
      </c>
      <c r="N44" s="15" t="str">
        <f>IF(MEBBaseTableData!O46="","",IF(N$1="Enthalpy",(MEBBaseTableData!O46/$B$48)*$B$47+$C$47,IF(N$1="Temp",MEBBaseTableData!O46*MEBRateData!SlopeTemp+MEBRateData!InterTemp,(MEBBaseTableData!O46/$B$48)*$B$46+$C$46)))</f>
        <v/>
      </c>
      <c r="O44" s="15" t="str">
        <f>IF(MEBBaseTableData!P46="","",IF(O$1="Enthalpy",(MEBBaseTableData!P46/$B$48)*$B$47+$C$47,IF(O$1="Temp",MEBBaseTableData!P46*MEBRateData!SlopeTemp+MEBRateData!InterTemp,(MEBBaseTableData!P46/$B$48)*$B$46+$C$46)))</f>
        <v/>
      </c>
      <c r="P44" s="15" t="str">
        <f>IF(MEBBaseTableData!Q46="","",IF(P$1="Enthalpy",(MEBBaseTableData!Q46/$B$48)*$B$47+$C$47,IF(P$1="Temp",MEBBaseTableData!Q46*MEBRateData!SlopeTemp+MEBRateData!InterTemp,(MEBBaseTableData!Q46/$B$48)*$B$46+$C$46)))</f>
        <v/>
      </c>
      <c r="Q44" s="15" t="str">
        <f>IF(MEBBaseTableData!R46="","",IF(Q$1="Enthalpy",(MEBBaseTableData!R46/$B$48)*$B$47+$C$47,IF(Q$1="Temp",MEBBaseTableData!R46*MEBRateData!SlopeTemp+MEBRateData!InterTemp,(MEBBaseTableData!R46/$B$48)*$B$46+$C$46)))</f>
        <v/>
      </c>
      <c r="R44" s="15" t="str">
        <f>IF(MEBBaseTableData!S46="","",IF(R$1="Enthalpy",(MEBBaseTableData!S46/$B$48)*$B$47+$C$47,IF(R$1="Temp",MEBBaseTableData!S46*MEBRateData!SlopeTemp+MEBRateData!InterTemp,(MEBBaseTableData!S46/$B$48)*$B$46+$C$46)))</f>
        <v/>
      </c>
      <c r="S44" s="15" t="str">
        <f>IF(MEBBaseTableData!T46="","",IF(S$1="Enthalpy",(MEBBaseTableData!T46/$B$48)*$B$47+$C$47,IF(S$1="Temp",MEBBaseTableData!T46*MEBRateData!SlopeTemp+MEBRateData!InterTemp,(MEBBaseTableData!T46/$B$48)*$B$46+$C$46)))</f>
        <v/>
      </c>
      <c r="T44" s="15" t="str">
        <f>IF(MEBBaseTableData!U46="","",IF(T$1="Enthalpy",(MEBBaseTableData!U46/$B$48)*$B$47+$C$47,IF(T$1="Temp",MEBBaseTableData!U46*MEBRateData!SlopeTemp+MEBRateData!InterTemp,(MEBBaseTableData!U46/$B$48)*$B$46+$C$46)))</f>
        <v/>
      </c>
      <c r="U44" s="15" t="str">
        <f>IF(MEBBaseTableData!V46="","",IF(U$1="Enthalpy",(MEBBaseTableData!V46/$B$48)*$B$47+$C$47,IF(U$1="Temp",MEBBaseTableData!V46*MEBRateData!SlopeTemp+MEBRateData!InterTemp,(MEBBaseTableData!V46/$B$48)*$B$46+$C$46)))</f>
        <v/>
      </c>
      <c r="V44" s="15" t="str">
        <f>IF(MEBBaseTableData!W46="","",IF(V$1="Enthalpy",(MEBBaseTableData!W46/$B$48)*$B$47+$C$47,IF(V$1="Temp",MEBBaseTableData!W46*MEBRateData!SlopeTemp+MEBRateData!InterTemp,(MEBBaseTableData!W46/$B$48)*$B$46+$C$46)))</f>
        <v/>
      </c>
      <c r="W44" s="15" t="str">
        <f>IF(MEBBaseTableData!X46="","",IF(W$1="Enthalpy",(MEBBaseTableData!X46/$B$48)*$B$47+$C$47,IF(W$1="Temp",MEBBaseTableData!X46*MEBRateData!SlopeTemp+MEBRateData!InterTemp,(MEBBaseTableData!X46/$B$48)*$B$46+$C$46)))</f>
        <v/>
      </c>
      <c r="X44" s="15" t="str">
        <f>IF(MEBBaseTableData!Y46="","",IF(X$1="Enthalpy",(MEBBaseTableData!Y46/$B$48)*$B$47+$C$47,IF(X$1="Temp",MEBBaseTableData!Y46*MEBRateData!SlopeTemp+MEBRateData!InterTemp,(MEBBaseTableData!Y46/$B$48)*$B$46+$C$46)))</f>
        <v/>
      </c>
      <c r="Y44" s="15" t="str">
        <f>IF(MEBBaseTableData!Z46="","",IF(Y$1="Enthalpy",(MEBBaseTableData!Z46/$B$48)*$B$47+$C$47,IF(Y$1="Temp",MEBBaseTableData!Z46*MEBRateData!SlopeTemp+MEBRateData!InterTemp,(MEBBaseTableData!Z46/$B$48)*$B$46+$C$46)))</f>
        <v/>
      </c>
      <c r="Z44" s="15" t="str">
        <f>IF(MEBBaseTableData!AA46="","",IF(Z$1="Enthalpy",(MEBBaseTableData!AA46/$B$48)*$B$47+$C$47,IF(Z$1="Temp",MEBBaseTableData!AA46*MEBRateData!SlopeTemp+MEBRateData!InterTemp,(MEBBaseTableData!AA46/$B$48)*$B$46+$C$46)))</f>
        <v/>
      </c>
      <c r="AA44" s="15" t="str">
        <f>IF(MEBBaseTableData!AB46="","",IF(AA$1="Enthalpy",(MEBBaseTableData!AB46/$B$48)*$B$47+$C$47,IF(AA$1="Temp",MEBBaseTableData!AB46*MEBRateData!SlopeTemp+MEBRateData!InterTemp,(MEBBaseTableData!AB46/$B$48)*$B$46+$C$46)))</f>
        <v/>
      </c>
      <c r="AB44" s="15" t="str">
        <f>IF(MEBBaseTableData!AC46="","",IF(AB$1="Enthalpy",(MEBBaseTableData!AC46/$B$48)*$B$47+$C$47,IF(AB$1="Temp",MEBBaseTableData!AC46*MEBRateData!SlopeTemp+MEBRateData!InterTemp,(MEBBaseTableData!AC46/$B$48)*$B$46+$C$46)))</f>
        <v/>
      </c>
      <c r="AC44" s="15" t="str">
        <f>IF(MEBBaseTableData!AD46="","",IF(AC$1="Enthalpy",(MEBBaseTableData!AD46/$B$48)*$B$47+$C$47,IF(AC$1="Temp",MEBBaseTableData!AD46*MEBRateData!SlopeTemp+MEBRateData!InterTemp,(MEBBaseTableData!AD46/$B$48)*$B$46+$C$46)))</f>
        <v/>
      </c>
      <c r="AD44" s="15" t="str">
        <f>IF(MEBBaseTableData!AE46="","",IF(AD$1="Enthalpy",(MEBBaseTableData!AE46/$B$48)*$B$47+$C$47,IF(AD$1="Temp",MEBBaseTableData!AE46*MEBRateData!SlopeTemp+MEBRateData!InterTemp,(MEBBaseTableData!AE46/$B$48)*$B$46+$C$46)))</f>
        <v/>
      </c>
      <c r="AE44" s="15" t="str">
        <f>IF(MEBBaseTableData!AF46="","",IF(AE$1="Enthalpy",(MEBBaseTableData!AF46/$B$48)*$B$47+$C$47,IF(AE$1="Temp",MEBBaseTableData!AF46*MEBRateData!SlopeTemp+MEBRateData!InterTemp,(MEBBaseTableData!AF46/$B$48)*$B$46+$C$46)))</f>
        <v/>
      </c>
      <c r="AF44" s="15" t="str">
        <f>IF(MEBBaseTableData!AG46="","",IF(AF$1="Enthalpy",(MEBBaseTableData!AG46/$B$48)*$B$47+$C$47,IF(AF$1="Temp",MEBBaseTableData!AG46*MEBRateData!SlopeTemp+MEBRateData!InterTemp,(MEBBaseTableData!AG46/$B$48)*$B$46+$C$46)))</f>
        <v/>
      </c>
      <c r="AG44" s="15" t="str">
        <f>IF(MEBBaseTableData!AH46="","",IF(AG$1="Enthalpy",(MEBBaseTableData!AH46/$B$48)*$B$47+$C$47,IF(AG$1="Temp",MEBBaseTableData!AH46*MEBRateData!SlopeTemp+MEBRateData!InterTemp,(MEBBaseTableData!AH46/$B$48)*$B$46+$C$46)))</f>
        <v/>
      </c>
      <c r="AH44" s="15" t="str">
        <f>IF(MEBBaseTableData!AI46="","",IF(AH$1="Enthalpy",(MEBBaseTableData!AI46/$B$48)*$B$47+$C$47,IF(AH$1="Temp",MEBBaseTableData!AI46*MEBRateData!SlopeTemp+MEBRateData!InterTemp,(MEBBaseTableData!AI46/$B$48)*$B$46+$C$46)))</f>
        <v/>
      </c>
      <c r="AI44" s="15" t="str">
        <f>IF(MEBBaseTableData!AJ46="","",IF(AI$1="Enthalpy",(MEBBaseTableData!AJ46/$B$48)*$B$47+$C$47,IF(AI$1="Temp",MEBBaseTableData!AJ46*MEBRateData!SlopeTemp+MEBRateData!InterTemp,(MEBBaseTableData!AJ46/$B$48)*$B$46+$C$46)))</f>
        <v/>
      </c>
      <c r="AJ44" s="15" t="str">
        <f>IF(MEBBaseTableData!AK46="","",IF(AJ$1="Enthalpy",(MEBBaseTableData!AK46/$B$48)*$B$47+$C$47,IF(AJ$1="Temp",MEBBaseTableData!AK46*MEBRateData!SlopeTemp+MEBRateData!InterTemp,(MEBBaseTableData!AK46/$B$48)*$B$46+$C$46)))</f>
        <v/>
      </c>
    </row>
    <row r="45" spans="1:36" x14ac:dyDescent="0.15">
      <c r="B45" s="5" t="s">
        <v>14</v>
      </c>
      <c r="C45" s="5" t="s">
        <v>15</v>
      </c>
    </row>
    <row r="46" spans="1:36" x14ac:dyDescent="0.15">
      <c r="A46" s="16" t="s">
        <v>212</v>
      </c>
      <c r="B46" s="5">
        <v>1000</v>
      </c>
      <c r="C46" s="5">
        <v>0</v>
      </c>
    </row>
    <row r="47" spans="1:36" x14ac:dyDescent="0.15">
      <c r="A47" s="16" t="s">
        <v>13</v>
      </c>
      <c r="B47" s="5">
        <v>0.2388459</v>
      </c>
      <c r="C47" s="5">
        <v>0</v>
      </c>
    </row>
    <row r="48" spans="1:36" x14ac:dyDescent="0.15">
      <c r="A48" s="17" t="s">
        <v>16</v>
      </c>
      <c r="B48" s="5">
        <v>108.651105671373</v>
      </c>
    </row>
  </sheetData>
  <dataConsolidate/>
  <phoneticPr fontId="7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44"/>
  <sheetViews>
    <sheetView workbookViewId="0">
      <selection activeCell="F9" sqref="F9"/>
    </sheetView>
  </sheetViews>
  <sheetFormatPr defaultRowHeight="8.25" x14ac:dyDescent="0.15"/>
  <cols>
    <col min="1" max="1" width="13.85546875" style="9" bestFit="1" customWidth="1"/>
    <col min="2" max="16384" width="9.140625" style="9"/>
  </cols>
  <sheetData>
    <row r="1" spans="1:36" x14ac:dyDescent="0.15">
      <c r="A1" s="9" t="s">
        <v>0</v>
      </c>
      <c r="C1" s="10" t="str">
        <f>IF(MEBBaseTableData!D1="","",MEBBaseTableData!D1)</f>
        <v>Fe</v>
      </c>
      <c r="D1" s="10" t="str">
        <f>IF(MEBBaseTableData!E1="","",MEBBaseTableData!E1)</f>
        <v>Ca</v>
      </c>
      <c r="E1" s="10" t="str">
        <f>IF(MEBBaseTableData!F1="","",MEBBaseTableData!F1)</f>
        <v>Mg</v>
      </c>
      <c r="F1" s="10" t="str">
        <f>IF(MEBBaseTableData!G1="","",MEBBaseTableData!G1)</f>
        <v>Si</v>
      </c>
      <c r="G1" s="10" t="str">
        <f>IF(MEBBaseTableData!H1="","",MEBBaseTableData!H1)</f>
        <v>Al</v>
      </c>
      <c r="H1" s="10" t="str">
        <f>IF(MEBBaseTableData!I1="","",MEBBaseTableData!I1)</f>
        <v>Mn</v>
      </c>
      <c r="I1" s="10" t="str">
        <f>IF(MEBBaseTableData!J1="","",MEBBaseTableData!J1)</f>
        <v>Ti</v>
      </c>
      <c r="J1" s="10" t="str">
        <f>IF(MEBBaseTableData!K1="","",MEBBaseTableData!K1)</f>
        <v>Na</v>
      </c>
      <c r="K1" s="10" t="str">
        <f>IF(MEBBaseTableData!L1="","",MEBBaseTableData!L1)</f>
        <v>K</v>
      </c>
      <c r="L1" s="10" t="str">
        <f>IF(MEBBaseTableData!M1="","",MEBBaseTableData!M1)</f>
        <v>P</v>
      </c>
      <c r="M1" s="10" t="str">
        <f>IF(MEBBaseTableData!N1="","",MEBBaseTableData!N1)</f>
        <v>S</v>
      </c>
      <c r="N1" s="10" t="str">
        <f>IF(MEBBaseTableData!O1="","",MEBBaseTableData!O1)</f>
        <v>C</v>
      </c>
      <c r="O1" s="10" t="str">
        <f>IF(MEBBaseTableData!P1="","",MEBBaseTableData!P1)</f>
        <v>H</v>
      </c>
      <c r="P1" s="10" t="str">
        <f>IF(MEBBaseTableData!Q1="","",MEBBaseTableData!Q1)</f>
        <v>N</v>
      </c>
      <c r="Q1" s="10" t="str">
        <f>IF(MEBBaseTableData!R1="","",MEBBaseTableData!R1)</f>
        <v>O</v>
      </c>
      <c r="R1" s="10" t="str">
        <f>IF(MEBBaseTableData!S1="","",MEBBaseTableData!S1)</f>
        <v>Alkali</v>
      </c>
      <c r="S1" s="10" t="str">
        <f>IF(MEBBaseTableData!T1="","",MEBBaseTableData!T1)</f>
        <v>Fe2O3</v>
      </c>
      <c r="T1" s="10" t="str">
        <f>IF(MEBBaseTableData!U1="","",MEBBaseTableData!U1)</f>
        <v>FeO</v>
      </c>
      <c r="U1" s="10" t="str">
        <f>IF(MEBBaseTableData!V1="","",MEBBaseTableData!V1)</f>
        <v>H2O</v>
      </c>
      <c r="V1" s="10" t="str">
        <f>IF(MEBBaseTableData!W1="","",MEBBaseTableData!W1)</f>
        <v>Temp</v>
      </c>
      <c r="W1" s="10" t="str">
        <f>IF(MEBBaseTableData!X1="","",MEBBaseTableData!X1)</f>
        <v/>
      </c>
      <c r="X1" s="10" t="str">
        <f>IF(MEBBaseTableData!Y1="","",MEBBaseTableData!Y1)</f>
        <v/>
      </c>
      <c r="Y1" s="10" t="str">
        <f>IF(MEBBaseTableData!Z1="","",MEBBaseTableData!Z1)</f>
        <v/>
      </c>
      <c r="Z1" s="10" t="str">
        <f>IF(MEBBaseTableData!AA1="","",MEBBaseTableData!AA1)</f>
        <v/>
      </c>
      <c r="AA1" s="10" t="str">
        <f>IF(MEBBaseTableData!AB1="","",MEBBaseTableData!AB1)</f>
        <v/>
      </c>
      <c r="AB1" s="10" t="str">
        <f>IF(MEBBaseTableData!AC1="","",MEBBaseTableData!AC1)</f>
        <v/>
      </c>
      <c r="AC1" s="10" t="str">
        <f>IF(MEBBaseTableData!AD1="","",MEBBaseTableData!AD1)</f>
        <v/>
      </c>
      <c r="AD1" s="10" t="str">
        <f>IF(MEBBaseTableData!AE1="","",MEBBaseTableData!AE1)</f>
        <v/>
      </c>
      <c r="AE1" s="10" t="str">
        <f>IF(MEBBaseTableData!AF1="","",MEBBaseTableData!AF1)</f>
        <v/>
      </c>
      <c r="AF1" s="10" t="str">
        <f>IF(MEBBaseTableData!AG1="","",MEBBaseTableData!AG1)</f>
        <v/>
      </c>
      <c r="AG1" s="10" t="str">
        <f>IF(MEBBaseTableData!AH1="","",MEBBaseTableData!AH1)</f>
        <v/>
      </c>
      <c r="AH1" s="10" t="str">
        <f>IF(MEBBaseTableData!AI1="","",MEBBaseTableData!AI1)</f>
        <v/>
      </c>
      <c r="AI1" s="10" t="str">
        <f>IF(MEBBaseTableData!AJ1="","",MEBBaseTableData!AJ1)</f>
        <v/>
      </c>
      <c r="AJ1" s="10" t="str">
        <f>IF(MEBBaseTableData!AK1="","",MEBBaseTableData!AK1)</f>
        <v/>
      </c>
    </row>
    <row r="2" spans="1:36" x14ac:dyDescent="0.15">
      <c r="T2" s="8" t="s">
        <v>10</v>
      </c>
      <c r="U2" s="8" t="s">
        <v>10</v>
      </c>
      <c r="V2" s="8" t="s">
        <v>10</v>
      </c>
      <c r="W2" s="8" t="s">
        <v>10</v>
      </c>
      <c r="X2" s="8" t="s">
        <v>10</v>
      </c>
      <c r="Y2" s="8" t="s">
        <v>10</v>
      </c>
      <c r="Z2" s="8" t="s">
        <v>10</v>
      </c>
      <c r="AA2" s="8" t="s">
        <v>10</v>
      </c>
    </row>
    <row r="3" spans="1:36" x14ac:dyDescent="0.15">
      <c r="A3" s="11" t="s">
        <v>11</v>
      </c>
    </row>
    <row r="4" spans="1:36" x14ac:dyDescent="0.15">
      <c r="A4" s="10" t="str">
        <f>IF(MEBBaseTableData!A5="","",MEBBaseTableData!A5)</f>
        <v>Large Sinter{zh}自产烧结矿</v>
      </c>
      <c r="C4" s="12">
        <f>IF(OR(MEBBaseTableData!$C5="",C$1="",C$1="Enthalpy"),"",MEBBaseTableData!D5/MEBBaseTableData!$C5*100)</f>
        <v>56.522516925778511</v>
      </c>
      <c r="D4" s="12">
        <f>IF(OR(MEBBaseTableData!$C5="",D$1="",D$1="Enthalpy"),"",MEBBaseTableData!E5/MEBBaseTableData!$C5*100)</f>
        <v>7.0527252275378736</v>
      </c>
      <c r="E4" s="12">
        <f>IF(OR(MEBBaseTableData!$C5="",E$1="",E$1="Enthalpy"),"",MEBBaseTableData!F5/MEBBaseTableData!$C5*100)</f>
        <v>0.93065553773954357</v>
      </c>
      <c r="F4" s="12">
        <f>IF(OR(MEBBaseTableData!$C5="",F$1="",F$1="Enthalpy"),"",MEBBaseTableData!G5/MEBBaseTableData!$C5*100)</f>
        <v>2.2058350538083573</v>
      </c>
      <c r="G4" s="12">
        <f>IF(OR(MEBBaseTableData!$C5="",G$1="",G$1="Enthalpy"),"",MEBBaseTableData!H5/MEBBaseTableData!$C5*100)</f>
        <v>0.8742506764688518</v>
      </c>
      <c r="H4" s="12">
        <f>IF(OR(MEBBaseTableData!$C5="",H$1="",H$1="Enthalpy"),"",MEBBaseTableData!I5/MEBBaseTableData!$C5*100)</f>
        <v>0</v>
      </c>
      <c r="I4" s="12">
        <f>IF(OR(MEBBaseTableData!$C5="",I$1="",I$1="Enthalpy"),"",MEBBaseTableData!J5/MEBBaseTableData!$C5*100)</f>
        <v>0</v>
      </c>
      <c r="J4" s="12">
        <f>IF(OR(MEBBaseTableData!$C5="",J$1="",J$1="Enthalpy"),"",MEBBaseTableData!K5/MEBBaseTableData!$C5*100)</f>
        <v>0</v>
      </c>
      <c r="K4" s="12">
        <f>IF(OR(MEBBaseTableData!$C5="",K$1="",K$1="Enthalpy"),"",MEBBaseTableData!L5/MEBBaseTableData!$C5*100)</f>
        <v>0</v>
      </c>
      <c r="L4" s="12">
        <f>IF(OR(MEBBaseTableData!$C5="",L$1="",L$1="Enthalpy"),"",MEBBaseTableData!M5/MEBBaseTableData!$C5*100)</f>
        <v>0</v>
      </c>
      <c r="M4" s="12">
        <f>IF(OR(MEBBaseTableData!$C5="",M$1="",M$1="Enthalpy"),"",MEBBaseTableData!N5/MEBBaseTableData!$C5*100)</f>
        <v>1.3435201248519234E-2</v>
      </c>
      <c r="N4" s="12">
        <f>IF(OR(MEBBaseTableData!$C5="",N$1="",N$1="Enthalpy"),"",MEBBaseTableData!O5/MEBBaseTableData!$C5*100)</f>
        <v>0</v>
      </c>
      <c r="O4" s="12">
        <f>IF(OR(MEBBaseTableData!$C5="",O$1="",O$1="Enthalpy"),"",MEBBaseTableData!P5/MEBBaseTableData!$C5*100)</f>
        <v>0</v>
      </c>
      <c r="P4" s="12">
        <f>IF(OR(MEBBaseTableData!$C5="",P$1="",P$1="Enthalpy"),"",MEBBaseTableData!Q5/MEBBaseTableData!$C5*100)</f>
        <v>0</v>
      </c>
      <c r="Q4" s="12">
        <f>IF(OR(MEBBaseTableData!$C5="",Q$1="",Q$1="Enthalpy"),"",MEBBaseTableData!R5/MEBBaseTableData!$C5*100)</f>
        <v>30.180003009158707</v>
      </c>
      <c r="R4" s="12">
        <f>IF(OR(MEBBaseTableData!$C5="",R$1="",R$1="Enthalpy"),"",MEBBaseTableData!S5/MEBBaseTableData!$C5*100)</f>
        <v>0</v>
      </c>
      <c r="S4" s="12">
        <f>IF(OR(MEBBaseTableData!$C5="",S$1="",S$1="Enthalpy"),"",MEBBaseTableData!T5/MEBBaseTableData!$C5*100)</f>
        <v>72.546334211186164</v>
      </c>
      <c r="T4" s="12">
        <f>IF(OR(MEBBaseTableData!$C5="",T$1="",T$1="Enthalpy"),"",MEBBaseTableData!U5/MEBBaseTableData!$C5*100)</f>
        <v>7.4373711484332654</v>
      </c>
      <c r="U4" s="12">
        <f>IF(OR(MEBBaseTableData!$C5="",U$1="",U$1="Enthalpy"),"",MEBBaseTableData!V5/MEBBaseTableData!$C5*100)</f>
        <v>0</v>
      </c>
      <c r="V4" s="12">
        <f>IF(OR(MEBBaseTableData!$C5="",V$1="",V$1="Enthalpy"),"",MEBBaseTableData!W5/MEBBaseTableData!$C5*100)</f>
        <v>221.76080418418479</v>
      </c>
      <c r="W4" s="12" t="str">
        <f>IF(OR(MEBBaseTableData!$C5="",W$1="",W$1="Enthalpy"),"",MEBBaseTableData!X5/MEBBaseTableData!$C5*100)</f>
        <v/>
      </c>
      <c r="X4" s="12" t="str">
        <f>IF(OR(MEBBaseTableData!$C5="",X$1="",X$1="Enthalpy",X$1="Temp"),"",MEBBaseTableData!Y5/MEBBaseTableData!$C5*100)</f>
        <v/>
      </c>
      <c r="Y4" s="12" t="str">
        <f>IF(OR(MEBBaseTableData!$C5="",Y$1="",Y$1="Enthalpy"),"",MEBBaseTableData!Z5/MEBBaseTableData!$C5*100)</f>
        <v/>
      </c>
      <c r="Z4" s="12" t="str">
        <f>IF(OR(MEBBaseTableData!$C5="",Z$1="",Z$1="Enthalpy"),"",MEBBaseTableData!AA5/MEBBaseTableData!$C5*100)</f>
        <v/>
      </c>
      <c r="AA4" s="12" t="str">
        <f>IF(OR(MEBBaseTableData!$C5="",AA$1="",AA$1="Enthalpy"),"",MEBBaseTableData!AB5/MEBBaseTableData!$C5*100)</f>
        <v/>
      </c>
      <c r="AB4" s="12" t="str">
        <f>IF(OR(MEBBaseTableData!$C5="",AB$1="",AB$1="Enthalpy"),"",MEBBaseTableData!AC5/MEBBaseTableData!$C5*100)</f>
        <v/>
      </c>
      <c r="AC4" s="12" t="str">
        <f>IF(OR(MEBBaseTableData!$C5="",AC$1="",AC$1="Enthalpy"),"",MEBBaseTableData!AD5/MEBBaseTableData!$C5*100)</f>
        <v/>
      </c>
      <c r="AD4" s="12" t="str">
        <f>IF(OR(MEBBaseTableData!$C5="",AD$1="",AD$1="Enthalpy"),"",MEBBaseTableData!AE5/MEBBaseTableData!$C5*100)</f>
        <v/>
      </c>
      <c r="AE4" s="12" t="str">
        <f>IF(OR(MEBBaseTableData!$C5="",AE$1="",AE$1="Enthalpy"),"",MEBBaseTableData!AF5/MEBBaseTableData!$C5*100)</f>
        <v/>
      </c>
      <c r="AF4" s="12" t="str">
        <f>IF(OR(MEBBaseTableData!$C5="",AF$1="",AF$1="Enthalpy"),"",MEBBaseTableData!AG5/MEBBaseTableData!$C5*100)</f>
        <v/>
      </c>
      <c r="AG4" s="12" t="str">
        <f>IF(OR(MEBBaseTableData!$C5="",AG$1="",AG$1="Enthalpy"),"",MEBBaseTableData!AH5/MEBBaseTableData!$C5*100)</f>
        <v/>
      </c>
      <c r="AH4" s="12" t="str">
        <f>IF(OR(MEBBaseTableData!$C5="",AH$1="",AH$1="Enthalpy"),"",MEBBaseTableData!AI5/MEBBaseTableData!$C5*100)</f>
        <v/>
      </c>
      <c r="AI4" s="12" t="str">
        <f>IF(OR(MEBBaseTableData!$C5="",AI$1="",AI$1="Enthalpy"),"",MEBBaseTableData!AJ5/MEBBaseTableData!$C5*100)</f>
        <v/>
      </c>
      <c r="AJ4" s="12" t="str">
        <f>IF(OR(MEBBaseTableData!$C5="",AJ$1="",AJ$1="Enthalpy"),"",MEBBaseTableData!AK5/MEBBaseTableData!$C5*100)</f>
        <v/>
      </c>
    </row>
    <row r="5" spans="1:36" x14ac:dyDescent="0.15">
      <c r="A5" s="10" t="str">
        <f>IF(MEBBaseTableData!A6="","",MEBBaseTableData!A6)</f>
        <v>南非块矿</v>
      </c>
      <c r="C5" s="12">
        <f>IF(OR(MEBBaseTableData!$C6="",C$1="",C$1="Enthalpy"),"",MEBBaseTableData!D6/MEBBaseTableData!$C6*100)</f>
        <v>63.784476000570479</v>
      </c>
      <c r="D5" s="12">
        <f>IF(OR(MEBBaseTableData!$C6="",D$1="",D$1="Enthalpy"),"",MEBBaseTableData!E6/MEBBaseTableData!$C6*100)</f>
        <v>0.14288301230169478</v>
      </c>
      <c r="E5" s="12">
        <f>IF(OR(MEBBaseTableData!$C6="",E$1="",E$1="Enthalpy"),"",MEBBaseTableData!F6/MEBBaseTableData!$C6*100)</f>
        <v>0.12056013299035993</v>
      </c>
      <c r="F5" s="12">
        <f>IF(OR(MEBBaseTableData!$C6="",F$1="",F$1="Enthalpy"),"",MEBBaseTableData!G6/MEBBaseTableData!$C6*100)</f>
        <v>2.9156790933000272</v>
      </c>
      <c r="G5" s="12">
        <f>IF(OR(MEBBaseTableData!$C6="",G$1="",G$1="Enthalpy"),"",MEBBaseTableData!H6/MEBBaseTableData!$C6*100)</f>
        <v>0.68247383388376393</v>
      </c>
      <c r="H5" s="12">
        <f>IF(OR(MEBBaseTableData!$C6="",H$1="",H$1="Enthalpy"),"",MEBBaseTableData!I6/MEBBaseTableData!$C6*100)</f>
        <v>4.644886178559491E-2</v>
      </c>
      <c r="I5" s="12">
        <f>IF(OR(MEBBaseTableData!$C6="",I$1="",I$1="Enthalpy"),"",MEBBaseTableData!J6/MEBBaseTableData!$C6*100)</f>
        <v>5.9926857475241695E-3</v>
      </c>
      <c r="J5" s="12">
        <f>IF(OR(MEBBaseTableData!$C6="",J$1="",J$1="Enthalpy"),"",MEBBaseTableData!K6/MEBBaseTableData!$C6*100)</f>
        <v>0</v>
      </c>
      <c r="K5" s="12">
        <f>IF(OR(MEBBaseTableData!$C6="",K$1="",K$1="Enthalpy"),"",MEBBaseTableData!L6/MEBBaseTableData!$C6*100)</f>
        <v>0</v>
      </c>
      <c r="L5" s="12">
        <f>IF(OR(MEBBaseTableData!$C6="",L$1="",L$1="Enthalpy"),"",MEBBaseTableData!M6/MEBBaseTableData!$C6*100)</f>
        <v>5.4978000000491828E-2</v>
      </c>
      <c r="M5" s="12">
        <f>IF(OR(MEBBaseTableData!$C6="",M$1="",M$1="Enthalpy"),"",MEBBaseTableData!N6/MEBBaseTableData!$C6*100)</f>
        <v>2.9988000000268234E-2</v>
      </c>
      <c r="N5" s="12">
        <f>IF(OR(MEBBaseTableData!$C6="",N$1="",N$1="Enthalpy"),"",MEBBaseTableData!O6/MEBBaseTableData!$C6*100)</f>
        <v>0</v>
      </c>
      <c r="O5" s="12">
        <f>IF(OR(MEBBaseTableData!$C6="",O$1="",O$1="Enthalpy"),"",MEBBaseTableData!P6/MEBBaseTableData!$C6*100)</f>
        <v>4.4757759113267905E-3</v>
      </c>
      <c r="P5" s="12">
        <f>IF(OR(MEBBaseTableData!$C6="",P$1="",P$1="Enthalpy"),"",MEBBaseTableData!Q6/MEBBaseTableData!$C6*100)</f>
        <v>0</v>
      </c>
      <c r="Q5" s="12">
        <f>IF(OR(MEBBaseTableData!$C6="",Q$1="",Q$1="Enthalpy"),"",MEBBaseTableData!R6/MEBBaseTableData!$C6*100)</f>
        <v>31.523735519545092</v>
      </c>
      <c r="R5" s="12">
        <f>IF(OR(MEBBaseTableData!$C6="",R$1="",R$1="Enthalpy"),"",MEBBaseTableData!S6/MEBBaseTableData!$C6*100)</f>
        <v>0</v>
      </c>
      <c r="S5" s="12">
        <f>IF(OR(MEBBaseTableData!$C6="",S$1="",S$1="Enthalpy"),"",MEBBaseTableData!T6/MEBBaseTableData!$C6*100)</f>
        <v>90.439017885171523</v>
      </c>
      <c r="T5" s="12">
        <f>IF(OR(MEBBaseTableData!$C6="",T$1="",T$1="Enthalpy"),"",MEBBaseTableData!U6/MEBBaseTableData!$C6*100)</f>
        <v>0.67972800000607836</v>
      </c>
      <c r="U5" s="12">
        <f>IF(OR(MEBBaseTableData!$C6="",U$1="",U$1="Enthalpy"),"",MEBBaseTableData!V6/MEBBaseTableData!$C6*100)</f>
        <v>3.9999999105930231E-2</v>
      </c>
      <c r="V5" s="12">
        <f>IF(OR(MEBBaseTableData!$C6="",V$1="",V$1="Enthalpy"),"",MEBBaseTableData!W6/MEBBaseTableData!$C6*100)</f>
        <v>1165.8549355515436</v>
      </c>
      <c r="W5" s="12" t="str">
        <f>IF(OR(MEBBaseTableData!$C6="",W$1="",W$1="Enthalpy"),"",MEBBaseTableData!X6/MEBBaseTableData!$C6*100)</f>
        <v/>
      </c>
      <c r="X5" s="12" t="str">
        <f>IF(OR(MEBBaseTableData!$C6="",X$1="",X$1="Enthalpy",X$1="Temp"),"",MEBBaseTableData!Y6/MEBBaseTableData!$C6*100)</f>
        <v/>
      </c>
      <c r="Y5" s="12" t="str">
        <f>IF(OR(MEBBaseTableData!$C6="",Y$1="",Y$1="Enthalpy"),"",MEBBaseTableData!Z6/MEBBaseTableData!$C6*100)</f>
        <v/>
      </c>
      <c r="Z5" s="12" t="str">
        <f>IF(OR(MEBBaseTableData!$C6="",Z$1="",Z$1="Enthalpy"),"",MEBBaseTableData!AA6/MEBBaseTableData!$C6*100)</f>
        <v/>
      </c>
      <c r="AA5" s="12" t="str">
        <f>IF(OR(MEBBaseTableData!$C6="",AA$1="",AA$1="Enthalpy"),"",MEBBaseTableData!AB6/MEBBaseTableData!$C6*100)</f>
        <v/>
      </c>
      <c r="AB5" s="12" t="str">
        <f>IF(OR(MEBBaseTableData!$C6="",AB$1="",AB$1="Enthalpy"),"",MEBBaseTableData!AC6/MEBBaseTableData!$C6*100)</f>
        <v/>
      </c>
      <c r="AC5" s="12" t="str">
        <f>IF(OR(MEBBaseTableData!$C6="",AC$1="",AC$1="Enthalpy"),"",MEBBaseTableData!AD6/MEBBaseTableData!$C6*100)</f>
        <v/>
      </c>
      <c r="AD5" s="12" t="str">
        <f>IF(OR(MEBBaseTableData!$C6="",AD$1="",AD$1="Enthalpy"),"",MEBBaseTableData!AE6/MEBBaseTableData!$C6*100)</f>
        <v/>
      </c>
      <c r="AE5" s="12" t="str">
        <f>IF(OR(MEBBaseTableData!$C6="",AE$1="",AE$1="Enthalpy"),"",MEBBaseTableData!AF6/MEBBaseTableData!$C6*100)</f>
        <v/>
      </c>
      <c r="AF5" s="12" t="str">
        <f>IF(OR(MEBBaseTableData!$C6="",AF$1="",AF$1="Enthalpy"),"",MEBBaseTableData!AG6/MEBBaseTableData!$C6*100)</f>
        <v/>
      </c>
      <c r="AG5" s="12" t="str">
        <f>IF(OR(MEBBaseTableData!$C6="",AG$1="",AG$1="Enthalpy"),"",MEBBaseTableData!AH6/MEBBaseTableData!$C6*100)</f>
        <v/>
      </c>
      <c r="AH5" s="12" t="str">
        <f>IF(OR(MEBBaseTableData!$C6="",AH$1="",AH$1="Enthalpy"),"",MEBBaseTableData!AI6/MEBBaseTableData!$C6*100)</f>
        <v/>
      </c>
      <c r="AI5" s="12" t="str">
        <f>IF(OR(MEBBaseTableData!$C6="",AI$1="",AI$1="Enthalpy"),"",MEBBaseTableData!AJ6/MEBBaseTableData!$C6*100)</f>
        <v/>
      </c>
      <c r="AJ5" s="12" t="str">
        <f>IF(OR(MEBBaseTableData!$C6="",AJ$1="",AJ$1="Enthalpy"),"",MEBBaseTableData!AK6/MEBBaseTableData!$C6*100)</f>
        <v/>
      </c>
    </row>
    <row r="6" spans="1:36" x14ac:dyDescent="0.15">
      <c r="A6" s="10" t="str">
        <f>IF(MEBBaseTableData!A7="","",MEBBaseTableData!A7)</f>
        <v>自产冶金焦</v>
      </c>
      <c r="C6" s="12">
        <f>IF(OR(MEBBaseTableData!$C7="",C$1="",C$1="Enthalpy"),"",MEBBaseTableData!D7/MEBBaseTableData!$C7*100)</f>
        <v>0</v>
      </c>
      <c r="D6" s="12">
        <f>IF(OR(MEBBaseTableData!$C7="",D$1="",D$1="Enthalpy"),"",MEBBaseTableData!E7/MEBBaseTableData!$C7*100)</f>
        <v>5.6233510103043637E-2</v>
      </c>
      <c r="E6" s="12">
        <f>IF(OR(MEBBaseTableData!$C7="",E$1="",E$1="Enthalpy"),"",MEBBaseTableData!F7/MEBBaseTableData!$C7*100)</f>
        <v>4.7448044013957781E-2</v>
      </c>
      <c r="F6" s="12">
        <f>IF(OR(MEBBaseTableData!$C7="",F$1="",F$1="Enthalpy"),"",MEBBaseTableData!G7/MEBBaseTableData!$C7*100)</f>
        <v>2.6740129945894382</v>
      </c>
      <c r="G6" s="12">
        <f>IF(OR(MEBBaseTableData!$C7="",G$1="",G$1="Enthalpy"),"",MEBBaseTableData!H7/MEBBaseTableData!$C7*100)</f>
        <v>2.156555686215305</v>
      </c>
      <c r="H6" s="12">
        <f>IF(OR(MEBBaseTableData!$C7="",H$1="",H$1="Enthalpy"),"",MEBBaseTableData!I7/MEBBaseTableData!$C7*100)</f>
        <v>0</v>
      </c>
      <c r="I6" s="12">
        <f>IF(OR(MEBBaseTableData!$C7="",I$1="",I$1="Enthalpy"),"",MEBBaseTableData!J7/MEBBaseTableData!$C7*100)</f>
        <v>0</v>
      </c>
      <c r="J6" s="12">
        <f>IF(OR(MEBBaseTableData!$C7="",J$1="",J$1="Enthalpy"),"",MEBBaseTableData!K7/MEBBaseTableData!$C7*100)</f>
        <v>0</v>
      </c>
      <c r="K6" s="12">
        <f>IF(OR(MEBBaseTableData!$C7="",K$1="",K$1="Enthalpy"),"",MEBBaseTableData!L7/MEBBaseTableData!$C7*100)</f>
        <v>0</v>
      </c>
      <c r="L6" s="12">
        <f>IF(OR(MEBBaseTableData!$C7="",L$1="",L$1="Enthalpy"),"",MEBBaseTableData!M7/MEBBaseTableData!$C7*100)</f>
        <v>0</v>
      </c>
      <c r="M6" s="12">
        <f>IF(OR(MEBBaseTableData!$C7="",M$1="",M$1="Enthalpy"),"",MEBBaseTableData!N7/MEBBaseTableData!$C7*100)</f>
        <v>0.80636260952015892</v>
      </c>
      <c r="N6" s="12">
        <f>IF(OR(MEBBaseTableData!$C7="",N$1="",N$1="Enthalpy"),"",MEBBaseTableData!O7/MEBBaseTableData!$C7*100)</f>
        <v>83.559940071280394</v>
      </c>
      <c r="O6" s="12">
        <f>IF(OR(MEBBaseTableData!$C7="",O$1="",O$1="Enthalpy"),"",MEBBaseTableData!P7/MEBBaseTableData!$C7*100)</f>
        <v>0.26772143240302482</v>
      </c>
      <c r="P6" s="12">
        <f>IF(OR(MEBBaseTableData!$C7="",P$1="",P$1="Enthalpy"),"",MEBBaseTableData!Q7/MEBBaseTableData!$C7*100)</f>
        <v>0</v>
      </c>
      <c r="Q6" s="12">
        <f>IF(OR(MEBBaseTableData!$C7="",Q$1="",Q$1="Enthalpy"),"",MEBBaseTableData!R7/MEBBaseTableData!$C7*100)</f>
        <v>7.4857924116970134</v>
      </c>
      <c r="R6" s="12">
        <f>IF(OR(MEBBaseTableData!$C7="",R$1="",R$1="Enthalpy"),"",MEBBaseTableData!S7/MEBBaseTableData!$C7*100)</f>
        <v>0</v>
      </c>
      <c r="S6" s="12">
        <f>IF(OR(MEBBaseTableData!$C7="",S$1="",S$1="Enthalpy"),"",MEBBaseTableData!T7/MEBBaseTableData!$C7*100)</f>
        <v>0</v>
      </c>
      <c r="T6" s="12">
        <f>IF(OR(MEBBaseTableData!$C7="",T$1="",T$1="Enthalpy"),"",MEBBaseTableData!U7/MEBBaseTableData!$C7*100)</f>
        <v>0</v>
      </c>
      <c r="U6" s="12">
        <f>IF(OR(MEBBaseTableData!$C7="",U$1="",U$1="Enthalpy"),"",MEBBaseTableData!V7/MEBBaseTableData!$C7*100)</f>
        <v>2.3926258304529098</v>
      </c>
      <c r="V6" s="12">
        <f>IF(OR(MEBBaseTableData!$C7="",V$1="",V$1="Enthalpy"),"",MEBBaseTableData!W7/MEBBaseTableData!$C7*100)</f>
        <v>828.32919784780279</v>
      </c>
      <c r="W6" s="12" t="str">
        <f>IF(OR(MEBBaseTableData!$C7="",W$1="",W$1="Enthalpy"),"",MEBBaseTableData!X7/MEBBaseTableData!$C7*100)</f>
        <v/>
      </c>
      <c r="X6" s="12" t="str">
        <f>IF(OR(MEBBaseTableData!$C7="",X$1="",X$1="Enthalpy",X$1="Temp"),"",MEBBaseTableData!Y7/MEBBaseTableData!$C7*100)</f>
        <v/>
      </c>
      <c r="Y6" s="12" t="str">
        <f>IF(OR(MEBBaseTableData!$C7="",Y$1="",Y$1="Enthalpy"),"",MEBBaseTableData!Z7/MEBBaseTableData!$C7*100)</f>
        <v/>
      </c>
      <c r="Z6" s="12" t="str">
        <f>IF(OR(MEBBaseTableData!$C7="",Z$1="",Z$1="Enthalpy"),"",MEBBaseTableData!AA7/MEBBaseTableData!$C7*100)</f>
        <v/>
      </c>
      <c r="AA6" s="12" t="str">
        <f>IF(OR(MEBBaseTableData!$C7="",AA$1="",AA$1="Enthalpy"),"",MEBBaseTableData!AB7/MEBBaseTableData!$C7*100)</f>
        <v/>
      </c>
      <c r="AB6" s="12" t="str">
        <f>IF(OR(MEBBaseTableData!$C7="",AB$1="",AB$1="Enthalpy"),"",MEBBaseTableData!AC7/MEBBaseTableData!$C7*100)</f>
        <v/>
      </c>
      <c r="AC6" s="12" t="str">
        <f>IF(OR(MEBBaseTableData!$C7="",AC$1="",AC$1="Enthalpy"),"",MEBBaseTableData!AD7/MEBBaseTableData!$C7*100)</f>
        <v/>
      </c>
      <c r="AD6" s="12" t="str">
        <f>IF(OR(MEBBaseTableData!$C7="",AD$1="",AD$1="Enthalpy"),"",MEBBaseTableData!AE7/MEBBaseTableData!$C7*100)</f>
        <v/>
      </c>
      <c r="AE6" s="12" t="str">
        <f>IF(OR(MEBBaseTableData!$C7="",AE$1="",AE$1="Enthalpy"),"",MEBBaseTableData!AF7/MEBBaseTableData!$C7*100)</f>
        <v/>
      </c>
      <c r="AF6" s="12" t="str">
        <f>IF(OR(MEBBaseTableData!$C7="",AF$1="",AF$1="Enthalpy"),"",MEBBaseTableData!AG7/MEBBaseTableData!$C7*100)</f>
        <v/>
      </c>
      <c r="AG6" s="12" t="str">
        <f>IF(OR(MEBBaseTableData!$C7="",AG$1="",AG$1="Enthalpy"),"",MEBBaseTableData!AH7/MEBBaseTableData!$C7*100)</f>
        <v/>
      </c>
      <c r="AH6" s="12" t="str">
        <f>IF(OR(MEBBaseTableData!$C7="",AH$1="",AH$1="Enthalpy"),"",MEBBaseTableData!AI7/MEBBaseTableData!$C7*100)</f>
        <v/>
      </c>
      <c r="AI6" s="12" t="str">
        <f>IF(OR(MEBBaseTableData!$C7="",AI$1="",AI$1="Enthalpy"),"",MEBBaseTableData!AJ7/MEBBaseTableData!$C7*100)</f>
        <v/>
      </c>
      <c r="AJ6" s="12" t="str">
        <f>IF(OR(MEBBaseTableData!$C7="",AJ$1="",AJ$1="Enthalpy"),"",MEBBaseTableData!AK7/MEBBaseTableData!$C7*100)</f>
        <v/>
      </c>
    </row>
    <row r="7" spans="1:36" x14ac:dyDescent="0.15">
      <c r="A7" s="10" t="str">
        <f>IF(MEBBaseTableData!A8="","",MEBBaseTableData!A8)</f>
        <v>Coke Nuts{zh}焦丁</v>
      </c>
      <c r="C7" s="12">
        <f>IF(OR(MEBBaseTableData!$C8="",C$1="",C$1="Enthalpy"),"",MEBBaseTableData!D8/MEBBaseTableData!$C8*100)</f>
        <v>0</v>
      </c>
      <c r="D7" s="12">
        <f>IF(OR(MEBBaseTableData!$C8="",D$1="",D$1="Enthalpy"),"",MEBBaseTableData!E8/MEBBaseTableData!$C8*100)</f>
        <v>5.7047994504741961E-2</v>
      </c>
      <c r="E7" s="12">
        <f>IF(OR(MEBBaseTableData!$C8="",E$1="",E$1="Enthalpy"),"",MEBBaseTableData!F8/MEBBaseTableData!$C8*100)</f>
        <v>4.8135279999576536E-2</v>
      </c>
      <c r="F7" s="12">
        <f>IF(OR(MEBBaseTableData!$C8="",F$1="",F$1="Enthalpy"),"",MEBBaseTableData!G8/MEBBaseTableData!$C8*100)</f>
        <v>2.7127433151765881</v>
      </c>
      <c r="G7" s="12">
        <f>IF(OR(MEBBaseTableData!$C8="",G$1="",G$1="Enthalpy"),"",MEBBaseTableData!H8/MEBBaseTableData!$C8*100)</f>
        <v>2.1877911713308116</v>
      </c>
      <c r="H7" s="12">
        <f>IF(OR(MEBBaseTableData!$C8="",H$1="",H$1="Enthalpy"),"",MEBBaseTableData!I8/MEBBaseTableData!$C8*100)</f>
        <v>0</v>
      </c>
      <c r="I7" s="12">
        <f>IF(OR(MEBBaseTableData!$C8="",I$1="",I$1="Enthalpy"),"",MEBBaseTableData!J8/MEBBaseTableData!$C8*100)</f>
        <v>0</v>
      </c>
      <c r="J7" s="12">
        <f>IF(OR(MEBBaseTableData!$C8="",J$1="",J$1="Enthalpy"),"",MEBBaseTableData!K8/MEBBaseTableData!$C8*100)</f>
        <v>0</v>
      </c>
      <c r="K7" s="12">
        <f>IF(OR(MEBBaseTableData!$C8="",K$1="",K$1="Enthalpy"),"",MEBBaseTableData!L8/MEBBaseTableData!$C8*100)</f>
        <v>0</v>
      </c>
      <c r="L7" s="12">
        <f>IF(OR(MEBBaseTableData!$C8="",L$1="",L$1="Enthalpy"),"",MEBBaseTableData!M8/MEBBaseTableData!$C8*100)</f>
        <v>0</v>
      </c>
      <c r="M7" s="12">
        <f>IF(OR(MEBBaseTableData!$C8="",M$1="",M$1="Enthalpy"),"",MEBBaseTableData!N8/MEBBaseTableData!$C8*100)</f>
        <v>0.81765477489530658</v>
      </c>
      <c r="N7" s="12">
        <f>IF(OR(MEBBaseTableData!$C8="",N$1="",N$1="Enthalpy"),"",MEBBaseTableData!O8/MEBBaseTableData!$C8*100)</f>
        <v>84.757761096335472</v>
      </c>
      <c r="O7" s="12">
        <f>IF(OR(MEBBaseTableData!$C8="",O$1="",O$1="Enthalpy"),"",MEBBaseTableData!P8/MEBBaseTableData!$C8*100)</f>
        <v>0.11097556885933646</v>
      </c>
      <c r="P7" s="12">
        <f>IF(OR(MEBBaseTableData!$C8="",P$1="",P$1="Enthalpy"),"",MEBBaseTableData!Q8/MEBBaseTableData!$C8*100)</f>
        <v>0</v>
      </c>
      <c r="Q7" s="12">
        <f>IF(OR(MEBBaseTableData!$C8="",Q$1="",Q$1="Enthalpy"),"",MEBBaseTableData!R8/MEBBaseTableData!$C8*100)</f>
        <v>6.3192887538001301</v>
      </c>
      <c r="R7" s="12">
        <f>IF(OR(MEBBaseTableData!$C8="",R$1="",R$1="Enthalpy"),"",MEBBaseTableData!S8/MEBBaseTableData!$C8*100)</f>
        <v>0</v>
      </c>
      <c r="S7" s="12">
        <f>IF(OR(MEBBaseTableData!$C8="",S$1="",S$1="Enthalpy"),"",MEBBaseTableData!T8/MEBBaseTableData!$C8*100)</f>
        <v>0</v>
      </c>
      <c r="T7" s="12">
        <f>IF(OR(MEBBaseTableData!$C8="",T$1="",T$1="Enthalpy"),"",MEBBaseTableData!U8/MEBBaseTableData!$C8*100)</f>
        <v>0</v>
      </c>
      <c r="U7" s="12">
        <f>IF(OR(MEBBaseTableData!$C8="",U$1="",U$1="Enthalpy"),"",MEBBaseTableData!V8/MEBBaseTableData!$C8*100)</f>
        <v>0.99178840565270265</v>
      </c>
      <c r="V7" s="12">
        <f>IF(OR(MEBBaseTableData!$C8="",V$1="",V$1="Enthalpy"),"",MEBBaseTableData!W8/MEBBaseTableData!$C8*100)</f>
        <v>7033.7081808471485</v>
      </c>
      <c r="W7" s="12" t="str">
        <f>IF(OR(MEBBaseTableData!$C8="",W$1="",W$1="Enthalpy"),"",MEBBaseTableData!X8/MEBBaseTableData!$C8*100)</f>
        <v/>
      </c>
      <c r="X7" s="12" t="str">
        <f>IF(OR(MEBBaseTableData!$C8="",X$1="",X$1="Enthalpy",X$1="Temp"),"",MEBBaseTableData!Y8/MEBBaseTableData!$C8*100)</f>
        <v/>
      </c>
      <c r="Y7" s="12" t="str">
        <f>IF(OR(MEBBaseTableData!$C8="",Y$1="",Y$1="Enthalpy"),"",MEBBaseTableData!Z8/MEBBaseTableData!$C8*100)</f>
        <v/>
      </c>
      <c r="Z7" s="12" t="str">
        <f>IF(OR(MEBBaseTableData!$C8="",Z$1="",Z$1="Enthalpy"),"",MEBBaseTableData!AA8/MEBBaseTableData!$C8*100)</f>
        <v/>
      </c>
      <c r="AA7" s="12" t="str">
        <f>IF(OR(MEBBaseTableData!$C8="",AA$1="",AA$1="Enthalpy"),"",MEBBaseTableData!AB8/MEBBaseTableData!$C8*100)</f>
        <v/>
      </c>
      <c r="AB7" s="12" t="str">
        <f>IF(OR(MEBBaseTableData!$C8="",AB$1="",AB$1="Enthalpy"),"",MEBBaseTableData!AC8/MEBBaseTableData!$C8*100)</f>
        <v/>
      </c>
      <c r="AC7" s="12" t="str">
        <f>IF(OR(MEBBaseTableData!$C8="",AC$1="",AC$1="Enthalpy"),"",MEBBaseTableData!AD8/MEBBaseTableData!$C8*100)</f>
        <v/>
      </c>
      <c r="AD7" s="12" t="str">
        <f>IF(OR(MEBBaseTableData!$C8="",AD$1="",AD$1="Enthalpy"),"",MEBBaseTableData!AE8/MEBBaseTableData!$C8*100)</f>
        <v/>
      </c>
      <c r="AE7" s="12" t="str">
        <f>IF(OR(MEBBaseTableData!$C8="",AE$1="",AE$1="Enthalpy"),"",MEBBaseTableData!AF8/MEBBaseTableData!$C8*100)</f>
        <v/>
      </c>
      <c r="AF7" s="12" t="str">
        <f>IF(OR(MEBBaseTableData!$C8="",AF$1="",AF$1="Enthalpy"),"",MEBBaseTableData!AG8/MEBBaseTableData!$C8*100)</f>
        <v/>
      </c>
      <c r="AG7" s="12" t="str">
        <f>IF(OR(MEBBaseTableData!$C8="",AG$1="",AG$1="Enthalpy"),"",MEBBaseTableData!AH8/MEBBaseTableData!$C8*100)</f>
        <v/>
      </c>
      <c r="AH7" s="12" t="str">
        <f>IF(OR(MEBBaseTableData!$C8="",AH$1="",AH$1="Enthalpy"),"",MEBBaseTableData!AI8/MEBBaseTableData!$C8*100)</f>
        <v/>
      </c>
      <c r="AI7" s="12" t="str">
        <f>IF(OR(MEBBaseTableData!$C8="",AI$1="",AI$1="Enthalpy"),"",MEBBaseTableData!AJ8/MEBBaseTableData!$C8*100)</f>
        <v/>
      </c>
      <c r="AJ7" s="12" t="str">
        <f>IF(OR(MEBBaseTableData!$C8="",AJ$1="",AJ$1="Enthalpy"),"",MEBBaseTableData!AK8/MEBBaseTableData!$C8*100)</f>
        <v/>
      </c>
    </row>
    <row r="8" spans="1:36" x14ac:dyDescent="0.15">
      <c r="A8" s="10" t="str">
        <f>IF(MEBBaseTableData!A9="","",MEBBaseTableData!A9)</f>
        <v>PCI</v>
      </c>
      <c r="C8" s="12">
        <f>IF(OR(MEBBaseTableData!$C9="",C$1="",C$1="Enthalpy"),"",MEBBaseTableData!D9/MEBBaseTableData!$C9*100)</f>
        <v>0</v>
      </c>
      <c r="D8" s="12">
        <f>IF(OR(MEBBaseTableData!$C9="",D$1="",D$1="Enthalpy"),"",MEBBaseTableData!E9/MEBBaseTableData!$C9*100)</f>
        <v>0.49920497876815362</v>
      </c>
      <c r="E8" s="12">
        <f>IF(OR(MEBBaseTableData!$C9="",E$1="",E$1="Enthalpy"),"",MEBBaseTableData!F9/MEBBaseTableData!$C9*100)</f>
        <v>6.6697105925360781E-2</v>
      </c>
      <c r="F8" s="12">
        <f>IF(OR(MEBBaseTableData!$C9="",F$1="",F$1="Enthalpy"),"",MEBBaseTableData!G9/MEBBaseTableData!$C9*100)</f>
        <v>2.1103742711578399</v>
      </c>
      <c r="G8" s="12">
        <f>IF(OR(MEBBaseTableData!$C9="",G$1="",G$1="Enthalpy"),"",MEBBaseTableData!H9/MEBBaseTableData!$C9*100)</f>
        <v>1.8884735395635128</v>
      </c>
      <c r="H8" s="12">
        <f>IF(OR(MEBBaseTableData!$C9="",H$1="",H$1="Enthalpy"),"",MEBBaseTableData!I9/MEBBaseTableData!$C9*100)</f>
        <v>0</v>
      </c>
      <c r="I8" s="12">
        <f>IF(OR(MEBBaseTableData!$C9="",I$1="",I$1="Enthalpy"),"",MEBBaseTableData!J9/MEBBaseTableData!$C9*100)</f>
        <v>0</v>
      </c>
      <c r="J8" s="12">
        <f>IF(OR(MEBBaseTableData!$C9="",J$1="",J$1="Enthalpy"),"",MEBBaseTableData!K9/MEBBaseTableData!$C9*100)</f>
        <v>0</v>
      </c>
      <c r="K8" s="12">
        <f>IF(OR(MEBBaseTableData!$C9="",K$1="",K$1="Enthalpy"),"",MEBBaseTableData!L9/MEBBaseTableData!$C9*100)</f>
        <v>0</v>
      </c>
      <c r="L8" s="12">
        <f>IF(OR(MEBBaseTableData!$C9="",L$1="",L$1="Enthalpy"),"",MEBBaseTableData!M9/MEBBaseTableData!$C9*100)</f>
        <v>0</v>
      </c>
      <c r="M8" s="12">
        <f>IF(OR(MEBBaseTableData!$C9="",M$1="",M$1="Enthalpy"),"",MEBBaseTableData!N9/MEBBaseTableData!$C9*100)</f>
        <v>0</v>
      </c>
      <c r="N8" s="12">
        <f>IF(OR(MEBBaseTableData!$C9="",N$1="",N$1="Enthalpy"),"",MEBBaseTableData!O9/MEBBaseTableData!$C9*100)</f>
        <v>71.073672978792075</v>
      </c>
      <c r="O8" s="12">
        <f>IF(OR(MEBBaseTableData!$C9="",O$1="",O$1="Enthalpy"),"",MEBBaseTableData!P9/MEBBaseTableData!$C9*100)</f>
        <v>0.16017538963253508</v>
      </c>
      <c r="P8" s="12">
        <f>IF(OR(MEBBaseTableData!$C9="",P$1="",P$1="Enthalpy"),"",MEBBaseTableData!Q9/MEBBaseTableData!$C9*100)</f>
        <v>0</v>
      </c>
      <c r="Q8" s="12">
        <f>IF(OR(MEBBaseTableData!$C9="",Q$1="",Q$1="Enthalpy"),"",MEBBaseTableData!R9/MEBBaseTableData!$C9*100)</f>
        <v>5.5985737406223546</v>
      </c>
      <c r="R8" s="12">
        <f>IF(OR(MEBBaseTableData!$C9="",R$1="",R$1="Enthalpy"),"",MEBBaseTableData!S9/MEBBaseTableData!$C9*100)</f>
        <v>0</v>
      </c>
      <c r="S8" s="12">
        <f>IF(OR(MEBBaseTableData!$C9="",S$1="",S$1="Enthalpy"),"",MEBBaseTableData!T9/MEBBaseTableData!$C9*100)</f>
        <v>0</v>
      </c>
      <c r="T8" s="12">
        <f>IF(OR(MEBBaseTableData!$C9="",T$1="",T$1="Enthalpy"),"",MEBBaseTableData!U9/MEBBaseTableData!$C9*100)</f>
        <v>0</v>
      </c>
      <c r="U8" s="12">
        <f>IF(OR(MEBBaseTableData!$C9="",U$1="",U$1="Enthalpy"),"",MEBBaseTableData!V9/MEBBaseTableData!$C9*100)</f>
        <v>1.4314870916301432</v>
      </c>
      <c r="V8" s="12">
        <f>IF(OR(MEBBaseTableData!$C9="",V$1="",V$1="Enthalpy"),"",MEBBaseTableData!W9/MEBBaseTableData!$C9*100)</f>
        <v>1936.7726078622966</v>
      </c>
      <c r="W8" s="12" t="str">
        <f>IF(OR(MEBBaseTableData!$C9="",W$1="",W$1="Enthalpy"),"",MEBBaseTableData!X9/MEBBaseTableData!$C9*100)</f>
        <v/>
      </c>
      <c r="X8" s="12" t="str">
        <f>IF(OR(MEBBaseTableData!$C9="",X$1="",X$1="Enthalpy",X$1="Temp"),"",MEBBaseTableData!Y9/MEBBaseTableData!$C9*100)</f>
        <v/>
      </c>
      <c r="Y8" s="12" t="str">
        <f>IF(OR(MEBBaseTableData!$C9="",Y$1="",Y$1="Enthalpy"),"",MEBBaseTableData!Z9/MEBBaseTableData!$C9*100)</f>
        <v/>
      </c>
      <c r="Z8" s="12" t="str">
        <f>IF(OR(MEBBaseTableData!$C9="",Z$1="",Z$1="Enthalpy"),"",MEBBaseTableData!AA9/MEBBaseTableData!$C9*100)</f>
        <v/>
      </c>
      <c r="AA8" s="12" t="str">
        <f>IF(OR(MEBBaseTableData!$C9="",AA$1="",AA$1="Enthalpy"),"",MEBBaseTableData!AB9/MEBBaseTableData!$C9*100)</f>
        <v/>
      </c>
      <c r="AB8" s="12" t="str">
        <f>IF(OR(MEBBaseTableData!$C9="",AB$1="",AB$1="Enthalpy"),"",MEBBaseTableData!AC9/MEBBaseTableData!$C9*100)</f>
        <v/>
      </c>
      <c r="AC8" s="12" t="str">
        <f>IF(OR(MEBBaseTableData!$C9="",AC$1="",AC$1="Enthalpy"),"",MEBBaseTableData!AD9/MEBBaseTableData!$C9*100)</f>
        <v/>
      </c>
      <c r="AD8" s="12" t="str">
        <f>IF(OR(MEBBaseTableData!$C9="",AD$1="",AD$1="Enthalpy"),"",MEBBaseTableData!AE9/MEBBaseTableData!$C9*100)</f>
        <v/>
      </c>
      <c r="AE8" s="12" t="str">
        <f>IF(OR(MEBBaseTableData!$C9="",AE$1="",AE$1="Enthalpy"),"",MEBBaseTableData!AF9/MEBBaseTableData!$C9*100)</f>
        <v/>
      </c>
      <c r="AF8" s="12" t="str">
        <f>IF(OR(MEBBaseTableData!$C9="",AF$1="",AF$1="Enthalpy"),"",MEBBaseTableData!AG9/MEBBaseTableData!$C9*100)</f>
        <v/>
      </c>
      <c r="AG8" s="12" t="str">
        <f>IF(OR(MEBBaseTableData!$C9="",AG$1="",AG$1="Enthalpy"),"",MEBBaseTableData!AH9/MEBBaseTableData!$C9*100)</f>
        <v/>
      </c>
      <c r="AH8" s="12" t="str">
        <f>IF(OR(MEBBaseTableData!$C9="",AH$1="",AH$1="Enthalpy"),"",MEBBaseTableData!AI9/MEBBaseTableData!$C9*100)</f>
        <v/>
      </c>
      <c r="AI8" s="12" t="str">
        <f>IF(OR(MEBBaseTableData!$C9="",AI$1="",AI$1="Enthalpy"),"",MEBBaseTableData!AJ9/MEBBaseTableData!$C9*100)</f>
        <v/>
      </c>
      <c r="AJ8" s="12" t="str">
        <f>IF(OR(MEBBaseTableData!$C9="",AJ$1="",AJ$1="Enthalpy"),"",MEBBaseTableData!AK9/MEBBaseTableData!$C9*100)</f>
        <v/>
      </c>
    </row>
    <row r="9" spans="1:36" x14ac:dyDescent="0.15">
      <c r="A9" s="10" t="str">
        <f>IF(MEBBaseTableData!A10="","",MEBBaseTableData!A10)</f>
        <v>{zh}美国球团</v>
      </c>
      <c r="C9" s="12">
        <f>IF(OR(MEBBaseTableData!$C10="",C$1="",C$1="Enthalpy"),"",MEBBaseTableData!D10/MEBBaseTableData!$C10*100)</f>
        <v>63.265085981297418</v>
      </c>
      <c r="D9" s="12">
        <f>IF(OR(MEBBaseTableData!$C10="",D$1="",D$1="Enthalpy"),"",MEBBaseTableData!E10/MEBBaseTableData!$C10*100)</f>
        <v>0.53951630564977004</v>
      </c>
      <c r="E9" s="12">
        <f>IF(OR(MEBBaseTableData!$C10="",E$1="",E$1="Enthalpy"),"",MEBBaseTableData!F10/MEBBaseTableData!$C10*100)</f>
        <v>0.17508717988075356</v>
      </c>
      <c r="F9" s="12">
        <f>IF(OR(MEBBaseTableData!$C10="",F$1="",F$1="Enthalpy"),"",MEBBaseTableData!G10/MEBBaseTableData!$C10*100)</f>
        <v>2.1986230287936728</v>
      </c>
      <c r="G9" s="12">
        <f>IF(OR(MEBBaseTableData!$C10="",G$1="",G$1="Enthalpy"),"",MEBBaseTableData!H10/MEBBaseTableData!$C10*100)</f>
        <v>0.10244379553860916</v>
      </c>
      <c r="H9" s="12">
        <f>IF(OR(MEBBaseTableData!$C10="",H$1="",H$1="Enthalpy"),"",MEBBaseTableData!I10/MEBBaseTableData!$C10*100)</f>
        <v>0.1049327927693922</v>
      </c>
      <c r="I9" s="12">
        <f>IF(OR(MEBBaseTableData!$C10="",I$1="",I$1="Enthalpy"),"",MEBBaseTableData!J10/MEBBaseTableData!$C10*100)</f>
        <v>5.8020420815200688E-3</v>
      </c>
      <c r="J9" s="12">
        <f>IF(OR(MEBBaseTableData!$C10="",J$1="",J$1="Enthalpy"),"",MEBBaseTableData!K10/MEBBaseTableData!$C10*100)</f>
        <v>0.10769565981369088</v>
      </c>
      <c r="K9" s="12">
        <f>IF(OR(MEBBaseTableData!$C10="",K$1="",K$1="Enthalpy"),"",MEBBaseTableData!L10/MEBBaseTableData!$C10*100)</f>
        <v>7.6324031104024082E-2</v>
      </c>
      <c r="L9" s="12">
        <f>IF(OR(MEBBaseTableData!$C10="",L$1="",L$1="Enthalpy"),"",MEBBaseTableData!M10/MEBBaseTableData!$C10*100)</f>
        <v>1.0645799996852879E-2</v>
      </c>
      <c r="M9" s="12">
        <f>IF(OR(MEBBaseTableData!$C10="",M$1="",M$1="Enthalpy"),"",MEBBaseTableData!N10/MEBBaseTableData!$C10*100)</f>
        <v>2.9033999991416939E-2</v>
      </c>
      <c r="N9" s="12">
        <f>IF(OR(MEBBaseTableData!$C10="",N$1="",N$1="Enthalpy"),"",MEBBaseTableData!O10/MEBBaseTableData!$C10*100)</f>
        <v>0</v>
      </c>
      <c r="O9" s="12">
        <f>IF(OR(MEBBaseTableData!$C10="",O$1="",O$1="Enthalpy"),"",MEBBaseTableData!P10/MEBBaseTableData!$C10*100)</f>
        <v>0.36029997211646286</v>
      </c>
      <c r="P9" s="12">
        <f>IF(OR(MEBBaseTableData!$C10="",P$1="",P$1="Enthalpy"),"",MEBBaseTableData!Q10/MEBBaseTableData!$C10*100)</f>
        <v>0</v>
      </c>
      <c r="Q9" s="12">
        <f>IF(OR(MEBBaseTableData!$C10="",Q$1="",Q$1="Enthalpy"),"",MEBBaseTableData!R10/MEBBaseTableData!$C10*100)</f>
        <v>33.029250859305357</v>
      </c>
      <c r="R9" s="12">
        <f>IF(OR(MEBBaseTableData!$C10="",R$1="",R$1="Enthalpy"),"",MEBBaseTableData!S10/MEBBaseTableData!$C10*100)</f>
        <v>0.23711099992990473</v>
      </c>
      <c r="S9" s="12">
        <f>IF(OR(MEBBaseTableData!$C10="",S$1="",S$1="Enthalpy"),"",MEBBaseTableData!T10/MEBBaseTableData!$C10*100)</f>
        <v>90.0001083356089</v>
      </c>
      <c r="T9" s="12">
        <f>IF(OR(MEBBaseTableData!$C10="",T$1="",T$1="Enthalpy"),"",MEBBaseTableData!U10/MEBBaseTableData!$C10*100)</f>
        <v>0.40647599987983735</v>
      </c>
      <c r="U9" s="12">
        <f>IF(OR(MEBBaseTableData!$C10="",U$1="",U$1="Enthalpy"),"",MEBBaseTableData!V10/MEBBaseTableData!$C10*100)</f>
        <v>3.2200000286102299</v>
      </c>
      <c r="V9" s="12">
        <f>IF(OR(MEBBaseTableData!$C10="",V$1="",V$1="Enthalpy"),"",MEBBaseTableData!W10/MEBBaseTableData!$C10*100)</f>
        <v>1451.2411278977124</v>
      </c>
      <c r="W9" s="12" t="str">
        <f>IF(OR(MEBBaseTableData!$C10="",W$1="",W$1="Enthalpy"),"",MEBBaseTableData!X10/MEBBaseTableData!$C10*100)</f>
        <v/>
      </c>
      <c r="X9" s="12" t="str">
        <f>IF(OR(MEBBaseTableData!$C10="",X$1="",X$1="Enthalpy",X$1="Temp"),"",MEBBaseTableData!Y10/MEBBaseTableData!$C10*100)</f>
        <v/>
      </c>
      <c r="Y9" s="12" t="str">
        <f>IF(OR(MEBBaseTableData!$C10="",Y$1="",Y$1="Enthalpy"),"",MEBBaseTableData!Z10/MEBBaseTableData!$C10*100)</f>
        <v/>
      </c>
      <c r="Z9" s="12" t="str">
        <f>IF(OR(MEBBaseTableData!$C10="",Z$1="",Z$1="Enthalpy"),"",MEBBaseTableData!AA10/MEBBaseTableData!$C10*100)</f>
        <v/>
      </c>
      <c r="AA9" s="12" t="str">
        <f>IF(OR(MEBBaseTableData!$C10="",AA$1="",AA$1="Enthalpy"),"",MEBBaseTableData!AB10/MEBBaseTableData!$C10*100)</f>
        <v/>
      </c>
      <c r="AB9" s="12" t="str">
        <f>IF(OR(MEBBaseTableData!$C10="",AB$1="",AB$1="Enthalpy"),"",MEBBaseTableData!AC10/MEBBaseTableData!$C10*100)</f>
        <v/>
      </c>
      <c r="AC9" s="12" t="str">
        <f>IF(OR(MEBBaseTableData!$C10="",AC$1="",AC$1="Enthalpy"),"",MEBBaseTableData!AD10/MEBBaseTableData!$C10*100)</f>
        <v/>
      </c>
      <c r="AD9" s="12" t="str">
        <f>IF(OR(MEBBaseTableData!$C10="",AD$1="",AD$1="Enthalpy"),"",MEBBaseTableData!AE10/MEBBaseTableData!$C10*100)</f>
        <v/>
      </c>
      <c r="AE9" s="12" t="str">
        <f>IF(OR(MEBBaseTableData!$C10="",AE$1="",AE$1="Enthalpy"),"",MEBBaseTableData!AF10/MEBBaseTableData!$C10*100)</f>
        <v/>
      </c>
      <c r="AF9" s="12" t="str">
        <f>IF(OR(MEBBaseTableData!$C10="",AF$1="",AF$1="Enthalpy"),"",MEBBaseTableData!AG10/MEBBaseTableData!$C10*100)</f>
        <v/>
      </c>
      <c r="AG9" s="12" t="str">
        <f>IF(OR(MEBBaseTableData!$C10="",AG$1="",AG$1="Enthalpy"),"",MEBBaseTableData!AH10/MEBBaseTableData!$C10*100)</f>
        <v/>
      </c>
      <c r="AH9" s="12" t="str">
        <f>IF(OR(MEBBaseTableData!$C10="",AH$1="",AH$1="Enthalpy"),"",MEBBaseTableData!AI10/MEBBaseTableData!$C10*100)</f>
        <v/>
      </c>
      <c r="AI9" s="12" t="str">
        <f>IF(OR(MEBBaseTableData!$C10="",AI$1="",AI$1="Enthalpy"),"",MEBBaseTableData!AJ10/MEBBaseTableData!$C10*100)</f>
        <v/>
      </c>
      <c r="AJ9" s="12" t="str">
        <f>IF(OR(MEBBaseTableData!$C10="",AJ$1="",AJ$1="Enthalpy"),"",MEBBaseTableData!AK10/MEBBaseTableData!$C10*100)</f>
        <v/>
      </c>
    </row>
    <row r="10" spans="1:36" x14ac:dyDescent="0.15">
      <c r="A10" s="10" t="str">
        <f>IF(MEBBaseTableData!A11="","",MEBBaseTableData!A11)</f>
        <v>Blast{zh}风</v>
      </c>
      <c r="C10" s="12">
        <f>IF(OR(MEBBaseTableData!$C11="",C$1="",C$1="Enthalpy"),"",MEBBaseTableData!D11/MEBBaseTableData!$C11*100)</f>
        <v>0</v>
      </c>
      <c r="D10" s="12">
        <f>IF(OR(MEBBaseTableData!$C11="",D$1="",D$1="Enthalpy"),"",MEBBaseTableData!E11/MEBBaseTableData!$C11*100)</f>
        <v>0</v>
      </c>
      <c r="E10" s="12">
        <f>IF(OR(MEBBaseTableData!$C11="",E$1="",E$1="Enthalpy"),"",MEBBaseTableData!F11/MEBBaseTableData!$C11*100)</f>
        <v>0</v>
      </c>
      <c r="F10" s="12">
        <f>IF(OR(MEBBaseTableData!$C11="",F$1="",F$1="Enthalpy"),"",MEBBaseTableData!G11/MEBBaseTableData!$C11*100)</f>
        <v>0</v>
      </c>
      <c r="G10" s="12">
        <f>IF(OR(MEBBaseTableData!$C11="",G$1="",G$1="Enthalpy"),"",MEBBaseTableData!H11/MEBBaseTableData!$C11*100)</f>
        <v>0</v>
      </c>
      <c r="H10" s="12">
        <f>IF(OR(MEBBaseTableData!$C11="",H$1="",H$1="Enthalpy"),"",MEBBaseTableData!I11/MEBBaseTableData!$C11*100)</f>
        <v>0</v>
      </c>
      <c r="I10" s="12">
        <f>IF(OR(MEBBaseTableData!$C11="",I$1="",I$1="Enthalpy"),"",MEBBaseTableData!J11/MEBBaseTableData!$C11*100)</f>
        <v>0</v>
      </c>
      <c r="J10" s="12">
        <f>IF(OR(MEBBaseTableData!$C11="",J$1="",J$1="Enthalpy"),"",MEBBaseTableData!K11/MEBBaseTableData!$C11*100)</f>
        <v>0</v>
      </c>
      <c r="K10" s="12">
        <f>IF(OR(MEBBaseTableData!$C11="",K$1="",K$1="Enthalpy"),"",MEBBaseTableData!L11/MEBBaseTableData!$C11*100)</f>
        <v>0</v>
      </c>
      <c r="L10" s="12">
        <f>IF(OR(MEBBaseTableData!$C11="",L$1="",L$1="Enthalpy"),"",MEBBaseTableData!M11/MEBBaseTableData!$C11*100)</f>
        <v>0</v>
      </c>
      <c r="M10" s="12">
        <f>IF(OR(MEBBaseTableData!$C11="",M$1="",M$1="Enthalpy"),"",MEBBaseTableData!N11/MEBBaseTableData!$C11*100)</f>
        <v>0</v>
      </c>
      <c r="N10" s="12">
        <f>IF(OR(MEBBaseTableData!$C11="",N$1="",N$1="Enthalpy"),"",MEBBaseTableData!O11/MEBBaseTableData!$C11*100)</f>
        <v>0</v>
      </c>
      <c r="O10" s="12">
        <f>IF(OR(MEBBaseTableData!$C11="",O$1="",O$1="Enthalpy"),"",MEBBaseTableData!P11/MEBBaseTableData!$C11*100)</f>
        <v>0.13679717216576628</v>
      </c>
      <c r="P10" s="12">
        <f>IF(OR(MEBBaseTableData!$C11="",P$1="",P$1="Enthalpy"),"",MEBBaseTableData!Q11/MEBBaseTableData!$C11*100)</f>
        <v>71.066361946052751</v>
      </c>
      <c r="Q10" s="12">
        <f>IF(OR(MEBBaseTableData!$C11="",Q$1="",Q$1="Enthalpy"),"",MEBBaseTableData!R11/MEBBaseTableData!$C11*100)</f>
        <v>28.796851727834387</v>
      </c>
      <c r="R10" s="12">
        <f>IF(OR(MEBBaseTableData!$C11="",R$1="",R$1="Enthalpy"),"",MEBBaseTableData!S11/MEBBaseTableData!$C11*100)</f>
        <v>0</v>
      </c>
      <c r="S10" s="12">
        <f>IF(OR(MEBBaseTableData!$C11="",S$1="",S$1="Enthalpy"),"",MEBBaseTableData!T11/MEBBaseTableData!$C11*100)</f>
        <v>0</v>
      </c>
      <c r="T10" s="12">
        <f>IF(OR(MEBBaseTableData!$C11="",T$1="",T$1="Enthalpy"),"",MEBBaseTableData!U11/MEBBaseTableData!$C11*100)</f>
        <v>0</v>
      </c>
      <c r="U10" s="12">
        <f>IF(OR(MEBBaseTableData!$C11="",U$1="",U$1="Enthalpy"),"",MEBBaseTableData!V11/MEBBaseTableData!$C11*100)</f>
        <v>1.2225560154780766</v>
      </c>
      <c r="V10" s="12">
        <f>IF(OR(MEBBaseTableData!$C11="",V$1="",V$1="Enthalpy"),"",MEBBaseTableData!W11/MEBBaseTableData!$C11*100)</f>
        <v>927.92091907579811</v>
      </c>
      <c r="W10" s="12" t="str">
        <f>IF(OR(MEBBaseTableData!$C11="",W$1="",W$1="Enthalpy"),"",MEBBaseTableData!X11/MEBBaseTableData!$C11*100)</f>
        <v/>
      </c>
      <c r="X10" s="12" t="str">
        <f>IF(OR(MEBBaseTableData!$C11="",X$1="",X$1="Enthalpy",X$1="Temp"),"",MEBBaseTableData!Y11/MEBBaseTableData!$C11*100)</f>
        <v/>
      </c>
      <c r="Y10" s="12" t="str">
        <f>IF(OR(MEBBaseTableData!$C11="",Y$1="",Y$1="Enthalpy"),"",MEBBaseTableData!Z11/MEBBaseTableData!$C11*100)</f>
        <v/>
      </c>
      <c r="Z10" s="12" t="str">
        <f>IF(OR(MEBBaseTableData!$C11="",Z$1="",Z$1="Enthalpy"),"",MEBBaseTableData!AA11/MEBBaseTableData!$C11*100)</f>
        <v/>
      </c>
      <c r="AA10" s="12" t="str">
        <f>IF(OR(MEBBaseTableData!$C11="",AA$1="",AA$1="Enthalpy"),"",MEBBaseTableData!AB11/MEBBaseTableData!$C11*100)</f>
        <v/>
      </c>
      <c r="AB10" s="12" t="str">
        <f>IF(OR(MEBBaseTableData!$C11="",AB$1="",AB$1="Enthalpy"),"",MEBBaseTableData!AC11/MEBBaseTableData!$C11*100)</f>
        <v/>
      </c>
      <c r="AC10" s="12" t="str">
        <f>IF(OR(MEBBaseTableData!$C11="",AC$1="",AC$1="Enthalpy"),"",MEBBaseTableData!AD11/MEBBaseTableData!$C11*100)</f>
        <v/>
      </c>
      <c r="AD10" s="12" t="str">
        <f>IF(OR(MEBBaseTableData!$C11="",AD$1="",AD$1="Enthalpy"),"",MEBBaseTableData!AE11/MEBBaseTableData!$C11*100)</f>
        <v/>
      </c>
      <c r="AE10" s="12" t="str">
        <f>IF(OR(MEBBaseTableData!$C11="",AE$1="",AE$1="Enthalpy"),"",MEBBaseTableData!AF11/MEBBaseTableData!$C11*100)</f>
        <v/>
      </c>
      <c r="AF10" s="12" t="str">
        <f>IF(OR(MEBBaseTableData!$C11="",AF$1="",AF$1="Enthalpy"),"",MEBBaseTableData!AG11/MEBBaseTableData!$C11*100)</f>
        <v/>
      </c>
      <c r="AG10" s="12" t="str">
        <f>IF(OR(MEBBaseTableData!$C11="",AG$1="",AG$1="Enthalpy"),"",MEBBaseTableData!AH11/MEBBaseTableData!$C11*100)</f>
        <v/>
      </c>
      <c r="AH10" s="12" t="str">
        <f>IF(OR(MEBBaseTableData!$C11="",AH$1="",AH$1="Enthalpy"),"",MEBBaseTableData!AI11/MEBBaseTableData!$C11*100)</f>
        <v/>
      </c>
      <c r="AI10" s="12" t="str">
        <f>IF(OR(MEBBaseTableData!$C11="",AI$1="",AI$1="Enthalpy"),"",MEBBaseTableData!AJ11/MEBBaseTableData!$C11*100)</f>
        <v/>
      </c>
      <c r="AJ10" s="12" t="str">
        <f>IF(OR(MEBBaseTableData!$C11="",AJ$1="",AJ$1="Enthalpy"),"",MEBBaseTableData!AK11/MEBBaseTableData!$C11*100)</f>
        <v/>
      </c>
    </row>
    <row r="11" spans="1:36" x14ac:dyDescent="0.15">
      <c r="A11" s="10" t="str">
        <f>IF(MEBBaseTableData!A12="","",MEBBaseTableData!A12)</f>
        <v/>
      </c>
      <c r="C11" s="12" t="str">
        <f>IF(OR(MEBBaseTableData!$C12="",C$1="",C$1="Enthalpy"),"",MEBBaseTableData!D12/MEBBaseTableData!$C12*100)</f>
        <v/>
      </c>
      <c r="D11" s="12" t="str">
        <f>IF(OR(MEBBaseTableData!$C12="",D$1="",D$1="Enthalpy"),"",MEBBaseTableData!E12/MEBBaseTableData!$C12*100)</f>
        <v/>
      </c>
      <c r="E11" s="12" t="str">
        <f>IF(OR(MEBBaseTableData!$C12="",E$1="",E$1="Enthalpy"),"",MEBBaseTableData!F12/MEBBaseTableData!$C12*100)</f>
        <v/>
      </c>
      <c r="F11" s="12" t="str">
        <f>IF(OR(MEBBaseTableData!$C12="",F$1="",F$1="Enthalpy"),"",MEBBaseTableData!G12/MEBBaseTableData!$C12*100)</f>
        <v/>
      </c>
      <c r="G11" s="12" t="str">
        <f>IF(OR(MEBBaseTableData!$C12="",G$1="",G$1="Enthalpy"),"",MEBBaseTableData!H12/MEBBaseTableData!$C12*100)</f>
        <v/>
      </c>
      <c r="H11" s="12" t="str">
        <f>IF(OR(MEBBaseTableData!$C12="",H$1="",H$1="Enthalpy"),"",MEBBaseTableData!I12/MEBBaseTableData!$C12*100)</f>
        <v/>
      </c>
      <c r="I11" s="12" t="str">
        <f>IF(OR(MEBBaseTableData!$C12="",I$1="",I$1="Enthalpy"),"",MEBBaseTableData!J12/MEBBaseTableData!$C12*100)</f>
        <v/>
      </c>
      <c r="J11" s="12" t="str">
        <f>IF(OR(MEBBaseTableData!$C12="",J$1="",J$1="Enthalpy"),"",MEBBaseTableData!K12/MEBBaseTableData!$C12*100)</f>
        <v/>
      </c>
      <c r="K11" s="12" t="str">
        <f>IF(OR(MEBBaseTableData!$C12="",K$1="",K$1="Enthalpy"),"",MEBBaseTableData!L12/MEBBaseTableData!$C12*100)</f>
        <v/>
      </c>
      <c r="L11" s="12" t="str">
        <f>IF(OR(MEBBaseTableData!$C12="",L$1="",L$1="Enthalpy"),"",MEBBaseTableData!M12/MEBBaseTableData!$C12*100)</f>
        <v/>
      </c>
      <c r="M11" s="12" t="str">
        <f>IF(OR(MEBBaseTableData!$C12="",M$1="",M$1="Enthalpy"),"",MEBBaseTableData!N12/MEBBaseTableData!$C12*100)</f>
        <v/>
      </c>
      <c r="N11" s="12" t="str">
        <f>IF(OR(MEBBaseTableData!$C12="",N$1="",N$1="Enthalpy"),"",MEBBaseTableData!O12/MEBBaseTableData!$C12*100)</f>
        <v/>
      </c>
      <c r="O11" s="12" t="str">
        <f>IF(OR(MEBBaseTableData!$C12="",O$1="",O$1="Enthalpy"),"",MEBBaseTableData!P12/MEBBaseTableData!$C12*100)</f>
        <v/>
      </c>
      <c r="P11" s="12" t="str">
        <f>IF(OR(MEBBaseTableData!$C12="",P$1="",P$1="Enthalpy"),"",MEBBaseTableData!Q12/MEBBaseTableData!$C12*100)</f>
        <v/>
      </c>
      <c r="Q11" s="12" t="str">
        <f>IF(OR(MEBBaseTableData!$C12="",Q$1="",Q$1="Enthalpy"),"",MEBBaseTableData!R12/MEBBaseTableData!$C12*100)</f>
        <v/>
      </c>
      <c r="R11" s="12" t="str">
        <f>IF(OR(MEBBaseTableData!$C12="",R$1="",R$1="Enthalpy"),"",MEBBaseTableData!S12/MEBBaseTableData!$C12*100)</f>
        <v/>
      </c>
      <c r="S11" s="12" t="str">
        <f>IF(OR(MEBBaseTableData!$C12="",S$1="",S$1="Enthalpy"),"",MEBBaseTableData!T12/MEBBaseTableData!$C12*100)</f>
        <v/>
      </c>
      <c r="T11" s="12" t="str">
        <f>IF(OR(MEBBaseTableData!$C12="",T$1="",T$1="Enthalpy"),"",MEBBaseTableData!U12/MEBBaseTableData!$C12*100)</f>
        <v/>
      </c>
      <c r="U11" s="12" t="str">
        <f>IF(OR(MEBBaseTableData!$C12="",U$1="",U$1="Enthalpy"),"",MEBBaseTableData!V12/MEBBaseTableData!$C12*100)</f>
        <v/>
      </c>
      <c r="V11" s="12" t="str">
        <f>IF(OR(MEBBaseTableData!$C12="",V$1="",V$1="Enthalpy"),"",MEBBaseTableData!W12/MEBBaseTableData!$C12*100)</f>
        <v/>
      </c>
      <c r="W11" s="12" t="str">
        <f>IF(OR(MEBBaseTableData!$C12="",W$1="",W$1="Enthalpy"),"",MEBBaseTableData!X12/MEBBaseTableData!$C12*100)</f>
        <v/>
      </c>
      <c r="X11" s="12" t="str">
        <f>IF(OR(MEBBaseTableData!$C12="",X$1="",X$1="Enthalpy",X$1="Temp"),"",MEBBaseTableData!Y12/MEBBaseTableData!$C12*100)</f>
        <v/>
      </c>
      <c r="Y11" s="12" t="str">
        <f>IF(OR(MEBBaseTableData!$C12="",Y$1="",Y$1="Enthalpy"),"",MEBBaseTableData!Z12/MEBBaseTableData!$C12*100)</f>
        <v/>
      </c>
      <c r="Z11" s="12" t="str">
        <f>IF(OR(MEBBaseTableData!$C12="",Z$1="",Z$1="Enthalpy"),"",MEBBaseTableData!AA12/MEBBaseTableData!$C12*100)</f>
        <v/>
      </c>
      <c r="AA11" s="12" t="str">
        <f>IF(OR(MEBBaseTableData!$C12="",AA$1="",AA$1="Enthalpy"),"",MEBBaseTableData!AB12/MEBBaseTableData!$C12*100)</f>
        <v/>
      </c>
      <c r="AB11" s="12" t="str">
        <f>IF(OR(MEBBaseTableData!$C12="",AB$1="",AB$1="Enthalpy"),"",MEBBaseTableData!AC12/MEBBaseTableData!$C12*100)</f>
        <v/>
      </c>
      <c r="AC11" s="12" t="str">
        <f>IF(OR(MEBBaseTableData!$C12="",AC$1="",AC$1="Enthalpy"),"",MEBBaseTableData!AD12/MEBBaseTableData!$C12*100)</f>
        <v/>
      </c>
      <c r="AD11" s="12" t="str">
        <f>IF(OR(MEBBaseTableData!$C12="",AD$1="",AD$1="Enthalpy"),"",MEBBaseTableData!AE12/MEBBaseTableData!$C12*100)</f>
        <v/>
      </c>
      <c r="AE11" s="12" t="str">
        <f>IF(OR(MEBBaseTableData!$C12="",AE$1="",AE$1="Enthalpy"),"",MEBBaseTableData!AF12/MEBBaseTableData!$C12*100)</f>
        <v/>
      </c>
      <c r="AF11" s="12" t="str">
        <f>IF(OR(MEBBaseTableData!$C12="",AF$1="",AF$1="Enthalpy"),"",MEBBaseTableData!AG12/MEBBaseTableData!$C12*100)</f>
        <v/>
      </c>
      <c r="AG11" s="12" t="str">
        <f>IF(OR(MEBBaseTableData!$C12="",AG$1="",AG$1="Enthalpy"),"",MEBBaseTableData!AH12/MEBBaseTableData!$C12*100)</f>
        <v/>
      </c>
      <c r="AH11" s="12" t="str">
        <f>IF(OR(MEBBaseTableData!$C12="",AH$1="",AH$1="Enthalpy"),"",MEBBaseTableData!AI12/MEBBaseTableData!$C12*100)</f>
        <v/>
      </c>
      <c r="AI11" s="12" t="str">
        <f>IF(OR(MEBBaseTableData!$C12="",AI$1="",AI$1="Enthalpy"),"",MEBBaseTableData!AJ12/MEBBaseTableData!$C12*100)</f>
        <v/>
      </c>
      <c r="AJ11" s="12" t="str">
        <f>IF(OR(MEBBaseTableData!$C12="",AJ$1="",AJ$1="Enthalpy"),"",MEBBaseTableData!AK12/MEBBaseTableData!$C12*100)</f>
        <v/>
      </c>
    </row>
    <row r="12" spans="1:36" x14ac:dyDescent="0.15">
      <c r="A12" s="10" t="str">
        <f>IF(MEBBaseTableData!A13="","",MEBBaseTableData!A13)</f>
        <v/>
      </c>
      <c r="C12" s="12" t="str">
        <f>IF(OR(MEBBaseTableData!$C13="",C$1="",C$1="Enthalpy"),"",MEBBaseTableData!D13/MEBBaseTableData!$C13*100)</f>
        <v/>
      </c>
      <c r="D12" s="12" t="str">
        <f>IF(OR(MEBBaseTableData!$C13="",D$1="",D$1="Enthalpy"),"",MEBBaseTableData!E13/MEBBaseTableData!$C13*100)</f>
        <v/>
      </c>
      <c r="E12" s="12" t="str">
        <f>IF(OR(MEBBaseTableData!$C13="",E$1="",E$1="Enthalpy"),"",MEBBaseTableData!F13/MEBBaseTableData!$C13*100)</f>
        <v/>
      </c>
      <c r="F12" s="12" t="str">
        <f>IF(OR(MEBBaseTableData!$C13="",F$1="",F$1="Enthalpy"),"",MEBBaseTableData!G13/MEBBaseTableData!$C13*100)</f>
        <v/>
      </c>
      <c r="G12" s="12" t="str">
        <f>IF(OR(MEBBaseTableData!$C13="",G$1="",G$1="Enthalpy"),"",MEBBaseTableData!H13/MEBBaseTableData!$C13*100)</f>
        <v/>
      </c>
      <c r="H12" s="12" t="str">
        <f>IF(OR(MEBBaseTableData!$C13="",H$1="",H$1="Enthalpy"),"",MEBBaseTableData!I13/MEBBaseTableData!$C13*100)</f>
        <v/>
      </c>
      <c r="I12" s="12" t="str">
        <f>IF(OR(MEBBaseTableData!$C13="",I$1="",I$1="Enthalpy"),"",MEBBaseTableData!J13/MEBBaseTableData!$C13*100)</f>
        <v/>
      </c>
      <c r="J12" s="12" t="str">
        <f>IF(OR(MEBBaseTableData!$C13="",J$1="",J$1="Enthalpy"),"",MEBBaseTableData!K13/MEBBaseTableData!$C13*100)</f>
        <v/>
      </c>
      <c r="K12" s="12" t="str">
        <f>IF(OR(MEBBaseTableData!$C13="",K$1="",K$1="Enthalpy"),"",MEBBaseTableData!L13/MEBBaseTableData!$C13*100)</f>
        <v/>
      </c>
      <c r="L12" s="12" t="str">
        <f>IF(OR(MEBBaseTableData!$C13="",L$1="",L$1="Enthalpy"),"",MEBBaseTableData!M13/MEBBaseTableData!$C13*100)</f>
        <v/>
      </c>
      <c r="M12" s="12" t="str">
        <f>IF(OR(MEBBaseTableData!$C13="",M$1="",M$1="Enthalpy"),"",MEBBaseTableData!N13/MEBBaseTableData!$C13*100)</f>
        <v/>
      </c>
      <c r="N12" s="12" t="str">
        <f>IF(OR(MEBBaseTableData!$C13="",N$1="",N$1="Enthalpy"),"",MEBBaseTableData!O13/MEBBaseTableData!$C13*100)</f>
        <v/>
      </c>
      <c r="O12" s="12" t="str">
        <f>IF(OR(MEBBaseTableData!$C13="",O$1="",O$1="Enthalpy"),"",MEBBaseTableData!P13/MEBBaseTableData!$C13*100)</f>
        <v/>
      </c>
      <c r="P12" s="12" t="str">
        <f>IF(OR(MEBBaseTableData!$C13="",P$1="",P$1="Enthalpy"),"",MEBBaseTableData!Q13/MEBBaseTableData!$C13*100)</f>
        <v/>
      </c>
      <c r="Q12" s="12" t="str">
        <f>IF(OR(MEBBaseTableData!$C13="",Q$1="",Q$1="Enthalpy"),"",MEBBaseTableData!R13/MEBBaseTableData!$C13*100)</f>
        <v/>
      </c>
      <c r="R12" s="12" t="str">
        <f>IF(OR(MEBBaseTableData!$C13="",R$1="",R$1="Enthalpy"),"",MEBBaseTableData!S13/MEBBaseTableData!$C13*100)</f>
        <v/>
      </c>
      <c r="S12" s="12" t="str">
        <f>IF(OR(MEBBaseTableData!$C13="",S$1="",S$1="Enthalpy"),"",MEBBaseTableData!T13/MEBBaseTableData!$C13*100)</f>
        <v/>
      </c>
      <c r="T12" s="12" t="str">
        <f>IF(OR(MEBBaseTableData!$C13="",T$1="",T$1="Enthalpy"),"",MEBBaseTableData!U13/MEBBaseTableData!$C13*100)</f>
        <v/>
      </c>
      <c r="U12" s="12" t="str">
        <f>IF(OR(MEBBaseTableData!$C13="",U$1="",U$1="Enthalpy"),"",MEBBaseTableData!V13/MEBBaseTableData!$C13*100)</f>
        <v/>
      </c>
      <c r="V12" s="12" t="str">
        <f>IF(OR(MEBBaseTableData!$C13="",V$1="",V$1="Enthalpy"),"",MEBBaseTableData!W13/MEBBaseTableData!$C13*100)</f>
        <v/>
      </c>
      <c r="W12" s="12" t="str">
        <f>IF(OR(MEBBaseTableData!$C13="",W$1="",W$1="Enthalpy"),"",MEBBaseTableData!X13/MEBBaseTableData!$C13*100)</f>
        <v/>
      </c>
      <c r="X12" s="12" t="str">
        <f>IF(OR(MEBBaseTableData!$C13="",X$1="",X$1="Enthalpy",X$1="Temp"),"",MEBBaseTableData!Y13/MEBBaseTableData!$C13*100)</f>
        <v/>
      </c>
      <c r="Y12" s="12" t="str">
        <f>IF(OR(MEBBaseTableData!$C13="",Y$1="",Y$1="Enthalpy"),"",MEBBaseTableData!Z13/MEBBaseTableData!$C13*100)</f>
        <v/>
      </c>
      <c r="Z12" s="12" t="str">
        <f>IF(OR(MEBBaseTableData!$C13="",Z$1="",Z$1="Enthalpy"),"",MEBBaseTableData!AA13/MEBBaseTableData!$C13*100)</f>
        <v/>
      </c>
      <c r="AA12" s="12" t="str">
        <f>IF(OR(MEBBaseTableData!$C13="",AA$1="",AA$1="Enthalpy"),"",MEBBaseTableData!AB13/MEBBaseTableData!$C13*100)</f>
        <v/>
      </c>
      <c r="AB12" s="12" t="str">
        <f>IF(OR(MEBBaseTableData!$C13="",AB$1="",AB$1="Enthalpy"),"",MEBBaseTableData!AC13/MEBBaseTableData!$C13*100)</f>
        <v/>
      </c>
      <c r="AC12" s="12" t="str">
        <f>IF(OR(MEBBaseTableData!$C13="",AC$1="",AC$1="Enthalpy"),"",MEBBaseTableData!AD13/MEBBaseTableData!$C13*100)</f>
        <v/>
      </c>
      <c r="AD12" s="12" t="str">
        <f>IF(OR(MEBBaseTableData!$C13="",AD$1="",AD$1="Enthalpy"),"",MEBBaseTableData!AE13/MEBBaseTableData!$C13*100)</f>
        <v/>
      </c>
      <c r="AE12" s="12" t="str">
        <f>IF(OR(MEBBaseTableData!$C13="",AE$1="",AE$1="Enthalpy"),"",MEBBaseTableData!AF13/MEBBaseTableData!$C13*100)</f>
        <v/>
      </c>
      <c r="AF12" s="12" t="str">
        <f>IF(OR(MEBBaseTableData!$C13="",AF$1="",AF$1="Enthalpy"),"",MEBBaseTableData!AG13/MEBBaseTableData!$C13*100)</f>
        <v/>
      </c>
      <c r="AG12" s="12" t="str">
        <f>IF(OR(MEBBaseTableData!$C13="",AG$1="",AG$1="Enthalpy"),"",MEBBaseTableData!AH13/MEBBaseTableData!$C13*100)</f>
        <v/>
      </c>
      <c r="AH12" s="12" t="str">
        <f>IF(OR(MEBBaseTableData!$C13="",AH$1="",AH$1="Enthalpy"),"",MEBBaseTableData!AI13/MEBBaseTableData!$C13*100)</f>
        <v/>
      </c>
      <c r="AI12" s="12" t="str">
        <f>IF(OR(MEBBaseTableData!$C13="",AI$1="",AI$1="Enthalpy"),"",MEBBaseTableData!AJ13/MEBBaseTableData!$C13*100)</f>
        <v/>
      </c>
      <c r="AJ12" s="12" t="str">
        <f>IF(OR(MEBBaseTableData!$C13="",AJ$1="",AJ$1="Enthalpy"),"",MEBBaseTableData!AK13/MEBBaseTableData!$C13*100)</f>
        <v/>
      </c>
    </row>
    <row r="13" spans="1:36" x14ac:dyDescent="0.15">
      <c r="A13" s="10" t="str">
        <f>IF(MEBBaseTableData!A14="","",MEBBaseTableData!A14)</f>
        <v/>
      </c>
      <c r="C13" s="12" t="str">
        <f>IF(OR(MEBBaseTableData!$C14="",C$1="",C$1="Enthalpy"),"",MEBBaseTableData!D14/MEBBaseTableData!$C14*100)</f>
        <v/>
      </c>
      <c r="D13" s="12" t="str">
        <f>IF(OR(MEBBaseTableData!$C14="",D$1="",D$1="Enthalpy"),"",MEBBaseTableData!E14/MEBBaseTableData!$C14*100)</f>
        <v/>
      </c>
      <c r="E13" s="12" t="str">
        <f>IF(OR(MEBBaseTableData!$C14="",E$1="",E$1="Enthalpy"),"",MEBBaseTableData!F14/MEBBaseTableData!$C14*100)</f>
        <v/>
      </c>
      <c r="F13" s="12" t="str">
        <f>IF(OR(MEBBaseTableData!$C14="",F$1="",F$1="Enthalpy"),"",MEBBaseTableData!G14/MEBBaseTableData!$C14*100)</f>
        <v/>
      </c>
      <c r="G13" s="12" t="str">
        <f>IF(OR(MEBBaseTableData!$C14="",G$1="",G$1="Enthalpy"),"",MEBBaseTableData!H14/MEBBaseTableData!$C14*100)</f>
        <v/>
      </c>
      <c r="H13" s="12" t="str">
        <f>IF(OR(MEBBaseTableData!$C14="",H$1="",H$1="Enthalpy"),"",MEBBaseTableData!I14/MEBBaseTableData!$C14*100)</f>
        <v/>
      </c>
      <c r="I13" s="12" t="str">
        <f>IF(OR(MEBBaseTableData!$C14="",I$1="",I$1="Enthalpy"),"",MEBBaseTableData!J14/MEBBaseTableData!$C14*100)</f>
        <v/>
      </c>
      <c r="J13" s="12" t="str">
        <f>IF(OR(MEBBaseTableData!$C14="",J$1="",J$1="Enthalpy"),"",MEBBaseTableData!K14/MEBBaseTableData!$C14*100)</f>
        <v/>
      </c>
      <c r="K13" s="12" t="str">
        <f>IF(OR(MEBBaseTableData!$C14="",K$1="",K$1="Enthalpy"),"",MEBBaseTableData!L14/MEBBaseTableData!$C14*100)</f>
        <v/>
      </c>
      <c r="L13" s="12" t="str">
        <f>IF(OR(MEBBaseTableData!$C14="",L$1="",L$1="Enthalpy"),"",MEBBaseTableData!M14/MEBBaseTableData!$C14*100)</f>
        <v/>
      </c>
      <c r="M13" s="12" t="str">
        <f>IF(OR(MEBBaseTableData!$C14="",M$1="",M$1="Enthalpy"),"",MEBBaseTableData!N14/MEBBaseTableData!$C14*100)</f>
        <v/>
      </c>
      <c r="N13" s="12" t="str">
        <f>IF(OR(MEBBaseTableData!$C14="",N$1="",N$1="Enthalpy"),"",MEBBaseTableData!O14/MEBBaseTableData!$C14*100)</f>
        <v/>
      </c>
      <c r="O13" s="12" t="str">
        <f>IF(OR(MEBBaseTableData!$C14="",O$1="",O$1="Enthalpy"),"",MEBBaseTableData!P14/MEBBaseTableData!$C14*100)</f>
        <v/>
      </c>
      <c r="P13" s="12" t="str">
        <f>IF(OR(MEBBaseTableData!$C14="",P$1="",P$1="Enthalpy"),"",MEBBaseTableData!Q14/MEBBaseTableData!$C14*100)</f>
        <v/>
      </c>
      <c r="Q13" s="12" t="str">
        <f>IF(OR(MEBBaseTableData!$C14="",Q$1="",Q$1="Enthalpy"),"",MEBBaseTableData!R14/MEBBaseTableData!$C14*100)</f>
        <v/>
      </c>
      <c r="R13" s="12" t="str">
        <f>IF(OR(MEBBaseTableData!$C14="",R$1="",R$1="Enthalpy"),"",MEBBaseTableData!S14/MEBBaseTableData!$C14*100)</f>
        <v/>
      </c>
      <c r="S13" s="12" t="str">
        <f>IF(OR(MEBBaseTableData!$C14="",S$1="",S$1="Enthalpy"),"",MEBBaseTableData!T14/MEBBaseTableData!$C14*100)</f>
        <v/>
      </c>
      <c r="T13" s="12" t="str">
        <f>IF(OR(MEBBaseTableData!$C14="",T$1="",T$1="Enthalpy"),"",MEBBaseTableData!U14/MEBBaseTableData!$C14*100)</f>
        <v/>
      </c>
      <c r="U13" s="12" t="str">
        <f>IF(OR(MEBBaseTableData!$C14="",U$1="",U$1="Enthalpy"),"",MEBBaseTableData!V14/MEBBaseTableData!$C14*100)</f>
        <v/>
      </c>
      <c r="V13" s="12" t="str">
        <f>IF(OR(MEBBaseTableData!$C14="",V$1="",V$1="Enthalpy"),"",MEBBaseTableData!W14/MEBBaseTableData!$C14*100)</f>
        <v/>
      </c>
      <c r="W13" s="12" t="str">
        <f>IF(OR(MEBBaseTableData!$C14="",W$1="",W$1="Enthalpy"),"",MEBBaseTableData!X14/MEBBaseTableData!$C14*100)</f>
        <v/>
      </c>
      <c r="X13" s="12" t="str">
        <f>IF(OR(MEBBaseTableData!$C14="",X$1="",X$1="Enthalpy",X$1="Temp"),"",MEBBaseTableData!Y14/MEBBaseTableData!$C14*100)</f>
        <v/>
      </c>
      <c r="Y13" s="12" t="str">
        <f>IF(OR(MEBBaseTableData!$C14="",Y$1="",Y$1="Enthalpy"),"",MEBBaseTableData!Z14/MEBBaseTableData!$C14*100)</f>
        <v/>
      </c>
      <c r="Z13" s="12" t="str">
        <f>IF(OR(MEBBaseTableData!$C14="",Z$1="",Z$1="Enthalpy"),"",MEBBaseTableData!AA14/MEBBaseTableData!$C14*100)</f>
        <v/>
      </c>
      <c r="AA13" s="12" t="str">
        <f>IF(OR(MEBBaseTableData!$C14="",AA$1="",AA$1="Enthalpy"),"",MEBBaseTableData!AB14/MEBBaseTableData!$C14*100)</f>
        <v/>
      </c>
      <c r="AB13" s="12" t="str">
        <f>IF(OR(MEBBaseTableData!$C14="",AB$1="",AB$1="Enthalpy"),"",MEBBaseTableData!AC14/MEBBaseTableData!$C14*100)</f>
        <v/>
      </c>
      <c r="AC13" s="12" t="str">
        <f>IF(OR(MEBBaseTableData!$C14="",AC$1="",AC$1="Enthalpy"),"",MEBBaseTableData!AD14/MEBBaseTableData!$C14*100)</f>
        <v/>
      </c>
      <c r="AD13" s="12" t="str">
        <f>IF(OR(MEBBaseTableData!$C14="",AD$1="",AD$1="Enthalpy"),"",MEBBaseTableData!AE14/MEBBaseTableData!$C14*100)</f>
        <v/>
      </c>
      <c r="AE13" s="12" t="str">
        <f>IF(OR(MEBBaseTableData!$C14="",AE$1="",AE$1="Enthalpy"),"",MEBBaseTableData!AF14/MEBBaseTableData!$C14*100)</f>
        <v/>
      </c>
      <c r="AF13" s="12" t="str">
        <f>IF(OR(MEBBaseTableData!$C14="",AF$1="",AF$1="Enthalpy"),"",MEBBaseTableData!AG14/MEBBaseTableData!$C14*100)</f>
        <v/>
      </c>
      <c r="AG13" s="12" t="str">
        <f>IF(OR(MEBBaseTableData!$C14="",AG$1="",AG$1="Enthalpy"),"",MEBBaseTableData!AH14/MEBBaseTableData!$C14*100)</f>
        <v/>
      </c>
      <c r="AH13" s="12" t="str">
        <f>IF(OR(MEBBaseTableData!$C14="",AH$1="",AH$1="Enthalpy"),"",MEBBaseTableData!AI14/MEBBaseTableData!$C14*100)</f>
        <v/>
      </c>
      <c r="AI13" s="12" t="str">
        <f>IF(OR(MEBBaseTableData!$C14="",AI$1="",AI$1="Enthalpy"),"",MEBBaseTableData!AJ14/MEBBaseTableData!$C14*100)</f>
        <v/>
      </c>
      <c r="AJ13" s="12" t="str">
        <f>IF(OR(MEBBaseTableData!$C14="",AJ$1="",AJ$1="Enthalpy"),"",MEBBaseTableData!AK14/MEBBaseTableData!$C14*100)</f>
        <v/>
      </c>
    </row>
    <row r="14" spans="1:36" x14ac:dyDescent="0.15">
      <c r="A14" s="10" t="str">
        <f>IF(MEBBaseTableData!A15="","",MEBBaseTableData!A15)</f>
        <v/>
      </c>
      <c r="C14" s="12" t="str">
        <f>IF(OR(MEBBaseTableData!$C15="",C$1="",C$1="Enthalpy"),"",MEBBaseTableData!D15/MEBBaseTableData!$C15*100)</f>
        <v/>
      </c>
      <c r="D14" s="12" t="str">
        <f>IF(OR(MEBBaseTableData!$C15="",D$1="",D$1="Enthalpy"),"",MEBBaseTableData!E15/MEBBaseTableData!$C15*100)</f>
        <v/>
      </c>
      <c r="E14" s="12" t="str">
        <f>IF(OR(MEBBaseTableData!$C15="",E$1="",E$1="Enthalpy"),"",MEBBaseTableData!F15/MEBBaseTableData!$C15*100)</f>
        <v/>
      </c>
      <c r="F14" s="12" t="str">
        <f>IF(OR(MEBBaseTableData!$C15="",F$1="",F$1="Enthalpy"),"",MEBBaseTableData!G15/MEBBaseTableData!$C15*100)</f>
        <v/>
      </c>
      <c r="G14" s="12" t="str">
        <f>IF(OR(MEBBaseTableData!$C15="",G$1="",G$1="Enthalpy"),"",MEBBaseTableData!H15/MEBBaseTableData!$C15*100)</f>
        <v/>
      </c>
      <c r="H14" s="12" t="str">
        <f>IF(OR(MEBBaseTableData!$C15="",H$1="",H$1="Enthalpy"),"",MEBBaseTableData!I15/MEBBaseTableData!$C15*100)</f>
        <v/>
      </c>
      <c r="I14" s="12" t="str">
        <f>IF(OR(MEBBaseTableData!$C15="",I$1="",I$1="Enthalpy"),"",MEBBaseTableData!J15/MEBBaseTableData!$C15*100)</f>
        <v/>
      </c>
      <c r="J14" s="12" t="str">
        <f>IF(OR(MEBBaseTableData!$C15="",J$1="",J$1="Enthalpy"),"",MEBBaseTableData!K15/MEBBaseTableData!$C15*100)</f>
        <v/>
      </c>
      <c r="K14" s="12" t="str">
        <f>IF(OR(MEBBaseTableData!$C15="",K$1="",K$1="Enthalpy"),"",MEBBaseTableData!L15/MEBBaseTableData!$C15*100)</f>
        <v/>
      </c>
      <c r="L14" s="12" t="str">
        <f>IF(OR(MEBBaseTableData!$C15="",L$1="",L$1="Enthalpy"),"",MEBBaseTableData!M15/MEBBaseTableData!$C15*100)</f>
        <v/>
      </c>
      <c r="M14" s="12" t="str">
        <f>IF(OR(MEBBaseTableData!$C15="",M$1="",M$1="Enthalpy"),"",MEBBaseTableData!N15/MEBBaseTableData!$C15*100)</f>
        <v/>
      </c>
      <c r="N14" s="12" t="str">
        <f>IF(OR(MEBBaseTableData!$C15="",N$1="",N$1="Enthalpy"),"",MEBBaseTableData!O15/MEBBaseTableData!$C15*100)</f>
        <v/>
      </c>
      <c r="O14" s="12" t="str">
        <f>IF(OR(MEBBaseTableData!$C15="",O$1="",O$1="Enthalpy"),"",MEBBaseTableData!P15/MEBBaseTableData!$C15*100)</f>
        <v/>
      </c>
      <c r="P14" s="12" t="str">
        <f>IF(OR(MEBBaseTableData!$C15="",P$1="",P$1="Enthalpy"),"",MEBBaseTableData!Q15/MEBBaseTableData!$C15*100)</f>
        <v/>
      </c>
      <c r="Q14" s="12" t="str">
        <f>IF(OR(MEBBaseTableData!$C15="",Q$1="",Q$1="Enthalpy"),"",MEBBaseTableData!R15/MEBBaseTableData!$C15*100)</f>
        <v/>
      </c>
      <c r="R14" s="12" t="str">
        <f>IF(OR(MEBBaseTableData!$C15="",R$1="",R$1="Enthalpy"),"",MEBBaseTableData!S15/MEBBaseTableData!$C15*100)</f>
        <v/>
      </c>
      <c r="S14" s="12" t="str">
        <f>IF(OR(MEBBaseTableData!$C15="",S$1="",S$1="Enthalpy"),"",MEBBaseTableData!T15/MEBBaseTableData!$C15*100)</f>
        <v/>
      </c>
      <c r="T14" s="12" t="str">
        <f>IF(OR(MEBBaseTableData!$C15="",T$1="",T$1="Enthalpy"),"",MEBBaseTableData!U15/MEBBaseTableData!$C15*100)</f>
        <v/>
      </c>
      <c r="U14" s="12" t="str">
        <f>IF(OR(MEBBaseTableData!$C15="",U$1="",U$1="Enthalpy"),"",MEBBaseTableData!V15/MEBBaseTableData!$C15*100)</f>
        <v/>
      </c>
      <c r="V14" s="12" t="str">
        <f>IF(OR(MEBBaseTableData!$C15="",V$1="",V$1="Enthalpy"),"",MEBBaseTableData!W15/MEBBaseTableData!$C15*100)</f>
        <v/>
      </c>
      <c r="W14" s="12" t="str">
        <f>IF(OR(MEBBaseTableData!$C15="",W$1="",W$1="Enthalpy"),"",MEBBaseTableData!X15/MEBBaseTableData!$C15*100)</f>
        <v/>
      </c>
      <c r="X14" s="12" t="str">
        <f>IF(OR(MEBBaseTableData!$C15="",X$1="",X$1="Enthalpy",X$1="Temp"),"",MEBBaseTableData!Y15/MEBBaseTableData!$C15*100)</f>
        <v/>
      </c>
      <c r="Y14" s="12" t="str">
        <f>IF(OR(MEBBaseTableData!$C15="",Y$1="",Y$1="Enthalpy"),"",MEBBaseTableData!Z15/MEBBaseTableData!$C15*100)</f>
        <v/>
      </c>
      <c r="Z14" s="12" t="str">
        <f>IF(OR(MEBBaseTableData!$C15="",Z$1="",Z$1="Enthalpy"),"",MEBBaseTableData!AA15/MEBBaseTableData!$C15*100)</f>
        <v/>
      </c>
      <c r="AA14" s="12" t="str">
        <f>IF(OR(MEBBaseTableData!$C15="",AA$1="",AA$1="Enthalpy"),"",MEBBaseTableData!AB15/MEBBaseTableData!$C15*100)</f>
        <v/>
      </c>
      <c r="AB14" s="12" t="str">
        <f>IF(OR(MEBBaseTableData!$C15="",AB$1="",AB$1="Enthalpy"),"",MEBBaseTableData!AC15/MEBBaseTableData!$C15*100)</f>
        <v/>
      </c>
      <c r="AC14" s="12" t="str">
        <f>IF(OR(MEBBaseTableData!$C15="",AC$1="",AC$1="Enthalpy"),"",MEBBaseTableData!AD15/MEBBaseTableData!$C15*100)</f>
        <v/>
      </c>
      <c r="AD14" s="12" t="str">
        <f>IF(OR(MEBBaseTableData!$C15="",AD$1="",AD$1="Enthalpy"),"",MEBBaseTableData!AE15/MEBBaseTableData!$C15*100)</f>
        <v/>
      </c>
      <c r="AE14" s="12" t="str">
        <f>IF(OR(MEBBaseTableData!$C15="",AE$1="",AE$1="Enthalpy"),"",MEBBaseTableData!AF15/MEBBaseTableData!$C15*100)</f>
        <v/>
      </c>
      <c r="AF14" s="12" t="str">
        <f>IF(OR(MEBBaseTableData!$C15="",AF$1="",AF$1="Enthalpy"),"",MEBBaseTableData!AG15/MEBBaseTableData!$C15*100)</f>
        <v/>
      </c>
      <c r="AG14" s="12" t="str">
        <f>IF(OR(MEBBaseTableData!$C15="",AG$1="",AG$1="Enthalpy"),"",MEBBaseTableData!AH15/MEBBaseTableData!$C15*100)</f>
        <v/>
      </c>
      <c r="AH14" s="12" t="str">
        <f>IF(OR(MEBBaseTableData!$C15="",AH$1="",AH$1="Enthalpy"),"",MEBBaseTableData!AI15/MEBBaseTableData!$C15*100)</f>
        <v/>
      </c>
      <c r="AI14" s="12" t="str">
        <f>IF(OR(MEBBaseTableData!$C15="",AI$1="",AI$1="Enthalpy"),"",MEBBaseTableData!AJ15/MEBBaseTableData!$C15*100)</f>
        <v/>
      </c>
      <c r="AJ14" s="12" t="str">
        <f>IF(OR(MEBBaseTableData!$C15="",AJ$1="",AJ$1="Enthalpy"),"",MEBBaseTableData!AK15/MEBBaseTableData!$C15*100)</f>
        <v/>
      </c>
    </row>
    <row r="15" spans="1:36" x14ac:dyDescent="0.15">
      <c r="A15" s="10" t="str">
        <f>IF(MEBBaseTableData!A16="","",MEBBaseTableData!A16)</f>
        <v/>
      </c>
      <c r="C15" s="12" t="str">
        <f>IF(OR(MEBBaseTableData!$C16="",C$1="",C$1="Enthalpy"),"",MEBBaseTableData!D16/MEBBaseTableData!$C16*100)</f>
        <v/>
      </c>
      <c r="D15" s="12" t="str">
        <f>IF(OR(MEBBaseTableData!$C16="",D$1="",D$1="Enthalpy"),"",MEBBaseTableData!E16/MEBBaseTableData!$C16*100)</f>
        <v/>
      </c>
      <c r="E15" s="12" t="str">
        <f>IF(OR(MEBBaseTableData!$C16="",E$1="",E$1="Enthalpy"),"",MEBBaseTableData!F16/MEBBaseTableData!$C16*100)</f>
        <v/>
      </c>
      <c r="F15" s="12" t="str">
        <f>IF(OR(MEBBaseTableData!$C16="",F$1="",F$1="Enthalpy"),"",MEBBaseTableData!G16/MEBBaseTableData!$C16*100)</f>
        <v/>
      </c>
      <c r="G15" s="12" t="str">
        <f>IF(OR(MEBBaseTableData!$C16="",G$1="",G$1="Enthalpy"),"",MEBBaseTableData!H16/MEBBaseTableData!$C16*100)</f>
        <v/>
      </c>
      <c r="H15" s="12" t="str">
        <f>IF(OR(MEBBaseTableData!$C16="",H$1="",H$1="Enthalpy"),"",MEBBaseTableData!I16/MEBBaseTableData!$C16*100)</f>
        <v/>
      </c>
      <c r="I15" s="12" t="str">
        <f>IF(OR(MEBBaseTableData!$C16="",I$1="",I$1="Enthalpy"),"",MEBBaseTableData!J16/MEBBaseTableData!$C16*100)</f>
        <v/>
      </c>
      <c r="J15" s="12" t="str">
        <f>IF(OR(MEBBaseTableData!$C16="",J$1="",J$1="Enthalpy"),"",MEBBaseTableData!K16/MEBBaseTableData!$C16*100)</f>
        <v/>
      </c>
      <c r="K15" s="12" t="str">
        <f>IF(OR(MEBBaseTableData!$C16="",K$1="",K$1="Enthalpy"),"",MEBBaseTableData!L16/MEBBaseTableData!$C16*100)</f>
        <v/>
      </c>
      <c r="L15" s="12" t="str">
        <f>IF(OR(MEBBaseTableData!$C16="",L$1="",L$1="Enthalpy"),"",MEBBaseTableData!M16/MEBBaseTableData!$C16*100)</f>
        <v/>
      </c>
      <c r="M15" s="12" t="str">
        <f>IF(OR(MEBBaseTableData!$C16="",M$1="",M$1="Enthalpy"),"",MEBBaseTableData!N16/MEBBaseTableData!$C16*100)</f>
        <v/>
      </c>
      <c r="N15" s="12" t="str">
        <f>IF(OR(MEBBaseTableData!$C16="",N$1="",N$1="Enthalpy"),"",MEBBaseTableData!O16/MEBBaseTableData!$C16*100)</f>
        <v/>
      </c>
      <c r="O15" s="12" t="str">
        <f>IF(OR(MEBBaseTableData!$C16="",O$1="",O$1="Enthalpy"),"",MEBBaseTableData!P16/MEBBaseTableData!$C16*100)</f>
        <v/>
      </c>
      <c r="P15" s="12" t="str">
        <f>IF(OR(MEBBaseTableData!$C16="",P$1="",P$1="Enthalpy"),"",MEBBaseTableData!Q16/MEBBaseTableData!$C16*100)</f>
        <v/>
      </c>
      <c r="Q15" s="12" t="str">
        <f>IF(OR(MEBBaseTableData!$C16="",Q$1="",Q$1="Enthalpy"),"",MEBBaseTableData!R16/MEBBaseTableData!$C16*100)</f>
        <v/>
      </c>
      <c r="R15" s="12" t="str">
        <f>IF(OR(MEBBaseTableData!$C16="",R$1="",R$1="Enthalpy"),"",MEBBaseTableData!S16/MEBBaseTableData!$C16*100)</f>
        <v/>
      </c>
      <c r="S15" s="12" t="str">
        <f>IF(OR(MEBBaseTableData!$C16="",S$1="",S$1="Enthalpy"),"",MEBBaseTableData!T16/MEBBaseTableData!$C16*100)</f>
        <v/>
      </c>
      <c r="T15" s="12" t="str">
        <f>IF(OR(MEBBaseTableData!$C16="",T$1="",T$1="Enthalpy"),"",MEBBaseTableData!U16/MEBBaseTableData!$C16*100)</f>
        <v/>
      </c>
      <c r="U15" s="12" t="str">
        <f>IF(OR(MEBBaseTableData!$C16="",U$1="",U$1="Enthalpy"),"",MEBBaseTableData!V16/MEBBaseTableData!$C16*100)</f>
        <v/>
      </c>
      <c r="V15" s="12" t="str">
        <f>IF(OR(MEBBaseTableData!$C16="",V$1="",V$1="Enthalpy"),"",MEBBaseTableData!W16/MEBBaseTableData!$C16*100)</f>
        <v/>
      </c>
      <c r="W15" s="12" t="str">
        <f>IF(OR(MEBBaseTableData!$C16="",W$1="",W$1="Enthalpy"),"",MEBBaseTableData!X16/MEBBaseTableData!$C16*100)</f>
        <v/>
      </c>
      <c r="X15" s="12" t="str">
        <f>IF(OR(MEBBaseTableData!$C16="",X$1="",X$1="Enthalpy",X$1="Temp"),"",MEBBaseTableData!Y16/MEBBaseTableData!$C16*100)</f>
        <v/>
      </c>
      <c r="Y15" s="12" t="str">
        <f>IF(OR(MEBBaseTableData!$C16="",Y$1="",Y$1="Enthalpy"),"",MEBBaseTableData!Z16/MEBBaseTableData!$C16*100)</f>
        <v/>
      </c>
      <c r="Z15" s="12" t="str">
        <f>IF(OR(MEBBaseTableData!$C16="",Z$1="",Z$1="Enthalpy"),"",MEBBaseTableData!AA16/MEBBaseTableData!$C16*100)</f>
        <v/>
      </c>
      <c r="AA15" s="12" t="str">
        <f>IF(OR(MEBBaseTableData!$C16="",AA$1="",AA$1="Enthalpy"),"",MEBBaseTableData!AB16/MEBBaseTableData!$C16*100)</f>
        <v/>
      </c>
      <c r="AB15" s="12" t="str">
        <f>IF(OR(MEBBaseTableData!$C16="",AB$1="",AB$1="Enthalpy"),"",MEBBaseTableData!AC16/MEBBaseTableData!$C16*100)</f>
        <v/>
      </c>
      <c r="AC15" s="12" t="str">
        <f>IF(OR(MEBBaseTableData!$C16="",AC$1="",AC$1="Enthalpy"),"",MEBBaseTableData!AD16/MEBBaseTableData!$C16*100)</f>
        <v/>
      </c>
      <c r="AD15" s="12" t="str">
        <f>IF(OR(MEBBaseTableData!$C16="",AD$1="",AD$1="Enthalpy"),"",MEBBaseTableData!AE16/MEBBaseTableData!$C16*100)</f>
        <v/>
      </c>
      <c r="AE15" s="12" t="str">
        <f>IF(OR(MEBBaseTableData!$C16="",AE$1="",AE$1="Enthalpy"),"",MEBBaseTableData!AF16/MEBBaseTableData!$C16*100)</f>
        <v/>
      </c>
      <c r="AF15" s="12" t="str">
        <f>IF(OR(MEBBaseTableData!$C16="",AF$1="",AF$1="Enthalpy"),"",MEBBaseTableData!AG16/MEBBaseTableData!$C16*100)</f>
        <v/>
      </c>
      <c r="AG15" s="12" t="str">
        <f>IF(OR(MEBBaseTableData!$C16="",AG$1="",AG$1="Enthalpy"),"",MEBBaseTableData!AH16/MEBBaseTableData!$C16*100)</f>
        <v/>
      </c>
      <c r="AH15" s="12" t="str">
        <f>IF(OR(MEBBaseTableData!$C16="",AH$1="",AH$1="Enthalpy"),"",MEBBaseTableData!AI16/MEBBaseTableData!$C16*100)</f>
        <v/>
      </c>
      <c r="AI15" s="12" t="str">
        <f>IF(OR(MEBBaseTableData!$C16="",AI$1="",AI$1="Enthalpy"),"",MEBBaseTableData!AJ16/MEBBaseTableData!$C16*100)</f>
        <v/>
      </c>
      <c r="AJ15" s="12" t="str">
        <f>IF(OR(MEBBaseTableData!$C16="",AJ$1="",AJ$1="Enthalpy"),"",MEBBaseTableData!AK16/MEBBaseTableData!$C16*100)</f>
        <v/>
      </c>
    </row>
    <row r="16" spans="1:36" x14ac:dyDescent="0.15">
      <c r="A16" s="10" t="str">
        <f>IF(MEBBaseTableData!A17="","",MEBBaseTableData!A17)</f>
        <v/>
      </c>
      <c r="C16" s="12" t="str">
        <f>IF(OR(MEBBaseTableData!$C17="",C$1="",C$1="Enthalpy"),"",MEBBaseTableData!D17/MEBBaseTableData!$C17*100)</f>
        <v/>
      </c>
      <c r="D16" s="12" t="str">
        <f>IF(OR(MEBBaseTableData!$C17="",D$1="",D$1="Enthalpy"),"",MEBBaseTableData!E17/MEBBaseTableData!$C17*100)</f>
        <v/>
      </c>
      <c r="E16" s="12" t="str">
        <f>IF(OR(MEBBaseTableData!$C17="",E$1="",E$1="Enthalpy"),"",MEBBaseTableData!F17/MEBBaseTableData!$C17*100)</f>
        <v/>
      </c>
      <c r="F16" s="12" t="str">
        <f>IF(OR(MEBBaseTableData!$C17="",F$1="",F$1="Enthalpy"),"",MEBBaseTableData!G17/MEBBaseTableData!$C17*100)</f>
        <v/>
      </c>
      <c r="G16" s="12" t="str">
        <f>IF(OR(MEBBaseTableData!$C17="",G$1="",G$1="Enthalpy"),"",MEBBaseTableData!H17/MEBBaseTableData!$C17*100)</f>
        <v/>
      </c>
      <c r="H16" s="12" t="str">
        <f>IF(OR(MEBBaseTableData!$C17="",H$1="",H$1="Enthalpy"),"",MEBBaseTableData!I17/MEBBaseTableData!$C17*100)</f>
        <v/>
      </c>
      <c r="I16" s="12" t="str">
        <f>IF(OR(MEBBaseTableData!$C17="",I$1="",I$1="Enthalpy"),"",MEBBaseTableData!J17/MEBBaseTableData!$C17*100)</f>
        <v/>
      </c>
      <c r="J16" s="12" t="str">
        <f>IF(OR(MEBBaseTableData!$C17="",J$1="",J$1="Enthalpy"),"",MEBBaseTableData!K17/MEBBaseTableData!$C17*100)</f>
        <v/>
      </c>
      <c r="K16" s="12" t="str">
        <f>IF(OR(MEBBaseTableData!$C17="",K$1="",K$1="Enthalpy"),"",MEBBaseTableData!L17/MEBBaseTableData!$C17*100)</f>
        <v/>
      </c>
      <c r="L16" s="12" t="str">
        <f>IF(OR(MEBBaseTableData!$C17="",L$1="",L$1="Enthalpy"),"",MEBBaseTableData!M17/MEBBaseTableData!$C17*100)</f>
        <v/>
      </c>
      <c r="M16" s="12" t="str">
        <f>IF(OR(MEBBaseTableData!$C17="",M$1="",M$1="Enthalpy"),"",MEBBaseTableData!N17/MEBBaseTableData!$C17*100)</f>
        <v/>
      </c>
      <c r="N16" s="12" t="str">
        <f>IF(OR(MEBBaseTableData!$C17="",N$1="",N$1="Enthalpy"),"",MEBBaseTableData!O17/MEBBaseTableData!$C17*100)</f>
        <v/>
      </c>
      <c r="O16" s="12" t="str">
        <f>IF(OR(MEBBaseTableData!$C17="",O$1="",O$1="Enthalpy"),"",MEBBaseTableData!P17/MEBBaseTableData!$C17*100)</f>
        <v/>
      </c>
      <c r="P16" s="12" t="str">
        <f>IF(OR(MEBBaseTableData!$C17="",P$1="",P$1="Enthalpy"),"",MEBBaseTableData!Q17/MEBBaseTableData!$C17*100)</f>
        <v/>
      </c>
      <c r="Q16" s="12" t="str">
        <f>IF(OR(MEBBaseTableData!$C17="",Q$1="",Q$1="Enthalpy"),"",MEBBaseTableData!R17/MEBBaseTableData!$C17*100)</f>
        <v/>
      </c>
      <c r="R16" s="12" t="str">
        <f>IF(OR(MEBBaseTableData!$C17="",R$1="",R$1="Enthalpy"),"",MEBBaseTableData!S17/MEBBaseTableData!$C17*100)</f>
        <v/>
      </c>
      <c r="S16" s="12" t="str">
        <f>IF(OR(MEBBaseTableData!$C17="",S$1="",S$1="Enthalpy"),"",MEBBaseTableData!T17/MEBBaseTableData!$C17*100)</f>
        <v/>
      </c>
      <c r="T16" s="12" t="str">
        <f>IF(OR(MEBBaseTableData!$C17="",T$1="",T$1="Enthalpy"),"",MEBBaseTableData!U17/MEBBaseTableData!$C17*100)</f>
        <v/>
      </c>
      <c r="U16" s="12" t="str">
        <f>IF(OR(MEBBaseTableData!$C17="",U$1="",U$1="Enthalpy"),"",MEBBaseTableData!V17/MEBBaseTableData!$C17*100)</f>
        <v/>
      </c>
      <c r="V16" s="12" t="str">
        <f>IF(OR(MEBBaseTableData!$C17="",V$1="",V$1="Enthalpy"),"",MEBBaseTableData!W17/MEBBaseTableData!$C17*100)</f>
        <v/>
      </c>
      <c r="W16" s="12" t="str">
        <f>IF(OR(MEBBaseTableData!$C17="",W$1="",W$1="Enthalpy"),"",MEBBaseTableData!X17/MEBBaseTableData!$C17*100)</f>
        <v/>
      </c>
      <c r="X16" s="12" t="str">
        <f>IF(OR(MEBBaseTableData!$C17="",X$1="",X$1="Enthalpy",X$1="Temp"),"",MEBBaseTableData!Y17/MEBBaseTableData!$C17*100)</f>
        <v/>
      </c>
      <c r="Y16" s="12" t="str">
        <f>IF(OR(MEBBaseTableData!$C17="",Y$1="",Y$1="Enthalpy"),"",MEBBaseTableData!Z17/MEBBaseTableData!$C17*100)</f>
        <v/>
      </c>
      <c r="Z16" s="12" t="str">
        <f>IF(OR(MEBBaseTableData!$C17="",Z$1="",Z$1="Enthalpy"),"",MEBBaseTableData!AA17/MEBBaseTableData!$C17*100)</f>
        <v/>
      </c>
      <c r="AA16" s="12" t="str">
        <f>IF(OR(MEBBaseTableData!$C17="",AA$1="",AA$1="Enthalpy"),"",MEBBaseTableData!AB17/MEBBaseTableData!$C17*100)</f>
        <v/>
      </c>
      <c r="AB16" s="12" t="str">
        <f>IF(OR(MEBBaseTableData!$C17="",AB$1="",AB$1="Enthalpy"),"",MEBBaseTableData!AC17/MEBBaseTableData!$C17*100)</f>
        <v/>
      </c>
      <c r="AC16" s="12" t="str">
        <f>IF(OR(MEBBaseTableData!$C17="",AC$1="",AC$1="Enthalpy"),"",MEBBaseTableData!AD17/MEBBaseTableData!$C17*100)</f>
        <v/>
      </c>
      <c r="AD16" s="12" t="str">
        <f>IF(OR(MEBBaseTableData!$C17="",AD$1="",AD$1="Enthalpy"),"",MEBBaseTableData!AE17/MEBBaseTableData!$C17*100)</f>
        <v/>
      </c>
      <c r="AE16" s="12" t="str">
        <f>IF(OR(MEBBaseTableData!$C17="",AE$1="",AE$1="Enthalpy"),"",MEBBaseTableData!AF17/MEBBaseTableData!$C17*100)</f>
        <v/>
      </c>
      <c r="AF16" s="12" t="str">
        <f>IF(OR(MEBBaseTableData!$C17="",AF$1="",AF$1="Enthalpy"),"",MEBBaseTableData!AG17/MEBBaseTableData!$C17*100)</f>
        <v/>
      </c>
      <c r="AG16" s="12" t="str">
        <f>IF(OR(MEBBaseTableData!$C17="",AG$1="",AG$1="Enthalpy"),"",MEBBaseTableData!AH17/MEBBaseTableData!$C17*100)</f>
        <v/>
      </c>
      <c r="AH16" s="12" t="str">
        <f>IF(OR(MEBBaseTableData!$C17="",AH$1="",AH$1="Enthalpy"),"",MEBBaseTableData!AI17/MEBBaseTableData!$C17*100)</f>
        <v/>
      </c>
      <c r="AI16" s="12" t="str">
        <f>IF(OR(MEBBaseTableData!$C17="",AI$1="",AI$1="Enthalpy"),"",MEBBaseTableData!AJ17/MEBBaseTableData!$C17*100)</f>
        <v/>
      </c>
      <c r="AJ16" s="12" t="str">
        <f>IF(OR(MEBBaseTableData!$C17="",AJ$1="",AJ$1="Enthalpy"),"",MEBBaseTableData!AK17/MEBBaseTableData!$C17*100)</f>
        <v/>
      </c>
    </row>
    <row r="17" spans="1:36" x14ac:dyDescent="0.15">
      <c r="A17" s="10" t="str">
        <f>IF(MEBBaseTableData!A18="","",MEBBaseTableData!A18)</f>
        <v/>
      </c>
      <c r="C17" s="12" t="str">
        <f>IF(OR(MEBBaseTableData!$C18="",C$1="",C$1="Enthalpy"),"",MEBBaseTableData!D18/MEBBaseTableData!$C18*100)</f>
        <v/>
      </c>
      <c r="D17" s="12" t="str">
        <f>IF(OR(MEBBaseTableData!$C18="",D$1="",D$1="Enthalpy"),"",MEBBaseTableData!E18/MEBBaseTableData!$C18*100)</f>
        <v/>
      </c>
      <c r="E17" s="12" t="str">
        <f>IF(OR(MEBBaseTableData!$C18="",E$1="",E$1="Enthalpy"),"",MEBBaseTableData!F18/MEBBaseTableData!$C18*100)</f>
        <v/>
      </c>
      <c r="F17" s="12" t="str">
        <f>IF(OR(MEBBaseTableData!$C18="",F$1="",F$1="Enthalpy"),"",MEBBaseTableData!G18/MEBBaseTableData!$C18*100)</f>
        <v/>
      </c>
      <c r="G17" s="12" t="str">
        <f>IF(OR(MEBBaseTableData!$C18="",G$1="",G$1="Enthalpy"),"",MEBBaseTableData!H18/MEBBaseTableData!$C18*100)</f>
        <v/>
      </c>
      <c r="H17" s="12" t="str">
        <f>IF(OR(MEBBaseTableData!$C18="",H$1="",H$1="Enthalpy"),"",MEBBaseTableData!I18/MEBBaseTableData!$C18*100)</f>
        <v/>
      </c>
      <c r="I17" s="12" t="str">
        <f>IF(OR(MEBBaseTableData!$C18="",I$1="",I$1="Enthalpy"),"",MEBBaseTableData!J18/MEBBaseTableData!$C18*100)</f>
        <v/>
      </c>
      <c r="J17" s="12" t="str">
        <f>IF(OR(MEBBaseTableData!$C18="",J$1="",J$1="Enthalpy"),"",MEBBaseTableData!K18/MEBBaseTableData!$C18*100)</f>
        <v/>
      </c>
      <c r="K17" s="12" t="str">
        <f>IF(OR(MEBBaseTableData!$C18="",K$1="",K$1="Enthalpy"),"",MEBBaseTableData!L18/MEBBaseTableData!$C18*100)</f>
        <v/>
      </c>
      <c r="L17" s="12" t="str">
        <f>IF(OR(MEBBaseTableData!$C18="",L$1="",L$1="Enthalpy"),"",MEBBaseTableData!M18/MEBBaseTableData!$C18*100)</f>
        <v/>
      </c>
      <c r="M17" s="12" t="str">
        <f>IF(OR(MEBBaseTableData!$C18="",M$1="",M$1="Enthalpy"),"",MEBBaseTableData!N18/MEBBaseTableData!$C18*100)</f>
        <v/>
      </c>
      <c r="N17" s="12" t="str">
        <f>IF(OR(MEBBaseTableData!$C18="",N$1="",N$1="Enthalpy"),"",MEBBaseTableData!O18/MEBBaseTableData!$C18*100)</f>
        <v/>
      </c>
      <c r="O17" s="12" t="str">
        <f>IF(OR(MEBBaseTableData!$C18="",O$1="",O$1="Enthalpy"),"",MEBBaseTableData!P18/MEBBaseTableData!$C18*100)</f>
        <v/>
      </c>
      <c r="P17" s="12" t="str">
        <f>IF(OR(MEBBaseTableData!$C18="",P$1="",P$1="Enthalpy"),"",MEBBaseTableData!Q18/MEBBaseTableData!$C18*100)</f>
        <v/>
      </c>
      <c r="Q17" s="12" t="str">
        <f>IF(OR(MEBBaseTableData!$C18="",Q$1="",Q$1="Enthalpy"),"",MEBBaseTableData!R18/MEBBaseTableData!$C18*100)</f>
        <v/>
      </c>
      <c r="R17" s="12" t="str">
        <f>IF(OR(MEBBaseTableData!$C18="",R$1="",R$1="Enthalpy"),"",MEBBaseTableData!S18/MEBBaseTableData!$C18*100)</f>
        <v/>
      </c>
      <c r="S17" s="12" t="str">
        <f>IF(OR(MEBBaseTableData!$C18="",S$1="",S$1="Enthalpy"),"",MEBBaseTableData!T18/MEBBaseTableData!$C18*100)</f>
        <v/>
      </c>
      <c r="T17" s="12" t="str">
        <f>IF(OR(MEBBaseTableData!$C18="",T$1="",T$1="Enthalpy"),"",MEBBaseTableData!U18/MEBBaseTableData!$C18*100)</f>
        <v/>
      </c>
      <c r="U17" s="12" t="str">
        <f>IF(OR(MEBBaseTableData!$C18="",U$1="",U$1="Enthalpy"),"",MEBBaseTableData!V18/MEBBaseTableData!$C18*100)</f>
        <v/>
      </c>
      <c r="V17" s="12" t="str">
        <f>IF(OR(MEBBaseTableData!$C18="",V$1="",V$1="Enthalpy"),"",MEBBaseTableData!W18/MEBBaseTableData!$C18*100)</f>
        <v/>
      </c>
      <c r="W17" s="12" t="str">
        <f>IF(OR(MEBBaseTableData!$C18="",W$1="",W$1="Enthalpy"),"",MEBBaseTableData!X18/MEBBaseTableData!$C18*100)</f>
        <v/>
      </c>
      <c r="X17" s="12" t="str">
        <f>IF(OR(MEBBaseTableData!$C18="",X$1="",X$1="Enthalpy",X$1="Temp"),"",MEBBaseTableData!Y18/MEBBaseTableData!$C18*100)</f>
        <v/>
      </c>
      <c r="Y17" s="12" t="str">
        <f>IF(OR(MEBBaseTableData!$C18="",Y$1="",Y$1="Enthalpy"),"",MEBBaseTableData!Z18/MEBBaseTableData!$C18*100)</f>
        <v/>
      </c>
      <c r="Z17" s="12" t="str">
        <f>IF(OR(MEBBaseTableData!$C18="",Z$1="",Z$1="Enthalpy"),"",MEBBaseTableData!AA18/MEBBaseTableData!$C18*100)</f>
        <v/>
      </c>
      <c r="AA17" s="12" t="str">
        <f>IF(OR(MEBBaseTableData!$C18="",AA$1="",AA$1="Enthalpy"),"",MEBBaseTableData!AB18/MEBBaseTableData!$C18*100)</f>
        <v/>
      </c>
      <c r="AB17" s="12" t="str">
        <f>IF(OR(MEBBaseTableData!$C18="",AB$1="",AB$1="Enthalpy"),"",MEBBaseTableData!AC18/MEBBaseTableData!$C18*100)</f>
        <v/>
      </c>
      <c r="AC17" s="12" t="str">
        <f>IF(OR(MEBBaseTableData!$C18="",AC$1="",AC$1="Enthalpy"),"",MEBBaseTableData!AD18/MEBBaseTableData!$C18*100)</f>
        <v/>
      </c>
      <c r="AD17" s="12" t="str">
        <f>IF(OR(MEBBaseTableData!$C18="",AD$1="",AD$1="Enthalpy"),"",MEBBaseTableData!AE18/MEBBaseTableData!$C18*100)</f>
        <v/>
      </c>
      <c r="AE17" s="12" t="str">
        <f>IF(OR(MEBBaseTableData!$C18="",AE$1="",AE$1="Enthalpy"),"",MEBBaseTableData!AF18/MEBBaseTableData!$C18*100)</f>
        <v/>
      </c>
      <c r="AF17" s="12" t="str">
        <f>IF(OR(MEBBaseTableData!$C18="",AF$1="",AF$1="Enthalpy"),"",MEBBaseTableData!AG18/MEBBaseTableData!$C18*100)</f>
        <v/>
      </c>
      <c r="AG17" s="12" t="str">
        <f>IF(OR(MEBBaseTableData!$C18="",AG$1="",AG$1="Enthalpy"),"",MEBBaseTableData!AH18/MEBBaseTableData!$C18*100)</f>
        <v/>
      </c>
      <c r="AH17" s="12" t="str">
        <f>IF(OR(MEBBaseTableData!$C18="",AH$1="",AH$1="Enthalpy"),"",MEBBaseTableData!AI18/MEBBaseTableData!$C18*100)</f>
        <v/>
      </c>
      <c r="AI17" s="12" t="str">
        <f>IF(OR(MEBBaseTableData!$C18="",AI$1="",AI$1="Enthalpy"),"",MEBBaseTableData!AJ18/MEBBaseTableData!$C18*100)</f>
        <v/>
      </c>
      <c r="AJ17" s="12" t="str">
        <f>IF(OR(MEBBaseTableData!$C18="",AJ$1="",AJ$1="Enthalpy"),"",MEBBaseTableData!AK18/MEBBaseTableData!$C18*100)</f>
        <v/>
      </c>
    </row>
    <row r="18" spans="1:36" x14ac:dyDescent="0.15">
      <c r="A18" s="10" t="str">
        <f>IF(MEBBaseTableData!A19="","",MEBBaseTableData!A19)</f>
        <v/>
      </c>
      <c r="C18" s="12" t="str">
        <f>IF(OR(MEBBaseTableData!$C19="",C$1="",C$1="Enthalpy"),"",MEBBaseTableData!D19/MEBBaseTableData!$C19*100)</f>
        <v/>
      </c>
      <c r="D18" s="12" t="str">
        <f>IF(OR(MEBBaseTableData!$C19="",D$1="",D$1="Enthalpy"),"",MEBBaseTableData!E19/MEBBaseTableData!$C19*100)</f>
        <v/>
      </c>
      <c r="E18" s="12" t="str">
        <f>IF(OR(MEBBaseTableData!$C19="",E$1="",E$1="Enthalpy"),"",MEBBaseTableData!F19/MEBBaseTableData!$C19*100)</f>
        <v/>
      </c>
      <c r="F18" s="12" t="str">
        <f>IF(OR(MEBBaseTableData!$C19="",F$1="",F$1="Enthalpy"),"",MEBBaseTableData!G19/MEBBaseTableData!$C19*100)</f>
        <v/>
      </c>
      <c r="G18" s="12" t="str">
        <f>IF(OR(MEBBaseTableData!$C19="",G$1="",G$1="Enthalpy"),"",MEBBaseTableData!H19/MEBBaseTableData!$C19*100)</f>
        <v/>
      </c>
      <c r="H18" s="12" t="str">
        <f>IF(OR(MEBBaseTableData!$C19="",H$1="",H$1="Enthalpy"),"",MEBBaseTableData!I19/MEBBaseTableData!$C19*100)</f>
        <v/>
      </c>
      <c r="I18" s="12" t="str">
        <f>IF(OR(MEBBaseTableData!$C19="",I$1="",I$1="Enthalpy"),"",MEBBaseTableData!J19/MEBBaseTableData!$C19*100)</f>
        <v/>
      </c>
      <c r="J18" s="12" t="str">
        <f>IF(OR(MEBBaseTableData!$C19="",J$1="",J$1="Enthalpy"),"",MEBBaseTableData!K19/MEBBaseTableData!$C19*100)</f>
        <v/>
      </c>
      <c r="K18" s="12" t="str">
        <f>IF(OR(MEBBaseTableData!$C19="",K$1="",K$1="Enthalpy"),"",MEBBaseTableData!L19/MEBBaseTableData!$C19*100)</f>
        <v/>
      </c>
      <c r="L18" s="12" t="str">
        <f>IF(OR(MEBBaseTableData!$C19="",L$1="",L$1="Enthalpy"),"",MEBBaseTableData!M19/MEBBaseTableData!$C19*100)</f>
        <v/>
      </c>
      <c r="M18" s="12" t="str">
        <f>IF(OR(MEBBaseTableData!$C19="",M$1="",M$1="Enthalpy"),"",MEBBaseTableData!N19/MEBBaseTableData!$C19*100)</f>
        <v/>
      </c>
      <c r="N18" s="12" t="str">
        <f>IF(OR(MEBBaseTableData!$C19="",N$1="",N$1="Enthalpy"),"",MEBBaseTableData!O19/MEBBaseTableData!$C19*100)</f>
        <v/>
      </c>
      <c r="O18" s="12" t="str">
        <f>IF(OR(MEBBaseTableData!$C19="",O$1="",O$1="Enthalpy"),"",MEBBaseTableData!P19/MEBBaseTableData!$C19*100)</f>
        <v/>
      </c>
      <c r="P18" s="12" t="str">
        <f>IF(OR(MEBBaseTableData!$C19="",P$1="",P$1="Enthalpy"),"",MEBBaseTableData!Q19/MEBBaseTableData!$C19*100)</f>
        <v/>
      </c>
      <c r="Q18" s="12" t="str">
        <f>IF(OR(MEBBaseTableData!$C19="",Q$1="",Q$1="Enthalpy"),"",MEBBaseTableData!R19/MEBBaseTableData!$C19*100)</f>
        <v/>
      </c>
      <c r="R18" s="12" t="str">
        <f>IF(OR(MEBBaseTableData!$C19="",R$1="",R$1="Enthalpy"),"",MEBBaseTableData!S19/MEBBaseTableData!$C19*100)</f>
        <v/>
      </c>
      <c r="S18" s="12" t="str">
        <f>IF(OR(MEBBaseTableData!$C19="",S$1="",S$1="Enthalpy"),"",MEBBaseTableData!T19/MEBBaseTableData!$C19*100)</f>
        <v/>
      </c>
      <c r="T18" s="12" t="str">
        <f>IF(OR(MEBBaseTableData!$C19="",T$1="",T$1="Enthalpy"),"",MEBBaseTableData!U19/MEBBaseTableData!$C19*100)</f>
        <v/>
      </c>
      <c r="U18" s="12" t="str">
        <f>IF(OR(MEBBaseTableData!$C19="",U$1="",U$1="Enthalpy"),"",MEBBaseTableData!V19/MEBBaseTableData!$C19*100)</f>
        <v/>
      </c>
      <c r="V18" s="12" t="str">
        <f>IF(OR(MEBBaseTableData!$C19="",V$1="",V$1="Enthalpy"),"",MEBBaseTableData!W19/MEBBaseTableData!$C19*100)</f>
        <v/>
      </c>
      <c r="W18" s="12" t="str">
        <f>IF(OR(MEBBaseTableData!$C19="",W$1="",W$1="Enthalpy"),"",MEBBaseTableData!X19/MEBBaseTableData!$C19*100)</f>
        <v/>
      </c>
      <c r="X18" s="12" t="str">
        <f>IF(OR(MEBBaseTableData!$C19="",X$1="",X$1="Enthalpy",X$1="Temp"),"",MEBBaseTableData!Y19/MEBBaseTableData!$C19*100)</f>
        <v/>
      </c>
      <c r="Y18" s="12" t="str">
        <f>IF(OR(MEBBaseTableData!$C19="",Y$1="",Y$1="Enthalpy"),"",MEBBaseTableData!Z19/MEBBaseTableData!$C19*100)</f>
        <v/>
      </c>
      <c r="Z18" s="12" t="str">
        <f>IF(OR(MEBBaseTableData!$C19="",Z$1="",Z$1="Enthalpy"),"",MEBBaseTableData!AA19/MEBBaseTableData!$C19*100)</f>
        <v/>
      </c>
      <c r="AA18" s="12" t="str">
        <f>IF(OR(MEBBaseTableData!$C19="",AA$1="",AA$1="Enthalpy"),"",MEBBaseTableData!AB19/MEBBaseTableData!$C19*100)</f>
        <v/>
      </c>
      <c r="AB18" s="12" t="str">
        <f>IF(OR(MEBBaseTableData!$C19="",AB$1="",AB$1="Enthalpy"),"",MEBBaseTableData!AC19/MEBBaseTableData!$C19*100)</f>
        <v/>
      </c>
      <c r="AC18" s="12" t="str">
        <f>IF(OR(MEBBaseTableData!$C19="",AC$1="",AC$1="Enthalpy"),"",MEBBaseTableData!AD19/MEBBaseTableData!$C19*100)</f>
        <v/>
      </c>
      <c r="AD18" s="12" t="str">
        <f>IF(OR(MEBBaseTableData!$C19="",AD$1="",AD$1="Enthalpy"),"",MEBBaseTableData!AE19/MEBBaseTableData!$C19*100)</f>
        <v/>
      </c>
      <c r="AE18" s="12" t="str">
        <f>IF(OR(MEBBaseTableData!$C19="",AE$1="",AE$1="Enthalpy"),"",MEBBaseTableData!AF19/MEBBaseTableData!$C19*100)</f>
        <v/>
      </c>
      <c r="AF18" s="12" t="str">
        <f>IF(OR(MEBBaseTableData!$C19="",AF$1="",AF$1="Enthalpy"),"",MEBBaseTableData!AG19/MEBBaseTableData!$C19*100)</f>
        <v/>
      </c>
      <c r="AG18" s="12" t="str">
        <f>IF(OR(MEBBaseTableData!$C19="",AG$1="",AG$1="Enthalpy"),"",MEBBaseTableData!AH19/MEBBaseTableData!$C19*100)</f>
        <v/>
      </c>
      <c r="AH18" s="12" t="str">
        <f>IF(OR(MEBBaseTableData!$C19="",AH$1="",AH$1="Enthalpy"),"",MEBBaseTableData!AI19/MEBBaseTableData!$C19*100)</f>
        <v/>
      </c>
      <c r="AI18" s="12" t="str">
        <f>IF(OR(MEBBaseTableData!$C19="",AI$1="",AI$1="Enthalpy"),"",MEBBaseTableData!AJ19/MEBBaseTableData!$C19*100)</f>
        <v/>
      </c>
      <c r="AJ18" s="12" t="str">
        <f>IF(OR(MEBBaseTableData!$C19="",AJ$1="",AJ$1="Enthalpy"),"",MEBBaseTableData!AK19/MEBBaseTableData!$C19*100)</f>
        <v/>
      </c>
    </row>
    <row r="19" spans="1:36" x14ac:dyDescent="0.15">
      <c r="A19" s="10" t="str">
        <f>IF(MEBBaseTableData!A20="","",MEBBaseTableData!A20)</f>
        <v/>
      </c>
      <c r="C19" s="12" t="str">
        <f>IF(OR(MEBBaseTableData!$C20="",C$1="",C$1="Enthalpy"),"",MEBBaseTableData!D20/MEBBaseTableData!$C20*100)</f>
        <v/>
      </c>
      <c r="D19" s="12" t="str">
        <f>IF(OR(MEBBaseTableData!$C20="",D$1="",D$1="Enthalpy"),"",MEBBaseTableData!E20/MEBBaseTableData!$C20*100)</f>
        <v/>
      </c>
      <c r="E19" s="12" t="str">
        <f>IF(OR(MEBBaseTableData!$C20="",E$1="",E$1="Enthalpy"),"",MEBBaseTableData!F20/MEBBaseTableData!$C20*100)</f>
        <v/>
      </c>
      <c r="F19" s="12" t="str">
        <f>IF(OR(MEBBaseTableData!$C20="",F$1="",F$1="Enthalpy"),"",MEBBaseTableData!G20/MEBBaseTableData!$C20*100)</f>
        <v/>
      </c>
      <c r="G19" s="12" t="str">
        <f>IF(OR(MEBBaseTableData!$C20="",G$1="",G$1="Enthalpy"),"",MEBBaseTableData!H20/MEBBaseTableData!$C20*100)</f>
        <v/>
      </c>
      <c r="H19" s="12" t="str">
        <f>IF(OR(MEBBaseTableData!$C20="",H$1="",H$1="Enthalpy"),"",MEBBaseTableData!I20/MEBBaseTableData!$C20*100)</f>
        <v/>
      </c>
      <c r="I19" s="12" t="str">
        <f>IF(OR(MEBBaseTableData!$C20="",I$1="",I$1="Enthalpy"),"",MEBBaseTableData!J20/MEBBaseTableData!$C20*100)</f>
        <v/>
      </c>
      <c r="J19" s="12" t="str">
        <f>IF(OR(MEBBaseTableData!$C20="",J$1="",J$1="Enthalpy"),"",MEBBaseTableData!K20/MEBBaseTableData!$C20*100)</f>
        <v/>
      </c>
      <c r="K19" s="12" t="str">
        <f>IF(OR(MEBBaseTableData!$C20="",K$1="",K$1="Enthalpy"),"",MEBBaseTableData!L20/MEBBaseTableData!$C20*100)</f>
        <v/>
      </c>
      <c r="L19" s="12" t="str">
        <f>IF(OR(MEBBaseTableData!$C20="",L$1="",L$1="Enthalpy"),"",MEBBaseTableData!M20/MEBBaseTableData!$C20*100)</f>
        <v/>
      </c>
      <c r="M19" s="12" t="str">
        <f>IF(OR(MEBBaseTableData!$C20="",M$1="",M$1="Enthalpy"),"",MEBBaseTableData!N20/MEBBaseTableData!$C20*100)</f>
        <v/>
      </c>
      <c r="N19" s="12" t="str">
        <f>IF(OR(MEBBaseTableData!$C20="",N$1="",N$1="Enthalpy"),"",MEBBaseTableData!O20/MEBBaseTableData!$C20*100)</f>
        <v/>
      </c>
      <c r="O19" s="12" t="str">
        <f>IF(OR(MEBBaseTableData!$C20="",O$1="",O$1="Enthalpy"),"",MEBBaseTableData!P20/MEBBaseTableData!$C20*100)</f>
        <v/>
      </c>
      <c r="P19" s="12" t="str">
        <f>IF(OR(MEBBaseTableData!$C20="",P$1="",P$1="Enthalpy"),"",MEBBaseTableData!Q20/MEBBaseTableData!$C20*100)</f>
        <v/>
      </c>
      <c r="Q19" s="12" t="str">
        <f>IF(OR(MEBBaseTableData!$C20="",Q$1="",Q$1="Enthalpy"),"",MEBBaseTableData!R20/MEBBaseTableData!$C20*100)</f>
        <v/>
      </c>
      <c r="R19" s="12" t="str">
        <f>IF(OR(MEBBaseTableData!$C20="",R$1="",R$1="Enthalpy"),"",MEBBaseTableData!S20/MEBBaseTableData!$C20*100)</f>
        <v/>
      </c>
      <c r="S19" s="12" t="str">
        <f>IF(OR(MEBBaseTableData!$C20="",S$1="",S$1="Enthalpy"),"",MEBBaseTableData!T20/MEBBaseTableData!$C20*100)</f>
        <v/>
      </c>
      <c r="T19" s="12" t="str">
        <f>IF(OR(MEBBaseTableData!$C20="",T$1="",T$1="Enthalpy"),"",MEBBaseTableData!U20/MEBBaseTableData!$C20*100)</f>
        <v/>
      </c>
      <c r="U19" s="12" t="str">
        <f>IF(OR(MEBBaseTableData!$C20="",U$1="",U$1="Enthalpy"),"",MEBBaseTableData!V20/MEBBaseTableData!$C20*100)</f>
        <v/>
      </c>
      <c r="V19" s="12" t="str">
        <f>IF(OR(MEBBaseTableData!$C20="",V$1="",V$1="Enthalpy"),"",MEBBaseTableData!W20/MEBBaseTableData!$C20*100)</f>
        <v/>
      </c>
      <c r="W19" s="12" t="str">
        <f>IF(OR(MEBBaseTableData!$C20="",W$1="",W$1="Enthalpy"),"",MEBBaseTableData!X20/MEBBaseTableData!$C20*100)</f>
        <v/>
      </c>
      <c r="X19" s="12" t="str">
        <f>IF(OR(MEBBaseTableData!$C20="",X$1="",X$1="Enthalpy",X$1="Temp"),"",MEBBaseTableData!Y20/MEBBaseTableData!$C20*100)</f>
        <v/>
      </c>
      <c r="Y19" s="12" t="str">
        <f>IF(OR(MEBBaseTableData!$C20="",Y$1="",Y$1="Enthalpy"),"",MEBBaseTableData!Z20/MEBBaseTableData!$C20*100)</f>
        <v/>
      </c>
      <c r="Z19" s="12" t="str">
        <f>IF(OR(MEBBaseTableData!$C20="",Z$1="",Z$1="Enthalpy"),"",MEBBaseTableData!AA20/MEBBaseTableData!$C20*100)</f>
        <v/>
      </c>
      <c r="AA19" s="12" t="str">
        <f>IF(OR(MEBBaseTableData!$C20="",AA$1="",AA$1="Enthalpy"),"",MEBBaseTableData!AB20/MEBBaseTableData!$C20*100)</f>
        <v/>
      </c>
      <c r="AB19" s="12" t="str">
        <f>IF(OR(MEBBaseTableData!$C20="",AB$1="",AB$1="Enthalpy"),"",MEBBaseTableData!AC20/MEBBaseTableData!$C20*100)</f>
        <v/>
      </c>
      <c r="AC19" s="12" t="str">
        <f>IF(OR(MEBBaseTableData!$C20="",AC$1="",AC$1="Enthalpy"),"",MEBBaseTableData!AD20/MEBBaseTableData!$C20*100)</f>
        <v/>
      </c>
      <c r="AD19" s="12" t="str">
        <f>IF(OR(MEBBaseTableData!$C20="",AD$1="",AD$1="Enthalpy"),"",MEBBaseTableData!AE20/MEBBaseTableData!$C20*100)</f>
        <v/>
      </c>
      <c r="AE19" s="12" t="str">
        <f>IF(OR(MEBBaseTableData!$C20="",AE$1="",AE$1="Enthalpy"),"",MEBBaseTableData!AF20/MEBBaseTableData!$C20*100)</f>
        <v/>
      </c>
      <c r="AF19" s="12" t="str">
        <f>IF(OR(MEBBaseTableData!$C20="",AF$1="",AF$1="Enthalpy"),"",MEBBaseTableData!AG20/MEBBaseTableData!$C20*100)</f>
        <v/>
      </c>
      <c r="AG19" s="12" t="str">
        <f>IF(OR(MEBBaseTableData!$C20="",AG$1="",AG$1="Enthalpy"),"",MEBBaseTableData!AH20/MEBBaseTableData!$C20*100)</f>
        <v/>
      </c>
      <c r="AH19" s="12" t="str">
        <f>IF(OR(MEBBaseTableData!$C20="",AH$1="",AH$1="Enthalpy"),"",MEBBaseTableData!AI20/MEBBaseTableData!$C20*100)</f>
        <v/>
      </c>
      <c r="AI19" s="12" t="str">
        <f>IF(OR(MEBBaseTableData!$C20="",AI$1="",AI$1="Enthalpy"),"",MEBBaseTableData!AJ20/MEBBaseTableData!$C20*100)</f>
        <v/>
      </c>
      <c r="AJ19" s="12" t="str">
        <f>IF(OR(MEBBaseTableData!$C20="",AJ$1="",AJ$1="Enthalpy"),"",MEBBaseTableData!AK20/MEBBaseTableData!$C20*100)</f>
        <v/>
      </c>
    </row>
    <row r="20" spans="1:36" x14ac:dyDescent="0.15">
      <c r="A20" s="10" t="str">
        <f>IF(MEBBaseTableData!A21="","",MEBBaseTableData!A21)</f>
        <v/>
      </c>
      <c r="C20" s="12" t="str">
        <f>IF(OR(MEBBaseTableData!$C21="",C$1="",C$1="Enthalpy"),"",MEBBaseTableData!D21/MEBBaseTableData!$C21*100)</f>
        <v/>
      </c>
      <c r="D20" s="12" t="str">
        <f>IF(OR(MEBBaseTableData!$C21="",D$1="",D$1="Enthalpy"),"",MEBBaseTableData!E21/MEBBaseTableData!$C21*100)</f>
        <v/>
      </c>
      <c r="E20" s="12" t="str">
        <f>IF(OR(MEBBaseTableData!$C21="",E$1="",E$1="Enthalpy"),"",MEBBaseTableData!F21/MEBBaseTableData!$C21*100)</f>
        <v/>
      </c>
      <c r="F20" s="12" t="str">
        <f>IF(OR(MEBBaseTableData!$C21="",F$1="",F$1="Enthalpy"),"",MEBBaseTableData!G21/MEBBaseTableData!$C21*100)</f>
        <v/>
      </c>
      <c r="G20" s="12" t="str">
        <f>IF(OR(MEBBaseTableData!$C21="",G$1="",G$1="Enthalpy"),"",MEBBaseTableData!H21/MEBBaseTableData!$C21*100)</f>
        <v/>
      </c>
      <c r="H20" s="12" t="str">
        <f>IF(OR(MEBBaseTableData!$C21="",H$1="",H$1="Enthalpy"),"",MEBBaseTableData!I21/MEBBaseTableData!$C21*100)</f>
        <v/>
      </c>
      <c r="I20" s="12" t="str">
        <f>IF(OR(MEBBaseTableData!$C21="",I$1="",I$1="Enthalpy"),"",MEBBaseTableData!J21/MEBBaseTableData!$C21*100)</f>
        <v/>
      </c>
      <c r="J20" s="12" t="str">
        <f>IF(OR(MEBBaseTableData!$C21="",J$1="",J$1="Enthalpy"),"",MEBBaseTableData!K21/MEBBaseTableData!$C21*100)</f>
        <v/>
      </c>
      <c r="K20" s="12" t="str">
        <f>IF(OR(MEBBaseTableData!$C21="",K$1="",K$1="Enthalpy"),"",MEBBaseTableData!L21/MEBBaseTableData!$C21*100)</f>
        <v/>
      </c>
      <c r="L20" s="12" t="str">
        <f>IF(OR(MEBBaseTableData!$C21="",L$1="",L$1="Enthalpy"),"",MEBBaseTableData!M21/MEBBaseTableData!$C21*100)</f>
        <v/>
      </c>
      <c r="M20" s="12" t="str">
        <f>IF(OR(MEBBaseTableData!$C21="",M$1="",M$1="Enthalpy"),"",MEBBaseTableData!N21/MEBBaseTableData!$C21*100)</f>
        <v/>
      </c>
      <c r="N20" s="12" t="str">
        <f>IF(OR(MEBBaseTableData!$C21="",N$1="",N$1="Enthalpy"),"",MEBBaseTableData!O21/MEBBaseTableData!$C21*100)</f>
        <v/>
      </c>
      <c r="O20" s="12" t="str">
        <f>IF(OR(MEBBaseTableData!$C21="",O$1="",O$1="Enthalpy"),"",MEBBaseTableData!P21/MEBBaseTableData!$C21*100)</f>
        <v/>
      </c>
      <c r="P20" s="12" t="str">
        <f>IF(OR(MEBBaseTableData!$C21="",P$1="",P$1="Enthalpy"),"",MEBBaseTableData!Q21/MEBBaseTableData!$C21*100)</f>
        <v/>
      </c>
      <c r="Q20" s="12" t="str">
        <f>IF(OR(MEBBaseTableData!$C21="",Q$1="",Q$1="Enthalpy"),"",MEBBaseTableData!R21/MEBBaseTableData!$C21*100)</f>
        <v/>
      </c>
      <c r="R20" s="12" t="str">
        <f>IF(OR(MEBBaseTableData!$C21="",R$1="",R$1="Enthalpy"),"",MEBBaseTableData!S21/MEBBaseTableData!$C21*100)</f>
        <v/>
      </c>
      <c r="S20" s="12" t="str">
        <f>IF(OR(MEBBaseTableData!$C21="",S$1="",S$1="Enthalpy"),"",MEBBaseTableData!T21/MEBBaseTableData!$C21*100)</f>
        <v/>
      </c>
      <c r="T20" s="12" t="str">
        <f>IF(OR(MEBBaseTableData!$C21="",T$1="",T$1="Enthalpy"),"",MEBBaseTableData!U21/MEBBaseTableData!$C21*100)</f>
        <v/>
      </c>
      <c r="U20" s="12" t="str">
        <f>IF(OR(MEBBaseTableData!$C21="",U$1="",U$1="Enthalpy"),"",MEBBaseTableData!V21/MEBBaseTableData!$C21*100)</f>
        <v/>
      </c>
      <c r="V20" s="12" t="str">
        <f>IF(OR(MEBBaseTableData!$C21="",V$1="",V$1="Enthalpy"),"",MEBBaseTableData!W21/MEBBaseTableData!$C21*100)</f>
        <v/>
      </c>
      <c r="W20" s="12" t="str">
        <f>IF(OR(MEBBaseTableData!$C21="",W$1="",W$1="Enthalpy"),"",MEBBaseTableData!X21/MEBBaseTableData!$C21*100)</f>
        <v/>
      </c>
      <c r="X20" s="12" t="str">
        <f>IF(OR(MEBBaseTableData!$C21="",X$1="",X$1="Enthalpy",X$1="Temp"),"",MEBBaseTableData!Y21/MEBBaseTableData!$C21*100)</f>
        <v/>
      </c>
      <c r="Y20" s="12" t="str">
        <f>IF(OR(MEBBaseTableData!$C21="",Y$1="",Y$1="Enthalpy"),"",MEBBaseTableData!Z21/MEBBaseTableData!$C21*100)</f>
        <v/>
      </c>
      <c r="Z20" s="12" t="str">
        <f>IF(OR(MEBBaseTableData!$C21="",Z$1="",Z$1="Enthalpy"),"",MEBBaseTableData!AA21/MEBBaseTableData!$C21*100)</f>
        <v/>
      </c>
      <c r="AA20" s="12" t="str">
        <f>IF(OR(MEBBaseTableData!$C21="",AA$1="",AA$1="Enthalpy"),"",MEBBaseTableData!AB21/MEBBaseTableData!$C21*100)</f>
        <v/>
      </c>
      <c r="AB20" s="12" t="str">
        <f>IF(OR(MEBBaseTableData!$C21="",AB$1="",AB$1="Enthalpy"),"",MEBBaseTableData!AC21/MEBBaseTableData!$C21*100)</f>
        <v/>
      </c>
      <c r="AC20" s="12" t="str">
        <f>IF(OR(MEBBaseTableData!$C21="",AC$1="",AC$1="Enthalpy"),"",MEBBaseTableData!AD21/MEBBaseTableData!$C21*100)</f>
        <v/>
      </c>
      <c r="AD20" s="12" t="str">
        <f>IF(OR(MEBBaseTableData!$C21="",AD$1="",AD$1="Enthalpy"),"",MEBBaseTableData!AE21/MEBBaseTableData!$C21*100)</f>
        <v/>
      </c>
      <c r="AE20" s="12" t="str">
        <f>IF(OR(MEBBaseTableData!$C21="",AE$1="",AE$1="Enthalpy"),"",MEBBaseTableData!AF21/MEBBaseTableData!$C21*100)</f>
        <v/>
      </c>
      <c r="AF20" s="12" t="str">
        <f>IF(OR(MEBBaseTableData!$C21="",AF$1="",AF$1="Enthalpy"),"",MEBBaseTableData!AG21/MEBBaseTableData!$C21*100)</f>
        <v/>
      </c>
      <c r="AG20" s="12" t="str">
        <f>IF(OR(MEBBaseTableData!$C21="",AG$1="",AG$1="Enthalpy"),"",MEBBaseTableData!AH21/MEBBaseTableData!$C21*100)</f>
        <v/>
      </c>
      <c r="AH20" s="12" t="str">
        <f>IF(OR(MEBBaseTableData!$C21="",AH$1="",AH$1="Enthalpy"),"",MEBBaseTableData!AI21/MEBBaseTableData!$C21*100)</f>
        <v/>
      </c>
      <c r="AI20" s="12" t="str">
        <f>IF(OR(MEBBaseTableData!$C21="",AI$1="",AI$1="Enthalpy"),"",MEBBaseTableData!AJ21/MEBBaseTableData!$C21*100)</f>
        <v/>
      </c>
      <c r="AJ20" s="12" t="str">
        <f>IF(OR(MEBBaseTableData!$C21="",AJ$1="",AJ$1="Enthalpy"),"",MEBBaseTableData!AK21/MEBBaseTableData!$C21*100)</f>
        <v/>
      </c>
    </row>
    <row r="21" spans="1:36" x14ac:dyDescent="0.15">
      <c r="A21" s="10" t="str">
        <f>IF(MEBBaseTableData!A22="","",MEBBaseTableData!A22)</f>
        <v/>
      </c>
      <c r="C21" s="12" t="str">
        <f>IF(OR(MEBBaseTableData!$C22="",C$1="",C$1="Enthalpy"),"",MEBBaseTableData!D22/MEBBaseTableData!$C22*100)</f>
        <v/>
      </c>
      <c r="D21" s="12" t="str">
        <f>IF(OR(MEBBaseTableData!$C22="",D$1="",D$1="Enthalpy"),"",MEBBaseTableData!E22/MEBBaseTableData!$C22*100)</f>
        <v/>
      </c>
      <c r="E21" s="12" t="str">
        <f>IF(OR(MEBBaseTableData!$C22="",E$1="",E$1="Enthalpy"),"",MEBBaseTableData!F22/MEBBaseTableData!$C22*100)</f>
        <v/>
      </c>
      <c r="F21" s="12" t="str">
        <f>IF(OR(MEBBaseTableData!$C22="",F$1="",F$1="Enthalpy"),"",MEBBaseTableData!G22/MEBBaseTableData!$C22*100)</f>
        <v/>
      </c>
      <c r="G21" s="12" t="str">
        <f>IF(OR(MEBBaseTableData!$C22="",G$1="",G$1="Enthalpy"),"",MEBBaseTableData!H22/MEBBaseTableData!$C22*100)</f>
        <v/>
      </c>
      <c r="H21" s="12" t="str">
        <f>IF(OR(MEBBaseTableData!$C22="",H$1="",H$1="Enthalpy"),"",MEBBaseTableData!I22/MEBBaseTableData!$C22*100)</f>
        <v/>
      </c>
      <c r="I21" s="12" t="str">
        <f>IF(OR(MEBBaseTableData!$C22="",I$1="",I$1="Enthalpy"),"",MEBBaseTableData!J22/MEBBaseTableData!$C22*100)</f>
        <v/>
      </c>
      <c r="J21" s="12" t="str">
        <f>IF(OR(MEBBaseTableData!$C22="",J$1="",J$1="Enthalpy"),"",MEBBaseTableData!K22/MEBBaseTableData!$C22*100)</f>
        <v/>
      </c>
      <c r="K21" s="12" t="str">
        <f>IF(OR(MEBBaseTableData!$C22="",K$1="",K$1="Enthalpy"),"",MEBBaseTableData!L22/MEBBaseTableData!$C22*100)</f>
        <v/>
      </c>
      <c r="L21" s="12" t="str">
        <f>IF(OR(MEBBaseTableData!$C22="",L$1="",L$1="Enthalpy"),"",MEBBaseTableData!M22/MEBBaseTableData!$C22*100)</f>
        <v/>
      </c>
      <c r="M21" s="12" t="str">
        <f>IF(OR(MEBBaseTableData!$C22="",M$1="",M$1="Enthalpy"),"",MEBBaseTableData!N22/MEBBaseTableData!$C22*100)</f>
        <v/>
      </c>
      <c r="N21" s="12" t="str">
        <f>IF(OR(MEBBaseTableData!$C22="",N$1="",N$1="Enthalpy"),"",MEBBaseTableData!O22/MEBBaseTableData!$C22*100)</f>
        <v/>
      </c>
      <c r="O21" s="12" t="str">
        <f>IF(OR(MEBBaseTableData!$C22="",O$1="",O$1="Enthalpy"),"",MEBBaseTableData!P22/MEBBaseTableData!$C22*100)</f>
        <v/>
      </c>
      <c r="P21" s="12" t="str">
        <f>IF(OR(MEBBaseTableData!$C22="",P$1="",P$1="Enthalpy"),"",MEBBaseTableData!Q22/MEBBaseTableData!$C22*100)</f>
        <v/>
      </c>
      <c r="Q21" s="12" t="str">
        <f>IF(OR(MEBBaseTableData!$C22="",Q$1="",Q$1="Enthalpy"),"",MEBBaseTableData!R22/MEBBaseTableData!$C22*100)</f>
        <v/>
      </c>
      <c r="R21" s="12" t="str">
        <f>IF(OR(MEBBaseTableData!$C22="",R$1="",R$1="Enthalpy"),"",MEBBaseTableData!S22/MEBBaseTableData!$C22*100)</f>
        <v/>
      </c>
      <c r="S21" s="12" t="str">
        <f>IF(OR(MEBBaseTableData!$C22="",S$1="",S$1="Enthalpy"),"",MEBBaseTableData!T22/MEBBaseTableData!$C22*100)</f>
        <v/>
      </c>
      <c r="T21" s="12" t="str">
        <f>IF(OR(MEBBaseTableData!$C22="",T$1="",T$1="Enthalpy"),"",MEBBaseTableData!U22/MEBBaseTableData!$C22*100)</f>
        <v/>
      </c>
      <c r="U21" s="12" t="str">
        <f>IF(OR(MEBBaseTableData!$C22="",U$1="",U$1="Enthalpy"),"",MEBBaseTableData!V22/MEBBaseTableData!$C22*100)</f>
        <v/>
      </c>
      <c r="V21" s="12" t="str">
        <f>IF(OR(MEBBaseTableData!$C22="",V$1="",V$1="Enthalpy"),"",MEBBaseTableData!W22/MEBBaseTableData!$C22*100)</f>
        <v/>
      </c>
      <c r="W21" s="12" t="str">
        <f>IF(OR(MEBBaseTableData!$C22="",W$1="",W$1="Enthalpy"),"",MEBBaseTableData!X22/MEBBaseTableData!$C22*100)</f>
        <v/>
      </c>
      <c r="X21" s="12" t="str">
        <f>IF(OR(MEBBaseTableData!$C22="",X$1="",X$1="Enthalpy",X$1="Temp"),"",MEBBaseTableData!Y22/MEBBaseTableData!$C22*100)</f>
        <v/>
      </c>
      <c r="Y21" s="12" t="str">
        <f>IF(OR(MEBBaseTableData!$C22="",Y$1="",Y$1="Enthalpy"),"",MEBBaseTableData!Z22/MEBBaseTableData!$C22*100)</f>
        <v/>
      </c>
      <c r="Z21" s="12" t="str">
        <f>IF(OR(MEBBaseTableData!$C22="",Z$1="",Z$1="Enthalpy"),"",MEBBaseTableData!AA22/MEBBaseTableData!$C22*100)</f>
        <v/>
      </c>
      <c r="AA21" s="12" t="str">
        <f>IF(OR(MEBBaseTableData!$C22="",AA$1="",AA$1="Enthalpy"),"",MEBBaseTableData!AB22/MEBBaseTableData!$C22*100)</f>
        <v/>
      </c>
      <c r="AB21" s="12" t="str">
        <f>IF(OR(MEBBaseTableData!$C22="",AB$1="",AB$1="Enthalpy"),"",MEBBaseTableData!AC22/MEBBaseTableData!$C22*100)</f>
        <v/>
      </c>
      <c r="AC21" s="12" t="str">
        <f>IF(OR(MEBBaseTableData!$C22="",AC$1="",AC$1="Enthalpy"),"",MEBBaseTableData!AD22/MEBBaseTableData!$C22*100)</f>
        <v/>
      </c>
      <c r="AD21" s="12" t="str">
        <f>IF(OR(MEBBaseTableData!$C22="",AD$1="",AD$1="Enthalpy"),"",MEBBaseTableData!AE22/MEBBaseTableData!$C22*100)</f>
        <v/>
      </c>
      <c r="AE21" s="12" t="str">
        <f>IF(OR(MEBBaseTableData!$C22="",AE$1="",AE$1="Enthalpy"),"",MEBBaseTableData!AF22/MEBBaseTableData!$C22*100)</f>
        <v/>
      </c>
      <c r="AF21" s="12" t="str">
        <f>IF(OR(MEBBaseTableData!$C22="",AF$1="",AF$1="Enthalpy"),"",MEBBaseTableData!AG22/MEBBaseTableData!$C22*100)</f>
        <v/>
      </c>
      <c r="AG21" s="12" t="str">
        <f>IF(OR(MEBBaseTableData!$C22="",AG$1="",AG$1="Enthalpy"),"",MEBBaseTableData!AH22/MEBBaseTableData!$C22*100)</f>
        <v/>
      </c>
      <c r="AH21" s="12" t="str">
        <f>IF(OR(MEBBaseTableData!$C22="",AH$1="",AH$1="Enthalpy"),"",MEBBaseTableData!AI22/MEBBaseTableData!$C22*100)</f>
        <v/>
      </c>
      <c r="AI21" s="12" t="str">
        <f>IF(OR(MEBBaseTableData!$C22="",AI$1="",AI$1="Enthalpy"),"",MEBBaseTableData!AJ22/MEBBaseTableData!$C22*100)</f>
        <v/>
      </c>
      <c r="AJ21" s="12" t="str">
        <f>IF(OR(MEBBaseTableData!$C22="",AJ$1="",AJ$1="Enthalpy"),"",MEBBaseTableData!AK22/MEBBaseTableData!$C22*100)</f>
        <v/>
      </c>
    </row>
    <row r="22" spans="1:36" x14ac:dyDescent="0.15">
      <c r="A22" s="10" t="str">
        <f>IF(MEBBaseTableData!A23="","",MEBBaseTableData!A23)</f>
        <v/>
      </c>
      <c r="C22" s="12" t="str">
        <f>IF(OR(MEBBaseTableData!$C23="",C$1="",C$1="Enthalpy"),"",MEBBaseTableData!D23/MEBBaseTableData!$C23*100)</f>
        <v/>
      </c>
      <c r="D22" s="12" t="str">
        <f>IF(OR(MEBBaseTableData!$C23="",D$1="",D$1="Enthalpy"),"",MEBBaseTableData!E23/MEBBaseTableData!$C23*100)</f>
        <v/>
      </c>
      <c r="E22" s="12" t="str">
        <f>IF(OR(MEBBaseTableData!$C23="",E$1="",E$1="Enthalpy"),"",MEBBaseTableData!F23/MEBBaseTableData!$C23*100)</f>
        <v/>
      </c>
      <c r="F22" s="12" t="str">
        <f>IF(OR(MEBBaseTableData!$C23="",F$1="",F$1="Enthalpy"),"",MEBBaseTableData!G23/MEBBaseTableData!$C23*100)</f>
        <v/>
      </c>
      <c r="G22" s="12" t="str">
        <f>IF(OR(MEBBaseTableData!$C23="",G$1="",G$1="Enthalpy"),"",MEBBaseTableData!H23/MEBBaseTableData!$C23*100)</f>
        <v/>
      </c>
      <c r="H22" s="12" t="str">
        <f>IF(OR(MEBBaseTableData!$C23="",H$1="",H$1="Enthalpy"),"",MEBBaseTableData!I23/MEBBaseTableData!$C23*100)</f>
        <v/>
      </c>
      <c r="I22" s="12" t="str">
        <f>IF(OR(MEBBaseTableData!$C23="",I$1="",I$1="Enthalpy"),"",MEBBaseTableData!J23/MEBBaseTableData!$C23*100)</f>
        <v/>
      </c>
      <c r="J22" s="12" t="str">
        <f>IF(OR(MEBBaseTableData!$C23="",J$1="",J$1="Enthalpy"),"",MEBBaseTableData!K23/MEBBaseTableData!$C23*100)</f>
        <v/>
      </c>
      <c r="K22" s="12" t="str">
        <f>IF(OR(MEBBaseTableData!$C23="",K$1="",K$1="Enthalpy"),"",MEBBaseTableData!L23/MEBBaseTableData!$C23*100)</f>
        <v/>
      </c>
      <c r="L22" s="12" t="str">
        <f>IF(OR(MEBBaseTableData!$C23="",L$1="",L$1="Enthalpy"),"",MEBBaseTableData!M23/MEBBaseTableData!$C23*100)</f>
        <v/>
      </c>
      <c r="M22" s="12" t="str">
        <f>IF(OR(MEBBaseTableData!$C23="",M$1="",M$1="Enthalpy"),"",MEBBaseTableData!N23/MEBBaseTableData!$C23*100)</f>
        <v/>
      </c>
      <c r="N22" s="12" t="str">
        <f>IF(OR(MEBBaseTableData!$C23="",N$1="",N$1="Enthalpy"),"",MEBBaseTableData!O23/MEBBaseTableData!$C23*100)</f>
        <v/>
      </c>
      <c r="O22" s="12" t="str">
        <f>IF(OR(MEBBaseTableData!$C23="",O$1="",O$1="Enthalpy"),"",MEBBaseTableData!P23/MEBBaseTableData!$C23*100)</f>
        <v/>
      </c>
      <c r="P22" s="12" t="str">
        <f>IF(OR(MEBBaseTableData!$C23="",P$1="",P$1="Enthalpy"),"",MEBBaseTableData!Q23/MEBBaseTableData!$C23*100)</f>
        <v/>
      </c>
      <c r="Q22" s="12" t="str">
        <f>IF(OR(MEBBaseTableData!$C23="",Q$1="",Q$1="Enthalpy"),"",MEBBaseTableData!R23/MEBBaseTableData!$C23*100)</f>
        <v/>
      </c>
      <c r="R22" s="12" t="str">
        <f>IF(OR(MEBBaseTableData!$C23="",R$1="",R$1="Enthalpy"),"",MEBBaseTableData!S23/MEBBaseTableData!$C23*100)</f>
        <v/>
      </c>
      <c r="S22" s="12" t="str">
        <f>IF(OR(MEBBaseTableData!$C23="",S$1="",S$1="Enthalpy"),"",MEBBaseTableData!T23/MEBBaseTableData!$C23*100)</f>
        <v/>
      </c>
      <c r="T22" s="12" t="str">
        <f>IF(OR(MEBBaseTableData!$C23="",T$1="",T$1="Enthalpy"),"",MEBBaseTableData!U23/MEBBaseTableData!$C23*100)</f>
        <v/>
      </c>
      <c r="U22" s="12" t="str">
        <f>IF(OR(MEBBaseTableData!$C23="",U$1="",U$1="Enthalpy"),"",MEBBaseTableData!V23/MEBBaseTableData!$C23*100)</f>
        <v/>
      </c>
      <c r="V22" s="12" t="str">
        <f>IF(OR(MEBBaseTableData!$C23="",V$1="",V$1="Enthalpy"),"",MEBBaseTableData!W23/MEBBaseTableData!$C23*100)</f>
        <v/>
      </c>
      <c r="W22" s="12" t="str">
        <f>IF(OR(MEBBaseTableData!$C23="",W$1="",W$1="Enthalpy"),"",MEBBaseTableData!X23/MEBBaseTableData!$C23*100)</f>
        <v/>
      </c>
      <c r="X22" s="12" t="str">
        <f>IF(OR(MEBBaseTableData!$C23="",X$1="",X$1="Enthalpy",X$1="Temp"),"",MEBBaseTableData!Y23/MEBBaseTableData!$C23*100)</f>
        <v/>
      </c>
      <c r="Y22" s="12" t="str">
        <f>IF(OR(MEBBaseTableData!$C23="",Y$1="",Y$1="Enthalpy"),"",MEBBaseTableData!Z23/MEBBaseTableData!$C23*100)</f>
        <v/>
      </c>
      <c r="Z22" s="12" t="str">
        <f>IF(OR(MEBBaseTableData!$C23="",Z$1="",Z$1="Enthalpy"),"",MEBBaseTableData!AA23/MEBBaseTableData!$C23*100)</f>
        <v/>
      </c>
      <c r="AA22" s="12" t="str">
        <f>IF(OR(MEBBaseTableData!$C23="",AA$1="",AA$1="Enthalpy"),"",MEBBaseTableData!AB23/MEBBaseTableData!$C23*100)</f>
        <v/>
      </c>
      <c r="AB22" s="12" t="str">
        <f>IF(OR(MEBBaseTableData!$C23="",AB$1="",AB$1="Enthalpy"),"",MEBBaseTableData!AC23/MEBBaseTableData!$C23*100)</f>
        <v/>
      </c>
      <c r="AC22" s="12" t="str">
        <f>IF(OR(MEBBaseTableData!$C23="",AC$1="",AC$1="Enthalpy"),"",MEBBaseTableData!AD23/MEBBaseTableData!$C23*100)</f>
        <v/>
      </c>
      <c r="AD22" s="12" t="str">
        <f>IF(OR(MEBBaseTableData!$C23="",AD$1="",AD$1="Enthalpy"),"",MEBBaseTableData!AE23/MEBBaseTableData!$C23*100)</f>
        <v/>
      </c>
      <c r="AE22" s="12" t="str">
        <f>IF(OR(MEBBaseTableData!$C23="",AE$1="",AE$1="Enthalpy"),"",MEBBaseTableData!AF23/MEBBaseTableData!$C23*100)</f>
        <v/>
      </c>
      <c r="AF22" s="12" t="str">
        <f>IF(OR(MEBBaseTableData!$C23="",AF$1="",AF$1="Enthalpy"),"",MEBBaseTableData!AG23/MEBBaseTableData!$C23*100)</f>
        <v/>
      </c>
      <c r="AG22" s="12" t="str">
        <f>IF(OR(MEBBaseTableData!$C23="",AG$1="",AG$1="Enthalpy"),"",MEBBaseTableData!AH23/MEBBaseTableData!$C23*100)</f>
        <v/>
      </c>
      <c r="AH22" s="12" t="str">
        <f>IF(OR(MEBBaseTableData!$C23="",AH$1="",AH$1="Enthalpy"),"",MEBBaseTableData!AI23/MEBBaseTableData!$C23*100)</f>
        <v/>
      </c>
      <c r="AI22" s="12" t="str">
        <f>IF(OR(MEBBaseTableData!$C23="",AI$1="",AI$1="Enthalpy"),"",MEBBaseTableData!AJ23/MEBBaseTableData!$C23*100)</f>
        <v/>
      </c>
      <c r="AJ22" s="12" t="str">
        <f>IF(OR(MEBBaseTableData!$C23="",AJ$1="",AJ$1="Enthalpy"),"",MEBBaseTableData!AK23/MEBBaseTableData!$C23*100)</f>
        <v/>
      </c>
    </row>
    <row r="23" spans="1:36" x14ac:dyDescent="0.15">
      <c r="A23" s="10" t="str">
        <f>IF(MEBBaseTableData!A24="","",MEBBaseTableData!A24)</f>
        <v/>
      </c>
      <c r="C23" s="12" t="str">
        <f>IF(OR(MEBBaseTableData!$C24="",C$1="",C$1="Enthalpy"),"",MEBBaseTableData!D24/MEBBaseTableData!$C24*100)</f>
        <v/>
      </c>
      <c r="D23" s="12" t="str">
        <f>IF(OR(MEBBaseTableData!$C24="",D$1="",D$1="Enthalpy"),"",MEBBaseTableData!E24/MEBBaseTableData!$C24*100)</f>
        <v/>
      </c>
      <c r="E23" s="12" t="str">
        <f>IF(OR(MEBBaseTableData!$C24="",E$1="",E$1="Enthalpy"),"",MEBBaseTableData!F24/MEBBaseTableData!$C24*100)</f>
        <v/>
      </c>
      <c r="F23" s="12" t="str">
        <f>IF(OR(MEBBaseTableData!$C24="",F$1="",F$1="Enthalpy"),"",MEBBaseTableData!G24/MEBBaseTableData!$C24*100)</f>
        <v/>
      </c>
      <c r="G23" s="12" t="str">
        <f>IF(OR(MEBBaseTableData!$C24="",G$1="",G$1="Enthalpy"),"",MEBBaseTableData!H24/MEBBaseTableData!$C24*100)</f>
        <v/>
      </c>
      <c r="H23" s="12" t="str">
        <f>IF(OR(MEBBaseTableData!$C24="",H$1="",H$1="Enthalpy"),"",MEBBaseTableData!I24/MEBBaseTableData!$C24*100)</f>
        <v/>
      </c>
      <c r="I23" s="12" t="str">
        <f>IF(OR(MEBBaseTableData!$C24="",I$1="",I$1="Enthalpy"),"",MEBBaseTableData!J24/MEBBaseTableData!$C24*100)</f>
        <v/>
      </c>
      <c r="J23" s="12" t="str">
        <f>IF(OR(MEBBaseTableData!$C24="",J$1="",J$1="Enthalpy"),"",MEBBaseTableData!K24/MEBBaseTableData!$C24*100)</f>
        <v/>
      </c>
      <c r="K23" s="12" t="str">
        <f>IF(OR(MEBBaseTableData!$C24="",K$1="",K$1="Enthalpy"),"",MEBBaseTableData!L24/MEBBaseTableData!$C24*100)</f>
        <v/>
      </c>
      <c r="L23" s="12" t="str">
        <f>IF(OR(MEBBaseTableData!$C24="",L$1="",L$1="Enthalpy"),"",MEBBaseTableData!M24/MEBBaseTableData!$C24*100)</f>
        <v/>
      </c>
      <c r="M23" s="12" t="str">
        <f>IF(OR(MEBBaseTableData!$C24="",M$1="",M$1="Enthalpy"),"",MEBBaseTableData!N24/MEBBaseTableData!$C24*100)</f>
        <v/>
      </c>
      <c r="N23" s="12" t="str">
        <f>IF(OR(MEBBaseTableData!$C24="",N$1="",N$1="Enthalpy"),"",MEBBaseTableData!O24/MEBBaseTableData!$C24*100)</f>
        <v/>
      </c>
      <c r="O23" s="12" t="str">
        <f>IF(OR(MEBBaseTableData!$C24="",O$1="",O$1="Enthalpy"),"",MEBBaseTableData!P24/MEBBaseTableData!$C24*100)</f>
        <v/>
      </c>
      <c r="P23" s="12" t="str">
        <f>IF(OR(MEBBaseTableData!$C24="",P$1="",P$1="Enthalpy"),"",MEBBaseTableData!Q24/MEBBaseTableData!$C24*100)</f>
        <v/>
      </c>
      <c r="Q23" s="12" t="str">
        <f>IF(OR(MEBBaseTableData!$C24="",Q$1="",Q$1="Enthalpy"),"",MEBBaseTableData!R24/MEBBaseTableData!$C24*100)</f>
        <v/>
      </c>
      <c r="R23" s="12" t="str">
        <f>IF(OR(MEBBaseTableData!$C24="",R$1="",R$1="Enthalpy"),"",MEBBaseTableData!S24/MEBBaseTableData!$C24*100)</f>
        <v/>
      </c>
      <c r="S23" s="12" t="str">
        <f>IF(OR(MEBBaseTableData!$C24="",S$1="",S$1="Enthalpy"),"",MEBBaseTableData!T24/MEBBaseTableData!$C24*100)</f>
        <v/>
      </c>
      <c r="T23" s="12" t="str">
        <f>IF(OR(MEBBaseTableData!$C24="",T$1="",T$1="Enthalpy"),"",MEBBaseTableData!U24/MEBBaseTableData!$C24*100)</f>
        <v/>
      </c>
      <c r="U23" s="12" t="str">
        <f>IF(OR(MEBBaseTableData!$C24="",U$1="",U$1="Enthalpy"),"",MEBBaseTableData!V24/MEBBaseTableData!$C24*100)</f>
        <v/>
      </c>
      <c r="V23" s="12" t="str">
        <f>IF(OR(MEBBaseTableData!$C24="",V$1="",V$1="Enthalpy"),"",MEBBaseTableData!W24/MEBBaseTableData!$C24*100)</f>
        <v/>
      </c>
      <c r="W23" s="12" t="str">
        <f>IF(OR(MEBBaseTableData!$C24="",W$1="",W$1="Enthalpy"),"",MEBBaseTableData!X24/MEBBaseTableData!$C24*100)</f>
        <v/>
      </c>
      <c r="X23" s="12" t="str">
        <f>IF(OR(MEBBaseTableData!$C24="",X$1="",X$1="Enthalpy",X$1="Temp"),"",MEBBaseTableData!Y24/MEBBaseTableData!$C24*100)</f>
        <v/>
      </c>
      <c r="Y23" s="12" t="str">
        <f>IF(OR(MEBBaseTableData!$C24="",Y$1="",Y$1="Enthalpy"),"",MEBBaseTableData!Z24/MEBBaseTableData!$C24*100)</f>
        <v/>
      </c>
      <c r="Z23" s="12" t="str">
        <f>IF(OR(MEBBaseTableData!$C24="",Z$1="",Z$1="Enthalpy"),"",MEBBaseTableData!AA24/MEBBaseTableData!$C24*100)</f>
        <v/>
      </c>
      <c r="AA23" s="12" t="str">
        <f>IF(OR(MEBBaseTableData!$C24="",AA$1="",AA$1="Enthalpy"),"",MEBBaseTableData!AB24/MEBBaseTableData!$C24*100)</f>
        <v/>
      </c>
      <c r="AB23" s="12" t="str">
        <f>IF(OR(MEBBaseTableData!$C24="",AB$1="",AB$1="Enthalpy"),"",MEBBaseTableData!AC24/MEBBaseTableData!$C24*100)</f>
        <v/>
      </c>
      <c r="AC23" s="12" t="str">
        <f>IF(OR(MEBBaseTableData!$C24="",AC$1="",AC$1="Enthalpy"),"",MEBBaseTableData!AD24/MEBBaseTableData!$C24*100)</f>
        <v/>
      </c>
      <c r="AD23" s="12" t="str">
        <f>IF(OR(MEBBaseTableData!$C24="",AD$1="",AD$1="Enthalpy"),"",MEBBaseTableData!AE24/MEBBaseTableData!$C24*100)</f>
        <v/>
      </c>
      <c r="AE23" s="12" t="str">
        <f>IF(OR(MEBBaseTableData!$C24="",AE$1="",AE$1="Enthalpy"),"",MEBBaseTableData!AF24/MEBBaseTableData!$C24*100)</f>
        <v/>
      </c>
      <c r="AF23" s="12" t="str">
        <f>IF(OR(MEBBaseTableData!$C24="",AF$1="",AF$1="Enthalpy"),"",MEBBaseTableData!AG24/MEBBaseTableData!$C24*100)</f>
        <v/>
      </c>
      <c r="AG23" s="12" t="str">
        <f>IF(OR(MEBBaseTableData!$C24="",AG$1="",AG$1="Enthalpy"),"",MEBBaseTableData!AH24/MEBBaseTableData!$C24*100)</f>
        <v/>
      </c>
      <c r="AH23" s="12" t="str">
        <f>IF(OR(MEBBaseTableData!$C24="",AH$1="",AH$1="Enthalpy"),"",MEBBaseTableData!AI24/MEBBaseTableData!$C24*100)</f>
        <v/>
      </c>
      <c r="AI23" s="12" t="str">
        <f>IF(OR(MEBBaseTableData!$C24="",AI$1="",AI$1="Enthalpy"),"",MEBBaseTableData!AJ24/MEBBaseTableData!$C24*100)</f>
        <v/>
      </c>
      <c r="AJ23" s="12" t="str">
        <f>IF(OR(MEBBaseTableData!$C24="",AJ$1="",AJ$1="Enthalpy"),"",MEBBaseTableData!AK24/MEBBaseTableData!$C24*100)</f>
        <v/>
      </c>
    </row>
    <row r="24" spans="1:36" x14ac:dyDescent="0.15">
      <c r="A24" s="10" t="str">
        <f>IF(MEBBaseTableData!A25="","",MEBBaseTableData!A25)</f>
        <v/>
      </c>
      <c r="C24" s="12" t="str">
        <f>IF(OR(MEBBaseTableData!$C25="",C$1="",C$1="Enthalpy"),"",MEBBaseTableData!D25/MEBBaseTableData!$C25*100)</f>
        <v/>
      </c>
      <c r="D24" s="12" t="str">
        <f>IF(OR(MEBBaseTableData!$C25="",D$1="",D$1="Enthalpy"),"",MEBBaseTableData!E25/MEBBaseTableData!$C25*100)</f>
        <v/>
      </c>
      <c r="E24" s="12" t="str">
        <f>IF(OR(MEBBaseTableData!$C25="",E$1="",E$1="Enthalpy"),"",MEBBaseTableData!F25/MEBBaseTableData!$C25*100)</f>
        <v/>
      </c>
      <c r="F24" s="12" t="str">
        <f>IF(OR(MEBBaseTableData!$C25="",F$1="",F$1="Enthalpy"),"",MEBBaseTableData!G25/MEBBaseTableData!$C25*100)</f>
        <v/>
      </c>
      <c r="G24" s="12" t="str">
        <f>IF(OR(MEBBaseTableData!$C25="",G$1="",G$1="Enthalpy"),"",MEBBaseTableData!H25/MEBBaseTableData!$C25*100)</f>
        <v/>
      </c>
      <c r="H24" s="12" t="str">
        <f>IF(OR(MEBBaseTableData!$C25="",H$1="",H$1="Enthalpy"),"",MEBBaseTableData!I25/MEBBaseTableData!$C25*100)</f>
        <v/>
      </c>
      <c r="I24" s="12" t="str">
        <f>IF(OR(MEBBaseTableData!$C25="",I$1="",I$1="Enthalpy"),"",MEBBaseTableData!J25/MEBBaseTableData!$C25*100)</f>
        <v/>
      </c>
      <c r="J24" s="12" t="str">
        <f>IF(OR(MEBBaseTableData!$C25="",J$1="",J$1="Enthalpy"),"",MEBBaseTableData!K25/MEBBaseTableData!$C25*100)</f>
        <v/>
      </c>
      <c r="K24" s="12" t="str">
        <f>IF(OR(MEBBaseTableData!$C25="",K$1="",K$1="Enthalpy"),"",MEBBaseTableData!L25/MEBBaseTableData!$C25*100)</f>
        <v/>
      </c>
      <c r="L24" s="12" t="str">
        <f>IF(OR(MEBBaseTableData!$C25="",L$1="",L$1="Enthalpy"),"",MEBBaseTableData!M25/MEBBaseTableData!$C25*100)</f>
        <v/>
      </c>
      <c r="M24" s="12" t="str">
        <f>IF(OR(MEBBaseTableData!$C25="",M$1="",M$1="Enthalpy"),"",MEBBaseTableData!N25/MEBBaseTableData!$C25*100)</f>
        <v/>
      </c>
      <c r="N24" s="12" t="str">
        <f>IF(OR(MEBBaseTableData!$C25="",N$1="",N$1="Enthalpy"),"",MEBBaseTableData!O25/MEBBaseTableData!$C25*100)</f>
        <v/>
      </c>
      <c r="O24" s="12" t="str">
        <f>IF(OR(MEBBaseTableData!$C25="",O$1="",O$1="Enthalpy"),"",MEBBaseTableData!P25/MEBBaseTableData!$C25*100)</f>
        <v/>
      </c>
      <c r="P24" s="12" t="str">
        <f>IF(OR(MEBBaseTableData!$C25="",P$1="",P$1="Enthalpy"),"",MEBBaseTableData!Q25/MEBBaseTableData!$C25*100)</f>
        <v/>
      </c>
      <c r="Q24" s="12" t="str">
        <f>IF(OR(MEBBaseTableData!$C25="",Q$1="",Q$1="Enthalpy"),"",MEBBaseTableData!R25/MEBBaseTableData!$C25*100)</f>
        <v/>
      </c>
      <c r="R24" s="12" t="str">
        <f>IF(OR(MEBBaseTableData!$C25="",R$1="",R$1="Enthalpy"),"",MEBBaseTableData!S25/MEBBaseTableData!$C25*100)</f>
        <v/>
      </c>
      <c r="S24" s="12" t="str">
        <f>IF(OR(MEBBaseTableData!$C25="",S$1="",S$1="Enthalpy"),"",MEBBaseTableData!T25/MEBBaseTableData!$C25*100)</f>
        <v/>
      </c>
      <c r="T24" s="12" t="str">
        <f>IF(OR(MEBBaseTableData!$C25="",T$1="",T$1="Enthalpy"),"",MEBBaseTableData!U25/MEBBaseTableData!$C25*100)</f>
        <v/>
      </c>
      <c r="U24" s="12" t="str">
        <f>IF(OR(MEBBaseTableData!$C25="",U$1="",U$1="Enthalpy"),"",MEBBaseTableData!V25/MEBBaseTableData!$C25*100)</f>
        <v/>
      </c>
      <c r="V24" s="12" t="str">
        <f>IF(OR(MEBBaseTableData!$C25="",V$1="",V$1="Enthalpy"),"",MEBBaseTableData!W25/MEBBaseTableData!$C25*100)</f>
        <v/>
      </c>
      <c r="W24" s="12" t="str">
        <f>IF(OR(MEBBaseTableData!$C25="",W$1="",W$1="Enthalpy"),"",MEBBaseTableData!X25/MEBBaseTableData!$C25*100)</f>
        <v/>
      </c>
      <c r="X24" s="12" t="str">
        <f>IF(OR(MEBBaseTableData!$C25="",X$1="",X$1="Enthalpy",X$1="Temp"),"",MEBBaseTableData!Y25/MEBBaseTableData!$C25*100)</f>
        <v/>
      </c>
      <c r="Y24" s="12" t="str">
        <f>IF(OR(MEBBaseTableData!$C25="",Y$1="",Y$1="Enthalpy"),"",MEBBaseTableData!Z25/MEBBaseTableData!$C25*100)</f>
        <v/>
      </c>
      <c r="Z24" s="12" t="str">
        <f>IF(OR(MEBBaseTableData!$C25="",Z$1="",Z$1="Enthalpy"),"",MEBBaseTableData!AA25/MEBBaseTableData!$C25*100)</f>
        <v/>
      </c>
      <c r="AA24" s="12" t="str">
        <f>IF(OR(MEBBaseTableData!$C25="",AA$1="",AA$1="Enthalpy"),"",MEBBaseTableData!AB25/MEBBaseTableData!$C25*100)</f>
        <v/>
      </c>
      <c r="AB24" s="12" t="str">
        <f>IF(OR(MEBBaseTableData!$C25="",AB$1="",AB$1="Enthalpy"),"",MEBBaseTableData!AC25/MEBBaseTableData!$C25*100)</f>
        <v/>
      </c>
      <c r="AC24" s="12" t="str">
        <f>IF(OR(MEBBaseTableData!$C25="",AC$1="",AC$1="Enthalpy"),"",MEBBaseTableData!AD25/MEBBaseTableData!$C25*100)</f>
        <v/>
      </c>
      <c r="AD24" s="12" t="str">
        <f>IF(OR(MEBBaseTableData!$C25="",AD$1="",AD$1="Enthalpy"),"",MEBBaseTableData!AE25/MEBBaseTableData!$C25*100)</f>
        <v/>
      </c>
      <c r="AE24" s="12" t="str">
        <f>IF(OR(MEBBaseTableData!$C25="",AE$1="",AE$1="Enthalpy"),"",MEBBaseTableData!AF25/MEBBaseTableData!$C25*100)</f>
        <v/>
      </c>
      <c r="AF24" s="12" t="str">
        <f>IF(OR(MEBBaseTableData!$C25="",AF$1="",AF$1="Enthalpy"),"",MEBBaseTableData!AG25/MEBBaseTableData!$C25*100)</f>
        <v/>
      </c>
      <c r="AG24" s="12" t="str">
        <f>IF(OR(MEBBaseTableData!$C25="",AG$1="",AG$1="Enthalpy"),"",MEBBaseTableData!AH25/MEBBaseTableData!$C25*100)</f>
        <v/>
      </c>
      <c r="AH24" s="12" t="str">
        <f>IF(OR(MEBBaseTableData!$C25="",AH$1="",AH$1="Enthalpy"),"",MEBBaseTableData!AI25/MEBBaseTableData!$C25*100)</f>
        <v/>
      </c>
      <c r="AI24" s="12" t="str">
        <f>IF(OR(MEBBaseTableData!$C25="",AI$1="",AI$1="Enthalpy"),"",MEBBaseTableData!AJ25/MEBBaseTableData!$C25*100)</f>
        <v/>
      </c>
      <c r="AJ24" s="12" t="str">
        <f>IF(OR(MEBBaseTableData!$C25="",AJ$1="",AJ$1="Enthalpy"),"",MEBBaseTableData!AK25/MEBBaseTableData!$C25*100)</f>
        <v/>
      </c>
    </row>
    <row r="25" spans="1:36" x14ac:dyDescent="0.15">
      <c r="A25" s="11" t="s">
        <v>12</v>
      </c>
      <c r="C25" s="9" t="str">
        <f>IF(MEBBaseTableData!$C26="","",MEBBaseTableData!D26/MEBBaseTableData!$C26*100)</f>
        <v/>
      </c>
      <c r="X25" s="166"/>
    </row>
    <row r="26" spans="1:36" x14ac:dyDescent="0.15">
      <c r="A26" s="10" t="str">
        <f>IF(MEBBaseTableData!A28="","",MEBBaseTableData!A28)</f>
        <v>Hot Metal{zh}铁水</v>
      </c>
      <c r="C26" s="12">
        <f>IF(OR(MEBBaseTableData!$C28="",C$1="",C$1="Enthalpy"),"",MEBBaseTableData!D28/MEBBaseTableData!$C28*100)</f>
        <v>94.866987843452662</v>
      </c>
      <c r="D26" s="12">
        <f>IF(OR(MEBBaseTableData!$C28="",D$1="",D$1="Enthalpy"),"",MEBBaseTableData!E28/MEBBaseTableData!$C28*100)</f>
        <v>0</v>
      </c>
      <c r="E26" s="12">
        <f>IF(OR(MEBBaseTableData!$C28="",E$1="",E$1="Enthalpy"),"",MEBBaseTableData!F28/MEBBaseTableData!$C28*100)</f>
        <v>0</v>
      </c>
      <c r="F26" s="12">
        <f>IF(OR(MEBBaseTableData!$C28="",F$1="",F$1="Enthalpy"),"",MEBBaseTableData!G28/MEBBaseTableData!$C28*100)</f>
        <v>0.39958161853534074</v>
      </c>
      <c r="G26" s="12">
        <f>IF(OR(MEBBaseTableData!$C28="",G$1="",G$1="Enthalpy"),"",MEBBaseTableData!H28/MEBBaseTableData!$C28*100)</f>
        <v>0</v>
      </c>
      <c r="H26" s="12">
        <f>IF(OR(MEBBaseTableData!$C28="",H$1="",H$1="Enthalpy"),"",MEBBaseTableData!I28/MEBBaseTableData!$C28*100)</f>
        <v>0.28622676412063663</v>
      </c>
      <c r="I26" s="12">
        <f>IF(OR(MEBBaseTableData!$C28="",I$1="",I$1="Enthalpy"),"",MEBBaseTableData!J28/MEBBaseTableData!$C28*100)</f>
        <v>6.1866130429057586E-2</v>
      </c>
      <c r="J26" s="12">
        <f>IF(OR(MEBBaseTableData!$C28="",J$1="",J$1="Enthalpy"),"",MEBBaseTableData!K28/MEBBaseTableData!$C28*100)</f>
        <v>0</v>
      </c>
      <c r="K26" s="12">
        <f>IF(OR(MEBBaseTableData!$C28="",K$1="",K$1="Enthalpy"),"",MEBBaseTableData!L28/MEBBaseTableData!$C28*100)</f>
        <v>0</v>
      </c>
      <c r="L26" s="12">
        <f>IF(OR(MEBBaseTableData!$C28="",L$1="",L$1="Enthalpy"),"",MEBBaseTableData!M28/MEBBaseTableData!$C28*100)</f>
        <v>0.12683999999999993</v>
      </c>
      <c r="M26" s="12">
        <f>IF(OR(MEBBaseTableData!$C28="",M$1="",M$1="Enthalpy"),"",MEBBaseTableData!N28/MEBBaseTableData!$C28*100)</f>
        <v>3.8615736772705286E-2</v>
      </c>
      <c r="N26" s="12">
        <f>IF(OR(MEBBaseTableData!$C28="",N$1="",N$1="Enthalpy"),"",MEBBaseTableData!O28/MEBBaseTableData!$C28*100)</f>
        <v>4.1991311196002137</v>
      </c>
      <c r="O26" s="12">
        <f>IF(OR(MEBBaseTableData!$C28="",O$1="",O$1="Enthalpy"),"",MEBBaseTableData!P28/MEBBaseTableData!$C28*100)</f>
        <v>0</v>
      </c>
      <c r="P26" s="12">
        <f>IF(OR(MEBBaseTableData!$C28="",P$1="",P$1="Enthalpy"),"",MEBBaseTableData!Q28/MEBBaseTableData!$C28*100)</f>
        <v>0</v>
      </c>
      <c r="Q26" s="12">
        <f>IF(OR(MEBBaseTableData!$C28="",Q$1="",Q$1="Enthalpy"),"",MEBBaseTableData!R28/MEBBaseTableData!$C28*100)</f>
        <v>0</v>
      </c>
      <c r="R26" s="12">
        <f>IF(OR(MEBBaseTableData!$C28="",R$1="",R$1="Enthalpy"),"",MEBBaseTableData!S28/MEBBaseTableData!$C28*100)</f>
        <v>0</v>
      </c>
      <c r="S26" s="12">
        <f>IF(OR(MEBBaseTableData!$C28="",S$1="",S$1="Enthalpy"),"",MEBBaseTableData!T28/MEBBaseTableData!$C28*100)</f>
        <v>0</v>
      </c>
      <c r="T26" s="12">
        <f>IF(OR(MEBBaseTableData!$C28="",T$1="",T$1="Enthalpy"),"",MEBBaseTableData!U28/MEBBaseTableData!$C28*100)</f>
        <v>0</v>
      </c>
      <c r="U26" s="12">
        <f>IF(OR(MEBBaseTableData!$C28="",U$1="",U$1="Enthalpy"),"",MEBBaseTableData!V28/MEBBaseTableData!$C28*100)</f>
        <v>0</v>
      </c>
      <c r="V26" s="12">
        <f>IF(OR(MEBBaseTableData!$C28="",V$1="",V$1="Enthalpy"),"",MEBBaseTableData!W28/MEBBaseTableData!$C28*100)</f>
        <v>1632.4427077426617</v>
      </c>
      <c r="W26" s="12" t="str">
        <f>IF(OR(MEBBaseTableData!$C28="",W$1="",W$1="Enthalpy"),"",MEBBaseTableData!X28/MEBBaseTableData!$C28*100)</f>
        <v/>
      </c>
      <c r="X26" s="12" t="str">
        <f>IF(OR(MEBBaseTableData!$C27="",X$1="",X$1="Enthalpy",X$1="Temp"),"",MEBBaseTableData!Y27/MEBBaseTableData!$C27*100)</f>
        <v/>
      </c>
      <c r="Y26" s="12" t="str">
        <f>IF(OR(MEBBaseTableData!$C28="",Y$1="",Y$1="Enthalpy"),"",MEBBaseTableData!Z28/MEBBaseTableData!$C28*100)</f>
        <v/>
      </c>
      <c r="Z26" s="12" t="str">
        <f>IF(OR(MEBBaseTableData!$C28="",Z$1="",Z$1="Enthalpy"),"",MEBBaseTableData!AA28/MEBBaseTableData!$C28*100)</f>
        <v/>
      </c>
      <c r="AA26" s="12" t="str">
        <f>IF(OR(MEBBaseTableData!$C28="",AA$1="",AA$1="Enthalpy"),"",MEBBaseTableData!AB28/MEBBaseTableData!$C28*100)</f>
        <v/>
      </c>
      <c r="AB26" s="12" t="str">
        <f>IF(OR(MEBBaseTableData!$C28="",AB$1="",AB$1="Enthalpy"),"",MEBBaseTableData!AC28/MEBBaseTableData!$C28*100)</f>
        <v/>
      </c>
      <c r="AC26" s="12" t="str">
        <f>IF(OR(MEBBaseTableData!$C28="",AC$1="",AC$1="Enthalpy"),"",MEBBaseTableData!AD28/MEBBaseTableData!$C28*100)</f>
        <v/>
      </c>
      <c r="AD26" s="12" t="str">
        <f>IF(OR(MEBBaseTableData!$C28="",AD$1="",AD$1="Enthalpy"),"",MEBBaseTableData!AE28/MEBBaseTableData!$C28*100)</f>
        <v/>
      </c>
      <c r="AE26" s="12" t="str">
        <f>IF(OR(MEBBaseTableData!$C28="",AE$1="",AE$1="Enthalpy"),"",MEBBaseTableData!AF28/MEBBaseTableData!$C28*100)</f>
        <v/>
      </c>
      <c r="AF26" s="12" t="str">
        <f>IF(OR(MEBBaseTableData!$C28="",AF$1="",AF$1="Enthalpy"),"",MEBBaseTableData!AG28/MEBBaseTableData!$C28*100)</f>
        <v/>
      </c>
      <c r="AG26" s="12" t="str">
        <f>IF(OR(MEBBaseTableData!$C28="",AG$1="",AG$1="Enthalpy"),"",MEBBaseTableData!AH28/MEBBaseTableData!$C28*100)</f>
        <v/>
      </c>
      <c r="AH26" s="12" t="str">
        <f>IF(OR(MEBBaseTableData!$C28="",AH$1="",AH$1="Enthalpy"),"",MEBBaseTableData!AI28/MEBBaseTableData!$C28*100)</f>
        <v/>
      </c>
      <c r="AI26" s="12" t="str">
        <f>IF(OR(MEBBaseTableData!$C28="",AI$1="",AI$1="Enthalpy"),"",MEBBaseTableData!AJ28/MEBBaseTableData!$C28*100)</f>
        <v/>
      </c>
      <c r="AJ26" s="12" t="str">
        <f>IF(OR(MEBBaseTableData!$C28="",AJ$1="",AJ$1="Enthalpy"),"",MEBBaseTableData!AK28/MEBBaseTableData!$C28*100)</f>
        <v/>
      </c>
    </row>
    <row r="27" spans="1:36" x14ac:dyDescent="0.15">
      <c r="A27" s="10" t="str">
        <f>IF(MEBBaseTableData!A29="","",MEBBaseTableData!A29)</f>
        <v>Slag{zh}铁渣</v>
      </c>
      <c r="C27" s="12">
        <f>IF(OR(MEBBaseTableData!$C29="",C$1="",C$1="Enthalpy"),"",MEBBaseTableData!D29/MEBBaseTableData!$C29*100)</f>
        <v>0.38865552066631093</v>
      </c>
      <c r="D27" s="12">
        <f>IF(OR(MEBBaseTableData!$C29="",D$1="",D$1="Enthalpy"),"",MEBBaseTableData!E29/MEBBaseTableData!$C29*100)</f>
        <v>29.035361077600662</v>
      </c>
      <c r="E27" s="12">
        <f>IF(OR(MEBBaseTableData!$C29="",E$1="",E$1="Enthalpy"),"",MEBBaseTableData!F29/MEBBaseTableData!$C29*100)</f>
        <v>5.3387297786820183</v>
      </c>
      <c r="F27" s="12">
        <f>IF(OR(MEBBaseTableData!$C29="",F$1="",F$1="Enthalpy"),"",MEBBaseTableData!G29/MEBBaseTableData!$C29*100)</f>
        <v>15.387127829601171</v>
      </c>
      <c r="G27" s="12">
        <f>IF(OR(MEBBaseTableData!$C29="",G$1="",G$1="Enthalpy"),"",MEBBaseTableData!H29/MEBBaseTableData!$C29*100)</f>
        <v>8.1013098673040407</v>
      </c>
      <c r="H27" s="12">
        <f>IF(OR(MEBBaseTableData!$C29="",H$1="",H$1="Enthalpy"),"",MEBBaseTableData!I29/MEBBaseTableData!$C29*100)</f>
        <v>0</v>
      </c>
      <c r="I27" s="12">
        <f>IF(OR(MEBBaseTableData!$C29="",I$1="",I$1="Enthalpy"),"",MEBBaseTableData!J29/MEBBaseTableData!$C29*100)</f>
        <v>0.53955754028846326</v>
      </c>
      <c r="J27" s="12">
        <f>IF(OR(MEBBaseTableData!$C29="",J$1="",J$1="Enthalpy"),"",MEBBaseTableData!K29/MEBBaseTableData!$C29*100)</f>
        <v>0.30460727376574909</v>
      </c>
      <c r="K27" s="12">
        <f>IF(OR(MEBBaseTableData!$C29="",K$1="",K$1="Enthalpy"),"",MEBBaseTableData!L29/MEBBaseTableData!$C29*100)</f>
        <v>0.37157129389782945</v>
      </c>
      <c r="L27" s="12">
        <f>IF(OR(MEBBaseTableData!$C29="",L$1="",L$1="Enthalpy"),"",MEBBaseTableData!M29/MEBBaseTableData!$C29*100)</f>
        <v>1.3092592201204671E-3</v>
      </c>
      <c r="M27" s="12">
        <f>IF(OR(MEBBaseTableData!$C29="",M$1="",M$1="Enthalpy"),"",MEBBaseTableData!N29/MEBBaseTableData!$C29*100)</f>
        <v>0.68540000000000112</v>
      </c>
      <c r="N27" s="12">
        <f>IF(OR(MEBBaseTableData!$C29="",N$1="",N$1="Enthalpy"),"",MEBBaseTableData!O29/MEBBaseTableData!$C29*100)</f>
        <v>0</v>
      </c>
      <c r="O27" s="12">
        <f>IF(OR(MEBBaseTableData!$C29="",O$1="",O$1="Enthalpy"),"",MEBBaseTableData!P29/MEBBaseTableData!$C29*100)</f>
        <v>0</v>
      </c>
      <c r="P27" s="12">
        <f>IF(OR(MEBBaseTableData!$C29="",P$1="",P$1="Enthalpy"),"",MEBBaseTableData!Q29/MEBBaseTableData!$C29*100)</f>
        <v>0</v>
      </c>
      <c r="Q27" s="12">
        <f>IF(OR(MEBBaseTableData!$C29="",Q$1="",Q$1="Enthalpy"),"",MEBBaseTableData!R29/MEBBaseTableData!$C29*100)</f>
        <v>40.496865871182393</v>
      </c>
      <c r="R27" s="12">
        <f>IF(OR(MEBBaseTableData!$C29="",R$1="",R$1="Enthalpy"),"",MEBBaseTableData!S29/MEBBaseTableData!$C29*100)</f>
        <v>0.85819999999999763</v>
      </c>
      <c r="S27" s="12">
        <f>IF(OR(MEBBaseTableData!$C29="",S$1="",S$1="Enthalpy"),"",MEBBaseTableData!T29/MEBBaseTableData!$C29*100)</f>
        <v>0</v>
      </c>
      <c r="T27" s="12">
        <f>IF(OR(MEBBaseTableData!$C29="",T$1="",T$1="Enthalpy"),"",MEBBaseTableData!U29/MEBBaseTableData!$C29*100)</f>
        <v>0.49999999999999828</v>
      </c>
      <c r="U27" s="12">
        <f>IF(OR(MEBBaseTableData!$C29="",U$1="",U$1="Enthalpy"),"",MEBBaseTableData!V29/MEBBaseTableData!$C29*100)</f>
        <v>0</v>
      </c>
      <c r="V27" s="12">
        <f>IF(OR(MEBBaseTableData!$C29="",V$1="",V$1="Enthalpy"),"",MEBBaseTableData!W29/MEBBaseTableData!$C29*100)</f>
        <v>6390.8338198008769</v>
      </c>
      <c r="W27" s="12" t="str">
        <f>IF(OR(MEBBaseTableData!$C29="",W$1="",W$1="Enthalpy"),"",MEBBaseTableData!X29/MEBBaseTableData!$C29*100)</f>
        <v/>
      </c>
      <c r="X27" s="12" t="str">
        <f>IF(OR(MEBBaseTableData!$C28="",X$1="",X$1="Enthalpy",X$1="Temp"),"",MEBBaseTableData!Y28/MEBBaseTableData!$C28*100)</f>
        <v/>
      </c>
      <c r="Y27" s="12" t="str">
        <f>IF(OR(MEBBaseTableData!$C29="",Y$1="",Y$1="Enthalpy"),"",MEBBaseTableData!Z29/MEBBaseTableData!$C29*100)</f>
        <v/>
      </c>
      <c r="Z27" s="12" t="str">
        <f>IF(OR(MEBBaseTableData!$C29="",Z$1="",Z$1="Enthalpy"),"",MEBBaseTableData!AA29/MEBBaseTableData!$C29*100)</f>
        <v/>
      </c>
      <c r="AA27" s="12" t="str">
        <f>IF(OR(MEBBaseTableData!$C29="",AA$1="",AA$1="Enthalpy"),"",MEBBaseTableData!AB29/MEBBaseTableData!$C29*100)</f>
        <v/>
      </c>
      <c r="AB27" s="12" t="str">
        <f>IF(OR(MEBBaseTableData!$C29="",AB$1="",AB$1="Enthalpy"),"",MEBBaseTableData!AC29/MEBBaseTableData!$C29*100)</f>
        <v/>
      </c>
      <c r="AC27" s="12" t="str">
        <f>IF(OR(MEBBaseTableData!$C29="",AC$1="",AC$1="Enthalpy"),"",MEBBaseTableData!AD29/MEBBaseTableData!$C29*100)</f>
        <v/>
      </c>
      <c r="AD27" s="12" t="str">
        <f>IF(OR(MEBBaseTableData!$C29="",AD$1="",AD$1="Enthalpy"),"",MEBBaseTableData!AE29/MEBBaseTableData!$C29*100)</f>
        <v/>
      </c>
      <c r="AE27" s="12" t="str">
        <f>IF(OR(MEBBaseTableData!$C29="",AE$1="",AE$1="Enthalpy"),"",MEBBaseTableData!AF29/MEBBaseTableData!$C29*100)</f>
        <v/>
      </c>
      <c r="AF27" s="12" t="str">
        <f>IF(OR(MEBBaseTableData!$C29="",AF$1="",AF$1="Enthalpy"),"",MEBBaseTableData!AG29/MEBBaseTableData!$C29*100)</f>
        <v/>
      </c>
      <c r="AG27" s="12" t="str">
        <f>IF(OR(MEBBaseTableData!$C29="",AG$1="",AG$1="Enthalpy"),"",MEBBaseTableData!AH29/MEBBaseTableData!$C29*100)</f>
        <v/>
      </c>
      <c r="AH27" s="12" t="str">
        <f>IF(OR(MEBBaseTableData!$C29="",AH$1="",AH$1="Enthalpy"),"",MEBBaseTableData!AI29/MEBBaseTableData!$C29*100)</f>
        <v/>
      </c>
      <c r="AI27" s="12" t="str">
        <f>IF(OR(MEBBaseTableData!$C29="",AI$1="",AI$1="Enthalpy"),"",MEBBaseTableData!AJ29/MEBBaseTableData!$C29*100)</f>
        <v/>
      </c>
      <c r="AJ27" s="12" t="str">
        <f>IF(OR(MEBBaseTableData!$C29="",AJ$1="",AJ$1="Enthalpy"),"",MEBBaseTableData!AK29/MEBBaseTableData!$C29*100)</f>
        <v/>
      </c>
    </row>
    <row r="28" spans="1:36" x14ac:dyDescent="0.15">
      <c r="A28" s="10" t="str">
        <f>IF(MEBBaseTableData!A30="","",MEBBaseTableData!A30)</f>
        <v>Top Gas{zh}炉顶煤气</v>
      </c>
      <c r="C28" s="12">
        <f>IF(OR(MEBBaseTableData!$C30="",C$1="",C$1="Enthalpy"),"",MEBBaseTableData!D30/MEBBaseTableData!$C30*100)</f>
        <v>0</v>
      </c>
      <c r="D28" s="12">
        <f>IF(OR(MEBBaseTableData!$C30="",D$1="",D$1="Enthalpy"),"",MEBBaseTableData!E30/MEBBaseTableData!$C30*100)</f>
        <v>0</v>
      </c>
      <c r="E28" s="12">
        <f>IF(OR(MEBBaseTableData!$C30="",E$1="",E$1="Enthalpy"),"",MEBBaseTableData!F30/MEBBaseTableData!$C30*100)</f>
        <v>0</v>
      </c>
      <c r="F28" s="12">
        <f>IF(OR(MEBBaseTableData!$C30="",F$1="",F$1="Enthalpy"),"",MEBBaseTableData!G30/MEBBaseTableData!$C30*100)</f>
        <v>0</v>
      </c>
      <c r="G28" s="12">
        <f>IF(OR(MEBBaseTableData!$C30="",G$1="",G$1="Enthalpy"),"",MEBBaseTableData!H30/MEBBaseTableData!$C30*100)</f>
        <v>0</v>
      </c>
      <c r="H28" s="12">
        <f>IF(OR(MEBBaseTableData!$C30="",H$1="",H$1="Enthalpy"),"",MEBBaseTableData!I30/MEBBaseTableData!$C30*100)</f>
        <v>0</v>
      </c>
      <c r="I28" s="12">
        <f>IF(OR(MEBBaseTableData!$C30="",I$1="",I$1="Enthalpy"),"",MEBBaseTableData!J30/MEBBaseTableData!$C30*100)</f>
        <v>0</v>
      </c>
      <c r="J28" s="12">
        <f>IF(OR(MEBBaseTableData!$C30="",J$1="",J$1="Enthalpy"),"",MEBBaseTableData!K30/MEBBaseTableData!$C30*100)</f>
        <v>0</v>
      </c>
      <c r="K28" s="12">
        <f>IF(OR(MEBBaseTableData!$C30="",K$1="",K$1="Enthalpy"),"",MEBBaseTableData!L30/MEBBaseTableData!$C30*100)</f>
        <v>0</v>
      </c>
      <c r="L28" s="12">
        <f>IF(OR(MEBBaseTableData!$C30="",L$1="",L$1="Enthalpy"),"",MEBBaseTableData!M30/MEBBaseTableData!$C30*100)</f>
        <v>0</v>
      </c>
      <c r="M28" s="12">
        <f>IF(OR(MEBBaseTableData!$C30="",M$1="",M$1="Enthalpy"),"",MEBBaseTableData!N30/MEBBaseTableData!$C30*100)</f>
        <v>0</v>
      </c>
      <c r="N28" s="12">
        <f>IF(OR(MEBBaseTableData!$C30="",N$1="",N$1="Enthalpy"),"",MEBBaseTableData!O30/MEBBaseTableData!$C30*100)</f>
        <v>17.924350865222909</v>
      </c>
      <c r="O28" s="12">
        <f>IF(OR(MEBBaseTableData!$C30="",O$1="",O$1="Enthalpy"),"",MEBBaseTableData!P30/MEBBaseTableData!$C30*100)</f>
        <v>0.17205595035824267</v>
      </c>
      <c r="P28" s="12">
        <f>IF(OR(MEBBaseTableData!$C30="",P$1="",P$1="Enthalpy"),"",MEBBaseTableData!Q30/MEBBaseTableData!$C30*100)</f>
        <v>45.999531411371102</v>
      </c>
      <c r="Q28" s="12">
        <f>IF(OR(MEBBaseTableData!$C30="",Q$1="",Q$1="Enthalpy"),"",MEBBaseTableData!R30/MEBBaseTableData!$C30*100)</f>
        <v>35.904064018059131</v>
      </c>
      <c r="R28" s="12">
        <f>IF(OR(MEBBaseTableData!$C30="",R$1="",R$1="Enthalpy"),"",MEBBaseTableData!S30/MEBBaseTableData!$C30*100)</f>
        <v>0</v>
      </c>
      <c r="S28" s="12">
        <f>IF(OR(MEBBaseTableData!$C30="",S$1="",S$1="Enthalpy"),"",MEBBaseTableData!T30/MEBBaseTableData!$C30*100)</f>
        <v>0</v>
      </c>
      <c r="T28" s="12">
        <f>IF(OR(MEBBaseTableData!$C30="",T$1="",T$1="Enthalpy"),"",MEBBaseTableData!U30/MEBBaseTableData!$C30*100)</f>
        <v>0</v>
      </c>
      <c r="U28" s="12">
        <f>IF(OR(MEBBaseTableData!$C30="",U$1="",U$1="Enthalpy"),"",MEBBaseTableData!V30/MEBBaseTableData!$C30*100)</f>
        <v>-0.23564534614684621</v>
      </c>
      <c r="V28" s="12">
        <f>IF(OR(MEBBaseTableData!$C30="",V$1="",V$1="Enthalpy"),"",MEBBaseTableData!W30/MEBBaseTableData!$C30*100)</f>
        <v>193.48805599382302</v>
      </c>
      <c r="W28" s="12" t="str">
        <f>IF(OR(MEBBaseTableData!$C30="",W$1="",W$1="Enthalpy"),"",MEBBaseTableData!X30/MEBBaseTableData!$C30*100)</f>
        <v/>
      </c>
      <c r="X28" s="12" t="str">
        <f>IF(OR(MEBBaseTableData!$C29="",X$1="",X$1="Enthalpy",X$1="Temp"),"",MEBBaseTableData!Y29/MEBBaseTableData!$C29*100)</f>
        <v/>
      </c>
      <c r="Y28" s="12" t="str">
        <f>IF(OR(MEBBaseTableData!$C30="",Y$1="",Y$1="Enthalpy"),"",MEBBaseTableData!Z30/MEBBaseTableData!$C30*100)</f>
        <v/>
      </c>
      <c r="Z28" s="12" t="str">
        <f>IF(OR(MEBBaseTableData!$C30="",Z$1="",Z$1="Enthalpy"),"",MEBBaseTableData!AA30/MEBBaseTableData!$C30*100)</f>
        <v/>
      </c>
      <c r="AA28" s="12" t="str">
        <f>IF(OR(MEBBaseTableData!$C30="",AA$1="",AA$1="Enthalpy"),"",MEBBaseTableData!AB30/MEBBaseTableData!$C30*100)</f>
        <v/>
      </c>
      <c r="AB28" s="12" t="str">
        <f>IF(OR(MEBBaseTableData!$C30="",AB$1="",AB$1="Enthalpy"),"",MEBBaseTableData!AC30/MEBBaseTableData!$C30*100)</f>
        <v/>
      </c>
      <c r="AC28" s="12" t="str">
        <f>IF(OR(MEBBaseTableData!$C30="",AC$1="",AC$1="Enthalpy"),"",MEBBaseTableData!AD30/MEBBaseTableData!$C30*100)</f>
        <v/>
      </c>
      <c r="AD28" s="12" t="str">
        <f>IF(OR(MEBBaseTableData!$C30="",AD$1="",AD$1="Enthalpy"),"",MEBBaseTableData!AE30/MEBBaseTableData!$C30*100)</f>
        <v/>
      </c>
      <c r="AE28" s="12" t="str">
        <f>IF(OR(MEBBaseTableData!$C30="",AE$1="",AE$1="Enthalpy"),"",MEBBaseTableData!AF30/MEBBaseTableData!$C30*100)</f>
        <v/>
      </c>
      <c r="AF28" s="12" t="str">
        <f>IF(OR(MEBBaseTableData!$C30="",AF$1="",AF$1="Enthalpy"),"",MEBBaseTableData!AG30/MEBBaseTableData!$C30*100)</f>
        <v/>
      </c>
      <c r="AG28" s="12" t="str">
        <f>IF(OR(MEBBaseTableData!$C30="",AG$1="",AG$1="Enthalpy"),"",MEBBaseTableData!AH30/MEBBaseTableData!$C30*100)</f>
        <v/>
      </c>
      <c r="AH28" s="12" t="str">
        <f>IF(OR(MEBBaseTableData!$C30="",AH$1="",AH$1="Enthalpy"),"",MEBBaseTableData!AI30/MEBBaseTableData!$C30*100)</f>
        <v/>
      </c>
      <c r="AI28" s="12" t="str">
        <f>IF(OR(MEBBaseTableData!$C30="",AI$1="",AI$1="Enthalpy"),"",MEBBaseTableData!AJ30/MEBBaseTableData!$C30*100)</f>
        <v/>
      </c>
      <c r="AJ28" s="12" t="str">
        <f>IF(OR(MEBBaseTableData!$C30="",AJ$1="",AJ$1="Enthalpy"),"",MEBBaseTableData!AK30/MEBBaseTableData!$C30*100)</f>
        <v/>
      </c>
    </row>
    <row r="29" spans="1:36" x14ac:dyDescent="0.15">
      <c r="A29" s="10" t="str">
        <f>IF(MEBBaseTableData!A31="","",MEBBaseTableData!A31)</f>
        <v>Dust in Top Gas{zh}炉尘</v>
      </c>
      <c r="C29" s="12">
        <f>IF(OR(MEBBaseTableData!$C31="",C$1="",C$1="Enthalpy"),"",MEBBaseTableData!D31/MEBBaseTableData!$C31*100)</f>
        <v>58.495077609289446</v>
      </c>
      <c r="D29" s="12">
        <f>IF(OR(MEBBaseTableData!$C31="",D$1="",D$1="Enthalpy"),"",MEBBaseTableData!E31/MEBBaseTableData!$C31*100)</f>
        <v>5.3960702732349857</v>
      </c>
      <c r="E29" s="12">
        <f>IF(OR(MEBBaseTableData!$C31="",E$1="",E$1="Enthalpy"),"",MEBBaseTableData!F31/MEBBaseTableData!$C31*100)</f>
        <v>0.7377638602864558</v>
      </c>
      <c r="F29" s="12">
        <f>IF(OR(MEBBaseTableData!$C31="",F$1="",F$1="Enthalpy"),"",MEBBaseTableData!G31/MEBBaseTableData!$C31*100)</f>
        <v>2.3083301213460556</v>
      </c>
      <c r="G29" s="12">
        <f>IF(OR(MEBBaseTableData!$C31="",G$1="",G$1="Enthalpy"),"",MEBBaseTableData!H31/MEBBaseTableData!$C31*100)</f>
        <v>0.76194696473336165</v>
      </c>
      <c r="H29" s="12">
        <f>IF(OR(MEBBaseTableData!$C31="",H$1="",H$1="Enthalpy"),"",MEBBaseTableData!I31/MEBBaseTableData!$C31*100)</f>
        <v>1.8446163156028504E-2</v>
      </c>
      <c r="I29" s="12">
        <f>IF(OR(MEBBaseTableData!$C31="",I$1="",I$1="Enthalpy"),"",MEBBaseTableData!J31/MEBBaseTableData!$C31*100)</f>
        <v>1.4779319254385067E-3</v>
      </c>
      <c r="J29" s="12">
        <f>IF(OR(MEBBaseTableData!$C31="",J$1="",J$1="Enthalpy"),"",MEBBaseTableData!K31/MEBBaseTableData!$C31*100)</f>
        <v>1.2556057722192834E-2</v>
      </c>
      <c r="K29" s="12">
        <f>IF(OR(MEBBaseTableData!$C31="",K$1="",K$1="Enthalpy"),"",MEBBaseTableData!L31/MEBBaseTableData!$C31*100)</f>
        <v>8.8984917478609343E-3</v>
      </c>
      <c r="L29" s="12">
        <f>IF(OR(MEBBaseTableData!$C31="",L$1="",L$1="Enthalpy"),"",MEBBaseTableData!M31/MEBBaseTableData!$C31*100)</f>
        <v>8.5941145954715626E-3</v>
      </c>
      <c r="M29" s="12">
        <f>IF(OR(MEBBaseTableData!$C31="",M$1="",M$1="Enthalpy"),"",MEBBaseTableData!N31/MEBBaseTableData!$C31*100)</f>
        <v>1.751882139590329E-2</v>
      </c>
      <c r="N29" s="12">
        <f>IF(OR(MEBBaseTableData!$C31="",N$1="",N$1="Enthalpy"),"",MEBBaseTableData!O31/MEBBaseTableData!$C31*100)</f>
        <v>0</v>
      </c>
      <c r="O29" s="12">
        <f>IF(OR(MEBBaseTableData!$C31="",O$1="",O$1="Enthalpy"),"",MEBBaseTableData!P31/MEBBaseTableData!$C31*100)</f>
        <v>0</v>
      </c>
      <c r="P29" s="12">
        <f>IF(OR(MEBBaseTableData!$C31="",P$1="",P$1="Enthalpy"),"",MEBBaseTableData!Q31/MEBBaseTableData!$C31*100)</f>
        <v>0</v>
      </c>
      <c r="Q29" s="12">
        <f>IF(OR(MEBBaseTableData!$C31="",Q$1="",Q$1="Enthalpy"),"",MEBBaseTableData!R31/MEBBaseTableData!$C31*100)</f>
        <v>30.468663121193934</v>
      </c>
      <c r="R29" s="12">
        <f>IF(OR(MEBBaseTableData!$C31="",R$1="",R$1="Enthalpy"),"",MEBBaseTableData!S31/MEBBaseTableData!$C31*100)</f>
        <v>2.7644376819243671E-2</v>
      </c>
      <c r="S29" s="12">
        <f>IF(OR(MEBBaseTableData!$C31="",S$1="",S$1="Enthalpy"),"",MEBBaseTableData!T31/MEBBaseTableData!$C31*100)</f>
        <v>77.250497483800942</v>
      </c>
      <c r="T29" s="12">
        <f>IF(OR(MEBBaseTableData!$C31="",T$1="",T$1="Enthalpy"),"",MEBBaseTableData!U31/MEBBaseTableData!$C31*100)</f>
        <v>5.7421802161424624</v>
      </c>
      <c r="U29" s="12">
        <f>IF(OR(MEBBaseTableData!$C31="",U$1="",U$1="Enthalpy"),"",MEBBaseTableData!V31/MEBBaseTableData!$C31*100)</f>
        <v>0</v>
      </c>
      <c r="V29" s="12">
        <f>IF(OR(MEBBaseTableData!$C31="",V$1="",V$1="Enthalpy"),"",MEBBaseTableData!W31/MEBBaseTableData!$C31*100)</f>
        <v>23007.671223336481</v>
      </c>
      <c r="W29" s="12" t="str">
        <f>IF(OR(MEBBaseTableData!$C31="",W$1="",W$1="Enthalpy"),"",MEBBaseTableData!X31/MEBBaseTableData!$C31*100)</f>
        <v/>
      </c>
      <c r="X29" s="12" t="str">
        <f>IF(OR(MEBBaseTableData!$C30="",X$1="",X$1="Enthalpy",X$1="Temp"),"",MEBBaseTableData!Y30/MEBBaseTableData!$C30*100)</f>
        <v/>
      </c>
      <c r="Y29" s="12" t="str">
        <f>IF(OR(MEBBaseTableData!$C31="",Y$1="",Y$1="Enthalpy"),"",MEBBaseTableData!Z31/MEBBaseTableData!$C31*100)</f>
        <v/>
      </c>
      <c r="Z29" s="12" t="str">
        <f>IF(OR(MEBBaseTableData!$C31="",Z$1="",Z$1="Enthalpy"),"",MEBBaseTableData!AA31/MEBBaseTableData!$C31*100)</f>
        <v/>
      </c>
      <c r="AA29" s="12" t="str">
        <f>IF(OR(MEBBaseTableData!$C31="",AA$1="",AA$1="Enthalpy"),"",MEBBaseTableData!AB31/MEBBaseTableData!$C31*100)</f>
        <v/>
      </c>
      <c r="AB29" s="12" t="str">
        <f>IF(OR(MEBBaseTableData!$C31="",AB$1="",AB$1="Enthalpy"),"",MEBBaseTableData!AC31/MEBBaseTableData!$C31*100)</f>
        <v/>
      </c>
      <c r="AC29" s="12" t="str">
        <f>IF(OR(MEBBaseTableData!$C31="",AC$1="",AC$1="Enthalpy"),"",MEBBaseTableData!AD31/MEBBaseTableData!$C31*100)</f>
        <v/>
      </c>
      <c r="AD29" s="12" t="str">
        <f>IF(OR(MEBBaseTableData!$C31="",AD$1="",AD$1="Enthalpy"),"",MEBBaseTableData!AE31/MEBBaseTableData!$C31*100)</f>
        <v/>
      </c>
      <c r="AE29" s="12" t="str">
        <f>IF(OR(MEBBaseTableData!$C31="",AE$1="",AE$1="Enthalpy"),"",MEBBaseTableData!AF31/MEBBaseTableData!$C31*100)</f>
        <v/>
      </c>
      <c r="AF29" s="12" t="str">
        <f>IF(OR(MEBBaseTableData!$C31="",AF$1="",AF$1="Enthalpy"),"",MEBBaseTableData!AG31/MEBBaseTableData!$C31*100)</f>
        <v/>
      </c>
      <c r="AG29" s="12" t="str">
        <f>IF(OR(MEBBaseTableData!$C31="",AG$1="",AG$1="Enthalpy"),"",MEBBaseTableData!AH31/MEBBaseTableData!$C31*100)</f>
        <v/>
      </c>
      <c r="AH29" s="12" t="str">
        <f>IF(OR(MEBBaseTableData!$C31="",AH$1="",AH$1="Enthalpy"),"",MEBBaseTableData!AI31/MEBBaseTableData!$C31*100)</f>
        <v/>
      </c>
      <c r="AI29" s="12" t="str">
        <f>IF(OR(MEBBaseTableData!$C31="",AI$1="",AI$1="Enthalpy"),"",MEBBaseTableData!AJ31/MEBBaseTableData!$C31*100)</f>
        <v/>
      </c>
      <c r="AJ29" s="12" t="str">
        <f>IF(OR(MEBBaseTableData!$C31="",AJ$1="",AJ$1="Enthalpy"),"",MEBBaseTableData!AK31/MEBBaseTableData!$C31*100)</f>
        <v/>
      </c>
    </row>
    <row r="30" spans="1:36" x14ac:dyDescent="0.15">
      <c r="A30" s="10" t="str">
        <f>IF(MEBBaseTableData!A32="","",MEBBaseTableData!A32)</f>
        <v/>
      </c>
      <c r="C30" s="12" t="str">
        <f>IF(OR(MEBBaseTableData!$C32="",C$1="",C$1="Enthalpy"),"",MEBBaseTableData!D32/MEBBaseTableData!$C32*100)</f>
        <v/>
      </c>
      <c r="D30" s="12" t="str">
        <f>IF(OR(MEBBaseTableData!$C32="",D$1="",D$1="Enthalpy"),"",MEBBaseTableData!E32/MEBBaseTableData!$C32*100)</f>
        <v/>
      </c>
      <c r="E30" s="12" t="str">
        <f>IF(OR(MEBBaseTableData!$C32="",E$1="",E$1="Enthalpy"),"",MEBBaseTableData!F32/MEBBaseTableData!$C32*100)</f>
        <v/>
      </c>
      <c r="F30" s="12" t="str">
        <f>IF(OR(MEBBaseTableData!$C32="",F$1="",F$1="Enthalpy"),"",MEBBaseTableData!G32/MEBBaseTableData!$C32*100)</f>
        <v/>
      </c>
      <c r="G30" s="12" t="str">
        <f>IF(OR(MEBBaseTableData!$C32="",G$1="",G$1="Enthalpy"),"",MEBBaseTableData!H32/MEBBaseTableData!$C32*100)</f>
        <v/>
      </c>
      <c r="H30" s="12" t="str">
        <f>IF(OR(MEBBaseTableData!$C32="",H$1="",H$1="Enthalpy"),"",MEBBaseTableData!I32/MEBBaseTableData!$C32*100)</f>
        <v/>
      </c>
      <c r="I30" s="12" t="str">
        <f>IF(OR(MEBBaseTableData!$C32="",I$1="",I$1="Enthalpy"),"",MEBBaseTableData!J32/MEBBaseTableData!$C32*100)</f>
        <v/>
      </c>
      <c r="J30" s="12" t="str">
        <f>IF(OR(MEBBaseTableData!$C32="",J$1="",J$1="Enthalpy"),"",MEBBaseTableData!K32/MEBBaseTableData!$C32*100)</f>
        <v/>
      </c>
      <c r="K30" s="12" t="str">
        <f>IF(OR(MEBBaseTableData!$C32="",K$1="",K$1="Enthalpy"),"",MEBBaseTableData!L32/MEBBaseTableData!$C32*100)</f>
        <v/>
      </c>
      <c r="L30" s="12" t="str">
        <f>IF(OR(MEBBaseTableData!$C32="",L$1="",L$1="Enthalpy"),"",MEBBaseTableData!M32/MEBBaseTableData!$C32*100)</f>
        <v/>
      </c>
      <c r="M30" s="12" t="str">
        <f>IF(OR(MEBBaseTableData!$C32="",M$1="",M$1="Enthalpy"),"",MEBBaseTableData!N32/MEBBaseTableData!$C32*100)</f>
        <v/>
      </c>
      <c r="N30" s="12" t="str">
        <f>IF(OR(MEBBaseTableData!$C32="",N$1="",N$1="Enthalpy"),"",MEBBaseTableData!O32/MEBBaseTableData!$C32*100)</f>
        <v/>
      </c>
      <c r="O30" s="12" t="str">
        <f>IF(OR(MEBBaseTableData!$C32="",O$1="",O$1="Enthalpy"),"",MEBBaseTableData!P32/MEBBaseTableData!$C32*100)</f>
        <v/>
      </c>
      <c r="P30" s="12" t="str">
        <f>IF(OR(MEBBaseTableData!$C32="",P$1="",P$1="Enthalpy"),"",MEBBaseTableData!Q32/MEBBaseTableData!$C32*100)</f>
        <v/>
      </c>
      <c r="Q30" s="12" t="str">
        <f>IF(OR(MEBBaseTableData!$C32="",Q$1="",Q$1="Enthalpy"),"",MEBBaseTableData!R32/MEBBaseTableData!$C32*100)</f>
        <v/>
      </c>
      <c r="R30" s="12" t="str">
        <f>IF(OR(MEBBaseTableData!$C32="",R$1="",R$1="Enthalpy"),"",MEBBaseTableData!S32/MEBBaseTableData!$C32*100)</f>
        <v/>
      </c>
      <c r="S30" s="12" t="str">
        <f>IF(OR(MEBBaseTableData!$C32="",S$1="",S$1="Enthalpy"),"",MEBBaseTableData!T32/MEBBaseTableData!$C32*100)</f>
        <v/>
      </c>
      <c r="T30" s="12" t="str">
        <f>IF(OR(MEBBaseTableData!$C32="",T$1="",T$1="Enthalpy"),"",MEBBaseTableData!U32/MEBBaseTableData!$C32*100)</f>
        <v/>
      </c>
      <c r="U30" s="12" t="str">
        <f>IF(OR(MEBBaseTableData!$C32="",U$1="",U$1="Enthalpy"),"",MEBBaseTableData!V32/MEBBaseTableData!$C32*100)</f>
        <v/>
      </c>
      <c r="V30" s="12" t="str">
        <f>IF(OR(MEBBaseTableData!$C32="",V$1="",V$1="Enthalpy"),"",MEBBaseTableData!W32/MEBBaseTableData!$C32*100)</f>
        <v/>
      </c>
      <c r="W30" s="12" t="str">
        <f>IF(OR(MEBBaseTableData!$C32="",W$1="",W$1="Enthalpy"),"",MEBBaseTableData!X32/MEBBaseTableData!$C32*100)</f>
        <v/>
      </c>
      <c r="X30" s="12" t="str">
        <f>IF(OR(MEBBaseTableData!$C31="",X$1="",X$1="Enthalpy",X$1="Temp"),"",MEBBaseTableData!Y31/MEBBaseTableData!$C31*100)</f>
        <v/>
      </c>
      <c r="Y30" s="12" t="str">
        <f>IF(OR(MEBBaseTableData!$C32="",Y$1="",Y$1="Enthalpy"),"",MEBBaseTableData!Z32/MEBBaseTableData!$C32*100)</f>
        <v/>
      </c>
      <c r="Z30" s="12" t="str">
        <f>IF(OR(MEBBaseTableData!$C32="",Z$1="",Z$1="Enthalpy"),"",MEBBaseTableData!AA32/MEBBaseTableData!$C32*100)</f>
        <v/>
      </c>
      <c r="AA30" s="12" t="str">
        <f>IF(OR(MEBBaseTableData!$C32="",AA$1="",AA$1="Enthalpy"),"",MEBBaseTableData!AB32/MEBBaseTableData!$C32*100)</f>
        <v/>
      </c>
      <c r="AB30" s="12" t="str">
        <f>IF(OR(MEBBaseTableData!$C32="",AB$1="",AB$1="Enthalpy"),"",MEBBaseTableData!AC32/MEBBaseTableData!$C32*100)</f>
        <v/>
      </c>
      <c r="AC30" s="12" t="str">
        <f>IF(OR(MEBBaseTableData!$C32="",AC$1="",AC$1="Enthalpy"),"",MEBBaseTableData!AD32/MEBBaseTableData!$C32*100)</f>
        <v/>
      </c>
      <c r="AD30" s="12" t="str">
        <f>IF(OR(MEBBaseTableData!$C32="",AD$1="",AD$1="Enthalpy"),"",MEBBaseTableData!AE32/MEBBaseTableData!$C32*100)</f>
        <v/>
      </c>
      <c r="AE30" s="12" t="str">
        <f>IF(OR(MEBBaseTableData!$C32="",AE$1="",AE$1="Enthalpy"),"",MEBBaseTableData!AF32/MEBBaseTableData!$C32*100)</f>
        <v/>
      </c>
      <c r="AF30" s="12" t="str">
        <f>IF(OR(MEBBaseTableData!$C32="",AF$1="",AF$1="Enthalpy"),"",MEBBaseTableData!AG32/MEBBaseTableData!$C32*100)</f>
        <v/>
      </c>
      <c r="AG30" s="12" t="str">
        <f>IF(OR(MEBBaseTableData!$C32="",AG$1="",AG$1="Enthalpy"),"",MEBBaseTableData!AH32/MEBBaseTableData!$C32*100)</f>
        <v/>
      </c>
      <c r="AH30" s="12" t="str">
        <f>IF(OR(MEBBaseTableData!$C32="",AH$1="",AH$1="Enthalpy"),"",MEBBaseTableData!AI32/MEBBaseTableData!$C32*100)</f>
        <v/>
      </c>
      <c r="AI30" s="12" t="str">
        <f>IF(OR(MEBBaseTableData!$C32="",AI$1="",AI$1="Enthalpy"),"",MEBBaseTableData!AJ32/MEBBaseTableData!$C32*100)</f>
        <v/>
      </c>
      <c r="AJ30" s="12" t="str">
        <f>IF(OR(MEBBaseTableData!$C32="",AJ$1="",AJ$1="Enthalpy"),"",MEBBaseTableData!AK32/MEBBaseTableData!$C32*100)</f>
        <v/>
      </c>
    </row>
    <row r="31" spans="1:36" x14ac:dyDescent="0.15">
      <c r="A31" s="10" t="str">
        <f>IF(MEBBaseTableData!A33="","",MEBBaseTableData!A33)</f>
        <v/>
      </c>
      <c r="C31" s="12" t="str">
        <f>IF(OR(MEBBaseTableData!$C33="",C$1="",C$1="Enthalpy"),"",MEBBaseTableData!D33/MEBBaseTableData!$C33*100)</f>
        <v/>
      </c>
      <c r="D31" s="12" t="str">
        <f>IF(OR(MEBBaseTableData!$C33="",D$1="",D$1="Enthalpy"),"",MEBBaseTableData!E33/MEBBaseTableData!$C33*100)</f>
        <v/>
      </c>
      <c r="E31" s="12" t="str">
        <f>IF(OR(MEBBaseTableData!$C33="",E$1="",E$1="Enthalpy"),"",MEBBaseTableData!F33/MEBBaseTableData!$C33*100)</f>
        <v/>
      </c>
      <c r="F31" s="12" t="str">
        <f>IF(OR(MEBBaseTableData!$C33="",F$1="",F$1="Enthalpy"),"",MEBBaseTableData!G33/MEBBaseTableData!$C33*100)</f>
        <v/>
      </c>
      <c r="G31" s="12" t="str">
        <f>IF(OR(MEBBaseTableData!$C33="",G$1="",G$1="Enthalpy"),"",MEBBaseTableData!H33/MEBBaseTableData!$C33*100)</f>
        <v/>
      </c>
      <c r="H31" s="12" t="str">
        <f>IF(OR(MEBBaseTableData!$C33="",H$1="",H$1="Enthalpy"),"",MEBBaseTableData!I33/MEBBaseTableData!$C33*100)</f>
        <v/>
      </c>
      <c r="I31" s="12" t="str">
        <f>IF(OR(MEBBaseTableData!$C33="",I$1="",I$1="Enthalpy"),"",MEBBaseTableData!J33/MEBBaseTableData!$C33*100)</f>
        <v/>
      </c>
      <c r="J31" s="12" t="str">
        <f>IF(OR(MEBBaseTableData!$C33="",J$1="",J$1="Enthalpy"),"",MEBBaseTableData!K33/MEBBaseTableData!$C33*100)</f>
        <v/>
      </c>
      <c r="K31" s="12" t="str">
        <f>IF(OR(MEBBaseTableData!$C33="",K$1="",K$1="Enthalpy"),"",MEBBaseTableData!L33/MEBBaseTableData!$C33*100)</f>
        <v/>
      </c>
      <c r="L31" s="12" t="str">
        <f>IF(OR(MEBBaseTableData!$C33="",L$1="",L$1="Enthalpy"),"",MEBBaseTableData!M33/MEBBaseTableData!$C33*100)</f>
        <v/>
      </c>
      <c r="M31" s="12" t="str">
        <f>IF(OR(MEBBaseTableData!$C33="",M$1="",M$1="Enthalpy"),"",MEBBaseTableData!N33/MEBBaseTableData!$C33*100)</f>
        <v/>
      </c>
      <c r="N31" s="12" t="str">
        <f>IF(OR(MEBBaseTableData!$C33="",N$1="",N$1="Enthalpy"),"",MEBBaseTableData!O33/MEBBaseTableData!$C33*100)</f>
        <v/>
      </c>
      <c r="O31" s="12" t="str">
        <f>IF(OR(MEBBaseTableData!$C33="",O$1="",O$1="Enthalpy"),"",MEBBaseTableData!P33/MEBBaseTableData!$C33*100)</f>
        <v/>
      </c>
      <c r="P31" s="12" t="str">
        <f>IF(OR(MEBBaseTableData!$C33="",P$1="",P$1="Enthalpy"),"",MEBBaseTableData!Q33/MEBBaseTableData!$C33*100)</f>
        <v/>
      </c>
      <c r="Q31" s="12" t="str">
        <f>IF(OR(MEBBaseTableData!$C33="",Q$1="",Q$1="Enthalpy"),"",MEBBaseTableData!R33/MEBBaseTableData!$C33*100)</f>
        <v/>
      </c>
      <c r="R31" s="12" t="str">
        <f>IF(OR(MEBBaseTableData!$C33="",R$1="",R$1="Enthalpy"),"",MEBBaseTableData!S33/MEBBaseTableData!$C33*100)</f>
        <v/>
      </c>
      <c r="S31" s="12" t="str">
        <f>IF(OR(MEBBaseTableData!$C33="",S$1="",S$1="Enthalpy"),"",MEBBaseTableData!T33/MEBBaseTableData!$C33*100)</f>
        <v/>
      </c>
      <c r="T31" s="12" t="str">
        <f>IF(OR(MEBBaseTableData!$C33="",T$1="",T$1="Enthalpy"),"",MEBBaseTableData!U33/MEBBaseTableData!$C33*100)</f>
        <v/>
      </c>
      <c r="U31" s="12" t="str">
        <f>IF(OR(MEBBaseTableData!$C33="",U$1="",U$1="Enthalpy"),"",MEBBaseTableData!V33/MEBBaseTableData!$C33*100)</f>
        <v/>
      </c>
      <c r="V31" s="12" t="str">
        <f>IF(OR(MEBBaseTableData!$C33="",V$1="",V$1="Enthalpy"),"",MEBBaseTableData!W33/MEBBaseTableData!$C33*100)</f>
        <v/>
      </c>
      <c r="W31" s="12" t="str">
        <f>IF(OR(MEBBaseTableData!$C33="",W$1="",W$1="Enthalpy"),"",MEBBaseTableData!X33/MEBBaseTableData!$C33*100)</f>
        <v/>
      </c>
      <c r="X31" s="12" t="str">
        <f>IF(OR(MEBBaseTableData!$C32="",X$1="",X$1="Enthalpy",X$1="Temp"),"",MEBBaseTableData!Y32/MEBBaseTableData!$C32*100)</f>
        <v/>
      </c>
      <c r="Y31" s="12" t="str">
        <f>IF(OR(MEBBaseTableData!$C33="",Y$1="",Y$1="Enthalpy"),"",MEBBaseTableData!Z33/MEBBaseTableData!$C33*100)</f>
        <v/>
      </c>
      <c r="Z31" s="12" t="str">
        <f>IF(OR(MEBBaseTableData!$C33="",Z$1="",Z$1="Enthalpy"),"",MEBBaseTableData!AA33/MEBBaseTableData!$C33*100)</f>
        <v/>
      </c>
      <c r="AA31" s="12" t="str">
        <f>IF(OR(MEBBaseTableData!$C33="",AA$1="",AA$1="Enthalpy"),"",MEBBaseTableData!AB33/MEBBaseTableData!$C33*100)</f>
        <v/>
      </c>
      <c r="AB31" s="12" t="str">
        <f>IF(OR(MEBBaseTableData!$C33="",AB$1="",AB$1="Enthalpy"),"",MEBBaseTableData!AC33/MEBBaseTableData!$C33*100)</f>
        <v/>
      </c>
      <c r="AC31" s="12" t="str">
        <f>IF(OR(MEBBaseTableData!$C33="",AC$1="",AC$1="Enthalpy"),"",MEBBaseTableData!AD33/MEBBaseTableData!$C33*100)</f>
        <v/>
      </c>
      <c r="AD31" s="12" t="str">
        <f>IF(OR(MEBBaseTableData!$C33="",AD$1="",AD$1="Enthalpy"),"",MEBBaseTableData!AE33/MEBBaseTableData!$C33*100)</f>
        <v/>
      </c>
      <c r="AE31" s="12" t="str">
        <f>IF(OR(MEBBaseTableData!$C33="",AE$1="",AE$1="Enthalpy"),"",MEBBaseTableData!AF33/MEBBaseTableData!$C33*100)</f>
        <v/>
      </c>
      <c r="AF31" s="12" t="str">
        <f>IF(OR(MEBBaseTableData!$C33="",AF$1="",AF$1="Enthalpy"),"",MEBBaseTableData!AG33/MEBBaseTableData!$C33*100)</f>
        <v/>
      </c>
      <c r="AG31" s="12" t="str">
        <f>IF(OR(MEBBaseTableData!$C33="",AG$1="",AG$1="Enthalpy"),"",MEBBaseTableData!AH33/MEBBaseTableData!$C33*100)</f>
        <v/>
      </c>
      <c r="AH31" s="12" t="str">
        <f>IF(OR(MEBBaseTableData!$C33="",AH$1="",AH$1="Enthalpy"),"",MEBBaseTableData!AI33/MEBBaseTableData!$C33*100)</f>
        <v/>
      </c>
      <c r="AI31" s="12" t="str">
        <f>IF(OR(MEBBaseTableData!$C33="",AI$1="",AI$1="Enthalpy"),"",MEBBaseTableData!AJ33/MEBBaseTableData!$C33*100)</f>
        <v/>
      </c>
      <c r="AJ31" s="12" t="str">
        <f>IF(OR(MEBBaseTableData!$C33="",AJ$1="",AJ$1="Enthalpy"),"",MEBBaseTableData!AK33/MEBBaseTableData!$C33*100)</f>
        <v/>
      </c>
    </row>
    <row r="32" spans="1:36" x14ac:dyDescent="0.15">
      <c r="A32" s="10" t="str">
        <f>IF(MEBBaseTableData!A34="","",MEBBaseTableData!A34)</f>
        <v/>
      </c>
      <c r="C32" s="12" t="str">
        <f>IF(OR(MEBBaseTableData!$C34="",C$1="",C$1="Enthalpy"),"",MEBBaseTableData!D34/MEBBaseTableData!$C34*100)</f>
        <v/>
      </c>
      <c r="D32" s="12" t="str">
        <f>IF(OR(MEBBaseTableData!$C34="",D$1="",D$1="Enthalpy"),"",MEBBaseTableData!E34/MEBBaseTableData!$C34*100)</f>
        <v/>
      </c>
      <c r="E32" s="12" t="str">
        <f>IF(OR(MEBBaseTableData!$C34="",E$1="",E$1="Enthalpy"),"",MEBBaseTableData!F34/MEBBaseTableData!$C34*100)</f>
        <v/>
      </c>
      <c r="F32" s="12" t="str">
        <f>IF(OR(MEBBaseTableData!$C34="",F$1="",F$1="Enthalpy"),"",MEBBaseTableData!G34/MEBBaseTableData!$C34*100)</f>
        <v/>
      </c>
      <c r="G32" s="12" t="str">
        <f>IF(OR(MEBBaseTableData!$C34="",G$1="",G$1="Enthalpy"),"",MEBBaseTableData!H34/MEBBaseTableData!$C34*100)</f>
        <v/>
      </c>
      <c r="H32" s="12" t="str">
        <f>IF(OR(MEBBaseTableData!$C34="",H$1="",H$1="Enthalpy"),"",MEBBaseTableData!I34/MEBBaseTableData!$C34*100)</f>
        <v/>
      </c>
      <c r="I32" s="12" t="str">
        <f>IF(OR(MEBBaseTableData!$C34="",I$1="",I$1="Enthalpy"),"",MEBBaseTableData!J34/MEBBaseTableData!$C34*100)</f>
        <v/>
      </c>
      <c r="J32" s="12" t="str">
        <f>IF(OR(MEBBaseTableData!$C34="",J$1="",J$1="Enthalpy"),"",MEBBaseTableData!K34/MEBBaseTableData!$C34*100)</f>
        <v/>
      </c>
      <c r="K32" s="12" t="str">
        <f>IF(OR(MEBBaseTableData!$C34="",K$1="",K$1="Enthalpy"),"",MEBBaseTableData!L34/MEBBaseTableData!$C34*100)</f>
        <v/>
      </c>
      <c r="L32" s="12" t="str">
        <f>IF(OR(MEBBaseTableData!$C34="",L$1="",L$1="Enthalpy"),"",MEBBaseTableData!M34/MEBBaseTableData!$C34*100)</f>
        <v/>
      </c>
      <c r="M32" s="12" t="str">
        <f>IF(OR(MEBBaseTableData!$C34="",M$1="",M$1="Enthalpy"),"",MEBBaseTableData!N34/MEBBaseTableData!$C34*100)</f>
        <v/>
      </c>
      <c r="N32" s="12" t="str">
        <f>IF(OR(MEBBaseTableData!$C34="",N$1="",N$1="Enthalpy"),"",MEBBaseTableData!O34/MEBBaseTableData!$C34*100)</f>
        <v/>
      </c>
      <c r="O32" s="12" t="str">
        <f>IF(OR(MEBBaseTableData!$C34="",O$1="",O$1="Enthalpy"),"",MEBBaseTableData!P34/MEBBaseTableData!$C34*100)</f>
        <v/>
      </c>
      <c r="P32" s="12" t="str">
        <f>IF(OR(MEBBaseTableData!$C34="",P$1="",P$1="Enthalpy"),"",MEBBaseTableData!Q34/MEBBaseTableData!$C34*100)</f>
        <v/>
      </c>
      <c r="Q32" s="12" t="str">
        <f>IF(OR(MEBBaseTableData!$C34="",Q$1="",Q$1="Enthalpy"),"",MEBBaseTableData!R34/MEBBaseTableData!$C34*100)</f>
        <v/>
      </c>
      <c r="R32" s="12" t="str">
        <f>IF(OR(MEBBaseTableData!$C34="",R$1="",R$1="Enthalpy"),"",MEBBaseTableData!S34/MEBBaseTableData!$C34*100)</f>
        <v/>
      </c>
      <c r="S32" s="12" t="str">
        <f>IF(OR(MEBBaseTableData!$C34="",S$1="",S$1="Enthalpy"),"",MEBBaseTableData!T34/MEBBaseTableData!$C34*100)</f>
        <v/>
      </c>
      <c r="T32" s="12" t="str">
        <f>IF(OR(MEBBaseTableData!$C34="",T$1="",T$1="Enthalpy"),"",MEBBaseTableData!U34/MEBBaseTableData!$C34*100)</f>
        <v/>
      </c>
      <c r="U32" s="12" t="str">
        <f>IF(OR(MEBBaseTableData!$C34="",U$1="",U$1="Enthalpy"),"",MEBBaseTableData!V34/MEBBaseTableData!$C34*100)</f>
        <v/>
      </c>
      <c r="V32" s="12" t="str">
        <f>IF(OR(MEBBaseTableData!$C34="",V$1="",V$1="Enthalpy"),"",MEBBaseTableData!W34/MEBBaseTableData!$C34*100)</f>
        <v/>
      </c>
      <c r="W32" s="12" t="str">
        <f>IF(OR(MEBBaseTableData!$C34="",W$1="",W$1="Enthalpy"),"",MEBBaseTableData!X34/MEBBaseTableData!$C34*100)</f>
        <v/>
      </c>
      <c r="X32" s="12" t="str">
        <f>IF(OR(MEBBaseTableData!$C33="",X$1="",X$1="Enthalpy",X$1="Temp"),"",MEBBaseTableData!Y33/MEBBaseTableData!$C33*100)</f>
        <v/>
      </c>
      <c r="Y32" s="12" t="str">
        <f>IF(OR(MEBBaseTableData!$C34="",Y$1="",Y$1="Enthalpy"),"",MEBBaseTableData!Z34/MEBBaseTableData!$C34*100)</f>
        <v/>
      </c>
      <c r="Z32" s="12" t="str">
        <f>IF(OR(MEBBaseTableData!$C34="",Z$1="",Z$1="Enthalpy"),"",MEBBaseTableData!AA34/MEBBaseTableData!$C34*100)</f>
        <v/>
      </c>
      <c r="AA32" s="12" t="str">
        <f>IF(OR(MEBBaseTableData!$C34="",AA$1="",AA$1="Enthalpy"),"",MEBBaseTableData!AB34/MEBBaseTableData!$C34*100)</f>
        <v/>
      </c>
      <c r="AB32" s="12" t="str">
        <f>IF(OR(MEBBaseTableData!$C34="",AB$1="",AB$1="Enthalpy"),"",MEBBaseTableData!AC34/MEBBaseTableData!$C34*100)</f>
        <v/>
      </c>
      <c r="AC32" s="12" t="str">
        <f>IF(OR(MEBBaseTableData!$C34="",AC$1="",AC$1="Enthalpy"),"",MEBBaseTableData!AD34/MEBBaseTableData!$C34*100)</f>
        <v/>
      </c>
      <c r="AD32" s="12" t="str">
        <f>IF(OR(MEBBaseTableData!$C34="",AD$1="",AD$1="Enthalpy"),"",MEBBaseTableData!AE34/MEBBaseTableData!$C34*100)</f>
        <v/>
      </c>
      <c r="AE32" s="12" t="str">
        <f>IF(OR(MEBBaseTableData!$C34="",AE$1="",AE$1="Enthalpy"),"",MEBBaseTableData!AF34/MEBBaseTableData!$C34*100)</f>
        <v/>
      </c>
      <c r="AF32" s="12" t="str">
        <f>IF(OR(MEBBaseTableData!$C34="",AF$1="",AF$1="Enthalpy"),"",MEBBaseTableData!AG34/MEBBaseTableData!$C34*100)</f>
        <v/>
      </c>
      <c r="AG32" s="12" t="str">
        <f>IF(OR(MEBBaseTableData!$C34="",AG$1="",AG$1="Enthalpy"),"",MEBBaseTableData!AH34/MEBBaseTableData!$C34*100)</f>
        <v/>
      </c>
      <c r="AH32" s="12" t="str">
        <f>IF(OR(MEBBaseTableData!$C34="",AH$1="",AH$1="Enthalpy"),"",MEBBaseTableData!AI34/MEBBaseTableData!$C34*100)</f>
        <v/>
      </c>
      <c r="AI32" s="12" t="str">
        <f>IF(OR(MEBBaseTableData!$C34="",AI$1="",AI$1="Enthalpy"),"",MEBBaseTableData!AJ34/MEBBaseTableData!$C34*100)</f>
        <v/>
      </c>
      <c r="AJ32" s="12" t="str">
        <f>IF(OR(MEBBaseTableData!$C34="",AJ$1="",AJ$1="Enthalpy"),"",MEBBaseTableData!AK34/MEBBaseTableData!$C34*100)</f>
        <v/>
      </c>
    </row>
    <row r="33" spans="1:36" x14ac:dyDescent="0.15">
      <c r="A33" s="10" t="str">
        <f>IF(MEBBaseTableData!A35="","",MEBBaseTableData!A35)</f>
        <v/>
      </c>
      <c r="C33" s="12" t="str">
        <f>IF(OR(MEBBaseTableData!$C35="",C$1="",C$1="Enthalpy"),"",MEBBaseTableData!D35/MEBBaseTableData!$C35*100)</f>
        <v/>
      </c>
      <c r="D33" s="12" t="str">
        <f>IF(OR(MEBBaseTableData!$C35="",D$1="",D$1="Enthalpy"),"",MEBBaseTableData!E35/MEBBaseTableData!$C35*100)</f>
        <v/>
      </c>
      <c r="E33" s="12" t="str">
        <f>IF(OR(MEBBaseTableData!$C35="",E$1="",E$1="Enthalpy"),"",MEBBaseTableData!F35/MEBBaseTableData!$C35*100)</f>
        <v/>
      </c>
      <c r="F33" s="12" t="str">
        <f>IF(OR(MEBBaseTableData!$C35="",F$1="",F$1="Enthalpy"),"",MEBBaseTableData!G35/MEBBaseTableData!$C35*100)</f>
        <v/>
      </c>
      <c r="G33" s="12" t="str">
        <f>IF(OR(MEBBaseTableData!$C35="",G$1="",G$1="Enthalpy"),"",MEBBaseTableData!H35/MEBBaseTableData!$C35*100)</f>
        <v/>
      </c>
      <c r="H33" s="12" t="str">
        <f>IF(OR(MEBBaseTableData!$C35="",H$1="",H$1="Enthalpy"),"",MEBBaseTableData!I35/MEBBaseTableData!$C35*100)</f>
        <v/>
      </c>
      <c r="I33" s="12" t="str">
        <f>IF(OR(MEBBaseTableData!$C35="",I$1="",I$1="Enthalpy"),"",MEBBaseTableData!J35/MEBBaseTableData!$C35*100)</f>
        <v/>
      </c>
      <c r="J33" s="12" t="str">
        <f>IF(OR(MEBBaseTableData!$C35="",J$1="",J$1="Enthalpy"),"",MEBBaseTableData!K35/MEBBaseTableData!$C35*100)</f>
        <v/>
      </c>
      <c r="K33" s="12" t="str">
        <f>IF(OR(MEBBaseTableData!$C35="",K$1="",K$1="Enthalpy"),"",MEBBaseTableData!L35/MEBBaseTableData!$C35*100)</f>
        <v/>
      </c>
      <c r="L33" s="12" t="str">
        <f>IF(OR(MEBBaseTableData!$C35="",L$1="",L$1="Enthalpy"),"",MEBBaseTableData!M35/MEBBaseTableData!$C35*100)</f>
        <v/>
      </c>
      <c r="M33" s="12" t="str">
        <f>IF(OR(MEBBaseTableData!$C35="",M$1="",M$1="Enthalpy"),"",MEBBaseTableData!N35/MEBBaseTableData!$C35*100)</f>
        <v/>
      </c>
      <c r="N33" s="12" t="str">
        <f>IF(OR(MEBBaseTableData!$C35="",N$1="",N$1="Enthalpy"),"",MEBBaseTableData!O35/MEBBaseTableData!$C35*100)</f>
        <v/>
      </c>
      <c r="O33" s="12" t="str">
        <f>IF(OR(MEBBaseTableData!$C35="",O$1="",O$1="Enthalpy"),"",MEBBaseTableData!P35/MEBBaseTableData!$C35*100)</f>
        <v/>
      </c>
      <c r="P33" s="12" t="str">
        <f>IF(OR(MEBBaseTableData!$C35="",P$1="",P$1="Enthalpy"),"",MEBBaseTableData!Q35/MEBBaseTableData!$C35*100)</f>
        <v/>
      </c>
      <c r="Q33" s="12" t="str">
        <f>IF(OR(MEBBaseTableData!$C35="",Q$1="",Q$1="Enthalpy"),"",MEBBaseTableData!R35/MEBBaseTableData!$C35*100)</f>
        <v/>
      </c>
      <c r="R33" s="12" t="str">
        <f>IF(OR(MEBBaseTableData!$C35="",R$1="",R$1="Enthalpy"),"",MEBBaseTableData!S35/MEBBaseTableData!$C35*100)</f>
        <v/>
      </c>
      <c r="S33" s="12" t="str">
        <f>IF(OR(MEBBaseTableData!$C35="",S$1="",S$1="Enthalpy"),"",MEBBaseTableData!T35/MEBBaseTableData!$C35*100)</f>
        <v/>
      </c>
      <c r="T33" s="12" t="str">
        <f>IF(OR(MEBBaseTableData!$C35="",T$1="",T$1="Enthalpy"),"",MEBBaseTableData!U35/MEBBaseTableData!$C35*100)</f>
        <v/>
      </c>
      <c r="U33" s="12" t="str">
        <f>IF(OR(MEBBaseTableData!$C35="",U$1="",U$1="Enthalpy"),"",MEBBaseTableData!V35/MEBBaseTableData!$C35*100)</f>
        <v/>
      </c>
      <c r="V33" s="12" t="str">
        <f>IF(OR(MEBBaseTableData!$C35="",V$1="",V$1="Enthalpy"),"",MEBBaseTableData!W35/MEBBaseTableData!$C35*100)</f>
        <v/>
      </c>
      <c r="W33" s="12" t="str">
        <f>IF(OR(MEBBaseTableData!$C35="",W$1="",W$1="Enthalpy"),"",MEBBaseTableData!X35/MEBBaseTableData!$C35*100)</f>
        <v/>
      </c>
      <c r="X33" s="12" t="str">
        <f>IF(OR(MEBBaseTableData!$C34="",X$1="",X$1="Enthalpy",X$1="Temp"),"",MEBBaseTableData!Y34/MEBBaseTableData!$C34*100)</f>
        <v/>
      </c>
      <c r="Y33" s="12" t="str">
        <f>IF(OR(MEBBaseTableData!$C35="",Y$1="",Y$1="Enthalpy"),"",MEBBaseTableData!Z35/MEBBaseTableData!$C35*100)</f>
        <v/>
      </c>
      <c r="Z33" s="12" t="str">
        <f>IF(OR(MEBBaseTableData!$C35="",Z$1="",Z$1="Enthalpy"),"",MEBBaseTableData!AA35/MEBBaseTableData!$C35*100)</f>
        <v/>
      </c>
      <c r="AA33" s="12" t="str">
        <f>IF(OR(MEBBaseTableData!$C35="",AA$1="",AA$1="Enthalpy"),"",MEBBaseTableData!AB35/MEBBaseTableData!$C35*100)</f>
        <v/>
      </c>
      <c r="AB33" s="12" t="str">
        <f>IF(OR(MEBBaseTableData!$C35="",AB$1="",AB$1="Enthalpy"),"",MEBBaseTableData!AC35/MEBBaseTableData!$C35*100)</f>
        <v/>
      </c>
      <c r="AC33" s="12" t="str">
        <f>IF(OR(MEBBaseTableData!$C35="",AC$1="",AC$1="Enthalpy"),"",MEBBaseTableData!AD35/MEBBaseTableData!$C35*100)</f>
        <v/>
      </c>
      <c r="AD33" s="12" t="str">
        <f>IF(OR(MEBBaseTableData!$C35="",AD$1="",AD$1="Enthalpy"),"",MEBBaseTableData!AE35/MEBBaseTableData!$C35*100)</f>
        <v/>
      </c>
      <c r="AE33" s="12" t="str">
        <f>IF(OR(MEBBaseTableData!$C35="",AE$1="",AE$1="Enthalpy"),"",MEBBaseTableData!AF35/MEBBaseTableData!$C35*100)</f>
        <v/>
      </c>
      <c r="AF33" s="12" t="str">
        <f>IF(OR(MEBBaseTableData!$C35="",AF$1="",AF$1="Enthalpy"),"",MEBBaseTableData!AG35/MEBBaseTableData!$C35*100)</f>
        <v/>
      </c>
      <c r="AG33" s="12" t="str">
        <f>IF(OR(MEBBaseTableData!$C35="",AG$1="",AG$1="Enthalpy"),"",MEBBaseTableData!AH35/MEBBaseTableData!$C35*100)</f>
        <v/>
      </c>
      <c r="AH33" s="12" t="str">
        <f>IF(OR(MEBBaseTableData!$C35="",AH$1="",AH$1="Enthalpy"),"",MEBBaseTableData!AI35/MEBBaseTableData!$C35*100)</f>
        <v/>
      </c>
      <c r="AI33" s="12" t="str">
        <f>IF(OR(MEBBaseTableData!$C35="",AI$1="",AI$1="Enthalpy"),"",MEBBaseTableData!AJ35/MEBBaseTableData!$C35*100)</f>
        <v/>
      </c>
      <c r="AJ33" s="12" t="str">
        <f>IF(OR(MEBBaseTableData!$C35="",AJ$1="",AJ$1="Enthalpy"),"",MEBBaseTableData!AK35/MEBBaseTableData!$C35*100)</f>
        <v/>
      </c>
    </row>
    <row r="34" spans="1:36" x14ac:dyDescent="0.15">
      <c r="A34" s="10" t="str">
        <f>IF(MEBBaseTableData!A36="","",MEBBaseTableData!A36)</f>
        <v/>
      </c>
      <c r="C34" s="12" t="str">
        <f>IF(OR(MEBBaseTableData!$C36="",C$1="",C$1="Enthalpy"),"",MEBBaseTableData!D36/MEBBaseTableData!$C36*100)</f>
        <v/>
      </c>
      <c r="D34" s="12" t="str">
        <f>IF(OR(MEBBaseTableData!$C36="",D$1="",D$1="Enthalpy"),"",MEBBaseTableData!E36/MEBBaseTableData!$C36*100)</f>
        <v/>
      </c>
      <c r="E34" s="12" t="str">
        <f>IF(OR(MEBBaseTableData!$C36="",E$1="",E$1="Enthalpy"),"",MEBBaseTableData!F36/MEBBaseTableData!$C36*100)</f>
        <v/>
      </c>
      <c r="F34" s="12" t="str">
        <f>IF(OR(MEBBaseTableData!$C36="",F$1="",F$1="Enthalpy"),"",MEBBaseTableData!G36/MEBBaseTableData!$C36*100)</f>
        <v/>
      </c>
      <c r="G34" s="12" t="str">
        <f>IF(OR(MEBBaseTableData!$C36="",G$1="",G$1="Enthalpy"),"",MEBBaseTableData!H36/MEBBaseTableData!$C36*100)</f>
        <v/>
      </c>
      <c r="H34" s="12" t="str">
        <f>IF(OR(MEBBaseTableData!$C36="",H$1="",H$1="Enthalpy"),"",MEBBaseTableData!I36/MEBBaseTableData!$C36*100)</f>
        <v/>
      </c>
      <c r="I34" s="12" t="str">
        <f>IF(OR(MEBBaseTableData!$C36="",I$1="",I$1="Enthalpy"),"",MEBBaseTableData!J36/MEBBaseTableData!$C36*100)</f>
        <v/>
      </c>
      <c r="J34" s="12" t="str">
        <f>IF(OR(MEBBaseTableData!$C36="",J$1="",J$1="Enthalpy"),"",MEBBaseTableData!K36/MEBBaseTableData!$C36*100)</f>
        <v/>
      </c>
      <c r="K34" s="12" t="str">
        <f>IF(OR(MEBBaseTableData!$C36="",K$1="",K$1="Enthalpy"),"",MEBBaseTableData!L36/MEBBaseTableData!$C36*100)</f>
        <v/>
      </c>
      <c r="L34" s="12" t="str">
        <f>IF(OR(MEBBaseTableData!$C36="",L$1="",L$1="Enthalpy"),"",MEBBaseTableData!M36/MEBBaseTableData!$C36*100)</f>
        <v/>
      </c>
      <c r="M34" s="12" t="str">
        <f>IF(OR(MEBBaseTableData!$C36="",M$1="",M$1="Enthalpy"),"",MEBBaseTableData!N36/MEBBaseTableData!$C36*100)</f>
        <v/>
      </c>
      <c r="N34" s="12" t="str">
        <f>IF(OR(MEBBaseTableData!$C36="",N$1="",N$1="Enthalpy"),"",MEBBaseTableData!O36/MEBBaseTableData!$C36*100)</f>
        <v/>
      </c>
      <c r="O34" s="12" t="str">
        <f>IF(OR(MEBBaseTableData!$C36="",O$1="",O$1="Enthalpy"),"",MEBBaseTableData!P36/MEBBaseTableData!$C36*100)</f>
        <v/>
      </c>
      <c r="P34" s="12" t="str">
        <f>IF(OR(MEBBaseTableData!$C36="",P$1="",P$1="Enthalpy"),"",MEBBaseTableData!Q36/MEBBaseTableData!$C36*100)</f>
        <v/>
      </c>
      <c r="Q34" s="12" t="str">
        <f>IF(OR(MEBBaseTableData!$C36="",Q$1="",Q$1="Enthalpy"),"",MEBBaseTableData!R36/MEBBaseTableData!$C36*100)</f>
        <v/>
      </c>
      <c r="R34" s="12" t="str">
        <f>IF(OR(MEBBaseTableData!$C36="",R$1="",R$1="Enthalpy"),"",MEBBaseTableData!S36/MEBBaseTableData!$C36*100)</f>
        <v/>
      </c>
      <c r="S34" s="12" t="str">
        <f>IF(OR(MEBBaseTableData!$C36="",S$1="",S$1="Enthalpy"),"",MEBBaseTableData!T36/MEBBaseTableData!$C36*100)</f>
        <v/>
      </c>
      <c r="T34" s="12" t="str">
        <f>IF(OR(MEBBaseTableData!$C36="",T$1="",T$1="Enthalpy"),"",MEBBaseTableData!U36/MEBBaseTableData!$C36*100)</f>
        <v/>
      </c>
      <c r="U34" s="12" t="str">
        <f>IF(OR(MEBBaseTableData!$C36="",U$1="",U$1="Enthalpy"),"",MEBBaseTableData!V36/MEBBaseTableData!$C36*100)</f>
        <v/>
      </c>
      <c r="V34" s="12" t="str">
        <f>IF(OR(MEBBaseTableData!$C36="",V$1="",V$1="Enthalpy"),"",MEBBaseTableData!W36/MEBBaseTableData!$C36*100)</f>
        <v/>
      </c>
      <c r="W34" s="12" t="str">
        <f>IF(OR(MEBBaseTableData!$C36="",W$1="",W$1="Enthalpy"),"",MEBBaseTableData!X36/MEBBaseTableData!$C36*100)</f>
        <v/>
      </c>
      <c r="X34" s="12" t="str">
        <f>IF(OR(MEBBaseTableData!$C35="",X$1="",X$1="Enthalpy",X$1="Temp"),"",MEBBaseTableData!Y35/MEBBaseTableData!$C35*100)</f>
        <v/>
      </c>
      <c r="Y34" s="12" t="str">
        <f>IF(OR(MEBBaseTableData!$C36="",Y$1="",Y$1="Enthalpy"),"",MEBBaseTableData!Z36/MEBBaseTableData!$C36*100)</f>
        <v/>
      </c>
      <c r="Z34" s="12" t="str">
        <f>IF(OR(MEBBaseTableData!$C36="",Z$1="",Z$1="Enthalpy"),"",MEBBaseTableData!AA36/MEBBaseTableData!$C36*100)</f>
        <v/>
      </c>
      <c r="AA34" s="12" t="str">
        <f>IF(OR(MEBBaseTableData!$C36="",AA$1="",AA$1="Enthalpy"),"",MEBBaseTableData!AB36/MEBBaseTableData!$C36*100)</f>
        <v/>
      </c>
      <c r="AB34" s="12" t="str">
        <f>IF(OR(MEBBaseTableData!$C36="",AB$1="",AB$1="Enthalpy"),"",MEBBaseTableData!AC36/MEBBaseTableData!$C36*100)</f>
        <v/>
      </c>
      <c r="AC34" s="12" t="str">
        <f>IF(OR(MEBBaseTableData!$C36="",AC$1="",AC$1="Enthalpy"),"",MEBBaseTableData!AD36/MEBBaseTableData!$C36*100)</f>
        <v/>
      </c>
      <c r="AD34" s="12" t="str">
        <f>IF(OR(MEBBaseTableData!$C36="",AD$1="",AD$1="Enthalpy"),"",MEBBaseTableData!AE36/MEBBaseTableData!$C36*100)</f>
        <v/>
      </c>
      <c r="AE34" s="12" t="str">
        <f>IF(OR(MEBBaseTableData!$C36="",AE$1="",AE$1="Enthalpy"),"",MEBBaseTableData!AF36/MEBBaseTableData!$C36*100)</f>
        <v/>
      </c>
      <c r="AF34" s="12" t="str">
        <f>IF(OR(MEBBaseTableData!$C36="",AF$1="",AF$1="Enthalpy"),"",MEBBaseTableData!AG36/MEBBaseTableData!$C36*100)</f>
        <v/>
      </c>
      <c r="AG34" s="12" t="str">
        <f>IF(OR(MEBBaseTableData!$C36="",AG$1="",AG$1="Enthalpy"),"",MEBBaseTableData!AH36/MEBBaseTableData!$C36*100)</f>
        <v/>
      </c>
      <c r="AH34" s="12" t="str">
        <f>IF(OR(MEBBaseTableData!$C36="",AH$1="",AH$1="Enthalpy"),"",MEBBaseTableData!AI36/MEBBaseTableData!$C36*100)</f>
        <v/>
      </c>
      <c r="AI34" s="12" t="str">
        <f>IF(OR(MEBBaseTableData!$C36="",AI$1="",AI$1="Enthalpy"),"",MEBBaseTableData!AJ36/MEBBaseTableData!$C36*100)</f>
        <v/>
      </c>
      <c r="AJ34" s="12" t="str">
        <f>IF(OR(MEBBaseTableData!$C36="",AJ$1="",AJ$1="Enthalpy"),"",MEBBaseTableData!AK36/MEBBaseTableData!$C36*100)</f>
        <v/>
      </c>
    </row>
    <row r="35" spans="1:36" x14ac:dyDescent="0.15">
      <c r="A35" s="10" t="str">
        <f>IF(MEBBaseTableData!A37="","",MEBBaseTableData!A37)</f>
        <v/>
      </c>
      <c r="C35" s="12" t="str">
        <f>IF(OR(MEBBaseTableData!$C37="",C$1="",C$1="Enthalpy"),"",MEBBaseTableData!D37/MEBBaseTableData!$C37*100)</f>
        <v/>
      </c>
      <c r="D35" s="12" t="str">
        <f>IF(OR(MEBBaseTableData!$C37="",D$1="",D$1="Enthalpy"),"",MEBBaseTableData!E37/MEBBaseTableData!$C37*100)</f>
        <v/>
      </c>
      <c r="E35" s="12" t="str">
        <f>IF(OR(MEBBaseTableData!$C37="",E$1="",E$1="Enthalpy"),"",MEBBaseTableData!F37/MEBBaseTableData!$C37*100)</f>
        <v/>
      </c>
      <c r="F35" s="12" t="str">
        <f>IF(OR(MEBBaseTableData!$C37="",F$1="",F$1="Enthalpy"),"",MEBBaseTableData!G37/MEBBaseTableData!$C37*100)</f>
        <v/>
      </c>
      <c r="G35" s="12" t="str">
        <f>IF(OR(MEBBaseTableData!$C37="",G$1="",G$1="Enthalpy"),"",MEBBaseTableData!H37/MEBBaseTableData!$C37*100)</f>
        <v/>
      </c>
      <c r="H35" s="12" t="str">
        <f>IF(OR(MEBBaseTableData!$C37="",H$1="",H$1="Enthalpy"),"",MEBBaseTableData!I37/MEBBaseTableData!$C37*100)</f>
        <v/>
      </c>
      <c r="I35" s="12" t="str">
        <f>IF(OR(MEBBaseTableData!$C37="",I$1="",I$1="Enthalpy"),"",MEBBaseTableData!J37/MEBBaseTableData!$C37*100)</f>
        <v/>
      </c>
      <c r="J35" s="12" t="str">
        <f>IF(OR(MEBBaseTableData!$C37="",J$1="",J$1="Enthalpy"),"",MEBBaseTableData!K37/MEBBaseTableData!$C37*100)</f>
        <v/>
      </c>
      <c r="K35" s="12" t="str">
        <f>IF(OR(MEBBaseTableData!$C37="",K$1="",K$1="Enthalpy"),"",MEBBaseTableData!L37/MEBBaseTableData!$C37*100)</f>
        <v/>
      </c>
      <c r="L35" s="12" t="str">
        <f>IF(OR(MEBBaseTableData!$C37="",L$1="",L$1="Enthalpy"),"",MEBBaseTableData!M37/MEBBaseTableData!$C37*100)</f>
        <v/>
      </c>
      <c r="M35" s="12" t="str">
        <f>IF(OR(MEBBaseTableData!$C37="",M$1="",M$1="Enthalpy"),"",MEBBaseTableData!N37/MEBBaseTableData!$C37*100)</f>
        <v/>
      </c>
      <c r="N35" s="12" t="str">
        <f>IF(OR(MEBBaseTableData!$C37="",N$1="",N$1="Enthalpy"),"",MEBBaseTableData!O37/MEBBaseTableData!$C37*100)</f>
        <v/>
      </c>
      <c r="O35" s="12" t="str">
        <f>IF(OR(MEBBaseTableData!$C37="",O$1="",O$1="Enthalpy"),"",MEBBaseTableData!P37/MEBBaseTableData!$C37*100)</f>
        <v/>
      </c>
      <c r="P35" s="12" t="str">
        <f>IF(OR(MEBBaseTableData!$C37="",P$1="",P$1="Enthalpy"),"",MEBBaseTableData!Q37/MEBBaseTableData!$C37*100)</f>
        <v/>
      </c>
      <c r="Q35" s="12" t="str">
        <f>IF(OR(MEBBaseTableData!$C37="",Q$1="",Q$1="Enthalpy"),"",MEBBaseTableData!R37/MEBBaseTableData!$C37*100)</f>
        <v/>
      </c>
      <c r="R35" s="12" t="str">
        <f>IF(OR(MEBBaseTableData!$C37="",R$1="",R$1="Enthalpy"),"",MEBBaseTableData!S37/MEBBaseTableData!$C37*100)</f>
        <v/>
      </c>
      <c r="S35" s="12" t="str">
        <f>IF(OR(MEBBaseTableData!$C37="",S$1="",S$1="Enthalpy"),"",MEBBaseTableData!T37/MEBBaseTableData!$C37*100)</f>
        <v/>
      </c>
      <c r="T35" s="12" t="str">
        <f>IF(OR(MEBBaseTableData!$C37="",T$1="",T$1="Enthalpy"),"",MEBBaseTableData!U37/MEBBaseTableData!$C37*100)</f>
        <v/>
      </c>
      <c r="U35" s="12" t="str">
        <f>IF(OR(MEBBaseTableData!$C37="",U$1="",U$1="Enthalpy"),"",MEBBaseTableData!V37/MEBBaseTableData!$C37*100)</f>
        <v/>
      </c>
      <c r="V35" s="12" t="str">
        <f>IF(OR(MEBBaseTableData!$C37="",V$1="",V$1="Enthalpy"),"",MEBBaseTableData!W37/MEBBaseTableData!$C37*100)</f>
        <v/>
      </c>
      <c r="W35" s="12" t="str">
        <f>IF(OR(MEBBaseTableData!$C37="",W$1="",W$1="Enthalpy"),"",MEBBaseTableData!X37/MEBBaseTableData!$C37*100)</f>
        <v/>
      </c>
      <c r="X35" s="12" t="str">
        <f>IF(OR(MEBBaseTableData!$C36="",X$1="",X$1="Enthalpy",X$1="Temp"),"",MEBBaseTableData!Y36/MEBBaseTableData!$C36*100)</f>
        <v/>
      </c>
      <c r="Y35" s="12" t="str">
        <f>IF(OR(MEBBaseTableData!$C37="",Y$1="",Y$1="Enthalpy"),"",MEBBaseTableData!Z37/MEBBaseTableData!$C37*100)</f>
        <v/>
      </c>
      <c r="Z35" s="12" t="str">
        <f>IF(OR(MEBBaseTableData!$C37="",Z$1="",Z$1="Enthalpy"),"",MEBBaseTableData!AA37/MEBBaseTableData!$C37*100)</f>
        <v/>
      </c>
      <c r="AA35" s="12" t="str">
        <f>IF(OR(MEBBaseTableData!$C37="",AA$1="",AA$1="Enthalpy"),"",MEBBaseTableData!AB37/MEBBaseTableData!$C37*100)</f>
        <v/>
      </c>
      <c r="AB35" s="12" t="str">
        <f>IF(OR(MEBBaseTableData!$C37="",AB$1="",AB$1="Enthalpy"),"",MEBBaseTableData!AC37/MEBBaseTableData!$C37*100)</f>
        <v/>
      </c>
      <c r="AC35" s="12" t="str">
        <f>IF(OR(MEBBaseTableData!$C37="",AC$1="",AC$1="Enthalpy"),"",MEBBaseTableData!AD37/MEBBaseTableData!$C37*100)</f>
        <v/>
      </c>
      <c r="AD35" s="12" t="str">
        <f>IF(OR(MEBBaseTableData!$C37="",AD$1="",AD$1="Enthalpy"),"",MEBBaseTableData!AE37/MEBBaseTableData!$C37*100)</f>
        <v/>
      </c>
      <c r="AE35" s="12" t="str">
        <f>IF(OR(MEBBaseTableData!$C37="",AE$1="",AE$1="Enthalpy"),"",MEBBaseTableData!AF37/MEBBaseTableData!$C37*100)</f>
        <v/>
      </c>
      <c r="AF35" s="12" t="str">
        <f>IF(OR(MEBBaseTableData!$C37="",AF$1="",AF$1="Enthalpy"),"",MEBBaseTableData!AG37/MEBBaseTableData!$C37*100)</f>
        <v/>
      </c>
      <c r="AG35" s="12" t="str">
        <f>IF(OR(MEBBaseTableData!$C37="",AG$1="",AG$1="Enthalpy"),"",MEBBaseTableData!AH37/MEBBaseTableData!$C37*100)</f>
        <v/>
      </c>
      <c r="AH35" s="12" t="str">
        <f>IF(OR(MEBBaseTableData!$C37="",AH$1="",AH$1="Enthalpy"),"",MEBBaseTableData!AI37/MEBBaseTableData!$C37*100)</f>
        <v/>
      </c>
      <c r="AI35" s="12" t="str">
        <f>IF(OR(MEBBaseTableData!$C37="",AI$1="",AI$1="Enthalpy"),"",MEBBaseTableData!AJ37/MEBBaseTableData!$C37*100)</f>
        <v/>
      </c>
      <c r="AJ35" s="12" t="str">
        <f>IF(OR(MEBBaseTableData!$C37="",AJ$1="",AJ$1="Enthalpy"),"",MEBBaseTableData!AK37/MEBBaseTableData!$C37*100)</f>
        <v/>
      </c>
    </row>
    <row r="36" spans="1:36" x14ac:dyDescent="0.15">
      <c r="A36" s="10" t="str">
        <f>IF(MEBBaseTableData!A38="","",MEBBaseTableData!A38)</f>
        <v/>
      </c>
      <c r="C36" s="12" t="str">
        <f>IF(OR(MEBBaseTableData!$C38="",C$1="",C$1="Enthalpy"),"",MEBBaseTableData!D38/MEBBaseTableData!$C38*100)</f>
        <v/>
      </c>
      <c r="D36" s="12" t="str">
        <f>IF(OR(MEBBaseTableData!$C38="",D$1="",D$1="Enthalpy"),"",MEBBaseTableData!E38/MEBBaseTableData!$C38*100)</f>
        <v/>
      </c>
      <c r="E36" s="12" t="str">
        <f>IF(OR(MEBBaseTableData!$C38="",E$1="",E$1="Enthalpy"),"",MEBBaseTableData!F38/MEBBaseTableData!$C38*100)</f>
        <v/>
      </c>
      <c r="F36" s="12" t="str">
        <f>IF(OR(MEBBaseTableData!$C38="",F$1="",F$1="Enthalpy"),"",MEBBaseTableData!G38/MEBBaseTableData!$C38*100)</f>
        <v/>
      </c>
      <c r="G36" s="12" t="str">
        <f>IF(OR(MEBBaseTableData!$C38="",G$1="",G$1="Enthalpy"),"",MEBBaseTableData!H38/MEBBaseTableData!$C38*100)</f>
        <v/>
      </c>
      <c r="H36" s="12" t="str">
        <f>IF(OR(MEBBaseTableData!$C38="",H$1="",H$1="Enthalpy"),"",MEBBaseTableData!I38/MEBBaseTableData!$C38*100)</f>
        <v/>
      </c>
      <c r="I36" s="12" t="str">
        <f>IF(OR(MEBBaseTableData!$C38="",I$1="",I$1="Enthalpy"),"",MEBBaseTableData!J38/MEBBaseTableData!$C38*100)</f>
        <v/>
      </c>
      <c r="J36" s="12" t="str">
        <f>IF(OR(MEBBaseTableData!$C38="",J$1="",J$1="Enthalpy"),"",MEBBaseTableData!K38/MEBBaseTableData!$C38*100)</f>
        <v/>
      </c>
      <c r="K36" s="12" t="str">
        <f>IF(OR(MEBBaseTableData!$C38="",K$1="",K$1="Enthalpy"),"",MEBBaseTableData!L38/MEBBaseTableData!$C38*100)</f>
        <v/>
      </c>
      <c r="L36" s="12" t="str">
        <f>IF(OR(MEBBaseTableData!$C38="",L$1="",L$1="Enthalpy"),"",MEBBaseTableData!M38/MEBBaseTableData!$C38*100)</f>
        <v/>
      </c>
      <c r="M36" s="12" t="str">
        <f>IF(OR(MEBBaseTableData!$C38="",M$1="",M$1="Enthalpy"),"",MEBBaseTableData!N38/MEBBaseTableData!$C38*100)</f>
        <v/>
      </c>
      <c r="N36" s="12" t="str">
        <f>IF(OR(MEBBaseTableData!$C38="",N$1="",N$1="Enthalpy"),"",MEBBaseTableData!O38/MEBBaseTableData!$C38*100)</f>
        <v/>
      </c>
      <c r="O36" s="12" t="str">
        <f>IF(OR(MEBBaseTableData!$C38="",O$1="",O$1="Enthalpy"),"",MEBBaseTableData!P38/MEBBaseTableData!$C38*100)</f>
        <v/>
      </c>
      <c r="P36" s="12" t="str">
        <f>IF(OR(MEBBaseTableData!$C38="",P$1="",P$1="Enthalpy"),"",MEBBaseTableData!Q38/MEBBaseTableData!$C38*100)</f>
        <v/>
      </c>
      <c r="Q36" s="12" t="str">
        <f>IF(OR(MEBBaseTableData!$C38="",Q$1="",Q$1="Enthalpy"),"",MEBBaseTableData!R38/MEBBaseTableData!$C38*100)</f>
        <v/>
      </c>
      <c r="R36" s="12" t="str">
        <f>IF(OR(MEBBaseTableData!$C38="",R$1="",R$1="Enthalpy"),"",MEBBaseTableData!S38/MEBBaseTableData!$C38*100)</f>
        <v/>
      </c>
      <c r="S36" s="12" t="str">
        <f>IF(OR(MEBBaseTableData!$C38="",S$1="",S$1="Enthalpy"),"",MEBBaseTableData!T38/MEBBaseTableData!$C38*100)</f>
        <v/>
      </c>
      <c r="T36" s="12" t="str">
        <f>IF(OR(MEBBaseTableData!$C38="",T$1="",T$1="Enthalpy"),"",MEBBaseTableData!U38/MEBBaseTableData!$C38*100)</f>
        <v/>
      </c>
      <c r="U36" s="12" t="str">
        <f>IF(OR(MEBBaseTableData!$C38="",U$1="",U$1="Enthalpy"),"",MEBBaseTableData!V38/MEBBaseTableData!$C38*100)</f>
        <v/>
      </c>
      <c r="V36" s="12" t="str">
        <f>IF(OR(MEBBaseTableData!$C38="",V$1="",V$1="Enthalpy"),"",MEBBaseTableData!W38/MEBBaseTableData!$C38*100)</f>
        <v/>
      </c>
      <c r="W36" s="12" t="str">
        <f>IF(OR(MEBBaseTableData!$C38="",W$1="",W$1="Enthalpy"),"",MEBBaseTableData!X38/MEBBaseTableData!$C38*100)</f>
        <v/>
      </c>
      <c r="X36" s="12" t="str">
        <f>IF(OR(MEBBaseTableData!$C37="",X$1="",X$1="Enthalpy",X$1="Temp"),"",MEBBaseTableData!Y37/MEBBaseTableData!$C37*100)</f>
        <v/>
      </c>
      <c r="Y36" s="12" t="str">
        <f>IF(OR(MEBBaseTableData!$C38="",Y$1="",Y$1="Enthalpy"),"",MEBBaseTableData!Z38/MEBBaseTableData!$C38*100)</f>
        <v/>
      </c>
      <c r="Z36" s="12" t="str">
        <f>IF(OR(MEBBaseTableData!$C38="",Z$1="",Z$1="Enthalpy"),"",MEBBaseTableData!AA38/MEBBaseTableData!$C38*100)</f>
        <v/>
      </c>
      <c r="AA36" s="12" t="str">
        <f>IF(OR(MEBBaseTableData!$C38="",AA$1="",AA$1="Enthalpy"),"",MEBBaseTableData!AB38/MEBBaseTableData!$C38*100)</f>
        <v/>
      </c>
      <c r="AB36" s="12" t="str">
        <f>IF(OR(MEBBaseTableData!$C38="",AB$1="",AB$1="Enthalpy"),"",MEBBaseTableData!AC38/MEBBaseTableData!$C38*100)</f>
        <v/>
      </c>
      <c r="AC36" s="12" t="str">
        <f>IF(OR(MEBBaseTableData!$C38="",AC$1="",AC$1="Enthalpy"),"",MEBBaseTableData!AD38/MEBBaseTableData!$C38*100)</f>
        <v/>
      </c>
      <c r="AD36" s="12" t="str">
        <f>IF(OR(MEBBaseTableData!$C38="",AD$1="",AD$1="Enthalpy"),"",MEBBaseTableData!AE38/MEBBaseTableData!$C38*100)</f>
        <v/>
      </c>
      <c r="AE36" s="12" t="str">
        <f>IF(OR(MEBBaseTableData!$C38="",AE$1="",AE$1="Enthalpy"),"",MEBBaseTableData!AF38/MEBBaseTableData!$C38*100)</f>
        <v/>
      </c>
      <c r="AF36" s="12" t="str">
        <f>IF(OR(MEBBaseTableData!$C38="",AF$1="",AF$1="Enthalpy"),"",MEBBaseTableData!AG38/MEBBaseTableData!$C38*100)</f>
        <v/>
      </c>
      <c r="AG36" s="12" t="str">
        <f>IF(OR(MEBBaseTableData!$C38="",AG$1="",AG$1="Enthalpy"),"",MEBBaseTableData!AH38/MEBBaseTableData!$C38*100)</f>
        <v/>
      </c>
      <c r="AH36" s="12" t="str">
        <f>IF(OR(MEBBaseTableData!$C38="",AH$1="",AH$1="Enthalpy"),"",MEBBaseTableData!AI38/MEBBaseTableData!$C38*100)</f>
        <v/>
      </c>
      <c r="AI36" s="12" t="str">
        <f>IF(OR(MEBBaseTableData!$C38="",AI$1="",AI$1="Enthalpy"),"",MEBBaseTableData!AJ38/MEBBaseTableData!$C38*100)</f>
        <v/>
      </c>
      <c r="AJ36" s="12" t="str">
        <f>IF(OR(MEBBaseTableData!$C38="",AJ$1="",AJ$1="Enthalpy"),"",MEBBaseTableData!AK38/MEBBaseTableData!$C38*100)</f>
        <v/>
      </c>
    </row>
    <row r="37" spans="1:36" x14ac:dyDescent="0.15">
      <c r="A37" s="10" t="str">
        <f>IF(MEBBaseTableData!A39="","",MEBBaseTableData!A39)</f>
        <v/>
      </c>
      <c r="C37" s="12" t="str">
        <f>IF(OR(MEBBaseTableData!$C39="",C$1="",C$1="Enthalpy"),"",MEBBaseTableData!D39/MEBBaseTableData!$C39*100)</f>
        <v/>
      </c>
      <c r="D37" s="12" t="str">
        <f>IF(OR(MEBBaseTableData!$C39="",D$1="",D$1="Enthalpy"),"",MEBBaseTableData!E39/MEBBaseTableData!$C39*100)</f>
        <v/>
      </c>
      <c r="E37" s="12" t="str">
        <f>IF(OR(MEBBaseTableData!$C39="",E$1="",E$1="Enthalpy"),"",MEBBaseTableData!F39/MEBBaseTableData!$C39*100)</f>
        <v/>
      </c>
      <c r="F37" s="12" t="str">
        <f>IF(OR(MEBBaseTableData!$C39="",F$1="",F$1="Enthalpy"),"",MEBBaseTableData!G39/MEBBaseTableData!$C39*100)</f>
        <v/>
      </c>
      <c r="G37" s="12" t="str">
        <f>IF(OR(MEBBaseTableData!$C39="",G$1="",G$1="Enthalpy"),"",MEBBaseTableData!H39/MEBBaseTableData!$C39*100)</f>
        <v/>
      </c>
      <c r="H37" s="12" t="str">
        <f>IF(OR(MEBBaseTableData!$C39="",H$1="",H$1="Enthalpy"),"",MEBBaseTableData!I39/MEBBaseTableData!$C39*100)</f>
        <v/>
      </c>
      <c r="I37" s="12" t="str">
        <f>IF(OR(MEBBaseTableData!$C39="",I$1="",I$1="Enthalpy"),"",MEBBaseTableData!J39/MEBBaseTableData!$C39*100)</f>
        <v/>
      </c>
      <c r="J37" s="12" t="str">
        <f>IF(OR(MEBBaseTableData!$C39="",J$1="",J$1="Enthalpy"),"",MEBBaseTableData!K39/MEBBaseTableData!$C39*100)</f>
        <v/>
      </c>
      <c r="K37" s="12" t="str">
        <f>IF(OR(MEBBaseTableData!$C39="",K$1="",K$1="Enthalpy"),"",MEBBaseTableData!L39/MEBBaseTableData!$C39*100)</f>
        <v/>
      </c>
      <c r="L37" s="12" t="str">
        <f>IF(OR(MEBBaseTableData!$C39="",L$1="",L$1="Enthalpy"),"",MEBBaseTableData!M39/MEBBaseTableData!$C39*100)</f>
        <v/>
      </c>
      <c r="M37" s="12" t="str">
        <f>IF(OR(MEBBaseTableData!$C39="",M$1="",M$1="Enthalpy"),"",MEBBaseTableData!N39/MEBBaseTableData!$C39*100)</f>
        <v/>
      </c>
      <c r="N37" s="12" t="str">
        <f>IF(OR(MEBBaseTableData!$C39="",N$1="",N$1="Enthalpy"),"",MEBBaseTableData!O39/MEBBaseTableData!$C39*100)</f>
        <v/>
      </c>
      <c r="O37" s="12" t="str">
        <f>IF(OR(MEBBaseTableData!$C39="",O$1="",O$1="Enthalpy"),"",MEBBaseTableData!P39/MEBBaseTableData!$C39*100)</f>
        <v/>
      </c>
      <c r="P37" s="12" t="str">
        <f>IF(OR(MEBBaseTableData!$C39="",P$1="",P$1="Enthalpy"),"",MEBBaseTableData!Q39/MEBBaseTableData!$C39*100)</f>
        <v/>
      </c>
      <c r="Q37" s="12" t="str">
        <f>IF(OR(MEBBaseTableData!$C39="",Q$1="",Q$1="Enthalpy"),"",MEBBaseTableData!R39/MEBBaseTableData!$C39*100)</f>
        <v/>
      </c>
      <c r="R37" s="12" t="str">
        <f>IF(OR(MEBBaseTableData!$C39="",R$1="",R$1="Enthalpy"),"",MEBBaseTableData!S39/MEBBaseTableData!$C39*100)</f>
        <v/>
      </c>
      <c r="S37" s="12" t="str">
        <f>IF(OR(MEBBaseTableData!$C39="",S$1="",S$1="Enthalpy"),"",MEBBaseTableData!T39/MEBBaseTableData!$C39*100)</f>
        <v/>
      </c>
      <c r="T37" s="12" t="str">
        <f>IF(OR(MEBBaseTableData!$C39="",T$1="",T$1="Enthalpy"),"",MEBBaseTableData!U39/MEBBaseTableData!$C39*100)</f>
        <v/>
      </c>
      <c r="U37" s="12" t="str">
        <f>IF(OR(MEBBaseTableData!$C39="",U$1="",U$1="Enthalpy"),"",MEBBaseTableData!V39/MEBBaseTableData!$C39*100)</f>
        <v/>
      </c>
      <c r="V37" s="12" t="str">
        <f>IF(OR(MEBBaseTableData!$C39="",V$1="",V$1="Enthalpy"),"",MEBBaseTableData!W39/MEBBaseTableData!$C39*100)</f>
        <v/>
      </c>
      <c r="W37" s="12" t="str">
        <f>IF(OR(MEBBaseTableData!$C39="",W$1="",W$1="Enthalpy"),"",MEBBaseTableData!X39/MEBBaseTableData!$C39*100)</f>
        <v/>
      </c>
      <c r="X37" s="12" t="str">
        <f>IF(OR(MEBBaseTableData!$C38="",X$1="",X$1="Enthalpy",X$1="Temp"),"",MEBBaseTableData!Y38/MEBBaseTableData!$C38*100)</f>
        <v/>
      </c>
      <c r="Y37" s="12" t="str">
        <f>IF(OR(MEBBaseTableData!$C39="",Y$1="",Y$1="Enthalpy"),"",MEBBaseTableData!Z39/MEBBaseTableData!$C39*100)</f>
        <v/>
      </c>
      <c r="Z37" s="12" t="str">
        <f>IF(OR(MEBBaseTableData!$C39="",Z$1="",Z$1="Enthalpy"),"",MEBBaseTableData!AA39/MEBBaseTableData!$C39*100)</f>
        <v/>
      </c>
      <c r="AA37" s="12" t="str">
        <f>IF(OR(MEBBaseTableData!$C39="",AA$1="",AA$1="Enthalpy"),"",MEBBaseTableData!AB39/MEBBaseTableData!$C39*100)</f>
        <v/>
      </c>
      <c r="AB37" s="12" t="str">
        <f>IF(OR(MEBBaseTableData!$C39="",AB$1="",AB$1="Enthalpy"),"",MEBBaseTableData!AC39/MEBBaseTableData!$C39*100)</f>
        <v/>
      </c>
      <c r="AC37" s="12" t="str">
        <f>IF(OR(MEBBaseTableData!$C39="",AC$1="",AC$1="Enthalpy"),"",MEBBaseTableData!AD39/MEBBaseTableData!$C39*100)</f>
        <v/>
      </c>
      <c r="AD37" s="12" t="str">
        <f>IF(OR(MEBBaseTableData!$C39="",AD$1="",AD$1="Enthalpy"),"",MEBBaseTableData!AE39/MEBBaseTableData!$C39*100)</f>
        <v/>
      </c>
      <c r="AE37" s="12" t="str">
        <f>IF(OR(MEBBaseTableData!$C39="",AE$1="",AE$1="Enthalpy"),"",MEBBaseTableData!AF39/MEBBaseTableData!$C39*100)</f>
        <v/>
      </c>
      <c r="AF37" s="12" t="str">
        <f>IF(OR(MEBBaseTableData!$C39="",AF$1="",AF$1="Enthalpy"),"",MEBBaseTableData!AG39/MEBBaseTableData!$C39*100)</f>
        <v/>
      </c>
      <c r="AG37" s="12" t="str">
        <f>IF(OR(MEBBaseTableData!$C39="",AG$1="",AG$1="Enthalpy"),"",MEBBaseTableData!AH39/MEBBaseTableData!$C39*100)</f>
        <v/>
      </c>
      <c r="AH37" s="12" t="str">
        <f>IF(OR(MEBBaseTableData!$C39="",AH$1="",AH$1="Enthalpy"),"",MEBBaseTableData!AI39/MEBBaseTableData!$C39*100)</f>
        <v/>
      </c>
      <c r="AI37" s="12" t="str">
        <f>IF(OR(MEBBaseTableData!$C39="",AI$1="",AI$1="Enthalpy"),"",MEBBaseTableData!AJ39/MEBBaseTableData!$C39*100)</f>
        <v/>
      </c>
      <c r="AJ37" s="12" t="str">
        <f>IF(OR(MEBBaseTableData!$C39="",AJ$1="",AJ$1="Enthalpy"),"",MEBBaseTableData!AK39/MEBBaseTableData!$C39*100)</f>
        <v/>
      </c>
    </row>
    <row r="38" spans="1:36" x14ac:dyDescent="0.15">
      <c r="A38" s="10" t="str">
        <f>IF(MEBBaseTableData!A40="","",MEBBaseTableData!A40)</f>
        <v/>
      </c>
      <c r="C38" s="12" t="str">
        <f>IF(OR(MEBBaseTableData!$C40="",C$1="",C$1="Enthalpy"),"",MEBBaseTableData!D40/MEBBaseTableData!$C40*100)</f>
        <v/>
      </c>
      <c r="D38" s="12" t="str">
        <f>IF(OR(MEBBaseTableData!$C40="",D$1="",D$1="Enthalpy"),"",MEBBaseTableData!E40/MEBBaseTableData!$C40*100)</f>
        <v/>
      </c>
      <c r="E38" s="12" t="str">
        <f>IF(OR(MEBBaseTableData!$C40="",E$1="",E$1="Enthalpy"),"",MEBBaseTableData!F40/MEBBaseTableData!$C40*100)</f>
        <v/>
      </c>
      <c r="F38" s="12" t="str">
        <f>IF(OR(MEBBaseTableData!$C40="",F$1="",F$1="Enthalpy"),"",MEBBaseTableData!G40/MEBBaseTableData!$C40*100)</f>
        <v/>
      </c>
      <c r="G38" s="12" t="str">
        <f>IF(OR(MEBBaseTableData!$C40="",G$1="",G$1="Enthalpy"),"",MEBBaseTableData!H40/MEBBaseTableData!$C40*100)</f>
        <v/>
      </c>
      <c r="H38" s="12" t="str">
        <f>IF(OR(MEBBaseTableData!$C40="",H$1="",H$1="Enthalpy"),"",MEBBaseTableData!I40/MEBBaseTableData!$C40*100)</f>
        <v/>
      </c>
      <c r="I38" s="12" t="str">
        <f>IF(OR(MEBBaseTableData!$C40="",I$1="",I$1="Enthalpy"),"",MEBBaseTableData!J40/MEBBaseTableData!$C40*100)</f>
        <v/>
      </c>
      <c r="J38" s="12" t="str">
        <f>IF(OR(MEBBaseTableData!$C40="",J$1="",J$1="Enthalpy"),"",MEBBaseTableData!K40/MEBBaseTableData!$C40*100)</f>
        <v/>
      </c>
      <c r="K38" s="12" t="str">
        <f>IF(OR(MEBBaseTableData!$C40="",K$1="",K$1="Enthalpy"),"",MEBBaseTableData!L40/MEBBaseTableData!$C40*100)</f>
        <v/>
      </c>
      <c r="L38" s="12" t="str">
        <f>IF(OR(MEBBaseTableData!$C40="",L$1="",L$1="Enthalpy"),"",MEBBaseTableData!M40/MEBBaseTableData!$C40*100)</f>
        <v/>
      </c>
      <c r="M38" s="12" t="str">
        <f>IF(OR(MEBBaseTableData!$C40="",M$1="",M$1="Enthalpy"),"",MEBBaseTableData!N40/MEBBaseTableData!$C40*100)</f>
        <v/>
      </c>
      <c r="N38" s="12" t="str">
        <f>IF(OR(MEBBaseTableData!$C40="",N$1="",N$1="Enthalpy"),"",MEBBaseTableData!O40/MEBBaseTableData!$C40*100)</f>
        <v/>
      </c>
      <c r="O38" s="12" t="str">
        <f>IF(OR(MEBBaseTableData!$C40="",O$1="",O$1="Enthalpy"),"",MEBBaseTableData!P40/MEBBaseTableData!$C40*100)</f>
        <v/>
      </c>
      <c r="P38" s="12" t="str">
        <f>IF(OR(MEBBaseTableData!$C40="",P$1="",P$1="Enthalpy"),"",MEBBaseTableData!Q40/MEBBaseTableData!$C40*100)</f>
        <v/>
      </c>
      <c r="Q38" s="12" t="str">
        <f>IF(OR(MEBBaseTableData!$C40="",Q$1="",Q$1="Enthalpy"),"",MEBBaseTableData!R40/MEBBaseTableData!$C40*100)</f>
        <v/>
      </c>
      <c r="R38" s="12" t="str">
        <f>IF(OR(MEBBaseTableData!$C40="",R$1="",R$1="Enthalpy"),"",MEBBaseTableData!S40/MEBBaseTableData!$C40*100)</f>
        <v/>
      </c>
      <c r="S38" s="12" t="str">
        <f>IF(OR(MEBBaseTableData!$C40="",S$1="",S$1="Enthalpy"),"",MEBBaseTableData!T40/MEBBaseTableData!$C40*100)</f>
        <v/>
      </c>
      <c r="T38" s="12" t="str">
        <f>IF(OR(MEBBaseTableData!$C40="",T$1="",T$1="Enthalpy"),"",MEBBaseTableData!U40/MEBBaseTableData!$C40*100)</f>
        <v/>
      </c>
      <c r="U38" s="12" t="str">
        <f>IF(OR(MEBBaseTableData!$C40="",U$1="",U$1="Enthalpy"),"",MEBBaseTableData!V40/MEBBaseTableData!$C40*100)</f>
        <v/>
      </c>
      <c r="V38" s="12" t="str">
        <f>IF(OR(MEBBaseTableData!$C40="",V$1="",V$1="Enthalpy"),"",MEBBaseTableData!W40/MEBBaseTableData!$C40*100)</f>
        <v/>
      </c>
      <c r="W38" s="12" t="str">
        <f>IF(OR(MEBBaseTableData!$C40="",W$1="",W$1="Enthalpy"),"",MEBBaseTableData!X40/MEBBaseTableData!$C40*100)</f>
        <v/>
      </c>
      <c r="X38" s="12" t="str">
        <f>IF(OR(MEBBaseTableData!$C39="",X$1="",X$1="Enthalpy",X$1="Temp"),"",MEBBaseTableData!Y39/MEBBaseTableData!$C39*100)</f>
        <v/>
      </c>
      <c r="Y38" s="12" t="str">
        <f>IF(OR(MEBBaseTableData!$C40="",Y$1="",Y$1="Enthalpy"),"",MEBBaseTableData!Z40/MEBBaseTableData!$C40*100)</f>
        <v/>
      </c>
      <c r="Z38" s="12" t="str">
        <f>IF(OR(MEBBaseTableData!$C40="",Z$1="",Z$1="Enthalpy"),"",MEBBaseTableData!AA40/MEBBaseTableData!$C40*100)</f>
        <v/>
      </c>
      <c r="AA38" s="12" t="str">
        <f>IF(OR(MEBBaseTableData!$C40="",AA$1="",AA$1="Enthalpy"),"",MEBBaseTableData!AB40/MEBBaseTableData!$C40*100)</f>
        <v/>
      </c>
      <c r="AB38" s="12" t="str">
        <f>IF(OR(MEBBaseTableData!$C40="",AB$1="",AB$1="Enthalpy"),"",MEBBaseTableData!AC40/MEBBaseTableData!$C40*100)</f>
        <v/>
      </c>
      <c r="AC38" s="12" t="str">
        <f>IF(OR(MEBBaseTableData!$C40="",AC$1="",AC$1="Enthalpy"),"",MEBBaseTableData!AD40/MEBBaseTableData!$C40*100)</f>
        <v/>
      </c>
      <c r="AD38" s="12" t="str">
        <f>IF(OR(MEBBaseTableData!$C40="",AD$1="",AD$1="Enthalpy"),"",MEBBaseTableData!AE40/MEBBaseTableData!$C40*100)</f>
        <v/>
      </c>
      <c r="AE38" s="12" t="str">
        <f>IF(OR(MEBBaseTableData!$C40="",AE$1="",AE$1="Enthalpy"),"",MEBBaseTableData!AF40/MEBBaseTableData!$C40*100)</f>
        <v/>
      </c>
      <c r="AF38" s="12" t="str">
        <f>IF(OR(MEBBaseTableData!$C40="",AF$1="",AF$1="Enthalpy"),"",MEBBaseTableData!AG40/MEBBaseTableData!$C40*100)</f>
        <v/>
      </c>
      <c r="AG38" s="12" t="str">
        <f>IF(OR(MEBBaseTableData!$C40="",AG$1="",AG$1="Enthalpy"),"",MEBBaseTableData!AH40/MEBBaseTableData!$C40*100)</f>
        <v/>
      </c>
      <c r="AH38" s="12" t="str">
        <f>IF(OR(MEBBaseTableData!$C40="",AH$1="",AH$1="Enthalpy"),"",MEBBaseTableData!AI40/MEBBaseTableData!$C40*100)</f>
        <v/>
      </c>
      <c r="AI38" s="12" t="str">
        <f>IF(OR(MEBBaseTableData!$C40="",AI$1="",AI$1="Enthalpy"),"",MEBBaseTableData!AJ40/MEBBaseTableData!$C40*100)</f>
        <v/>
      </c>
      <c r="AJ38" s="12" t="str">
        <f>IF(OR(MEBBaseTableData!$C40="",AJ$1="",AJ$1="Enthalpy"),"",MEBBaseTableData!AK40/MEBBaseTableData!$C40*100)</f>
        <v/>
      </c>
    </row>
    <row r="39" spans="1:36" x14ac:dyDescent="0.15">
      <c r="A39" s="10" t="str">
        <f>IF(MEBBaseTableData!A41="","",MEBBaseTableData!A41)</f>
        <v/>
      </c>
      <c r="C39" s="12" t="str">
        <f>IF(OR(MEBBaseTableData!$C41="",C$1="",C$1="Enthalpy"),"",MEBBaseTableData!D41/MEBBaseTableData!$C41*100)</f>
        <v/>
      </c>
      <c r="D39" s="12" t="str">
        <f>IF(OR(MEBBaseTableData!$C41="",D$1="",D$1="Enthalpy"),"",MEBBaseTableData!E41/MEBBaseTableData!$C41*100)</f>
        <v/>
      </c>
      <c r="E39" s="12" t="str">
        <f>IF(OR(MEBBaseTableData!$C41="",E$1="",E$1="Enthalpy"),"",MEBBaseTableData!F41/MEBBaseTableData!$C41*100)</f>
        <v/>
      </c>
      <c r="F39" s="12" t="str">
        <f>IF(OR(MEBBaseTableData!$C41="",F$1="",F$1="Enthalpy"),"",MEBBaseTableData!G41/MEBBaseTableData!$C41*100)</f>
        <v/>
      </c>
      <c r="G39" s="12" t="str">
        <f>IF(OR(MEBBaseTableData!$C41="",G$1="",G$1="Enthalpy"),"",MEBBaseTableData!H41/MEBBaseTableData!$C41*100)</f>
        <v/>
      </c>
      <c r="H39" s="12" t="str">
        <f>IF(OR(MEBBaseTableData!$C41="",H$1="",H$1="Enthalpy"),"",MEBBaseTableData!I41/MEBBaseTableData!$C41*100)</f>
        <v/>
      </c>
      <c r="I39" s="12" t="str">
        <f>IF(OR(MEBBaseTableData!$C41="",I$1="",I$1="Enthalpy"),"",MEBBaseTableData!J41/MEBBaseTableData!$C41*100)</f>
        <v/>
      </c>
      <c r="J39" s="12" t="str">
        <f>IF(OR(MEBBaseTableData!$C41="",J$1="",J$1="Enthalpy"),"",MEBBaseTableData!K41/MEBBaseTableData!$C41*100)</f>
        <v/>
      </c>
      <c r="K39" s="12" t="str">
        <f>IF(OR(MEBBaseTableData!$C41="",K$1="",K$1="Enthalpy"),"",MEBBaseTableData!L41/MEBBaseTableData!$C41*100)</f>
        <v/>
      </c>
      <c r="L39" s="12" t="str">
        <f>IF(OR(MEBBaseTableData!$C41="",L$1="",L$1="Enthalpy"),"",MEBBaseTableData!M41/MEBBaseTableData!$C41*100)</f>
        <v/>
      </c>
      <c r="M39" s="12" t="str">
        <f>IF(OR(MEBBaseTableData!$C41="",M$1="",M$1="Enthalpy"),"",MEBBaseTableData!N41/MEBBaseTableData!$C41*100)</f>
        <v/>
      </c>
      <c r="N39" s="12" t="str">
        <f>IF(OR(MEBBaseTableData!$C41="",N$1="",N$1="Enthalpy"),"",MEBBaseTableData!O41/MEBBaseTableData!$C41*100)</f>
        <v/>
      </c>
      <c r="O39" s="12" t="str">
        <f>IF(OR(MEBBaseTableData!$C41="",O$1="",O$1="Enthalpy"),"",MEBBaseTableData!P41/MEBBaseTableData!$C41*100)</f>
        <v/>
      </c>
      <c r="P39" s="12" t="str">
        <f>IF(OR(MEBBaseTableData!$C41="",P$1="",P$1="Enthalpy"),"",MEBBaseTableData!Q41/MEBBaseTableData!$C41*100)</f>
        <v/>
      </c>
      <c r="Q39" s="12" t="str">
        <f>IF(OR(MEBBaseTableData!$C41="",Q$1="",Q$1="Enthalpy"),"",MEBBaseTableData!R41/MEBBaseTableData!$C41*100)</f>
        <v/>
      </c>
      <c r="R39" s="12" t="str">
        <f>IF(OR(MEBBaseTableData!$C41="",R$1="",R$1="Enthalpy"),"",MEBBaseTableData!S41/MEBBaseTableData!$C41*100)</f>
        <v/>
      </c>
      <c r="S39" s="12" t="str">
        <f>IF(OR(MEBBaseTableData!$C41="",S$1="",S$1="Enthalpy"),"",MEBBaseTableData!T41/MEBBaseTableData!$C41*100)</f>
        <v/>
      </c>
      <c r="T39" s="12" t="str">
        <f>IF(OR(MEBBaseTableData!$C41="",T$1="",T$1="Enthalpy"),"",MEBBaseTableData!U41/MEBBaseTableData!$C41*100)</f>
        <v/>
      </c>
      <c r="U39" s="12" t="str">
        <f>IF(OR(MEBBaseTableData!$C41="",U$1="",U$1="Enthalpy"),"",MEBBaseTableData!V41/MEBBaseTableData!$C41*100)</f>
        <v/>
      </c>
      <c r="V39" s="12" t="str">
        <f>IF(OR(MEBBaseTableData!$C41="",V$1="",V$1="Enthalpy"),"",MEBBaseTableData!W41/MEBBaseTableData!$C41*100)</f>
        <v/>
      </c>
      <c r="W39" s="12" t="str">
        <f>IF(OR(MEBBaseTableData!$C41="",W$1="",W$1="Enthalpy"),"",MEBBaseTableData!X41/MEBBaseTableData!$C41*100)</f>
        <v/>
      </c>
      <c r="X39" s="12" t="str">
        <f>IF(OR(MEBBaseTableData!$C40="",X$1="",X$1="Enthalpy",X$1="Temp"),"",MEBBaseTableData!Y40/MEBBaseTableData!$C40*100)</f>
        <v/>
      </c>
      <c r="Y39" s="12" t="str">
        <f>IF(OR(MEBBaseTableData!$C41="",Y$1="",Y$1="Enthalpy"),"",MEBBaseTableData!Z41/MEBBaseTableData!$C41*100)</f>
        <v/>
      </c>
      <c r="Z39" s="12" t="str">
        <f>IF(OR(MEBBaseTableData!$C41="",Z$1="",Z$1="Enthalpy"),"",MEBBaseTableData!AA41/MEBBaseTableData!$C41*100)</f>
        <v/>
      </c>
      <c r="AA39" s="12" t="str">
        <f>IF(OR(MEBBaseTableData!$C41="",AA$1="",AA$1="Enthalpy"),"",MEBBaseTableData!AB41/MEBBaseTableData!$C41*100)</f>
        <v/>
      </c>
      <c r="AB39" s="12" t="str">
        <f>IF(OR(MEBBaseTableData!$C41="",AB$1="",AB$1="Enthalpy"),"",MEBBaseTableData!AC41/MEBBaseTableData!$C41*100)</f>
        <v/>
      </c>
      <c r="AC39" s="12" t="str">
        <f>IF(OR(MEBBaseTableData!$C41="",AC$1="",AC$1="Enthalpy"),"",MEBBaseTableData!AD41/MEBBaseTableData!$C41*100)</f>
        <v/>
      </c>
      <c r="AD39" s="12" t="str">
        <f>IF(OR(MEBBaseTableData!$C41="",AD$1="",AD$1="Enthalpy"),"",MEBBaseTableData!AE41/MEBBaseTableData!$C41*100)</f>
        <v/>
      </c>
      <c r="AE39" s="12" t="str">
        <f>IF(OR(MEBBaseTableData!$C41="",AE$1="",AE$1="Enthalpy"),"",MEBBaseTableData!AF41/MEBBaseTableData!$C41*100)</f>
        <v/>
      </c>
      <c r="AF39" s="12" t="str">
        <f>IF(OR(MEBBaseTableData!$C41="",AF$1="",AF$1="Enthalpy"),"",MEBBaseTableData!AG41/MEBBaseTableData!$C41*100)</f>
        <v/>
      </c>
      <c r="AG39" s="12" t="str">
        <f>IF(OR(MEBBaseTableData!$C41="",AG$1="",AG$1="Enthalpy"),"",MEBBaseTableData!AH41/MEBBaseTableData!$C41*100)</f>
        <v/>
      </c>
      <c r="AH39" s="12" t="str">
        <f>IF(OR(MEBBaseTableData!$C41="",AH$1="",AH$1="Enthalpy"),"",MEBBaseTableData!AI41/MEBBaseTableData!$C41*100)</f>
        <v/>
      </c>
      <c r="AI39" s="12" t="str">
        <f>IF(OR(MEBBaseTableData!$C41="",AI$1="",AI$1="Enthalpy"),"",MEBBaseTableData!AJ41/MEBBaseTableData!$C41*100)</f>
        <v/>
      </c>
      <c r="AJ39" s="12" t="str">
        <f>IF(OR(MEBBaseTableData!$C41="",AJ$1="",AJ$1="Enthalpy"),"",MEBBaseTableData!AK41/MEBBaseTableData!$C41*100)</f>
        <v/>
      </c>
    </row>
    <row r="40" spans="1:36" x14ac:dyDescent="0.15">
      <c r="A40" s="10" t="str">
        <f>IF(MEBBaseTableData!A42="","",MEBBaseTableData!A42)</f>
        <v/>
      </c>
      <c r="C40" s="12" t="str">
        <f>IF(OR(MEBBaseTableData!$C42="",C$1="",C$1="Enthalpy"),"",MEBBaseTableData!D42/MEBBaseTableData!$C42*100)</f>
        <v/>
      </c>
      <c r="D40" s="12" t="str">
        <f>IF(OR(MEBBaseTableData!$C42="",D$1="",D$1="Enthalpy"),"",MEBBaseTableData!E42/MEBBaseTableData!$C42*100)</f>
        <v/>
      </c>
      <c r="E40" s="12" t="str">
        <f>IF(OR(MEBBaseTableData!$C42="",E$1="",E$1="Enthalpy"),"",MEBBaseTableData!F42/MEBBaseTableData!$C42*100)</f>
        <v/>
      </c>
      <c r="F40" s="12" t="str">
        <f>IF(OR(MEBBaseTableData!$C42="",F$1="",F$1="Enthalpy"),"",MEBBaseTableData!G42/MEBBaseTableData!$C42*100)</f>
        <v/>
      </c>
      <c r="G40" s="12" t="str">
        <f>IF(OR(MEBBaseTableData!$C42="",G$1="",G$1="Enthalpy"),"",MEBBaseTableData!H42/MEBBaseTableData!$C42*100)</f>
        <v/>
      </c>
      <c r="H40" s="12" t="str">
        <f>IF(OR(MEBBaseTableData!$C42="",H$1="",H$1="Enthalpy"),"",MEBBaseTableData!I42/MEBBaseTableData!$C42*100)</f>
        <v/>
      </c>
      <c r="I40" s="12" t="str">
        <f>IF(OR(MEBBaseTableData!$C42="",I$1="",I$1="Enthalpy"),"",MEBBaseTableData!J42/MEBBaseTableData!$C42*100)</f>
        <v/>
      </c>
      <c r="J40" s="12" t="str">
        <f>IF(OR(MEBBaseTableData!$C42="",J$1="",J$1="Enthalpy"),"",MEBBaseTableData!K42/MEBBaseTableData!$C42*100)</f>
        <v/>
      </c>
      <c r="K40" s="12" t="str">
        <f>IF(OR(MEBBaseTableData!$C42="",K$1="",K$1="Enthalpy"),"",MEBBaseTableData!L42/MEBBaseTableData!$C42*100)</f>
        <v/>
      </c>
      <c r="L40" s="12" t="str">
        <f>IF(OR(MEBBaseTableData!$C42="",L$1="",L$1="Enthalpy"),"",MEBBaseTableData!M42/MEBBaseTableData!$C42*100)</f>
        <v/>
      </c>
      <c r="M40" s="12" t="str">
        <f>IF(OR(MEBBaseTableData!$C42="",M$1="",M$1="Enthalpy"),"",MEBBaseTableData!N42/MEBBaseTableData!$C42*100)</f>
        <v/>
      </c>
      <c r="N40" s="12" t="str">
        <f>IF(OR(MEBBaseTableData!$C42="",N$1="",N$1="Enthalpy"),"",MEBBaseTableData!O42/MEBBaseTableData!$C42*100)</f>
        <v/>
      </c>
      <c r="O40" s="12" t="str">
        <f>IF(OR(MEBBaseTableData!$C42="",O$1="",O$1="Enthalpy"),"",MEBBaseTableData!P42/MEBBaseTableData!$C42*100)</f>
        <v/>
      </c>
      <c r="P40" s="12" t="str">
        <f>IF(OR(MEBBaseTableData!$C42="",P$1="",P$1="Enthalpy"),"",MEBBaseTableData!Q42/MEBBaseTableData!$C42*100)</f>
        <v/>
      </c>
      <c r="Q40" s="12" t="str">
        <f>IF(OR(MEBBaseTableData!$C42="",Q$1="",Q$1="Enthalpy"),"",MEBBaseTableData!R42/MEBBaseTableData!$C42*100)</f>
        <v/>
      </c>
      <c r="R40" s="12" t="str">
        <f>IF(OR(MEBBaseTableData!$C42="",R$1="",R$1="Enthalpy"),"",MEBBaseTableData!S42/MEBBaseTableData!$C42*100)</f>
        <v/>
      </c>
      <c r="S40" s="12" t="str">
        <f>IF(OR(MEBBaseTableData!$C42="",S$1="",S$1="Enthalpy"),"",MEBBaseTableData!T42/MEBBaseTableData!$C42*100)</f>
        <v/>
      </c>
      <c r="T40" s="12" t="str">
        <f>IF(OR(MEBBaseTableData!$C42="",T$1="",T$1="Enthalpy"),"",MEBBaseTableData!U42/MEBBaseTableData!$C42*100)</f>
        <v/>
      </c>
      <c r="U40" s="12" t="str">
        <f>IF(OR(MEBBaseTableData!$C42="",U$1="",U$1="Enthalpy"),"",MEBBaseTableData!V42/MEBBaseTableData!$C42*100)</f>
        <v/>
      </c>
      <c r="V40" s="12" t="str">
        <f>IF(OR(MEBBaseTableData!$C42="",V$1="",V$1="Enthalpy"),"",MEBBaseTableData!W42/MEBBaseTableData!$C42*100)</f>
        <v/>
      </c>
      <c r="W40" s="12" t="str">
        <f>IF(OR(MEBBaseTableData!$C42="",W$1="",W$1="Enthalpy"),"",MEBBaseTableData!X42/MEBBaseTableData!$C42*100)</f>
        <v/>
      </c>
      <c r="X40" s="12" t="str">
        <f>IF(OR(MEBBaseTableData!$C41="",X$1="",X$1="Enthalpy",X$1="Temp"),"",MEBBaseTableData!Y41/MEBBaseTableData!$C41*100)</f>
        <v/>
      </c>
      <c r="Y40" s="12" t="str">
        <f>IF(OR(MEBBaseTableData!$C42="",Y$1="",Y$1="Enthalpy"),"",MEBBaseTableData!Z42/MEBBaseTableData!$C42*100)</f>
        <v/>
      </c>
      <c r="Z40" s="12" t="str">
        <f>IF(OR(MEBBaseTableData!$C42="",Z$1="",Z$1="Enthalpy"),"",MEBBaseTableData!AA42/MEBBaseTableData!$C42*100)</f>
        <v/>
      </c>
      <c r="AA40" s="12" t="str">
        <f>IF(OR(MEBBaseTableData!$C42="",AA$1="",AA$1="Enthalpy"),"",MEBBaseTableData!AB42/MEBBaseTableData!$C42*100)</f>
        <v/>
      </c>
      <c r="AB40" s="12" t="str">
        <f>IF(OR(MEBBaseTableData!$C42="",AB$1="",AB$1="Enthalpy"),"",MEBBaseTableData!AC42/MEBBaseTableData!$C42*100)</f>
        <v/>
      </c>
      <c r="AC40" s="12" t="str">
        <f>IF(OR(MEBBaseTableData!$C42="",AC$1="",AC$1="Enthalpy"),"",MEBBaseTableData!AD42/MEBBaseTableData!$C42*100)</f>
        <v/>
      </c>
      <c r="AD40" s="12" t="str">
        <f>IF(OR(MEBBaseTableData!$C42="",AD$1="",AD$1="Enthalpy"),"",MEBBaseTableData!AE42/MEBBaseTableData!$C42*100)</f>
        <v/>
      </c>
      <c r="AE40" s="12" t="str">
        <f>IF(OR(MEBBaseTableData!$C42="",AE$1="",AE$1="Enthalpy"),"",MEBBaseTableData!AF42/MEBBaseTableData!$C42*100)</f>
        <v/>
      </c>
      <c r="AF40" s="12" t="str">
        <f>IF(OR(MEBBaseTableData!$C42="",AF$1="",AF$1="Enthalpy"),"",MEBBaseTableData!AG42/MEBBaseTableData!$C42*100)</f>
        <v/>
      </c>
      <c r="AG40" s="12" t="str">
        <f>IF(OR(MEBBaseTableData!$C42="",AG$1="",AG$1="Enthalpy"),"",MEBBaseTableData!AH42/MEBBaseTableData!$C42*100)</f>
        <v/>
      </c>
      <c r="AH40" s="12" t="str">
        <f>IF(OR(MEBBaseTableData!$C42="",AH$1="",AH$1="Enthalpy"),"",MEBBaseTableData!AI42/MEBBaseTableData!$C42*100)</f>
        <v/>
      </c>
      <c r="AI40" s="12" t="str">
        <f>IF(OR(MEBBaseTableData!$C42="",AI$1="",AI$1="Enthalpy"),"",MEBBaseTableData!AJ42/MEBBaseTableData!$C42*100)</f>
        <v/>
      </c>
      <c r="AJ40" s="12" t="str">
        <f>IF(OR(MEBBaseTableData!$C42="",AJ$1="",AJ$1="Enthalpy"),"",MEBBaseTableData!AK42/MEBBaseTableData!$C42*100)</f>
        <v/>
      </c>
    </row>
    <row r="41" spans="1:36" x14ac:dyDescent="0.15">
      <c r="A41" s="10" t="str">
        <f>IF(MEBBaseTableData!A43="","",MEBBaseTableData!A43)</f>
        <v/>
      </c>
      <c r="C41" s="12" t="str">
        <f>IF(OR(MEBBaseTableData!$C43="",C$1="",C$1="Enthalpy"),"",MEBBaseTableData!D43/MEBBaseTableData!$C43*100)</f>
        <v/>
      </c>
      <c r="D41" s="12" t="str">
        <f>IF(OR(MEBBaseTableData!$C43="",D$1="",D$1="Enthalpy"),"",MEBBaseTableData!E43/MEBBaseTableData!$C43*100)</f>
        <v/>
      </c>
      <c r="E41" s="12" t="str">
        <f>IF(OR(MEBBaseTableData!$C43="",E$1="",E$1="Enthalpy"),"",MEBBaseTableData!F43/MEBBaseTableData!$C43*100)</f>
        <v/>
      </c>
      <c r="F41" s="12" t="str">
        <f>IF(OR(MEBBaseTableData!$C43="",F$1="",F$1="Enthalpy"),"",MEBBaseTableData!G43/MEBBaseTableData!$C43*100)</f>
        <v/>
      </c>
      <c r="G41" s="12" t="str">
        <f>IF(OR(MEBBaseTableData!$C43="",G$1="",G$1="Enthalpy"),"",MEBBaseTableData!H43/MEBBaseTableData!$C43*100)</f>
        <v/>
      </c>
      <c r="H41" s="12" t="str">
        <f>IF(OR(MEBBaseTableData!$C43="",H$1="",H$1="Enthalpy"),"",MEBBaseTableData!I43/MEBBaseTableData!$C43*100)</f>
        <v/>
      </c>
      <c r="I41" s="12" t="str">
        <f>IF(OR(MEBBaseTableData!$C43="",I$1="",I$1="Enthalpy"),"",MEBBaseTableData!J43/MEBBaseTableData!$C43*100)</f>
        <v/>
      </c>
      <c r="J41" s="12" t="str">
        <f>IF(OR(MEBBaseTableData!$C43="",J$1="",J$1="Enthalpy"),"",MEBBaseTableData!K43/MEBBaseTableData!$C43*100)</f>
        <v/>
      </c>
      <c r="K41" s="12" t="str">
        <f>IF(OR(MEBBaseTableData!$C43="",K$1="",K$1="Enthalpy"),"",MEBBaseTableData!L43/MEBBaseTableData!$C43*100)</f>
        <v/>
      </c>
      <c r="L41" s="12" t="str">
        <f>IF(OR(MEBBaseTableData!$C43="",L$1="",L$1="Enthalpy"),"",MEBBaseTableData!M43/MEBBaseTableData!$C43*100)</f>
        <v/>
      </c>
      <c r="M41" s="12" t="str">
        <f>IF(OR(MEBBaseTableData!$C43="",M$1="",M$1="Enthalpy"),"",MEBBaseTableData!N43/MEBBaseTableData!$C43*100)</f>
        <v/>
      </c>
      <c r="N41" s="12" t="str">
        <f>IF(OR(MEBBaseTableData!$C43="",N$1="",N$1="Enthalpy"),"",MEBBaseTableData!O43/MEBBaseTableData!$C43*100)</f>
        <v/>
      </c>
      <c r="O41" s="12" t="str">
        <f>IF(OR(MEBBaseTableData!$C43="",O$1="",O$1="Enthalpy"),"",MEBBaseTableData!P43/MEBBaseTableData!$C43*100)</f>
        <v/>
      </c>
      <c r="P41" s="12" t="str">
        <f>IF(OR(MEBBaseTableData!$C43="",P$1="",P$1="Enthalpy"),"",MEBBaseTableData!Q43/MEBBaseTableData!$C43*100)</f>
        <v/>
      </c>
      <c r="Q41" s="12" t="str">
        <f>IF(OR(MEBBaseTableData!$C43="",Q$1="",Q$1="Enthalpy"),"",MEBBaseTableData!R43/MEBBaseTableData!$C43*100)</f>
        <v/>
      </c>
      <c r="R41" s="12" t="str">
        <f>IF(OR(MEBBaseTableData!$C43="",R$1="",R$1="Enthalpy"),"",MEBBaseTableData!S43/MEBBaseTableData!$C43*100)</f>
        <v/>
      </c>
      <c r="S41" s="12" t="str">
        <f>IF(OR(MEBBaseTableData!$C43="",S$1="",S$1="Enthalpy"),"",MEBBaseTableData!T43/MEBBaseTableData!$C43*100)</f>
        <v/>
      </c>
      <c r="T41" s="12" t="str">
        <f>IF(OR(MEBBaseTableData!$C43="",T$1="",T$1="Enthalpy"),"",MEBBaseTableData!U43/MEBBaseTableData!$C43*100)</f>
        <v/>
      </c>
      <c r="U41" s="12" t="str">
        <f>IF(OR(MEBBaseTableData!$C43="",U$1="",U$1="Enthalpy"),"",MEBBaseTableData!V43/MEBBaseTableData!$C43*100)</f>
        <v/>
      </c>
      <c r="V41" s="12" t="str">
        <f>IF(OR(MEBBaseTableData!$C43="",V$1="",V$1="Enthalpy"),"",MEBBaseTableData!W43/MEBBaseTableData!$C43*100)</f>
        <v/>
      </c>
      <c r="W41" s="12" t="str">
        <f>IF(OR(MEBBaseTableData!$C43="",W$1="",W$1="Enthalpy"),"",MEBBaseTableData!X43/MEBBaseTableData!$C43*100)</f>
        <v/>
      </c>
      <c r="X41" s="12" t="str">
        <f>IF(OR(MEBBaseTableData!$C42="",X$1="",X$1="Enthalpy",X$1="Temp"),"",MEBBaseTableData!Y42/MEBBaseTableData!$C42*100)</f>
        <v/>
      </c>
      <c r="Y41" s="12" t="str">
        <f>IF(OR(MEBBaseTableData!$C43="",Y$1="",Y$1="Enthalpy"),"",MEBBaseTableData!Z43/MEBBaseTableData!$C43*100)</f>
        <v/>
      </c>
      <c r="Z41" s="12" t="str">
        <f>IF(OR(MEBBaseTableData!$C43="",Z$1="",Z$1="Enthalpy"),"",MEBBaseTableData!AA43/MEBBaseTableData!$C43*100)</f>
        <v/>
      </c>
      <c r="AA41" s="12" t="str">
        <f>IF(OR(MEBBaseTableData!$C43="",AA$1="",AA$1="Enthalpy"),"",MEBBaseTableData!AB43/MEBBaseTableData!$C43*100)</f>
        <v/>
      </c>
      <c r="AB41" s="12" t="str">
        <f>IF(OR(MEBBaseTableData!$C43="",AB$1="",AB$1="Enthalpy"),"",MEBBaseTableData!AC43/MEBBaseTableData!$C43*100)</f>
        <v/>
      </c>
      <c r="AC41" s="12" t="str">
        <f>IF(OR(MEBBaseTableData!$C43="",AC$1="",AC$1="Enthalpy"),"",MEBBaseTableData!AD43/MEBBaseTableData!$C43*100)</f>
        <v/>
      </c>
      <c r="AD41" s="12" t="str">
        <f>IF(OR(MEBBaseTableData!$C43="",AD$1="",AD$1="Enthalpy"),"",MEBBaseTableData!AE43/MEBBaseTableData!$C43*100)</f>
        <v/>
      </c>
      <c r="AE41" s="12" t="str">
        <f>IF(OR(MEBBaseTableData!$C43="",AE$1="",AE$1="Enthalpy"),"",MEBBaseTableData!AF43/MEBBaseTableData!$C43*100)</f>
        <v/>
      </c>
      <c r="AF41" s="12" t="str">
        <f>IF(OR(MEBBaseTableData!$C43="",AF$1="",AF$1="Enthalpy"),"",MEBBaseTableData!AG43/MEBBaseTableData!$C43*100)</f>
        <v/>
      </c>
      <c r="AG41" s="12" t="str">
        <f>IF(OR(MEBBaseTableData!$C43="",AG$1="",AG$1="Enthalpy"),"",MEBBaseTableData!AH43/MEBBaseTableData!$C43*100)</f>
        <v/>
      </c>
      <c r="AH41" s="12" t="str">
        <f>IF(OR(MEBBaseTableData!$C43="",AH$1="",AH$1="Enthalpy"),"",MEBBaseTableData!AI43/MEBBaseTableData!$C43*100)</f>
        <v/>
      </c>
      <c r="AI41" s="12" t="str">
        <f>IF(OR(MEBBaseTableData!$C43="",AI$1="",AI$1="Enthalpy"),"",MEBBaseTableData!AJ43/MEBBaseTableData!$C43*100)</f>
        <v/>
      </c>
      <c r="AJ41" s="12" t="str">
        <f>IF(OR(MEBBaseTableData!$C43="",AJ$1="",AJ$1="Enthalpy"),"",MEBBaseTableData!AK43/MEBBaseTableData!$C43*100)</f>
        <v/>
      </c>
    </row>
    <row r="42" spans="1:36" x14ac:dyDescent="0.15">
      <c r="A42" s="10" t="str">
        <f>IF(MEBBaseTableData!A44="","",MEBBaseTableData!A44)</f>
        <v/>
      </c>
      <c r="C42" s="12" t="str">
        <f>IF(OR(MEBBaseTableData!$C44="",C$1="",C$1="Enthalpy"),"",MEBBaseTableData!D44/MEBBaseTableData!$C44*100)</f>
        <v/>
      </c>
      <c r="D42" s="12" t="str">
        <f>IF(OR(MEBBaseTableData!$C44="",D$1="",D$1="Enthalpy"),"",MEBBaseTableData!E44/MEBBaseTableData!$C44*100)</f>
        <v/>
      </c>
      <c r="E42" s="12" t="str">
        <f>IF(OR(MEBBaseTableData!$C44="",E$1="",E$1="Enthalpy"),"",MEBBaseTableData!F44/MEBBaseTableData!$C44*100)</f>
        <v/>
      </c>
      <c r="F42" s="12" t="str">
        <f>IF(OR(MEBBaseTableData!$C44="",F$1="",F$1="Enthalpy"),"",MEBBaseTableData!G44/MEBBaseTableData!$C44*100)</f>
        <v/>
      </c>
      <c r="G42" s="12" t="str">
        <f>IF(OR(MEBBaseTableData!$C44="",G$1="",G$1="Enthalpy"),"",MEBBaseTableData!H44/MEBBaseTableData!$C44*100)</f>
        <v/>
      </c>
      <c r="H42" s="12" t="str">
        <f>IF(OR(MEBBaseTableData!$C44="",H$1="",H$1="Enthalpy"),"",MEBBaseTableData!I44/MEBBaseTableData!$C44*100)</f>
        <v/>
      </c>
      <c r="I42" s="12" t="str">
        <f>IF(OR(MEBBaseTableData!$C44="",I$1="",I$1="Enthalpy"),"",MEBBaseTableData!J44/MEBBaseTableData!$C44*100)</f>
        <v/>
      </c>
      <c r="J42" s="12" t="str">
        <f>IF(OR(MEBBaseTableData!$C44="",J$1="",J$1="Enthalpy"),"",MEBBaseTableData!K44/MEBBaseTableData!$C44*100)</f>
        <v/>
      </c>
      <c r="K42" s="12" t="str">
        <f>IF(OR(MEBBaseTableData!$C44="",K$1="",K$1="Enthalpy"),"",MEBBaseTableData!L44/MEBBaseTableData!$C44*100)</f>
        <v/>
      </c>
      <c r="L42" s="12" t="str">
        <f>IF(OR(MEBBaseTableData!$C44="",L$1="",L$1="Enthalpy"),"",MEBBaseTableData!M44/MEBBaseTableData!$C44*100)</f>
        <v/>
      </c>
      <c r="M42" s="12" t="str">
        <f>IF(OR(MEBBaseTableData!$C44="",M$1="",M$1="Enthalpy"),"",MEBBaseTableData!N44/MEBBaseTableData!$C44*100)</f>
        <v/>
      </c>
      <c r="N42" s="12" t="str">
        <f>IF(OR(MEBBaseTableData!$C44="",N$1="",N$1="Enthalpy"),"",MEBBaseTableData!O44/MEBBaseTableData!$C44*100)</f>
        <v/>
      </c>
      <c r="O42" s="12" t="str">
        <f>IF(OR(MEBBaseTableData!$C44="",O$1="",O$1="Enthalpy"),"",MEBBaseTableData!P44/MEBBaseTableData!$C44*100)</f>
        <v/>
      </c>
      <c r="P42" s="12" t="str">
        <f>IF(OR(MEBBaseTableData!$C44="",P$1="",P$1="Enthalpy"),"",MEBBaseTableData!Q44/MEBBaseTableData!$C44*100)</f>
        <v/>
      </c>
      <c r="Q42" s="12" t="str">
        <f>IF(OR(MEBBaseTableData!$C44="",Q$1="",Q$1="Enthalpy"),"",MEBBaseTableData!R44/MEBBaseTableData!$C44*100)</f>
        <v/>
      </c>
      <c r="R42" s="12" t="str">
        <f>IF(OR(MEBBaseTableData!$C44="",R$1="",R$1="Enthalpy"),"",MEBBaseTableData!S44/MEBBaseTableData!$C44*100)</f>
        <v/>
      </c>
      <c r="S42" s="12" t="str">
        <f>IF(OR(MEBBaseTableData!$C44="",S$1="",S$1="Enthalpy"),"",MEBBaseTableData!T44/MEBBaseTableData!$C44*100)</f>
        <v/>
      </c>
      <c r="T42" s="12" t="str">
        <f>IF(OR(MEBBaseTableData!$C44="",T$1="",T$1="Enthalpy"),"",MEBBaseTableData!U44/MEBBaseTableData!$C44*100)</f>
        <v/>
      </c>
      <c r="U42" s="12" t="str">
        <f>IF(OR(MEBBaseTableData!$C44="",U$1="",U$1="Enthalpy"),"",MEBBaseTableData!V44/MEBBaseTableData!$C44*100)</f>
        <v/>
      </c>
      <c r="V42" s="12" t="str">
        <f>IF(OR(MEBBaseTableData!$C44="",V$1="",V$1="Enthalpy"),"",MEBBaseTableData!W44/MEBBaseTableData!$C44*100)</f>
        <v/>
      </c>
      <c r="W42" s="12" t="str">
        <f>IF(OR(MEBBaseTableData!$C44="",W$1="",W$1="Enthalpy"),"",MEBBaseTableData!X44/MEBBaseTableData!$C44*100)</f>
        <v/>
      </c>
      <c r="X42" s="12" t="str">
        <f>IF(OR(MEBBaseTableData!$C43="",X$1="",X$1="Enthalpy",X$1="Temp"),"",MEBBaseTableData!Y43/MEBBaseTableData!$C43*100)</f>
        <v/>
      </c>
      <c r="Y42" s="12" t="str">
        <f>IF(OR(MEBBaseTableData!$C44="",Y$1="",Y$1="Enthalpy"),"",MEBBaseTableData!Z44/MEBBaseTableData!$C44*100)</f>
        <v/>
      </c>
      <c r="Z42" s="12" t="str">
        <f>IF(OR(MEBBaseTableData!$C44="",Z$1="",Z$1="Enthalpy"),"",MEBBaseTableData!AA44/MEBBaseTableData!$C44*100)</f>
        <v/>
      </c>
      <c r="AA42" s="12" t="str">
        <f>IF(OR(MEBBaseTableData!$C44="",AA$1="",AA$1="Enthalpy"),"",MEBBaseTableData!AB44/MEBBaseTableData!$C44*100)</f>
        <v/>
      </c>
      <c r="AB42" s="12" t="str">
        <f>IF(OR(MEBBaseTableData!$C44="",AB$1="",AB$1="Enthalpy"),"",MEBBaseTableData!AC44/MEBBaseTableData!$C44*100)</f>
        <v/>
      </c>
      <c r="AC42" s="12" t="str">
        <f>IF(OR(MEBBaseTableData!$C44="",AC$1="",AC$1="Enthalpy"),"",MEBBaseTableData!AD44/MEBBaseTableData!$C44*100)</f>
        <v/>
      </c>
      <c r="AD42" s="12" t="str">
        <f>IF(OR(MEBBaseTableData!$C44="",AD$1="",AD$1="Enthalpy"),"",MEBBaseTableData!AE44/MEBBaseTableData!$C44*100)</f>
        <v/>
      </c>
      <c r="AE42" s="12" t="str">
        <f>IF(OR(MEBBaseTableData!$C44="",AE$1="",AE$1="Enthalpy"),"",MEBBaseTableData!AF44/MEBBaseTableData!$C44*100)</f>
        <v/>
      </c>
      <c r="AF42" s="12" t="str">
        <f>IF(OR(MEBBaseTableData!$C44="",AF$1="",AF$1="Enthalpy"),"",MEBBaseTableData!AG44/MEBBaseTableData!$C44*100)</f>
        <v/>
      </c>
      <c r="AG42" s="12" t="str">
        <f>IF(OR(MEBBaseTableData!$C44="",AG$1="",AG$1="Enthalpy"),"",MEBBaseTableData!AH44/MEBBaseTableData!$C44*100)</f>
        <v/>
      </c>
      <c r="AH42" s="12" t="str">
        <f>IF(OR(MEBBaseTableData!$C44="",AH$1="",AH$1="Enthalpy"),"",MEBBaseTableData!AI44/MEBBaseTableData!$C44*100)</f>
        <v/>
      </c>
      <c r="AI42" s="12" t="str">
        <f>IF(OR(MEBBaseTableData!$C44="",AI$1="",AI$1="Enthalpy"),"",MEBBaseTableData!AJ44/MEBBaseTableData!$C44*100)</f>
        <v/>
      </c>
      <c r="AJ42" s="12" t="str">
        <f>IF(OR(MEBBaseTableData!$C44="",AJ$1="",AJ$1="Enthalpy"),"",MEBBaseTableData!AK44/MEBBaseTableData!$C44*100)</f>
        <v/>
      </c>
    </row>
    <row r="43" spans="1:36" x14ac:dyDescent="0.15">
      <c r="A43" s="10" t="str">
        <f>IF(MEBBaseTableData!A45="","",MEBBaseTableData!A45)</f>
        <v/>
      </c>
      <c r="C43" s="12" t="str">
        <f>IF(OR(MEBBaseTableData!$C45="",C$1="",C$1="Enthalpy"),"",MEBBaseTableData!D45/MEBBaseTableData!$C45*100)</f>
        <v/>
      </c>
      <c r="D43" s="12" t="str">
        <f>IF(OR(MEBBaseTableData!$C45="",D$1="",D$1="Enthalpy"),"",MEBBaseTableData!E45/MEBBaseTableData!$C45*100)</f>
        <v/>
      </c>
      <c r="E43" s="12" t="str">
        <f>IF(OR(MEBBaseTableData!$C45="",E$1="",E$1="Enthalpy"),"",MEBBaseTableData!F45/MEBBaseTableData!$C45*100)</f>
        <v/>
      </c>
      <c r="F43" s="12" t="str">
        <f>IF(OR(MEBBaseTableData!$C45="",F$1="",F$1="Enthalpy"),"",MEBBaseTableData!G45/MEBBaseTableData!$C45*100)</f>
        <v/>
      </c>
      <c r="G43" s="12" t="str">
        <f>IF(OR(MEBBaseTableData!$C45="",G$1="",G$1="Enthalpy"),"",MEBBaseTableData!H45/MEBBaseTableData!$C45*100)</f>
        <v/>
      </c>
      <c r="H43" s="12" t="str">
        <f>IF(OR(MEBBaseTableData!$C45="",H$1="",H$1="Enthalpy"),"",MEBBaseTableData!I45/MEBBaseTableData!$C45*100)</f>
        <v/>
      </c>
      <c r="I43" s="12" t="str">
        <f>IF(OR(MEBBaseTableData!$C45="",I$1="",I$1="Enthalpy"),"",MEBBaseTableData!J45/MEBBaseTableData!$C45*100)</f>
        <v/>
      </c>
      <c r="J43" s="12" t="str">
        <f>IF(OR(MEBBaseTableData!$C45="",J$1="",J$1="Enthalpy"),"",MEBBaseTableData!K45/MEBBaseTableData!$C45*100)</f>
        <v/>
      </c>
      <c r="K43" s="12" t="str">
        <f>IF(OR(MEBBaseTableData!$C45="",K$1="",K$1="Enthalpy"),"",MEBBaseTableData!L45/MEBBaseTableData!$C45*100)</f>
        <v/>
      </c>
      <c r="L43" s="12" t="str">
        <f>IF(OR(MEBBaseTableData!$C45="",L$1="",L$1="Enthalpy"),"",MEBBaseTableData!M45/MEBBaseTableData!$C45*100)</f>
        <v/>
      </c>
      <c r="M43" s="12" t="str">
        <f>IF(OR(MEBBaseTableData!$C45="",M$1="",M$1="Enthalpy"),"",MEBBaseTableData!N45/MEBBaseTableData!$C45*100)</f>
        <v/>
      </c>
      <c r="N43" s="12" t="str">
        <f>IF(OR(MEBBaseTableData!$C45="",N$1="",N$1="Enthalpy"),"",MEBBaseTableData!O45/MEBBaseTableData!$C45*100)</f>
        <v/>
      </c>
      <c r="O43" s="12" t="str">
        <f>IF(OR(MEBBaseTableData!$C45="",O$1="",O$1="Enthalpy"),"",MEBBaseTableData!P45/MEBBaseTableData!$C45*100)</f>
        <v/>
      </c>
      <c r="P43" s="12" t="str">
        <f>IF(OR(MEBBaseTableData!$C45="",P$1="",P$1="Enthalpy"),"",MEBBaseTableData!Q45/MEBBaseTableData!$C45*100)</f>
        <v/>
      </c>
      <c r="Q43" s="12" t="str">
        <f>IF(OR(MEBBaseTableData!$C45="",Q$1="",Q$1="Enthalpy"),"",MEBBaseTableData!R45/MEBBaseTableData!$C45*100)</f>
        <v/>
      </c>
      <c r="R43" s="12" t="str">
        <f>IF(OR(MEBBaseTableData!$C45="",R$1="",R$1="Enthalpy"),"",MEBBaseTableData!S45/MEBBaseTableData!$C45*100)</f>
        <v/>
      </c>
      <c r="S43" s="12" t="str">
        <f>IF(OR(MEBBaseTableData!$C45="",S$1="",S$1="Enthalpy"),"",MEBBaseTableData!T45/MEBBaseTableData!$C45*100)</f>
        <v/>
      </c>
      <c r="T43" s="12" t="str">
        <f>IF(OR(MEBBaseTableData!$C45="",T$1="",T$1="Enthalpy"),"",MEBBaseTableData!U45/MEBBaseTableData!$C45*100)</f>
        <v/>
      </c>
      <c r="U43" s="12" t="str">
        <f>IF(OR(MEBBaseTableData!$C45="",U$1="",U$1="Enthalpy"),"",MEBBaseTableData!V45/MEBBaseTableData!$C45*100)</f>
        <v/>
      </c>
      <c r="V43" s="12" t="str">
        <f>IF(OR(MEBBaseTableData!$C45="",V$1="",V$1="Enthalpy"),"",MEBBaseTableData!W45/MEBBaseTableData!$C45*100)</f>
        <v/>
      </c>
      <c r="W43" s="12" t="str">
        <f>IF(OR(MEBBaseTableData!$C45="",W$1="",W$1="Enthalpy"),"",MEBBaseTableData!X45/MEBBaseTableData!$C45*100)</f>
        <v/>
      </c>
      <c r="X43" s="12" t="str">
        <f>IF(OR(MEBBaseTableData!$C44="",X$1="",X$1="Enthalpy",X$1="Temp"),"",MEBBaseTableData!Y44/MEBBaseTableData!$C44*100)</f>
        <v/>
      </c>
      <c r="Y43" s="12" t="str">
        <f>IF(OR(MEBBaseTableData!$C45="",Y$1="",Y$1="Enthalpy"),"",MEBBaseTableData!Z45/MEBBaseTableData!$C45*100)</f>
        <v/>
      </c>
      <c r="Z43" s="12" t="str">
        <f>IF(OR(MEBBaseTableData!$C45="",Z$1="",Z$1="Enthalpy"),"",MEBBaseTableData!AA45/MEBBaseTableData!$C45*100)</f>
        <v/>
      </c>
      <c r="AA43" s="12" t="str">
        <f>IF(OR(MEBBaseTableData!$C45="",AA$1="",AA$1="Enthalpy"),"",MEBBaseTableData!AB45/MEBBaseTableData!$C45*100)</f>
        <v/>
      </c>
      <c r="AB43" s="12" t="str">
        <f>IF(OR(MEBBaseTableData!$C45="",AB$1="",AB$1="Enthalpy"),"",MEBBaseTableData!AC45/MEBBaseTableData!$C45*100)</f>
        <v/>
      </c>
      <c r="AC43" s="12" t="str">
        <f>IF(OR(MEBBaseTableData!$C45="",AC$1="",AC$1="Enthalpy"),"",MEBBaseTableData!AD45/MEBBaseTableData!$C45*100)</f>
        <v/>
      </c>
      <c r="AD43" s="12" t="str">
        <f>IF(OR(MEBBaseTableData!$C45="",AD$1="",AD$1="Enthalpy"),"",MEBBaseTableData!AE45/MEBBaseTableData!$C45*100)</f>
        <v/>
      </c>
      <c r="AE43" s="12" t="str">
        <f>IF(OR(MEBBaseTableData!$C45="",AE$1="",AE$1="Enthalpy"),"",MEBBaseTableData!AF45/MEBBaseTableData!$C45*100)</f>
        <v/>
      </c>
      <c r="AF43" s="12" t="str">
        <f>IF(OR(MEBBaseTableData!$C45="",AF$1="",AF$1="Enthalpy"),"",MEBBaseTableData!AG45/MEBBaseTableData!$C45*100)</f>
        <v/>
      </c>
      <c r="AG43" s="12" t="str">
        <f>IF(OR(MEBBaseTableData!$C45="",AG$1="",AG$1="Enthalpy"),"",MEBBaseTableData!AH45/MEBBaseTableData!$C45*100)</f>
        <v/>
      </c>
      <c r="AH43" s="12" t="str">
        <f>IF(OR(MEBBaseTableData!$C45="",AH$1="",AH$1="Enthalpy"),"",MEBBaseTableData!AI45/MEBBaseTableData!$C45*100)</f>
        <v/>
      </c>
      <c r="AI43" s="12" t="str">
        <f>IF(OR(MEBBaseTableData!$C45="",AI$1="",AI$1="Enthalpy"),"",MEBBaseTableData!AJ45/MEBBaseTableData!$C45*100)</f>
        <v/>
      </c>
      <c r="AJ43" s="12" t="str">
        <f>IF(OR(MEBBaseTableData!$C45="",AJ$1="",AJ$1="Enthalpy"),"",MEBBaseTableData!AK45/MEBBaseTableData!$C45*100)</f>
        <v/>
      </c>
    </row>
    <row r="44" spans="1:36" x14ac:dyDescent="0.15">
      <c r="A44" s="10" t="str">
        <f>IF(MEBBaseTableData!A46="","",MEBBaseTableData!A46)</f>
        <v/>
      </c>
      <c r="C44" s="12" t="str">
        <f>IF(OR(MEBBaseTableData!$C46="",C$1="",C$1="Enthalpy"),"",MEBBaseTableData!D46/MEBBaseTableData!$C46*100)</f>
        <v/>
      </c>
      <c r="D44" s="12" t="str">
        <f>IF(OR(MEBBaseTableData!$C46="",D$1="",D$1="Enthalpy"),"",MEBBaseTableData!E46/MEBBaseTableData!$C46*100)</f>
        <v/>
      </c>
      <c r="E44" s="12" t="str">
        <f>IF(OR(MEBBaseTableData!$C46="",E$1="",E$1="Enthalpy"),"",MEBBaseTableData!F46/MEBBaseTableData!$C46*100)</f>
        <v/>
      </c>
      <c r="F44" s="12" t="str">
        <f>IF(OR(MEBBaseTableData!$C46="",F$1="",F$1="Enthalpy"),"",MEBBaseTableData!G46/MEBBaseTableData!$C46*100)</f>
        <v/>
      </c>
      <c r="G44" s="12" t="str">
        <f>IF(OR(MEBBaseTableData!$C46="",G$1="",G$1="Enthalpy"),"",MEBBaseTableData!H46/MEBBaseTableData!$C46*100)</f>
        <v/>
      </c>
      <c r="H44" s="12" t="str">
        <f>IF(OR(MEBBaseTableData!$C46="",H$1="",H$1="Enthalpy"),"",MEBBaseTableData!I46/MEBBaseTableData!$C46*100)</f>
        <v/>
      </c>
      <c r="I44" s="12" t="str">
        <f>IF(OR(MEBBaseTableData!$C46="",I$1="",I$1="Enthalpy"),"",MEBBaseTableData!J46/MEBBaseTableData!$C46*100)</f>
        <v/>
      </c>
      <c r="J44" s="12" t="str">
        <f>IF(OR(MEBBaseTableData!$C46="",J$1="",J$1="Enthalpy"),"",MEBBaseTableData!K46/MEBBaseTableData!$C46*100)</f>
        <v/>
      </c>
      <c r="K44" s="12" t="str">
        <f>IF(OR(MEBBaseTableData!$C46="",K$1="",K$1="Enthalpy"),"",MEBBaseTableData!L46/MEBBaseTableData!$C46*100)</f>
        <v/>
      </c>
      <c r="L44" s="12" t="str">
        <f>IF(OR(MEBBaseTableData!$C46="",L$1="",L$1="Enthalpy"),"",MEBBaseTableData!M46/MEBBaseTableData!$C46*100)</f>
        <v/>
      </c>
      <c r="M44" s="12" t="str">
        <f>IF(OR(MEBBaseTableData!$C46="",M$1="",M$1="Enthalpy"),"",MEBBaseTableData!N46/MEBBaseTableData!$C46*100)</f>
        <v/>
      </c>
      <c r="N44" s="12" t="str">
        <f>IF(OR(MEBBaseTableData!$C46="",N$1="",N$1="Enthalpy"),"",MEBBaseTableData!O46/MEBBaseTableData!$C46*100)</f>
        <v/>
      </c>
      <c r="O44" s="12" t="str">
        <f>IF(OR(MEBBaseTableData!$C46="",O$1="",O$1="Enthalpy"),"",MEBBaseTableData!P46/MEBBaseTableData!$C46*100)</f>
        <v/>
      </c>
      <c r="P44" s="12" t="str">
        <f>IF(OR(MEBBaseTableData!$C46="",P$1="",P$1="Enthalpy"),"",MEBBaseTableData!Q46/MEBBaseTableData!$C46*100)</f>
        <v/>
      </c>
      <c r="Q44" s="12" t="str">
        <f>IF(OR(MEBBaseTableData!$C46="",Q$1="",Q$1="Enthalpy"),"",MEBBaseTableData!R46/MEBBaseTableData!$C46*100)</f>
        <v/>
      </c>
      <c r="R44" s="12" t="str">
        <f>IF(OR(MEBBaseTableData!$C46="",R$1="",R$1="Enthalpy"),"",MEBBaseTableData!S46/MEBBaseTableData!$C46*100)</f>
        <v/>
      </c>
      <c r="S44" s="12" t="str">
        <f>IF(OR(MEBBaseTableData!$C46="",S$1="",S$1="Enthalpy"),"",MEBBaseTableData!T46/MEBBaseTableData!$C46*100)</f>
        <v/>
      </c>
      <c r="T44" s="12" t="str">
        <f>IF(OR(MEBBaseTableData!$C46="",T$1="",T$1="Enthalpy"),"",MEBBaseTableData!U46/MEBBaseTableData!$C46*100)</f>
        <v/>
      </c>
      <c r="U44" s="12" t="str">
        <f>IF(OR(MEBBaseTableData!$C46="",U$1="",U$1="Enthalpy"),"",MEBBaseTableData!V46/MEBBaseTableData!$C46*100)</f>
        <v/>
      </c>
      <c r="V44" s="12" t="str">
        <f>IF(OR(MEBBaseTableData!$C46="",V$1="",V$1="Enthalpy"),"",MEBBaseTableData!W46/MEBBaseTableData!$C46*100)</f>
        <v/>
      </c>
      <c r="W44" s="12" t="str">
        <f>IF(OR(MEBBaseTableData!$C46="",W$1="",W$1="Enthalpy"),"",MEBBaseTableData!X46/MEBBaseTableData!$C46*100)</f>
        <v/>
      </c>
      <c r="X44" s="12" t="str">
        <f>IF(OR(MEBBaseTableData!$C45="",X$1="",X$1="Enthalpy",X$1="Temp"),"",MEBBaseTableData!Y45/MEBBaseTableData!$C45*100)</f>
        <v/>
      </c>
      <c r="Y44" s="12" t="str">
        <f>IF(OR(MEBBaseTableData!$C46="",Y$1="",Y$1="Enthalpy"),"",MEBBaseTableData!Z46/MEBBaseTableData!$C46*100)</f>
        <v/>
      </c>
      <c r="Z44" s="12" t="str">
        <f>IF(OR(MEBBaseTableData!$C46="",Z$1="",Z$1="Enthalpy"),"",MEBBaseTableData!AA46/MEBBaseTableData!$C46*100)</f>
        <v/>
      </c>
      <c r="AA44" s="12" t="str">
        <f>IF(OR(MEBBaseTableData!$C46="",AA$1="",AA$1="Enthalpy"),"",MEBBaseTableData!AB46/MEBBaseTableData!$C46*100)</f>
        <v/>
      </c>
      <c r="AB44" s="12" t="str">
        <f>IF(OR(MEBBaseTableData!$C46="",AB$1="",AB$1="Enthalpy"),"",MEBBaseTableData!AC46/MEBBaseTableData!$C46*100)</f>
        <v/>
      </c>
      <c r="AC44" s="12" t="str">
        <f>IF(OR(MEBBaseTableData!$C46="",AC$1="",AC$1="Enthalpy"),"",MEBBaseTableData!AD46/MEBBaseTableData!$C46*100)</f>
        <v/>
      </c>
      <c r="AD44" s="12" t="str">
        <f>IF(OR(MEBBaseTableData!$C46="",AD$1="",AD$1="Enthalpy"),"",MEBBaseTableData!AE46/MEBBaseTableData!$C46*100)</f>
        <v/>
      </c>
      <c r="AE44" s="12" t="str">
        <f>IF(OR(MEBBaseTableData!$C46="",AE$1="",AE$1="Enthalpy"),"",MEBBaseTableData!AF46/MEBBaseTableData!$C46*100)</f>
        <v/>
      </c>
      <c r="AF44" s="12" t="str">
        <f>IF(OR(MEBBaseTableData!$C46="",AF$1="",AF$1="Enthalpy"),"",MEBBaseTableData!AG46/MEBBaseTableData!$C46*100)</f>
        <v/>
      </c>
      <c r="AG44" s="12" t="str">
        <f>IF(OR(MEBBaseTableData!$C46="",AG$1="",AG$1="Enthalpy"),"",MEBBaseTableData!AH46/MEBBaseTableData!$C46*100)</f>
        <v/>
      </c>
      <c r="AH44" s="12" t="str">
        <f>IF(OR(MEBBaseTableData!$C46="",AH$1="",AH$1="Enthalpy"),"",MEBBaseTableData!AI46/MEBBaseTableData!$C46*100)</f>
        <v/>
      </c>
      <c r="AI44" s="12" t="str">
        <f>IF(OR(MEBBaseTableData!$C46="",AI$1="",AI$1="Enthalpy"),"",MEBBaseTableData!AJ46/MEBBaseTableData!$C46*100)</f>
        <v/>
      </c>
      <c r="AJ44" s="12" t="str">
        <f>IF(OR(MEBBaseTableData!$C46="",AJ$1="",AJ$1="Enthalpy"),"",MEBBaseTableData!AK46/MEBBaseTableData!$C46*100)</f>
        <v/>
      </c>
    </row>
  </sheetData>
  <dataConsolidate/>
  <phoneticPr fontId="7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F11" sqref="F11"/>
    </sheetView>
  </sheetViews>
  <sheetFormatPr defaultRowHeight="12.75" x14ac:dyDescent="0.2"/>
  <sheetData>
    <row r="1" spans="1:22" x14ac:dyDescent="0.2">
      <c r="A1" t="s">
        <v>255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</row>
  </sheetData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H18" sqref="H18"/>
    </sheetView>
  </sheetViews>
  <sheetFormatPr defaultRowHeight="12.75" x14ac:dyDescent="0.2"/>
  <sheetData>
    <row r="1" spans="1:22" x14ac:dyDescent="0.2">
      <c r="A1" t="s">
        <v>256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</row>
  </sheetData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48"/>
  <sheetViews>
    <sheetView workbookViewId="0">
      <selection activeCell="G67" sqref="G67"/>
    </sheetView>
  </sheetViews>
  <sheetFormatPr defaultRowHeight="8.25" x14ac:dyDescent="0.15"/>
  <cols>
    <col min="1" max="1" width="13.85546875" style="5" bestFit="1" customWidth="1"/>
    <col min="2" max="18" width="9.140625" style="5"/>
    <col min="19" max="19" width="9.7109375" style="5" bestFit="1" customWidth="1"/>
    <col min="20" max="16384" width="9.140625" style="5"/>
  </cols>
  <sheetData>
    <row r="1" spans="1:36" x14ac:dyDescent="0.15">
      <c r="A1" s="14" t="s">
        <v>211</v>
      </c>
      <c r="B1" s="13" t="str">
        <f>IF(IOCBaseTableData!C1="","",IOCBaseTableData!C1)</f>
        <v>Rate</v>
      </c>
      <c r="C1" s="13" t="str">
        <f>IF(IOCBaseTableData!D1="","",IOCBaseTableData!D1)</f>
        <v>Rate factor</v>
      </c>
      <c r="D1" s="13" t="str">
        <f>IF(IOCBaseTableData!E1="","",IOCBaseTableData!E1)</f>
        <v>Fe</v>
      </c>
      <c r="E1" s="13" t="str">
        <f>IF(IOCBaseTableData!F1="","",IOCBaseTableData!F1)</f>
        <v>Ca</v>
      </c>
      <c r="F1" s="13" t="str">
        <f>IF(IOCBaseTableData!G1="","",IOCBaseTableData!G1)</f>
        <v>Mg</v>
      </c>
      <c r="G1" s="13" t="str">
        <f>IF(IOCBaseTableData!H1="","",IOCBaseTableData!H1)</f>
        <v>Si</v>
      </c>
      <c r="H1" s="13" t="str">
        <f>IF(IOCBaseTableData!I1="","",IOCBaseTableData!I1)</f>
        <v>Al</v>
      </c>
      <c r="I1" s="13" t="str">
        <f>IF(IOCBaseTableData!J1="","",IOCBaseTableData!J1)</f>
        <v>Mn</v>
      </c>
      <c r="J1" s="13" t="str">
        <f>IF(IOCBaseTableData!K1="","",IOCBaseTableData!K1)</f>
        <v>Ti</v>
      </c>
      <c r="K1" s="13" t="str">
        <f>IF(IOCBaseTableData!L1="","",IOCBaseTableData!L1)</f>
        <v>Na</v>
      </c>
      <c r="L1" s="13" t="str">
        <f>IF(IOCBaseTableData!M1="","",IOCBaseTableData!M1)</f>
        <v>K</v>
      </c>
      <c r="M1" s="13" t="str">
        <f>IF(IOCBaseTableData!N1="","",IOCBaseTableData!N1)</f>
        <v>P</v>
      </c>
      <c r="N1" s="13" t="str">
        <f>IF(IOCBaseTableData!O1="","",IOCBaseTableData!O1)</f>
        <v>S</v>
      </c>
      <c r="O1" s="13" t="str">
        <f>IF(IOCBaseTableData!P1="","",IOCBaseTableData!P1)</f>
        <v>C</v>
      </c>
      <c r="P1" s="13" t="str">
        <f>IF(IOCBaseTableData!Q1="","",IOCBaseTableData!Q1)</f>
        <v>H</v>
      </c>
      <c r="Q1" s="13" t="str">
        <f>IF(IOCBaseTableData!R1="","",IOCBaseTableData!R1)</f>
        <v>N</v>
      </c>
      <c r="R1" s="13" t="str">
        <f>IF(IOCBaseTableData!S1="","",IOCBaseTableData!S1)</f>
        <v>O</v>
      </c>
      <c r="S1" s="13" t="str">
        <f>IF(IOCBaseTableData!T1="","",IOCBaseTableData!T1)</f>
        <v>Alkali</v>
      </c>
      <c r="T1" s="13" t="str">
        <f>IF(IOCBaseTableData!U1="","",IOCBaseTableData!U1)</f>
        <v/>
      </c>
      <c r="U1" s="13" t="str">
        <f>IF(IOCBaseTableData!V1="","",IOCBaseTableData!V1)</f>
        <v/>
      </c>
      <c r="V1" s="13" t="str">
        <f>IF(IOCBaseTableData!W1="","",IOCBaseTableData!W1)</f>
        <v/>
      </c>
      <c r="W1" s="13" t="str">
        <f>IF(IOCBaseTableData!X1="","",IOCBaseTableData!X1)</f>
        <v/>
      </c>
      <c r="X1" s="13" t="str">
        <f>IF(IOCBaseTableData!Y1="","",IOCBaseTableData!Y1)</f>
        <v/>
      </c>
      <c r="Y1" s="13" t="str">
        <f>IF(IOCBaseTableData!Z1="","",IOCBaseTableData!Z1)</f>
        <v/>
      </c>
      <c r="Z1" s="13" t="str">
        <f>IF(IOCBaseTableData!AA1="","",IOCBaseTableData!AA1)</f>
        <v/>
      </c>
      <c r="AA1" s="13" t="str">
        <f>IF(IOCBaseTableData!AB1="","",IOCBaseTableData!AB1)</f>
        <v/>
      </c>
      <c r="AB1" s="13" t="str">
        <f>IF(IOCBaseTableData!AC1="","",IOCBaseTableData!AC1)</f>
        <v/>
      </c>
      <c r="AC1" s="13" t="str">
        <f>IF(IOCBaseTableData!AD1="","",IOCBaseTableData!AD1)</f>
        <v/>
      </c>
      <c r="AD1" s="13" t="str">
        <f>IF(IOCBaseTableData!AE1="","",IOCBaseTableData!AE1)</f>
        <v/>
      </c>
      <c r="AE1" s="13" t="str">
        <f>IF(IOCBaseTableData!AF1="","",IOCBaseTableData!AF1)</f>
        <v/>
      </c>
      <c r="AF1" s="13" t="str">
        <f>IF(IOCBaseTableData!AG1="","",IOCBaseTableData!AG1)</f>
        <v/>
      </c>
      <c r="AG1" s="13" t="str">
        <f>IF(IOCBaseTableData!AH1="","",IOCBaseTableData!AH1)</f>
        <v/>
      </c>
      <c r="AH1" s="13" t="str">
        <f>IF(IOCBaseTableData!AI1="","",IOCBaseTableData!AI1)</f>
        <v/>
      </c>
      <c r="AI1" s="13" t="str">
        <f>IF(IOCBaseTableData!AJ1="","",IOCBaseTableData!AJ1)</f>
        <v/>
      </c>
      <c r="AJ1" s="13" t="str">
        <f>IF(IOCBaseTableData!AK1="","",IOCBaseTableData!AK1)</f>
        <v/>
      </c>
    </row>
    <row r="2" spans="1:36" x14ac:dyDescent="0.15">
      <c r="A2" s="14"/>
      <c r="B2" s="14"/>
      <c r="T2" s="8" t="s">
        <v>10</v>
      </c>
      <c r="U2" s="8" t="s">
        <v>10</v>
      </c>
      <c r="V2" s="8" t="s">
        <v>10</v>
      </c>
      <c r="W2" s="8" t="s">
        <v>10</v>
      </c>
      <c r="X2" s="8" t="s">
        <v>10</v>
      </c>
      <c r="Y2" s="8" t="s">
        <v>10</v>
      </c>
      <c r="Z2" s="8" t="s">
        <v>10</v>
      </c>
      <c r="AA2" s="8" t="s">
        <v>10</v>
      </c>
    </row>
    <row r="3" spans="1:36" x14ac:dyDescent="0.15">
      <c r="A3" s="6" t="s">
        <v>11</v>
      </c>
    </row>
    <row r="4" spans="1:36" x14ac:dyDescent="0.15">
      <c r="A4" s="13" t="str">
        <f>IF(IOCBaseTableData!A5="","",IOCBaseTableData!A5)</f>
        <v>Large Sinter{zh}自产烧结矿</v>
      </c>
      <c r="B4" s="18">
        <f>IF(IOCBaseTableData!C5="","",IF(B$1="Enthalpy",IOCBaseTableData!C5*$B$47+$C$47,IF(B$1="Temp",IOCBaseTableData!C5*SlopeTemp+InterTemp,IOCBaseTableData!C5*$B$46+$C$46)))</f>
        <v>484007.98506688804</v>
      </c>
      <c r="C4" s="21">
        <f>IF(IOCBaseTableData!D5="","",IOCBaseTableData!D5)</f>
        <v>5.9827389752630501E-2</v>
      </c>
      <c r="D4" s="18">
        <f>IF(IOCBaseTableData!E5="","",IF(D$1="Enthalpy",IOCBaseTableData!E5*$B$47+$C$47,IF(D$1="Temp",IOCBaseTableData!E5*SlopeTemp+InterTemp,IOCBaseTableData!E5*$B$46+$C$46)))</f>
        <v>273573.49528155132</v>
      </c>
      <c r="E4" s="18">
        <f>IF(IOCBaseTableData!F5="","",IF(E$1="Enthalpy",IOCBaseTableData!F5*$B$47+$C$47,IF(E$1="Temp",IOCBaseTableData!F5*SlopeTemp+InterTemp,IOCBaseTableData!F5*$B$46+$C$46)))</f>
        <v>34135.753266110158</v>
      </c>
      <c r="F4" s="18">
        <f>IF(IOCBaseTableData!G5="","",IF(F$1="Enthalpy",IOCBaseTableData!G5*$B$47+$C$47,IF(F$1="Temp",IOCBaseTableData!G5*SlopeTemp+InterTemp,IOCBaseTableData!G5*$B$46+$C$46)))</f>
        <v>4504.4471161265765</v>
      </c>
      <c r="G4" s="18">
        <f>IF(IOCBaseTableData!H5="","",IF(G$1="Enthalpy",IOCBaseTableData!H5*$B$47+$C$47,IF(G$1="Temp",IOCBaseTableData!H5*SlopeTemp+InterTemp,IOCBaseTableData!H5*$B$46+$C$46)))</f>
        <v>10676.417797836937</v>
      </c>
      <c r="H4" s="18">
        <f>IF(IOCBaseTableData!I5="","",IF(H$1="Enthalpy",IOCBaseTableData!I5*$B$47+$C$47,IF(H$1="Temp",IOCBaseTableData!I5*SlopeTemp+InterTemp,IOCBaseTableData!I5*$B$46+$C$46)))</f>
        <v>4231.4430836105275</v>
      </c>
      <c r="I4" s="18">
        <f>IF(IOCBaseTableData!J5="","",IF(I$1="Enthalpy",IOCBaseTableData!J5*$B$47+$C$47,IF(I$1="Temp",IOCBaseTableData!J5*SlopeTemp+InterTemp,IOCBaseTableData!J5*$B$46+$C$46)))</f>
        <v>0</v>
      </c>
      <c r="J4" s="18">
        <f>IF(IOCBaseTableData!K5="","",IF(J$1="Enthalpy",IOCBaseTableData!K5*$B$47+$C$47,IF(J$1="Temp",IOCBaseTableData!K5*SlopeTemp+InterTemp,IOCBaseTableData!K5*$B$46+$C$46)))</f>
        <v>0</v>
      </c>
      <c r="K4" s="18">
        <f>IF(IOCBaseTableData!L5="","",IF(K$1="Enthalpy",IOCBaseTableData!L5*$B$47+$C$47,IF(K$1="Temp",IOCBaseTableData!L5*SlopeTemp+InterTemp,IOCBaseTableData!L5*$B$46+$C$46)))</f>
        <v>0</v>
      </c>
      <c r="L4" s="18">
        <f>IF(IOCBaseTableData!M5="","",IF(L$1="Enthalpy",IOCBaseTableData!M5*$B$47+$C$47,IF(L$1="Temp",IOCBaseTableData!M5*SlopeTemp+InterTemp,IOCBaseTableData!M5*$B$46+$C$46)))</f>
        <v>0</v>
      </c>
      <c r="M4" s="18">
        <f>IF(IOCBaseTableData!N5="","",IF(M$1="Enthalpy",IOCBaseTableData!N5*$B$47+$C$47,IF(M$1="Temp",IOCBaseTableData!N5*SlopeTemp+InterTemp,IOCBaseTableData!N5*$B$46+$C$46)))</f>
        <v>0</v>
      </c>
      <c r="N4" s="18">
        <f>IF(IOCBaseTableData!O5="","",IF(N$1="Enthalpy",IOCBaseTableData!O5*$B$47+$C$47,IF(N$1="Temp",IOCBaseTableData!O5*SlopeTemp+InterTemp,IOCBaseTableData!O5*$B$46+$C$46)))</f>
        <v>65.027446852639329</v>
      </c>
      <c r="O4" s="18">
        <f>IF(IOCBaseTableData!P5="","",IF(O$1="Enthalpy",IOCBaseTableData!P5*$B$47+$C$47,IF(O$1="Temp",IOCBaseTableData!P5*SlopeTemp+InterTemp,IOCBaseTableData!P5*$B$46+$C$46)))</f>
        <v>0</v>
      </c>
      <c r="P4" s="18">
        <f>IF(IOCBaseTableData!Q5="","",IF(P$1="Enthalpy",IOCBaseTableData!Q5*$B$47+$C$47,IF(P$1="Temp",IOCBaseTableData!Q5*SlopeTemp+InterTemp,IOCBaseTableData!Q5*$B$46+$C$46)))</f>
        <v>0</v>
      </c>
      <c r="Q4" s="18">
        <f>IF(IOCBaseTableData!R5="","",IF(Q$1="Enthalpy",IOCBaseTableData!R5*$B$47+$C$47,IF(Q$1="Temp",IOCBaseTableData!R5*SlopeTemp+InterTemp,IOCBaseTableData!R5*$B$46+$C$46)))</f>
        <v>0</v>
      </c>
      <c r="R4" s="18">
        <f>IF(IOCBaseTableData!S5="","",IF(R$1="Enthalpy",IOCBaseTableData!S5*$B$47+$C$47,IF(R$1="Temp",IOCBaseTableData!S5*SlopeTemp+InterTemp,IOCBaseTableData!S5*$B$46+$C$46)))</f>
        <v>146073.62445775524</v>
      </c>
      <c r="S4" s="18">
        <f>IF(IOCBaseTableData!T5="","",IF(S$1="Enthalpy",IOCBaseTableData!T5*$B$47+$C$47,IF(S$1="Temp",IOCBaseTableData!T5*SlopeTemp+InterTemp,IOCBaseTableData!T5*$B$46+$C$46)))</f>
        <v>0</v>
      </c>
      <c r="T4" s="18" t="str">
        <f>IF(IOCBaseTableData!U5="","",IF(T$1="Enthalpy",IOCBaseTableData!U5*$B$47+$C$47,IF(T$1="Temp",IOCBaseTableData!U5*SlopeTemp+InterTemp,IOCBaseTableData!U5*$B$46+$C$46)))</f>
        <v/>
      </c>
      <c r="U4" s="18" t="str">
        <f>IF(IOCBaseTableData!V5="","",IF(U$1="Enthalpy",IOCBaseTableData!V5*$B$47+$C$47,IF(U$1="Temp",IOCBaseTableData!V5*SlopeTemp+InterTemp,IOCBaseTableData!V5*$B$46+$C$46)))</f>
        <v/>
      </c>
      <c r="V4" s="18" t="str">
        <f>IF(IOCBaseTableData!W5="","",IF(V$1="Enthalpy",IOCBaseTableData!W5*$B$47+$C$47,IF(V$1="Temp",IOCBaseTableData!W5*SlopeTemp+InterTemp,IOCBaseTableData!W5*$B$46+$C$46)))</f>
        <v/>
      </c>
      <c r="W4" s="18" t="str">
        <f>IF(IOCBaseTableData!X5="","",IF(W$1="Enthalpy",IOCBaseTableData!X5*$B$47+$C$47,IF(W$1="Temp",IOCBaseTableData!X5*SlopeTemp+InterTemp,IOCBaseTableData!X5*$B$46+$C$46)))</f>
        <v/>
      </c>
      <c r="X4" s="18" t="str">
        <f>IF(IOCBaseTableData!Y5="","",IF(X$1="Enthalpy",IOCBaseTableData!Y5*$B$47+$C$47,IF(X$1="Temp",IOCBaseTableData!Y5*SlopeTemp+InterTemp,IOCBaseTableData!Y5*$B$46+$C$46)))</f>
        <v/>
      </c>
      <c r="Y4" s="18" t="str">
        <f>IF(IOCBaseTableData!Z5="","",IF(Y$1="Enthalpy",IOCBaseTableData!Z5*$B$47+$C$47,IF(Y$1="Temp",IOCBaseTableData!Z5*SlopeTemp+InterTemp,IOCBaseTableData!Z5*$B$46+$C$46)))</f>
        <v/>
      </c>
      <c r="Z4" s="18" t="str">
        <f>IF(IOCBaseTableData!AA5="","",IF(Z$1="Enthalpy",IOCBaseTableData!AA5*$B$47+$C$47,IF(Z$1="Temp",IOCBaseTableData!AA5*SlopeTemp+InterTemp,IOCBaseTableData!AA5*$B$46+$C$46)))</f>
        <v/>
      </c>
      <c r="AA4" s="18" t="str">
        <f>IF(IOCBaseTableData!AB5="","",IF(AA$1="Enthalpy",IOCBaseTableData!AB5*$B$47+$C$47,IF(AA$1="Temp",IOCBaseTableData!AB5*SlopeTemp+InterTemp,IOCBaseTableData!AB5*$B$46+$C$46)))</f>
        <v/>
      </c>
      <c r="AB4" s="18" t="str">
        <f>IF(IOCBaseTableData!AC5="","",IF(AB$1="Enthalpy",IOCBaseTableData!AC5*$B$47+$C$47,IF(AB$1="Temp",IOCBaseTableData!AC5*SlopeTemp+InterTemp,IOCBaseTableData!AC5*$B$46+$C$46)))</f>
        <v/>
      </c>
      <c r="AC4" s="18" t="str">
        <f>IF(IOCBaseTableData!AD5="","",IF(AC$1="Enthalpy",IOCBaseTableData!AD5*$B$47+$C$47,IF(AC$1="Temp",IOCBaseTableData!AD5*SlopeTemp+InterTemp,IOCBaseTableData!AD5*$B$46+$C$46)))</f>
        <v/>
      </c>
      <c r="AD4" s="18" t="str">
        <f>IF(IOCBaseTableData!AE5="","",IF(AD$1="Enthalpy",IOCBaseTableData!AE5*$B$47+$C$47,IF(AD$1="Temp",IOCBaseTableData!AE5*SlopeTemp+InterTemp,IOCBaseTableData!AE5*$B$46+$C$46)))</f>
        <v/>
      </c>
      <c r="AE4" s="18" t="str">
        <f>IF(IOCBaseTableData!AF5="","",IF(AE$1="Enthalpy",IOCBaseTableData!AF5*$B$47+$C$47,IF(AE$1="Temp",IOCBaseTableData!AF5*SlopeTemp+InterTemp,IOCBaseTableData!AF5*$B$46+$C$46)))</f>
        <v/>
      </c>
      <c r="AF4" s="18" t="str">
        <f>IF(IOCBaseTableData!AG5="","",IF(AF$1="Enthalpy",IOCBaseTableData!AG5*$B$47+$C$47,IF(AF$1="Temp",IOCBaseTableData!AG5*SlopeTemp+InterTemp,IOCBaseTableData!AG5*$B$46+$C$46)))</f>
        <v/>
      </c>
      <c r="AG4" s="18" t="str">
        <f>IF(IOCBaseTableData!AH5="","",IF(AG$1="Enthalpy",IOCBaseTableData!AH5*$B$47+$C$47,IF(AG$1="Temp",IOCBaseTableData!AH5*SlopeTemp+InterTemp,IOCBaseTableData!AH5*$B$46+$C$46)))</f>
        <v/>
      </c>
      <c r="AH4" s="18" t="str">
        <f>IF(IOCBaseTableData!AI5="","",IF(AH$1="Enthalpy",IOCBaseTableData!AI5*$B$47+$C$47,IF(AH$1="Temp",IOCBaseTableData!AI5*SlopeTemp+InterTemp,IOCBaseTableData!AI5*$B$46+$C$46)))</f>
        <v/>
      </c>
      <c r="AI4" s="18" t="str">
        <f>IF(IOCBaseTableData!AJ5="","",IF(AI$1="Enthalpy",IOCBaseTableData!AJ5*$B$47+$C$47,IF(AI$1="Temp",IOCBaseTableData!AJ5*SlopeTemp+InterTemp,IOCBaseTableData!AJ5*$B$46+$C$46)))</f>
        <v/>
      </c>
      <c r="AJ4" s="18" t="str">
        <f>IF(IOCBaseTableData!AK5="","",IF(AJ$1="Enthalpy",IOCBaseTableData!AK5*$B$47+$C$47,IF(AJ$1="Temp",IOCBaseTableData!AK5*SlopeTemp+InterTemp,IOCBaseTableData!AK5*$B$46+$C$46)))</f>
        <v/>
      </c>
    </row>
    <row r="5" spans="1:36" x14ac:dyDescent="0.15">
      <c r="A5" s="13" t="str">
        <f>IF(IOCBaseTableData!A6="","",IOCBaseTableData!A6)</f>
        <v>南非块矿</v>
      </c>
      <c r="B5" s="18">
        <f>IF(IOCBaseTableData!C6="","",IF(B$1="Enthalpy",IOCBaseTableData!C6*$B$47+$C$47,IF(B$1="Temp",IOCBaseTableData!C6*SlopeTemp+InterTemp,IOCBaseTableData!C6*$B$46+$C$46)))</f>
        <v>92064.627190708197</v>
      </c>
      <c r="C5" s="21">
        <f>IF(IOCBaseTableData!D6="","",IOCBaseTableData!D6)</f>
        <v>0.87662211416777502</v>
      </c>
      <c r="D5" s="18">
        <f>IF(IOCBaseTableData!E6="","",IF(D$1="Enthalpy",IOCBaseTableData!E6*$B$47+$C$47,IF(D$1="Temp",IOCBaseTableData!E6*SlopeTemp+InterTemp,IOCBaseTableData!E6*$B$46+$C$46)))</f>
        <v>58722.940035471955</v>
      </c>
      <c r="E5" s="18">
        <f>IF(IOCBaseTableData!F6="","",IF(E$1="Enthalpy",IOCBaseTableData!F6*$B$47+$C$47,IF(E$1="Temp",IOCBaseTableData!F6*SlopeTemp+InterTemp,IOCBaseTableData!F6*$B$46+$C$46)))</f>
        <v>131.54471259440905</v>
      </c>
      <c r="F5" s="18">
        <f>IF(IOCBaseTableData!G6="","",IF(F$1="Enthalpy",IOCBaseTableData!G6*$B$47+$C$47,IF(F$1="Temp",IOCBaseTableData!G6*SlopeTemp+InterTemp,IOCBaseTableData!G6*$B$46+$C$46)))</f>
        <v>110.99323697819689</v>
      </c>
      <c r="G5" s="18">
        <f>IF(IOCBaseTableData!H6="","",IF(G$1="Enthalpy",IOCBaseTableData!H6*$B$47+$C$47,IF(G$1="Temp",IOCBaseTableData!H6*SlopeTemp+InterTemp,IOCBaseTableData!H6*$B$46+$C$46)))</f>
        <v>2684.3090873240917</v>
      </c>
      <c r="H5" s="18">
        <f>IF(IOCBaseTableData!I6="","",IF(H$1="Enthalpy",IOCBaseTableData!I6*$B$47+$C$47,IF(H$1="Temp",IOCBaseTableData!I6*SlopeTemp+InterTemp,IOCBaseTableData!I6*$B$46+$C$46)))</f>
        <v>628.31699083922035</v>
      </c>
      <c r="I5" s="18">
        <f>IF(IOCBaseTableData!J6="","",IF(I$1="Enthalpy",IOCBaseTableData!J6*$B$47+$C$47,IF(I$1="Temp",IOCBaseTableData!J6*SlopeTemp+InterTemp,IOCBaseTableData!J6*$B$46+$C$46)))</f>
        <v>42.762971437235279</v>
      </c>
      <c r="J5" s="18">
        <f>IF(IOCBaseTableData!K6="","",IF(J$1="Enthalpy",IOCBaseTableData!K6*$B$47+$C$47,IF(J$1="Temp",IOCBaseTableData!K6*SlopeTemp+InterTemp,IOCBaseTableData!K6*$B$46+$C$46)))</f>
        <v>5.5171437921688318</v>
      </c>
      <c r="K5" s="18">
        <f>IF(IOCBaseTableData!L6="","",IF(K$1="Enthalpy",IOCBaseTableData!L6*$B$47+$C$47,IF(K$1="Temp",IOCBaseTableData!L6*SlopeTemp+InterTemp,IOCBaseTableData!L6*$B$46+$C$46)))</f>
        <v>0</v>
      </c>
      <c r="L5" s="18">
        <f>IF(IOCBaseTableData!M6="","",IF(L$1="Enthalpy",IOCBaseTableData!M6*$B$47+$C$47,IF(L$1="Temp",IOCBaseTableData!M6*SlopeTemp+InterTemp,IOCBaseTableData!M6*$B$46+$C$46)))</f>
        <v>0</v>
      </c>
      <c r="M5" s="18">
        <f>IF(IOCBaseTableData!N6="","",IF(M$1="Enthalpy",IOCBaseTableData!N6*$B$47+$C$47,IF(M$1="Temp",IOCBaseTableData!N6*SlopeTemp+InterTemp,IOCBaseTableData!N6*$B$46+$C$46)))</f>
        <v>50.615290737360361</v>
      </c>
      <c r="N5" s="18">
        <f>IF(IOCBaseTableData!O6="","",IF(N$1="Enthalpy",IOCBaseTableData!O6*$B$47+$C$47,IF(N$1="Temp",IOCBaseTableData!O6*SlopeTemp+InterTemp,IOCBaseTableData!O6*$B$46+$C$46)))</f>
        <v>27.608340402196525</v>
      </c>
      <c r="O5" s="18">
        <f>IF(IOCBaseTableData!P6="","",IF(O$1="Enthalpy",IOCBaseTableData!P6*$B$47+$C$47,IF(O$1="Temp",IOCBaseTableData!P6*SlopeTemp+InterTemp,IOCBaseTableData!P6*$B$46+$C$46)))</f>
        <v>0</v>
      </c>
      <c r="P5" s="18">
        <f>IF(IOCBaseTableData!Q6="","",IF(P$1="Enthalpy",IOCBaseTableData!Q6*$B$47+$C$47,IF(P$1="Temp",IOCBaseTableData!Q6*SlopeTemp+InterTemp,IOCBaseTableData!Q6*$B$46+$C$46)))</f>
        <v>4.1206064066545327</v>
      </c>
      <c r="Q5" s="18">
        <f>IF(IOCBaseTableData!R6="","",IF(Q$1="Enthalpy",IOCBaseTableData!R6*$B$47+$C$47,IF(Q$1="Temp",IOCBaseTableData!R6*SlopeTemp+InterTemp,IOCBaseTableData!R6*$B$46+$C$46)))</f>
        <v>0</v>
      </c>
      <c r="R5" s="18">
        <f>IF(IOCBaseTableData!S6="","",IF(R$1="Enthalpy",IOCBaseTableData!S6*$B$47+$C$47,IF(R$1="Temp",IOCBaseTableData!S6*SlopeTemp+InterTemp,IOCBaseTableData!S6*$B$46+$C$46)))</f>
        <v>29022.20958265405</v>
      </c>
      <c r="S5" s="18">
        <f>IF(IOCBaseTableData!T6="","",IF(S$1="Enthalpy",IOCBaseTableData!T6*$B$47+$C$47,IF(S$1="Temp",IOCBaseTableData!T6*SlopeTemp+InterTemp,IOCBaseTableData!T6*$B$46+$C$46)))</f>
        <v>0</v>
      </c>
      <c r="T5" s="18" t="str">
        <f>IF(IOCBaseTableData!U6="","",IF(T$1="Enthalpy",IOCBaseTableData!U6*$B$47+$C$47,IF(T$1="Temp",IOCBaseTableData!U6*SlopeTemp+InterTemp,IOCBaseTableData!U6*$B$46+$C$46)))</f>
        <v/>
      </c>
      <c r="U5" s="18" t="str">
        <f>IF(IOCBaseTableData!V6="","",IF(U$1="Enthalpy",IOCBaseTableData!V6*$B$47+$C$47,IF(U$1="Temp",IOCBaseTableData!V6*SlopeTemp+InterTemp,IOCBaseTableData!V6*$B$46+$C$46)))</f>
        <v/>
      </c>
      <c r="V5" s="18" t="str">
        <f>IF(IOCBaseTableData!W6="","",IF(V$1="Enthalpy",IOCBaseTableData!W6*$B$47+$C$47,IF(V$1="Temp",IOCBaseTableData!W6*SlopeTemp+InterTemp,IOCBaseTableData!W6*$B$46+$C$46)))</f>
        <v/>
      </c>
      <c r="W5" s="18" t="str">
        <f>IF(IOCBaseTableData!X6="","",IF(W$1="Enthalpy",IOCBaseTableData!X6*$B$47+$C$47,IF(W$1="Temp",IOCBaseTableData!X6*SlopeTemp+InterTemp,IOCBaseTableData!X6*$B$46+$C$46)))</f>
        <v/>
      </c>
      <c r="X5" s="18" t="str">
        <f>IF(IOCBaseTableData!Y6="","",IF(X$1="Enthalpy",IOCBaseTableData!Y6*$B$47+$C$47,IF(X$1="Temp",IOCBaseTableData!Y6*SlopeTemp+InterTemp,IOCBaseTableData!Y6*$B$46+$C$46)))</f>
        <v/>
      </c>
      <c r="Y5" s="18" t="str">
        <f>IF(IOCBaseTableData!Z6="","",IF(Y$1="Enthalpy",IOCBaseTableData!Z6*$B$47+$C$47,IF(Y$1="Temp",IOCBaseTableData!Z6*SlopeTemp+InterTemp,IOCBaseTableData!Z6*$B$46+$C$46)))</f>
        <v/>
      </c>
      <c r="Z5" s="18" t="str">
        <f>IF(IOCBaseTableData!AA6="","",IF(Z$1="Enthalpy",IOCBaseTableData!AA6*$B$47+$C$47,IF(Z$1="Temp",IOCBaseTableData!AA6*SlopeTemp+InterTemp,IOCBaseTableData!AA6*$B$46+$C$46)))</f>
        <v/>
      </c>
      <c r="AA5" s="18" t="str">
        <f>IF(IOCBaseTableData!AB6="","",IF(AA$1="Enthalpy",IOCBaseTableData!AB6*$B$47+$C$47,IF(AA$1="Temp",IOCBaseTableData!AB6*SlopeTemp+InterTemp,IOCBaseTableData!AB6*$B$46+$C$46)))</f>
        <v/>
      </c>
      <c r="AB5" s="18" t="str">
        <f>IF(IOCBaseTableData!AC6="","",IF(AB$1="Enthalpy",IOCBaseTableData!AC6*$B$47+$C$47,IF(AB$1="Temp",IOCBaseTableData!AC6*SlopeTemp+InterTemp,IOCBaseTableData!AC6*$B$46+$C$46)))</f>
        <v/>
      </c>
      <c r="AC5" s="18" t="str">
        <f>IF(IOCBaseTableData!AD6="","",IF(AC$1="Enthalpy",IOCBaseTableData!AD6*$B$47+$C$47,IF(AC$1="Temp",IOCBaseTableData!AD6*SlopeTemp+InterTemp,IOCBaseTableData!AD6*$B$46+$C$46)))</f>
        <v/>
      </c>
      <c r="AD5" s="18" t="str">
        <f>IF(IOCBaseTableData!AE6="","",IF(AD$1="Enthalpy",IOCBaseTableData!AE6*$B$47+$C$47,IF(AD$1="Temp",IOCBaseTableData!AE6*SlopeTemp+InterTemp,IOCBaseTableData!AE6*$B$46+$C$46)))</f>
        <v/>
      </c>
      <c r="AE5" s="18" t="str">
        <f>IF(IOCBaseTableData!AF6="","",IF(AE$1="Enthalpy",IOCBaseTableData!AF6*$B$47+$C$47,IF(AE$1="Temp",IOCBaseTableData!AF6*SlopeTemp+InterTemp,IOCBaseTableData!AF6*$B$46+$C$46)))</f>
        <v/>
      </c>
      <c r="AF5" s="18" t="str">
        <f>IF(IOCBaseTableData!AG6="","",IF(AF$1="Enthalpy",IOCBaseTableData!AG6*$B$47+$C$47,IF(AF$1="Temp",IOCBaseTableData!AG6*SlopeTemp+InterTemp,IOCBaseTableData!AG6*$B$46+$C$46)))</f>
        <v/>
      </c>
      <c r="AG5" s="18" t="str">
        <f>IF(IOCBaseTableData!AH6="","",IF(AG$1="Enthalpy",IOCBaseTableData!AH6*$B$47+$C$47,IF(AG$1="Temp",IOCBaseTableData!AH6*SlopeTemp+InterTemp,IOCBaseTableData!AH6*$B$46+$C$46)))</f>
        <v/>
      </c>
      <c r="AH5" s="18" t="str">
        <f>IF(IOCBaseTableData!AI6="","",IF(AH$1="Enthalpy",IOCBaseTableData!AI6*$B$47+$C$47,IF(AH$1="Temp",IOCBaseTableData!AI6*SlopeTemp+InterTemp,IOCBaseTableData!AI6*$B$46+$C$46)))</f>
        <v/>
      </c>
      <c r="AI5" s="18" t="str">
        <f>IF(IOCBaseTableData!AJ6="","",IF(AI$1="Enthalpy",IOCBaseTableData!AJ6*$B$47+$C$47,IF(AI$1="Temp",IOCBaseTableData!AJ6*SlopeTemp+InterTemp,IOCBaseTableData!AJ6*$B$46+$C$46)))</f>
        <v/>
      </c>
      <c r="AJ5" s="18" t="str">
        <f>IF(IOCBaseTableData!AK6="","",IF(AJ$1="Enthalpy",IOCBaseTableData!AK6*$B$47+$C$47,IF(AJ$1="Temp",IOCBaseTableData!AK6*SlopeTemp+InterTemp,IOCBaseTableData!AK6*$B$46+$C$46)))</f>
        <v/>
      </c>
    </row>
    <row r="6" spans="1:36" x14ac:dyDescent="0.15">
      <c r="A6" s="13" t="str">
        <f>IF(IOCBaseTableData!A7="","",IOCBaseTableData!A7)</f>
        <v>自产冶金焦</v>
      </c>
      <c r="B6" s="18">
        <f>IF(IOCBaseTableData!C7="","",IF(B$1="Enthalpy",IOCBaseTableData!C7*$B$47+$C$47,IF(B$1="Temp",IOCBaseTableData!C7*SlopeTemp+InterTemp,IOCBaseTableData!C7*$B$46+$C$46)))</f>
        <v>129578.91654535344</v>
      </c>
      <c r="C6" s="21">
        <f>IF(IOCBaseTableData!D7="","",IOCBaseTableData!D7)</f>
        <v>9.0893959026061598E-12</v>
      </c>
      <c r="D6" s="18">
        <f>IF(IOCBaseTableData!E7="","",IF(D$1="Enthalpy",IOCBaseTableData!E7*$B$47+$C$47,IF(D$1="Temp",IOCBaseTableData!E7*SlopeTemp+InterTemp,IOCBaseTableData!E7*$B$46+$C$46)))</f>
        <v>0</v>
      </c>
      <c r="E6" s="18">
        <f>IF(IOCBaseTableData!F7="","",IF(E$1="Enthalpy",IOCBaseTableData!F7*$B$47+$C$47,IF(E$1="Temp",IOCBaseTableData!F7*SlopeTemp+InterTemp,IOCBaseTableData!F7*$B$46+$C$46)))</f>
        <v>72.866773126945802</v>
      </c>
      <c r="F6" s="18">
        <f>IF(IOCBaseTableData!G7="","",IF(F$1="Enthalpy",IOCBaseTableData!G7*$B$47+$C$47,IF(F$1="Temp",IOCBaseTableData!G7*SlopeTemp+InterTemp,IOCBaseTableData!G7*$B$46+$C$46)))</f>
        <v>61.482661355248922</v>
      </c>
      <c r="G6" s="18">
        <f>IF(IOCBaseTableData!H7="","",IF(G$1="Enthalpy",IOCBaseTableData!H7*$B$47+$C$47,IF(G$1="Temp",IOCBaseTableData!H7*SlopeTemp+InterTemp,IOCBaseTableData!H7*$B$46+$C$46)))</f>
        <v>3464.9570666709542</v>
      </c>
      <c r="H6" s="18">
        <f>IF(IOCBaseTableData!I7="","",IF(H$1="Enthalpy",IOCBaseTableData!I7*$B$47+$C$47,IF(H$1="Temp",IOCBaseTableData!I7*SlopeTemp+InterTemp,IOCBaseTableData!I7*$B$46+$C$46)))</f>
        <v>2794.4414928950041</v>
      </c>
      <c r="I6" s="18">
        <f>IF(IOCBaseTableData!J7="","",IF(I$1="Enthalpy",IOCBaseTableData!J7*$B$47+$C$47,IF(I$1="Temp",IOCBaseTableData!J7*SlopeTemp+InterTemp,IOCBaseTableData!J7*$B$46+$C$46)))</f>
        <v>0</v>
      </c>
      <c r="J6" s="18">
        <f>IF(IOCBaseTableData!K7="","",IF(J$1="Enthalpy",IOCBaseTableData!K7*$B$47+$C$47,IF(J$1="Temp",IOCBaseTableData!K7*SlopeTemp+InterTemp,IOCBaseTableData!K7*$B$46+$C$46)))</f>
        <v>0</v>
      </c>
      <c r="K6" s="18">
        <f>IF(IOCBaseTableData!L7="","",IF(K$1="Enthalpy",IOCBaseTableData!L7*$B$47+$C$47,IF(K$1="Temp",IOCBaseTableData!L7*SlopeTemp+InterTemp,IOCBaseTableData!L7*$B$46+$C$46)))</f>
        <v>0</v>
      </c>
      <c r="L6" s="18">
        <f>IF(IOCBaseTableData!M7="","",IF(L$1="Enthalpy",IOCBaseTableData!M7*$B$47+$C$47,IF(L$1="Temp",IOCBaseTableData!M7*SlopeTemp+InterTemp,IOCBaseTableData!M7*$B$46+$C$46)))</f>
        <v>0</v>
      </c>
      <c r="M6" s="18">
        <f>IF(IOCBaseTableData!N7="","",IF(M$1="Enthalpy",IOCBaseTableData!N7*$B$47+$C$47,IF(M$1="Temp",IOCBaseTableData!N7*SlopeTemp+InterTemp,IOCBaseTableData!N7*$B$46+$C$46)))</f>
        <v>0</v>
      </c>
      <c r="N6" s="18">
        <f>IF(IOCBaseTableData!O7="","",IF(N$1="Enthalpy",IOCBaseTableData!O7*$B$47+$C$47,IF(N$1="Temp",IOCBaseTableData!O7*SlopeTemp+InterTemp,IOCBaseTableData!O7*$B$46+$C$46)))</f>
        <v>1044.8759328430608</v>
      </c>
      <c r="O6" s="18">
        <f>IF(IOCBaseTableData!P7="","",IF(O$1="Enthalpy",IOCBaseTableData!P7*$B$47+$C$47,IF(O$1="Temp",IOCBaseTableData!P7*SlopeTemp+InterTemp,IOCBaseTableData!P7*$B$46+$C$46)))</f>
        <v>108276.06501031177</v>
      </c>
      <c r="P6" s="18">
        <f>IF(IOCBaseTableData!Q7="","",IF(P$1="Enthalpy",IOCBaseTableData!Q7*$B$47+$C$47,IF(P$1="Temp",IOCBaseTableData!Q7*SlopeTemp+InterTemp,IOCBaseTableData!Q7*$B$46+$C$46)))</f>
        <v>346.9105314675403</v>
      </c>
      <c r="Q6" s="18">
        <f>IF(IOCBaseTableData!R7="","",IF(Q$1="Enthalpy",IOCBaseTableData!R7*$B$47+$C$47,IF(Q$1="Temp",IOCBaseTableData!R7*SlopeTemp+InterTemp,IOCBaseTableData!R7*$B$46+$C$46)))</f>
        <v>0</v>
      </c>
      <c r="R6" s="18">
        <f>IF(IOCBaseTableData!S7="","",IF(R$1="Enthalpy",IOCBaseTableData!S7*$B$47+$C$47,IF(R$1="Temp",IOCBaseTableData!S7*SlopeTemp+InterTemp,IOCBaseTableData!S7*$B$46+$C$46)))</f>
        <v>9700.0087019112725</v>
      </c>
      <c r="S6" s="18">
        <f>IF(IOCBaseTableData!T7="","",IF(S$1="Enthalpy",IOCBaseTableData!T7*$B$47+$C$47,IF(S$1="Temp",IOCBaseTableData!T7*SlopeTemp+InterTemp,IOCBaseTableData!T7*$B$46+$C$46)))</f>
        <v>0</v>
      </c>
      <c r="T6" s="18" t="str">
        <f>IF(IOCBaseTableData!U7="","",IF(T$1="Enthalpy",IOCBaseTableData!U7*$B$47+$C$47,IF(T$1="Temp",IOCBaseTableData!U7*SlopeTemp+InterTemp,IOCBaseTableData!U7*$B$46+$C$46)))</f>
        <v/>
      </c>
      <c r="U6" s="18" t="str">
        <f>IF(IOCBaseTableData!V7="","",IF(U$1="Enthalpy",IOCBaseTableData!V7*$B$47+$C$47,IF(U$1="Temp",IOCBaseTableData!V7*SlopeTemp+InterTemp,IOCBaseTableData!V7*$B$46+$C$46)))</f>
        <v/>
      </c>
      <c r="V6" s="18" t="str">
        <f>IF(IOCBaseTableData!W7="","",IF(V$1="Enthalpy",IOCBaseTableData!W7*$B$47+$C$47,IF(V$1="Temp",IOCBaseTableData!W7*SlopeTemp+InterTemp,IOCBaseTableData!W7*$B$46+$C$46)))</f>
        <v/>
      </c>
      <c r="W6" s="18" t="str">
        <f>IF(IOCBaseTableData!X7="","",IF(W$1="Enthalpy",IOCBaseTableData!X7*$B$47+$C$47,IF(W$1="Temp",IOCBaseTableData!X7*SlopeTemp+InterTemp,IOCBaseTableData!X7*$B$46+$C$46)))</f>
        <v/>
      </c>
      <c r="X6" s="18" t="str">
        <f>IF(IOCBaseTableData!Y7="","",IF(X$1="Enthalpy",IOCBaseTableData!Y7*$B$47+$C$47,IF(X$1="Temp",IOCBaseTableData!Y7*SlopeTemp+InterTemp,IOCBaseTableData!Y7*$B$46+$C$46)))</f>
        <v/>
      </c>
      <c r="Y6" s="18" t="str">
        <f>IF(IOCBaseTableData!Z7="","",IF(Y$1="Enthalpy",IOCBaseTableData!Z7*$B$47+$C$47,IF(Y$1="Temp",IOCBaseTableData!Z7*SlopeTemp+InterTemp,IOCBaseTableData!Z7*$B$46+$C$46)))</f>
        <v/>
      </c>
      <c r="Z6" s="18" t="str">
        <f>IF(IOCBaseTableData!AA7="","",IF(Z$1="Enthalpy",IOCBaseTableData!AA7*$B$47+$C$47,IF(Z$1="Temp",IOCBaseTableData!AA7*SlopeTemp+InterTemp,IOCBaseTableData!AA7*$B$46+$C$46)))</f>
        <v/>
      </c>
      <c r="AA6" s="18" t="str">
        <f>IF(IOCBaseTableData!AB7="","",IF(AA$1="Enthalpy",IOCBaseTableData!AB7*$B$47+$C$47,IF(AA$1="Temp",IOCBaseTableData!AB7*SlopeTemp+InterTemp,IOCBaseTableData!AB7*$B$46+$C$46)))</f>
        <v/>
      </c>
      <c r="AB6" s="18" t="str">
        <f>IF(IOCBaseTableData!AC7="","",IF(AB$1="Enthalpy",IOCBaseTableData!AC7*$B$47+$C$47,IF(AB$1="Temp",IOCBaseTableData!AC7*SlopeTemp+InterTemp,IOCBaseTableData!AC7*$B$46+$C$46)))</f>
        <v/>
      </c>
      <c r="AC6" s="18" t="str">
        <f>IF(IOCBaseTableData!AD7="","",IF(AC$1="Enthalpy",IOCBaseTableData!AD7*$B$47+$C$47,IF(AC$1="Temp",IOCBaseTableData!AD7*SlopeTemp+InterTemp,IOCBaseTableData!AD7*$B$46+$C$46)))</f>
        <v/>
      </c>
      <c r="AD6" s="18" t="str">
        <f>IF(IOCBaseTableData!AE7="","",IF(AD$1="Enthalpy",IOCBaseTableData!AE7*$B$47+$C$47,IF(AD$1="Temp",IOCBaseTableData!AE7*SlopeTemp+InterTemp,IOCBaseTableData!AE7*$B$46+$C$46)))</f>
        <v/>
      </c>
      <c r="AE6" s="18" t="str">
        <f>IF(IOCBaseTableData!AF7="","",IF(AE$1="Enthalpy",IOCBaseTableData!AF7*$B$47+$C$47,IF(AE$1="Temp",IOCBaseTableData!AF7*SlopeTemp+InterTemp,IOCBaseTableData!AF7*$B$46+$C$46)))</f>
        <v/>
      </c>
      <c r="AF6" s="18" t="str">
        <f>IF(IOCBaseTableData!AG7="","",IF(AF$1="Enthalpy",IOCBaseTableData!AG7*$B$47+$C$47,IF(AF$1="Temp",IOCBaseTableData!AG7*SlopeTemp+InterTemp,IOCBaseTableData!AG7*$B$46+$C$46)))</f>
        <v/>
      </c>
      <c r="AG6" s="18" t="str">
        <f>IF(IOCBaseTableData!AH7="","",IF(AG$1="Enthalpy",IOCBaseTableData!AH7*$B$47+$C$47,IF(AG$1="Temp",IOCBaseTableData!AH7*SlopeTemp+InterTemp,IOCBaseTableData!AH7*$B$46+$C$46)))</f>
        <v/>
      </c>
      <c r="AH6" s="18" t="str">
        <f>IF(IOCBaseTableData!AI7="","",IF(AH$1="Enthalpy",IOCBaseTableData!AI7*$B$47+$C$47,IF(AH$1="Temp",IOCBaseTableData!AI7*SlopeTemp+InterTemp,IOCBaseTableData!AI7*$B$46+$C$46)))</f>
        <v/>
      </c>
      <c r="AI6" s="18" t="str">
        <f>IF(IOCBaseTableData!AJ7="","",IF(AI$1="Enthalpy",IOCBaseTableData!AJ7*$B$47+$C$47,IF(AI$1="Temp",IOCBaseTableData!AJ7*SlopeTemp+InterTemp,IOCBaseTableData!AJ7*$B$46+$C$46)))</f>
        <v/>
      </c>
      <c r="AJ6" s="18" t="str">
        <f>IF(IOCBaseTableData!AK7="","",IF(AJ$1="Enthalpy",IOCBaseTableData!AK7*$B$47+$C$47,IF(AJ$1="Temp",IOCBaseTableData!AK7*SlopeTemp+InterTemp,IOCBaseTableData!AK7*$B$46+$C$46)))</f>
        <v/>
      </c>
    </row>
    <row r="7" spans="1:36" x14ac:dyDescent="0.15">
      <c r="A7" s="13" t="str">
        <f>IF(IOCBaseTableData!A8="","",IOCBaseTableData!A8)</f>
        <v>Coke Nuts{zh}焦丁</v>
      </c>
      <c r="B7" s="18">
        <f>IF(IOCBaseTableData!C8="","",IF(B$1="Enthalpy",IOCBaseTableData!C8*$B$47+$C$47,IF(B$1="Temp",IOCBaseTableData!C8*SlopeTemp+InterTemp,IOCBaseTableData!C8*$B$46+$C$46)))</f>
        <v>15259.945002022043</v>
      </c>
      <c r="C7" s="21">
        <f>IF(IOCBaseTableData!D8="","",IOCBaseTableData!D8)</f>
        <v>0.49110443885952099</v>
      </c>
      <c r="D7" s="18">
        <f>IF(IOCBaseTableData!E8="","",IF(D$1="Enthalpy",IOCBaseTableData!E8*$B$47+$C$47,IF(D$1="Temp",IOCBaseTableData!E8*SlopeTemp+InterTemp,IOCBaseTableData!E8*$B$46+$C$46)))</f>
        <v>0</v>
      </c>
      <c r="E7" s="18">
        <f>IF(IOCBaseTableData!F8="","",IF(E$1="Enthalpy",IOCBaseTableData!F8*$B$47+$C$47,IF(E$1="Temp",IOCBaseTableData!F8*SlopeTemp+InterTemp,IOCBaseTableData!F8*$B$46+$C$46)))</f>
        <v>8.7054925861801795</v>
      </c>
      <c r="F7" s="18">
        <f>IF(IOCBaseTableData!G8="","",IF(F$1="Enthalpy",IOCBaseTableData!G8*$B$47+$C$47,IF(F$1="Temp",IOCBaseTableData!G8*SlopeTemp+InterTemp,IOCBaseTableData!G8*$B$46+$C$46)))</f>
        <v>7.345417254504695</v>
      </c>
      <c r="G7" s="18">
        <f>IF(IOCBaseTableData!H8="","",IF(G$1="Enthalpy",IOCBaseTableData!H8*$B$47+$C$47,IF(G$1="Temp",IOCBaseTableData!H8*SlopeTemp+InterTemp,IOCBaseTableData!H8*$B$46+$C$46)))</f>
        <v>413.96313794197681</v>
      </c>
      <c r="H7" s="18">
        <f>IF(IOCBaseTableData!I8="","",IF(H$1="Enthalpy",IOCBaseTableData!I8*$B$47+$C$47,IF(H$1="Temp",IOCBaseTableData!I8*SlopeTemp+InterTemp,IOCBaseTableData!I8*$B$46+$C$46)))</f>
        <v>333.85572950417566</v>
      </c>
      <c r="I7" s="18">
        <f>IF(IOCBaseTableData!J8="","",IF(I$1="Enthalpy",IOCBaseTableData!J8*$B$47+$C$47,IF(I$1="Temp",IOCBaseTableData!J8*SlopeTemp+InterTemp,IOCBaseTableData!J8*$B$46+$C$46)))</f>
        <v>0</v>
      </c>
      <c r="J7" s="18">
        <f>IF(IOCBaseTableData!K8="","",IF(J$1="Enthalpy",IOCBaseTableData!K8*$B$47+$C$47,IF(J$1="Temp",IOCBaseTableData!K8*SlopeTemp+InterTemp,IOCBaseTableData!K8*$B$46+$C$46)))</f>
        <v>0</v>
      </c>
      <c r="K7" s="18">
        <f>IF(IOCBaseTableData!L8="","",IF(K$1="Enthalpy",IOCBaseTableData!L8*$B$47+$C$47,IF(K$1="Temp",IOCBaseTableData!L8*SlopeTemp+InterTemp,IOCBaseTableData!L8*$B$46+$C$46)))</f>
        <v>0</v>
      </c>
      <c r="L7" s="18">
        <f>IF(IOCBaseTableData!M8="","",IF(L$1="Enthalpy",IOCBaseTableData!M8*$B$47+$C$47,IF(L$1="Temp",IOCBaseTableData!M8*SlopeTemp+InterTemp,IOCBaseTableData!M8*$B$46+$C$46)))</f>
        <v>0</v>
      </c>
      <c r="M7" s="18">
        <f>IF(IOCBaseTableData!N8="","",IF(M$1="Enthalpy",IOCBaseTableData!N8*$B$47+$C$47,IF(M$1="Temp",IOCBaseTableData!N8*SlopeTemp+InterTemp,IOCBaseTableData!N8*$B$46+$C$46)))</f>
        <v>0</v>
      </c>
      <c r="N7" s="18">
        <f>IF(IOCBaseTableData!O8="","",IF(N$1="Enthalpy",IOCBaseTableData!O8*$B$47+$C$47,IF(N$1="Temp",IOCBaseTableData!O8*SlopeTemp+InterTemp,IOCBaseTableData!O8*$B$46+$C$46)))</f>
        <v>124.77366895543092</v>
      </c>
      <c r="O7" s="18">
        <f>IF(IOCBaseTableData!P8="","",IF(O$1="Enthalpy",IOCBaseTableData!P8*$B$47+$C$47,IF(O$1="Temp",IOCBaseTableData!P8*SlopeTemp+InterTemp,IOCBaseTableData!P8*$B$46+$C$46)))</f>
        <v>12933.987728246027</v>
      </c>
      <c r="P7" s="18">
        <f>IF(IOCBaseTableData!Q8="","",IF(P$1="Enthalpy",IOCBaseTableData!Q8*$B$47+$C$47,IF(P$1="Temp",IOCBaseTableData!Q8*SlopeTemp+InterTemp,IOCBaseTableData!Q8*$B$46+$C$46)))</f>
        <v>16.934810773615848</v>
      </c>
      <c r="Q7" s="18">
        <f>IF(IOCBaseTableData!R8="","",IF(Q$1="Enthalpy",IOCBaseTableData!R8*$B$47+$C$47,IF(Q$1="Temp",IOCBaseTableData!R8*SlopeTemp+InterTemp,IOCBaseTableData!R8*$B$46+$C$46)))</f>
        <v>0</v>
      </c>
      <c r="R7" s="18">
        <f>IF(IOCBaseTableData!S8="","",IF(R$1="Enthalpy",IOCBaseTableData!S8*$B$47+$C$47,IF(R$1="Temp",IOCBaseTableData!S8*SlopeTemp+InterTemp,IOCBaseTableData!S8*$B$46+$C$46)))</f>
        <v>964.31998834886406</v>
      </c>
      <c r="S7" s="18">
        <f>IF(IOCBaseTableData!T8="","",IF(S$1="Enthalpy",IOCBaseTableData!T8*$B$47+$C$47,IF(S$1="Temp",IOCBaseTableData!T8*SlopeTemp+InterTemp,IOCBaseTableData!T8*$B$46+$C$46)))</f>
        <v>0</v>
      </c>
      <c r="T7" s="18" t="str">
        <f>IF(IOCBaseTableData!U8="","",IF(T$1="Enthalpy",IOCBaseTableData!U8*$B$47+$C$47,IF(T$1="Temp",IOCBaseTableData!U8*SlopeTemp+InterTemp,IOCBaseTableData!U8*$B$46+$C$46)))</f>
        <v/>
      </c>
      <c r="U7" s="18" t="str">
        <f>IF(IOCBaseTableData!V8="","",IF(U$1="Enthalpy",IOCBaseTableData!V8*$B$47+$C$47,IF(U$1="Temp",IOCBaseTableData!V8*SlopeTemp+InterTemp,IOCBaseTableData!V8*$B$46+$C$46)))</f>
        <v/>
      </c>
      <c r="V7" s="18" t="str">
        <f>IF(IOCBaseTableData!W8="","",IF(V$1="Enthalpy",IOCBaseTableData!W8*$B$47+$C$47,IF(V$1="Temp",IOCBaseTableData!W8*SlopeTemp+InterTemp,IOCBaseTableData!W8*$B$46+$C$46)))</f>
        <v/>
      </c>
      <c r="W7" s="18" t="str">
        <f>IF(IOCBaseTableData!X8="","",IF(W$1="Enthalpy",IOCBaseTableData!X8*$B$47+$C$47,IF(W$1="Temp",IOCBaseTableData!X8*SlopeTemp+InterTemp,IOCBaseTableData!X8*$B$46+$C$46)))</f>
        <v/>
      </c>
      <c r="X7" s="18" t="str">
        <f>IF(IOCBaseTableData!Y8="","",IF(X$1="Enthalpy",IOCBaseTableData!Y8*$B$47+$C$47,IF(X$1="Temp",IOCBaseTableData!Y8*SlopeTemp+InterTemp,IOCBaseTableData!Y8*$B$46+$C$46)))</f>
        <v/>
      </c>
      <c r="Y7" s="18" t="str">
        <f>IF(IOCBaseTableData!Z8="","",IF(Y$1="Enthalpy",IOCBaseTableData!Z8*$B$47+$C$47,IF(Y$1="Temp",IOCBaseTableData!Z8*SlopeTemp+InterTemp,IOCBaseTableData!Z8*$B$46+$C$46)))</f>
        <v/>
      </c>
      <c r="Z7" s="18" t="str">
        <f>IF(IOCBaseTableData!AA8="","",IF(Z$1="Enthalpy",IOCBaseTableData!AA8*$B$47+$C$47,IF(Z$1="Temp",IOCBaseTableData!AA8*SlopeTemp+InterTemp,IOCBaseTableData!AA8*$B$46+$C$46)))</f>
        <v/>
      </c>
      <c r="AA7" s="18" t="str">
        <f>IF(IOCBaseTableData!AB8="","",IF(AA$1="Enthalpy",IOCBaseTableData!AB8*$B$47+$C$47,IF(AA$1="Temp",IOCBaseTableData!AB8*SlopeTemp+InterTemp,IOCBaseTableData!AB8*$B$46+$C$46)))</f>
        <v/>
      </c>
      <c r="AB7" s="18" t="str">
        <f>IF(IOCBaseTableData!AC8="","",IF(AB$1="Enthalpy",IOCBaseTableData!AC8*$B$47+$C$47,IF(AB$1="Temp",IOCBaseTableData!AC8*SlopeTemp+InterTemp,IOCBaseTableData!AC8*$B$46+$C$46)))</f>
        <v/>
      </c>
      <c r="AC7" s="18" t="str">
        <f>IF(IOCBaseTableData!AD8="","",IF(AC$1="Enthalpy",IOCBaseTableData!AD8*$B$47+$C$47,IF(AC$1="Temp",IOCBaseTableData!AD8*SlopeTemp+InterTemp,IOCBaseTableData!AD8*$B$46+$C$46)))</f>
        <v/>
      </c>
      <c r="AD7" s="18" t="str">
        <f>IF(IOCBaseTableData!AE8="","",IF(AD$1="Enthalpy",IOCBaseTableData!AE8*$B$47+$C$47,IF(AD$1="Temp",IOCBaseTableData!AE8*SlopeTemp+InterTemp,IOCBaseTableData!AE8*$B$46+$C$46)))</f>
        <v/>
      </c>
      <c r="AE7" s="18" t="str">
        <f>IF(IOCBaseTableData!AF8="","",IF(AE$1="Enthalpy",IOCBaseTableData!AF8*$B$47+$C$47,IF(AE$1="Temp",IOCBaseTableData!AF8*SlopeTemp+InterTemp,IOCBaseTableData!AF8*$B$46+$C$46)))</f>
        <v/>
      </c>
      <c r="AF7" s="18" t="str">
        <f>IF(IOCBaseTableData!AG8="","",IF(AF$1="Enthalpy",IOCBaseTableData!AG8*$B$47+$C$47,IF(AF$1="Temp",IOCBaseTableData!AG8*SlopeTemp+InterTemp,IOCBaseTableData!AG8*$B$46+$C$46)))</f>
        <v/>
      </c>
      <c r="AG7" s="18" t="str">
        <f>IF(IOCBaseTableData!AH8="","",IF(AG$1="Enthalpy",IOCBaseTableData!AH8*$B$47+$C$47,IF(AG$1="Temp",IOCBaseTableData!AH8*SlopeTemp+InterTemp,IOCBaseTableData!AH8*$B$46+$C$46)))</f>
        <v/>
      </c>
      <c r="AH7" s="18" t="str">
        <f>IF(IOCBaseTableData!AI8="","",IF(AH$1="Enthalpy",IOCBaseTableData!AI8*$B$47+$C$47,IF(AH$1="Temp",IOCBaseTableData!AI8*SlopeTemp+InterTemp,IOCBaseTableData!AI8*$B$46+$C$46)))</f>
        <v/>
      </c>
      <c r="AI7" s="18" t="str">
        <f>IF(IOCBaseTableData!AJ8="","",IF(AI$1="Enthalpy",IOCBaseTableData!AJ8*$B$47+$C$47,IF(AI$1="Temp",IOCBaseTableData!AJ8*SlopeTemp+InterTemp,IOCBaseTableData!AJ8*$B$46+$C$46)))</f>
        <v/>
      </c>
      <c r="AJ7" s="18" t="str">
        <f>IF(IOCBaseTableData!AK8="","",IF(AJ$1="Enthalpy",IOCBaseTableData!AK8*$B$47+$C$47,IF(AJ$1="Temp",IOCBaseTableData!AK8*SlopeTemp+InterTemp,IOCBaseTableData!AK8*$B$46+$C$46)))</f>
        <v/>
      </c>
    </row>
    <row r="8" spans="1:36" x14ac:dyDescent="0.15">
      <c r="A8" s="13" t="str">
        <f>IF(IOCBaseTableData!A9="","",IOCBaseTableData!A9)</f>
        <v>PCI</v>
      </c>
      <c r="B8" s="18">
        <f>IF(IOCBaseTableData!C9="","",IF(B$1="Enthalpy",IOCBaseTableData!C9*$B$47+$C$47,IF(B$1="Temp",IOCBaseTableData!C9*SlopeTemp+InterTemp,IOCBaseTableData!C9*$B$46+$C$46)))</f>
        <v>69359.717013072848</v>
      </c>
      <c r="C8" s="21">
        <f>IF(IOCBaseTableData!D9="","",IOCBaseTableData!D9)</f>
        <v>1.9220036947621499</v>
      </c>
      <c r="D8" s="18">
        <f>IF(IOCBaseTableData!E9="","",IF(D$1="Enthalpy",IOCBaseTableData!E9*$B$47+$C$47,IF(D$1="Temp",IOCBaseTableData!E9*SlopeTemp+InterTemp,IOCBaseTableData!E9*$B$46+$C$46)))</f>
        <v>0</v>
      </c>
      <c r="E8" s="18">
        <f>IF(IOCBaseTableData!F9="","",IF(E$1="Enthalpy",IOCBaseTableData!F9*$B$47+$C$47,IF(E$1="Temp",IOCBaseTableData!F9*SlopeTemp+InterTemp,IOCBaseTableData!F9*$B$46+$C$46)))</f>
        <v>346.24716058876174</v>
      </c>
      <c r="F8" s="18">
        <f>IF(IOCBaseTableData!G9="","",IF(F$1="Enthalpy",IOCBaseTableData!G9*$B$47+$C$47,IF(F$1="Temp",IOCBaseTableData!G9*SlopeTemp+InterTemp,IOCBaseTableData!G9*$B$46+$C$46)))</f>
        <v>46.260923925739682</v>
      </c>
      <c r="G8" s="18">
        <f>IF(IOCBaseTableData!H9="","",IF(G$1="Enthalpy",IOCBaseTableData!H9*$B$47+$C$47,IF(G$1="Temp",IOCBaseTableData!H9*SlopeTemp+InterTemp,IOCBaseTableData!H9*$B$46+$C$46)))</f>
        <v>1463.7496223917763</v>
      </c>
      <c r="H8" s="18">
        <f>IF(IOCBaseTableData!I9="","",IF(H$1="Enthalpy",IOCBaseTableData!I9*$B$47+$C$47,IF(H$1="Temp",IOCBaseTableData!I9*SlopeTemp+InterTemp,IOCBaseTableData!I9*$B$46+$C$46)))</f>
        <v>1309.8399029080128</v>
      </c>
      <c r="I8" s="18">
        <f>IF(IOCBaseTableData!J9="","",IF(I$1="Enthalpy",IOCBaseTableData!J9*$B$47+$C$47,IF(I$1="Temp",IOCBaseTableData!J9*SlopeTemp+InterTemp,IOCBaseTableData!J9*$B$46+$C$46)))</f>
        <v>0</v>
      </c>
      <c r="J8" s="18">
        <f>IF(IOCBaseTableData!K9="","",IF(J$1="Enthalpy",IOCBaseTableData!K9*$B$47+$C$47,IF(J$1="Temp",IOCBaseTableData!K9*SlopeTemp+InterTemp,IOCBaseTableData!K9*$B$46+$C$46)))</f>
        <v>0</v>
      </c>
      <c r="K8" s="18">
        <f>IF(IOCBaseTableData!L9="","",IF(K$1="Enthalpy",IOCBaseTableData!L9*$B$47+$C$47,IF(K$1="Temp",IOCBaseTableData!L9*SlopeTemp+InterTemp,IOCBaseTableData!L9*$B$46+$C$46)))</f>
        <v>0</v>
      </c>
      <c r="L8" s="18">
        <f>IF(IOCBaseTableData!M9="","",IF(L$1="Enthalpy",IOCBaseTableData!M9*$B$47+$C$47,IF(L$1="Temp",IOCBaseTableData!M9*SlopeTemp+InterTemp,IOCBaseTableData!M9*$B$46+$C$46)))</f>
        <v>0</v>
      </c>
      <c r="M8" s="18">
        <f>IF(IOCBaseTableData!N9="","",IF(M$1="Enthalpy",IOCBaseTableData!N9*$B$47+$C$47,IF(M$1="Temp",IOCBaseTableData!N9*SlopeTemp+InterTemp,IOCBaseTableData!N9*$B$46+$C$46)))</f>
        <v>0</v>
      </c>
      <c r="N8" s="18">
        <f>IF(IOCBaseTableData!O9="","",IF(N$1="Enthalpy",IOCBaseTableData!O9*$B$47+$C$47,IF(N$1="Temp",IOCBaseTableData!O9*SlopeTemp+InterTemp,IOCBaseTableData!O9*$B$46+$C$46)))</f>
        <v>0</v>
      </c>
      <c r="O8" s="18">
        <f>IF(IOCBaseTableData!P9="","",IF(O$1="Enthalpy",IOCBaseTableData!P9*$B$47+$C$47,IF(O$1="Temp",IOCBaseTableData!P9*SlopeTemp+InterTemp,IOCBaseTableData!P9*$B$46+$C$46)))</f>
        <v>49296.498448886996</v>
      </c>
      <c r="P8" s="18">
        <f>IF(IOCBaseTableData!Q9="","",IF(P$1="Enthalpy",IOCBaseTableData!Q9*$B$47+$C$47,IF(P$1="Temp",IOCBaseTableData!Q9*SlopeTemp+InterTemp,IOCBaseTableData!Q9*$B$46+$C$46)))</f>
        <v>111.09719697371315</v>
      </c>
      <c r="Q8" s="18">
        <f>IF(IOCBaseTableData!R9="","",IF(Q$1="Enthalpy",IOCBaseTableData!R9*$B$47+$C$47,IF(Q$1="Temp",IOCBaseTableData!R9*SlopeTemp+InterTemp,IOCBaseTableData!R9*$B$46+$C$46)))</f>
        <v>0</v>
      </c>
      <c r="R8" s="18">
        <f>IF(IOCBaseTableData!S9="","",IF(R$1="Enthalpy",IOCBaseTableData!S9*$B$47+$C$47,IF(R$1="Temp",IOCBaseTableData!S9*SlopeTemp+InterTemp,IOCBaseTableData!S9*$B$46+$C$46)))</f>
        <v>3883.1549032638723</v>
      </c>
      <c r="S8" s="18">
        <f>IF(IOCBaseTableData!T9="","",IF(S$1="Enthalpy",IOCBaseTableData!T9*$B$47+$C$47,IF(S$1="Temp",IOCBaseTableData!T9*SlopeTemp+InterTemp,IOCBaseTableData!T9*$B$46+$C$46)))</f>
        <v>0</v>
      </c>
      <c r="T8" s="18" t="str">
        <f>IF(IOCBaseTableData!U9="","",IF(T$1="Enthalpy",IOCBaseTableData!U9*$B$47+$C$47,IF(T$1="Temp",IOCBaseTableData!U9*SlopeTemp+InterTemp,IOCBaseTableData!U9*$B$46+$C$46)))</f>
        <v/>
      </c>
      <c r="U8" s="18" t="str">
        <f>IF(IOCBaseTableData!V9="","",IF(U$1="Enthalpy",IOCBaseTableData!V9*$B$47+$C$47,IF(U$1="Temp",IOCBaseTableData!V9*SlopeTemp+InterTemp,IOCBaseTableData!V9*$B$46+$C$46)))</f>
        <v/>
      </c>
      <c r="V8" s="18" t="str">
        <f>IF(IOCBaseTableData!W9="","",IF(V$1="Enthalpy",IOCBaseTableData!W9*$B$47+$C$47,IF(V$1="Temp",IOCBaseTableData!W9*SlopeTemp+InterTemp,IOCBaseTableData!W9*$B$46+$C$46)))</f>
        <v/>
      </c>
      <c r="W8" s="18" t="str">
        <f>IF(IOCBaseTableData!X9="","",IF(W$1="Enthalpy",IOCBaseTableData!X9*$B$47+$C$47,IF(W$1="Temp",IOCBaseTableData!X9*SlopeTemp+InterTemp,IOCBaseTableData!X9*$B$46+$C$46)))</f>
        <v/>
      </c>
      <c r="X8" s="18" t="str">
        <f>IF(IOCBaseTableData!Y9="","",IF(X$1="Enthalpy",IOCBaseTableData!Y9*$B$47+$C$47,IF(X$1="Temp",IOCBaseTableData!Y9*SlopeTemp+InterTemp,IOCBaseTableData!Y9*$B$46+$C$46)))</f>
        <v/>
      </c>
      <c r="Y8" s="18" t="str">
        <f>IF(IOCBaseTableData!Z9="","",IF(Y$1="Enthalpy",IOCBaseTableData!Z9*$B$47+$C$47,IF(Y$1="Temp",IOCBaseTableData!Z9*SlopeTemp+InterTemp,IOCBaseTableData!Z9*$B$46+$C$46)))</f>
        <v/>
      </c>
      <c r="Z8" s="18" t="str">
        <f>IF(IOCBaseTableData!AA9="","",IF(Z$1="Enthalpy",IOCBaseTableData!AA9*$B$47+$C$47,IF(Z$1="Temp",IOCBaseTableData!AA9*SlopeTemp+InterTemp,IOCBaseTableData!AA9*$B$46+$C$46)))</f>
        <v/>
      </c>
      <c r="AA8" s="18" t="str">
        <f>IF(IOCBaseTableData!AB9="","",IF(AA$1="Enthalpy",IOCBaseTableData!AB9*$B$47+$C$47,IF(AA$1="Temp",IOCBaseTableData!AB9*SlopeTemp+InterTemp,IOCBaseTableData!AB9*$B$46+$C$46)))</f>
        <v/>
      </c>
      <c r="AB8" s="18" t="str">
        <f>IF(IOCBaseTableData!AC9="","",IF(AB$1="Enthalpy",IOCBaseTableData!AC9*$B$47+$C$47,IF(AB$1="Temp",IOCBaseTableData!AC9*SlopeTemp+InterTemp,IOCBaseTableData!AC9*$B$46+$C$46)))</f>
        <v/>
      </c>
      <c r="AC8" s="18" t="str">
        <f>IF(IOCBaseTableData!AD9="","",IF(AC$1="Enthalpy",IOCBaseTableData!AD9*$B$47+$C$47,IF(AC$1="Temp",IOCBaseTableData!AD9*SlopeTemp+InterTemp,IOCBaseTableData!AD9*$B$46+$C$46)))</f>
        <v/>
      </c>
      <c r="AD8" s="18" t="str">
        <f>IF(IOCBaseTableData!AE9="","",IF(AD$1="Enthalpy",IOCBaseTableData!AE9*$B$47+$C$47,IF(AD$1="Temp",IOCBaseTableData!AE9*SlopeTemp+InterTemp,IOCBaseTableData!AE9*$B$46+$C$46)))</f>
        <v/>
      </c>
      <c r="AE8" s="18" t="str">
        <f>IF(IOCBaseTableData!AF9="","",IF(AE$1="Enthalpy",IOCBaseTableData!AF9*$B$47+$C$47,IF(AE$1="Temp",IOCBaseTableData!AF9*SlopeTemp+InterTemp,IOCBaseTableData!AF9*$B$46+$C$46)))</f>
        <v/>
      </c>
      <c r="AF8" s="18" t="str">
        <f>IF(IOCBaseTableData!AG9="","",IF(AF$1="Enthalpy",IOCBaseTableData!AG9*$B$47+$C$47,IF(AF$1="Temp",IOCBaseTableData!AG9*SlopeTemp+InterTemp,IOCBaseTableData!AG9*$B$46+$C$46)))</f>
        <v/>
      </c>
      <c r="AG8" s="18" t="str">
        <f>IF(IOCBaseTableData!AH9="","",IF(AG$1="Enthalpy",IOCBaseTableData!AH9*$B$47+$C$47,IF(AG$1="Temp",IOCBaseTableData!AH9*SlopeTemp+InterTemp,IOCBaseTableData!AH9*$B$46+$C$46)))</f>
        <v/>
      </c>
      <c r="AH8" s="18" t="str">
        <f>IF(IOCBaseTableData!AI9="","",IF(AH$1="Enthalpy",IOCBaseTableData!AI9*$B$47+$C$47,IF(AH$1="Temp",IOCBaseTableData!AI9*SlopeTemp+InterTemp,IOCBaseTableData!AI9*$B$46+$C$46)))</f>
        <v/>
      </c>
      <c r="AI8" s="18" t="str">
        <f>IF(IOCBaseTableData!AJ9="","",IF(AI$1="Enthalpy",IOCBaseTableData!AJ9*$B$47+$C$47,IF(AI$1="Temp",IOCBaseTableData!AJ9*SlopeTemp+InterTemp,IOCBaseTableData!AJ9*$B$46+$C$46)))</f>
        <v/>
      </c>
      <c r="AJ8" s="18" t="str">
        <f>IF(IOCBaseTableData!AK9="","",IF(AJ$1="Enthalpy",IOCBaseTableData!AK9*$B$47+$C$47,IF(AJ$1="Temp",IOCBaseTableData!AK9*SlopeTemp+InterTemp,IOCBaseTableData!AK9*$B$46+$C$46)))</f>
        <v/>
      </c>
    </row>
    <row r="9" spans="1:36" x14ac:dyDescent="0.15">
      <c r="A9" s="13" t="str">
        <f>IF(IOCBaseTableData!A10="","",IOCBaseTableData!A10)</f>
        <v>{zh}美国球团</v>
      </c>
      <c r="B9" s="18">
        <f>IF(IOCBaseTableData!C10="","",IF(B$1="Enthalpy",IOCBaseTableData!C10*$B$47+$C$47,IF(B$1="Temp",IOCBaseTableData!C10*SlopeTemp+InterTemp,IOCBaseTableData!C10*$B$46+$C$46)))</f>
        <v>73960.142071969443</v>
      </c>
      <c r="C9" s="21">
        <f>IF(IOCBaseTableData!D10="","",IOCBaseTableData!D10)</f>
        <v>0.73444312962239999</v>
      </c>
      <c r="D9" s="18">
        <f>IF(IOCBaseTableData!E10="","",IF(D$1="Enthalpy",IOCBaseTableData!E10*$B$47+$C$47,IF(D$1="Temp",IOCBaseTableData!E10*SlopeTemp+InterTemp,IOCBaseTableData!E10*$B$46+$C$46)))</f>
        <v>46790.9474737212</v>
      </c>
      <c r="E9" s="18">
        <f>IF(IOCBaseTableData!F10="","",IF(E$1="Enthalpy",IOCBaseTableData!F10*$B$47+$C$47,IF(E$1="Temp",IOCBaseTableData!F10*SlopeTemp+InterTemp,IOCBaseTableData!F10*$B$46+$C$46)))</f>
        <v>399.02702616001079</v>
      </c>
      <c r="F9" s="18">
        <f>IF(IOCBaseTableData!G10="","",IF(F$1="Enthalpy",IOCBaseTableData!G10*$B$47+$C$47,IF(F$1="Temp",IOCBaseTableData!G10*SlopeTemp+InterTemp,IOCBaseTableData!G10*$B$46+$C$46)))</f>
        <v>129.49472698961003</v>
      </c>
      <c r="G9" s="18">
        <f>IF(IOCBaseTableData!H10="","",IF(G$1="Enthalpy",IOCBaseTableData!H10*$B$47+$C$47,IF(G$1="Temp",IOCBaseTableData!H10*SlopeTemp+InterTemp,IOCBaseTableData!H10*$B$46+$C$46)))</f>
        <v>1626.1047157228381</v>
      </c>
      <c r="H9" s="18">
        <f>IF(IOCBaseTableData!I10="","",IF(H$1="Enthalpy",IOCBaseTableData!I10*$B$47+$C$47,IF(H$1="Temp",IOCBaseTableData!I10*SlopeTemp+InterTemp,IOCBaseTableData!I10*$B$46+$C$46)))</f>
        <v>75.767576724273241</v>
      </c>
      <c r="I9" s="18">
        <f>IF(IOCBaseTableData!J10="","",IF(I$1="Enthalpy",IOCBaseTableData!J10*$B$47+$C$47,IF(I$1="Temp",IOCBaseTableData!J10*SlopeTemp+InterTemp,IOCBaseTableData!J10*$B$46+$C$46)))</f>
        <v>77.608442612327764</v>
      </c>
      <c r="J9" s="18">
        <f>IF(IOCBaseTableData!K10="","",IF(J$1="Enthalpy",IOCBaseTableData!K10*$B$47+$C$47,IF(J$1="Temp",IOCBaseTableData!K10*SlopeTemp+InterTemp,IOCBaseTableData!K10*$B$46+$C$46)))</f>
        <v>4.2911985665676964</v>
      </c>
      <c r="K9" s="18">
        <f>IF(IOCBaseTableData!L10="","",IF(K$1="Enthalpy",IOCBaseTableData!L10*$B$47+$C$47,IF(K$1="Temp",IOCBaseTableData!L10*SlopeTemp+InterTemp,IOCBaseTableData!L10*$B$46+$C$46)))</f>
        <v>79.651863003550673</v>
      </c>
      <c r="L9" s="18">
        <f>IF(IOCBaseTableData!M10="","",IF(L$1="Enthalpy",IOCBaseTableData!M10*$B$47+$C$47,IF(L$1="Temp",IOCBaseTableData!M10*SlopeTemp+InterTemp,IOCBaseTableData!M10*$B$46+$C$46)))</f>
        <v>56.44936183959036</v>
      </c>
      <c r="M9" s="18">
        <f>IF(IOCBaseTableData!N10="","",IF(M$1="Enthalpy",IOCBaseTableData!N10*$B$47+$C$47,IF(M$1="Temp",IOCBaseTableData!N10*SlopeTemp+InterTemp,IOCBaseTableData!N10*$B$46+$C$46)))</f>
        <v>7.8736488023701074</v>
      </c>
      <c r="N9" s="18">
        <f>IF(IOCBaseTableData!O10="","",IF(N$1="Enthalpy",IOCBaseTableData!O10*$B$47+$C$47,IF(N$1="Temp",IOCBaseTableData!O10*SlopeTemp+InterTemp,IOCBaseTableData!O10*$B$46+$C$46)))</f>
        <v>21.473587642827564</v>
      </c>
      <c r="O9" s="18">
        <f>IF(IOCBaseTableData!P10="","",IF(O$1="Enthalpy",IOCBaseTableData!P10*$B$47+$C$47,IF(O$1="Temp",IOCBaseTableData!P10*SlopeTemp+InterTemp,IOCBaseTableData!P10*$B$46+$C$46)))</f>
        <v>0</v>
      </c>
      <c r="P9" s="18">
        <f>IF(IOCBaseTableData!Q10="","",IF(P$1="Enthalpy",IOCBaseTableData!Q10*$B$47+$C$47,IF(P$1="Temp",IOCBaseTableData!Q10*SlopeTemp+InterTemp,IOCBaseTableData!Q10*$B$46+$C$46)))</f>
        <v>266.47837126260225</v>
      </c>
      <c r="Q9" s="18">
        <f>IF(IOCBaseTableData!R10="","",IF(Q$1="Enthalpy",IOCBaseTableData!R10*$B$47+$C$47,IF(Q$1="Temp",IOCBaseTableData!R10*SlopeTemp+InterTemp,IOCBaseTableData!R10*$B$46+$C$46)))</f>
        <v>0</v>
      </c>
      <c r="R9" s="18">
        <f>IF(IOCBaseTableData!S10="","",IF(R$1="Enthalpy",IOCBaseTableData!S10*$B$47+$C$47,IF(R$1="Temp",IOCBaseTableData!S10*SlopeTemp+InterTemp,IOCBaseTableData!S10*$B$46+$C$46)))</f>
        <v>24428.480860849428</v>
      </c>
      <c r="S9" s="18">
        <f>IF(IOCBaseTableData!T10="","",IF(S$1="Enthalpy",IOCBaseTableData!T10*$B$47+$C$47,IF(S$1="Temp",IOCBaseTableData!T10*SlopeTemp+InterTemp,IOCBaseTableData!T10*$B$46+$C$46)))</f>
        <v>175.36763241642493</v>
      </c>
      <c r="T9" s="18" t="str">
        <f>IF(IOCBaseTableData!U10="","",IF(T$1="Enthalpy",IOCBaseTableData!U10*$B$47+$C$47,IF(T$1="Temp",IOCBaseTableData!U10*SlopeTemp+InterTemp,IOCBaseTableData!U10*$B$46+$C$46)))</f>
        <v/>
      </c>
      <c r="U9" s="18" t="str">
        <f>IF(IOCBaseTableData!V10="","",IF(U$1="Enthalpy",IOCBaseTableData!V10*$B$47+$C$47,IF(U$1="Temp",IOCBaseTableData!V10*SlopeTemp+InterTemp,IOCBaseTableData!V10*$B$46+$C$46)))</f>
        <v/>
      </c>
      <c r="V9" s="18" t="str">
        <f>IF(IOCBaseTableData!W10="","",IF(V$1="Enthalpy",IOCBaseTableData!W10*$B$47+$C$47,IF(V$1="Temp",IOCBaseTableData!W10*SlopeTemp+InterTemp,IOCBaseTableData!W10*$B$46+$C$46)))</f>
        <v/>
      </c>
      <c r="W9" s="18" t="str">
        <f>IF(IOCBaseTableData!X10="","",IF(W$1="Enthalpy",IOCBaseTableData!X10*$B$47+$C$47,IF(W$1="Temp",IOCBaseTableData!X10*SlopeTemp+InterTemp,IOCBaseTableData!X10*$B$46+$C$46)))</f>
        <v/>
      </c>
      <c r="X9" s="18" t="str">
        <f>IF(IOCBaseTableData!Y10="","",IF(X$1="Enthalpy",IOCBaseTableData!Y10*$B$47+$C$47,IF(X$1="Temp",IOCBaseTableData!Y10*SlopeTemp+InterTemp,IOCBaseTableData!Y10*$B$46+$C$46)))</f>
        <v/>
      </c>
      <c r="Y9" s="18" t="str">
        <f>IF(IOCBaseTableData!Z10="","",IF(Y$1="Enthalpy",IOCBaseTableData!Z10*$B$47+$C$47,IF(Y$1="Temp",IOCBaseTableData!Z10*SlopeTemp+InterTemp,IOCBaseTableData!Z10*$B$46+$C$46)))</f>
        <v/>
      </c>
      <c r="Z9" s="18" t="str">
        <f>IF(IOCBaseTableData!AA10="","",IF(Z$1="Enthalpy",IOCBaseTableData!AA10*$B$47+$C$47,IF(Z$1="Temp",IOCBaseTableData!AA10*SlopeTemp+InterTemp,IOCBaseTableData!AA10*$B$46+$C$46)))</f>
        <v/>
      </c>
      <c r="AA9" s="18" t="str">
        <f>IF(IOCBaseTableData!AB10="","",IF(AA$1="Enthalpy",IOCBaseTableData!AB10*$B$47+$C$47,IF(AA$1="Temp",IOCBaseTableData!AB10*SlopeTemp+InterTemp,IOCBaseTableData!AB10*$B$46+$C$46)))</f>
        <v/>
      </c>
      <c r="AB9" s="18" t="str">
        <f>IF(IOCBaseTableData!AC10="","",IF(AB$1="Enthalpy",IOCBaseTableData!AC10*$B$47+$C$47,IF(AB$1="Temp",IOCBaseTableData!AC10*SlopeTemp+InterTemp,IOCBaseTableData!AC10*$B$46+$C$46)))</f>
        <v/>
      </c>
      <c r="AC9" s="18" t="str">
        <f>IF(IOCBaseTableData!AD10="","",IF(AC$1="Enthalpy",IOCBaseTableData!AD10*$B$47+$C$47,IF(AC$1="Temp",IOCBaseTableData!AD10*SlopeTemp+InterTemp,IOCBaseTableData!AD10*$B$46+$C$46)))</f>
        <v/>
      </c>
      <c r="AD9" s="18" t="str">
        <f>IF(IOCBaseTableData!AE10="","",IF(AD$1="Enthalpy",IOCBaseTableData!AE10*$B$47+$C$47,IF(AD$1="Temp",IOCBaseTableData!AE10*SlopeTemp+InterTemp,IOCBaseTableData!AE10*$B$46+$C$46)))</f>
        <v/>
      </c>
      <c r="AE9" s="18" t="str">
        <f>IF(IOCBaseTableData!AF10="","",IF(AE$1="Enthalpy",IOCBaseTableData!AF10*$B$47+$C$47,IF(AE$1="Temp",IOCBaseTableData!AF10*SlopeTemp+InterTemp,IOCBaseTableData!AF10*$B$46+$C$46)))</f>
        <v/>
      </c>
      <c r="AF9" s="18" t="str">
        <f>IF(IOCBaseTableData!AG10="","",IF(AF$1="Enthalpy",IOCBaseTableData!AG10*$B$47+$C$47,IF(AF$1="Temp",IOCBaseTableData!AG10*SlopeTemp+InterTemp,IOCBaseTableData!AG10*$B$46+$C$46)))</f>
        <v/>
      </c>
      <c r="AG9" s="18" t="str">
        <f>IF(IOCBaseTableData!AH10="","",IF(AG$1="Enthalpy",IOCBaseTableData!AH10*$B$47+$C$47,IF(AG$1="Temp",IOCBaseTableData!AH10*SlopeTemp+InterTemp,IOCBaseTableData!AH10*$B$46+$C$46)))</f>
        <v/>
      </c>
      <c r="AH9" s="18" t="str">
        <f>IF(IOCBaseTableData!AI10="","",IF(AH$1="Enthalpy",IOCBaseTableData!AI10*$B$47+$C$47,IF(AH$1="Temp",IOCBaseTableData!AI10*SlopeTemp+InterTemp,IOCBaseTableData!AI10*$B$46+$C$46)))</f>
        <v/>
      </c>
      <c r="AI9" s="18" t="str">
        <f>IF(IOCBaseTableData!AJ10="","",IF(AI$1="Enthalpy",IOCBaseTableData!AJ10*$B$47+$C$47,IF(AI$1="Temp",IOCBaseTableData!AJ10*SlopeTemp+InterTemp,IOCBaseTableData!AJ10*$B$46+$C$46)))</f>
        <v/>
      </c>
      <c r="AJ9" s="18" t="str">
        <f>IF(IOCBaseTableData!AK10="","",IF(AJ$1="Enthalpy",IOCBaseTableData!AK10*$B$47+$C$47,IF(AJ$1="Temp",IOCBaseTableData!AK10*SlopeTemp+InterTemp,IOCBaseTableData!AK10*$B$46+$C$46)))</f>
        <v/>
      </c>
    </row>
    <row r="10" spans="1:36" x14ac:dyDescent="0.15">
      <c r="A10" s="13" t="str">
        <f>IF(IOCBaseTableData!A11="","",IOCBaseTableData!A11)</f>
        <v>Blast without additional oxygen</v>
      </c>
      <c r="B10" s="18">
        <f>IF(IOCBaseTableData!C11="","",IF(B$1="Enthalpy",IOCBaseTableData!C11*$B$47+$C$47,IF(B$1="Temp",IOCBaseTableData!C11*SlopeTemp+InterTemp,IOCBaseTableData!C11*$B$46+$C$46)))</f>
        <v>537159.84359448601</v>
      </c>
      <c r="C10" s="21">
        <f>IF(IOCBaseTableData!D11="","",IOCBaseTableData!D11)</f>
        <v>0.92290593188980796</v>
      </c>
      <c r="D10" s="18">
        <f>IF(IOCBaseTableData!E11="","",IF(D$1="Enthalpy",IOCBaseTableData!E11*$B$47+$C$47,IF(D$1="Temp",IOCBaseTableData!E11*SlopeTemp+InterTemp,IOCBaseTableData!E11*$B$46+$C$46)))</f>
        <v>0</v>
      </c>
      <c r="E10" s="18">
        <f>IF(IOCBaseTableData!F11="","",IF(E$1="Enthalpy",IOCBaseTableData!F11*$B$47+$C$47,IF(E$1="Temp",IOCBaseTableData!F11*SlopeTemp+InterTemp,IOCBaseTableData!F11*$B$46+$C$46)))</f>
        <v>0</v>
      </c>
      <c r="F10" s="18">
        <f>IF(IOCBaseTableData!G11="","",IF(F$1="Enthalpy",IOCBaseTableData!G11*$B$47+$C$47,IF(F$1="Temp",IOCBaseTableData!G11*SlopeTemp+InterTemp,IOCBaseTableData!G11*$B$46+$C$46)))</f>
        <v>0</v>
      </c>
      <c r="G10" s="18">
        <f>IF(IOCBaseTableData!H11="","",IF(G$1="Enthalpy",IOCBaseTableData!H11*$B$47+$C$47,IF(G$1="Temp",IOCBaseTableData!H11*SlopeTemp+InterTemp,IOCBaseTableData!H11*$B$46+$C$46)))</f>
        <v>0</v>
      </c>
      <c r="H10" s="18">
        <f>IF(IOCBaseTableData!I11="","",IF(H$1="Enthalpy",IOCBaseTableData!I11*$B$47+$C$47,IF(H$1="Temp",IOCBaseTableData!I11*SlopeTemp+InterTemp,IOCBaseTableData!I11*$B$46+$C$46)))</f>
        <v>0</v>
      </c>
      <c r="I10" s="18">
        <f>IF(IOCBaseTableData!J11="","",IF(I$1="Enthalpy",IOCBaseTableData!J11*$B$47+$C$47,IF(I$1="Temp",IOCBaseTableData!J11*SlopeTemp+InterTemp,IOCBaseTableData!J11*$B$46+$C$46)))</f>
        <v>0</v>
      </c>
      <c r="J10" s="18">
        <f>IF(IOCBaseTableData!K11="","",IF(J$1="Enthalpy",IOCBaseTableData!K11*$B$47+$C$47,IF(J$1="Temp",IOCBaseTableData!K11*SlopeTemp+InterTemp,IOCBaseTableData!K11*$B$46+$C$46)))</f>
        <v>0</v>
      </c>
      <c r="K10" s="18">
        <f>IF(IOCBaseTableData!L11="","",IF(K$1="Enthalpy",IOCBaseTableData!L11*$B$47+$C$47,IF(K$1="Temp",IOCBaseTableData!L11*SlopeTemp+InterTemp,IOCBaseTableData!L11*$B$46+$C$46)))</f>
        <v>0</v>
      </c>
      <c r="L10" s="18">
        <f>IF(IOCBaseTableData!M11="","",IF(L$1="Enthalpy",IOCBaseTableData!M11*$B$47+$C$47,IF(L$1="Temp",IOCBaseTableData!M11*SlopeTemp+InterTemp,IOCBaseTableData!M11*$B$46+$C$46)))</f>
        <v>0</v>
      </c>
      <c r="M10" s="18">
        <f>IF(IOCBaseTableData!N11="","",IF(M$1="Enthalpy",IOCBaseTableData!N11*$B$47+$C$47,IF(M$1="Temp",IOCBaseTableData!N11*SlopeTemp+InterTemp,IOCBaseTableData!N11*$B$46+$C$46)))</f>
        <v>0</v>
      </c>
      <c r="N10" s="18">
        <f>IF(IOCBaseTableData!O11="","",IF(N$1="Enthalpy",IOCBaseTableData!O11*$B$47+$C$47,IF(N$1="Temp",IOCBaseTableData!O11*SlopeTemp+InterTemp,IOCBaseTableData!O11*$B$46+$C$46)))</f>
        <v>0</v>
      </c>
      <c r="O10" s="18">
        <f>IF(IOCBaseTableData!P11="","",IF(O$1="Enthalpy",IOCBaseTableData!P11*$B$47+$C$47,IF(O$1="Temp",IOCBaseTableData!P11*SlopeTemp+InterTemp,IOCBaseTableData!P11*$B$46+$C$46)))</f>
        <v>0</v>
      </c>
      <c r="P10" s="18">
        <f>IF(IOCBaseTableData!Q11="","",IF(P$1="Enthalpy",IOCBaseTableData!Q11*$B$47+$C$47,IF(P$1="Temp",IOCBaseTableData!Q11*SlopeTemp+InterTemp,IOCBaseTableData!Q11*$B$46+$C$46)))</f>
        <v>782.93174436413278</v>
      </c>
      <c r="Q10" s="18">
        <f>IF(IOCBaseTableData!R11="","",IF(Q$1="Enthalpy",IOCBaseTableData!R11*$B$47+$C$47,IF(Q$1="Temp",IOCBaseTableData!R11*SlopeTemp+InterTemp,IOCBaseTableData!R11*$B$46+$C$46)))</f>
        <v>406660.44502243801</v>
      </c>
      <c r="R10" s="18">
        <f>IF(IOCBaseTableData!S11="","",IF(R$1="Enthalpy",IOCBaseTableData!S11*$B$47+$C$47,IF(R$1="Temp",IOCBaseTableData!S11*SlopeTemp+InterTemp,IOCBaseTableData!S11*$B$46+$C$46)))</f>
        <v>129716.52890293513</v>
      </c>
      <c r="S10" s="18">
        <f>IF(IOCBaseTableData!T11="","",IF(S$1="Enthalpy",IOCBaseTableData!T11*$B$47+$C$47,IF(S$1="Temp",IOCBaseTableData!T11*SlopeTemp+InterTemp,IOCBaseTableData!T11*$B$46+$C$46)))</f>
        <v>0</v>
      </c>
      <c r="T10" s="18" t="str">
        <f>IF(IOCBaseTableData!U11="","",IF(T$1="Enthalpy",IOCBaseTableData!U11*$B$47+$C$47,IF(T$1="Temp",IOCBaseTableData!U11*SlopeTemp+InterTemp,IOCBaseTableData!U11*$B$46+$C$46)))</f>
        <v/>
      </c>
      <c r="U10" s="18" t="str">
        <f>IF(IOCBaseTableData!V11="","",IF(U$1="Enthalpy",IOCBaseTableData!V11*$B$47+$C$47,IF(U$1="Temp",IOCBaseTableData!V11*SlopeTemp+InterTemp,IOCBaseTableData!V11*$B$46+$C$46)))</f>
        <v/>
      </c>
      <c r="V10" s="18" t="str">
        <f>IF(IOCBaseTableData!W11="","",IF(V$1="Enthalpy",IOCBaseTableData!W11*$B$47+$C$47,IF(V$1="Temp",IOCBaseTableData!W11*SlopeTemp+InterTemp,IOCBaseTableData!W11*$B$46+$C$46)))</f>
        <v/>
      </c>
      <c r="W10" s="18" t="str">
        <f>IF(IOCBaseTableData!X11="","",IF(W$1="Enthalpy",IOCBaseTableData!X11*$B$47+$C$47,IF(W$1="Temp",IOCBaseTableData!X11*SlopeTemp+InterTemp,IOCBaseTableData!X11*$B$46+$C$46)))</f>
        <v/>
      </c>
      <c r="X10" s="18" t="str">
        <f>IF(IOCBaseTableData!Y11="","",IF(X$1="Enthalpy",IOCBaseTableData!Y11*$B$47+$C$47,IF(X$1="Temp",IOCBaseTableData!Y11*SlopeTemp+InterTemp,IOCBaseTableData!Y11*$B$46+$C$46)))</f>
        <v/>
      </c>
      <c r="Y10" s="18" t="str">
        <f>IF(IOCBaseTableData!Z11="","",IF(Y$1="Enthalpy",IOCBaseTableData!Z11*$B$47+$C$47,IF(Y$1="Temp",IOCBaseTableData!Z11*SlopeTemp+InterTemp,IOCBaseTableData!Z11*$B$46+$C$46)))</f>
        <v/>
      </c>
      <c r="Z10" s="18" t="str">
        <f>IF(IOCBaseTableData!AA11="","",IF(Z$1="Enthalpy",IOCBaseTableData!AA11*$B$47+$C$47,IF(Z$1="Temp",IOCBaseTableData!AA11*SlopeTemp+InterTemp,IOCBaseTableData!AA11*$B$46+$C$46)))</f>
        <v/>
      </c>
      <c r="AA10" s="18" t="str">
        <f>IF(IOCBaseTableData!AB11="","",IF(AA$1="Enthalpy",IOCBaseTableData!AB11*$B$47+$C$47,IF(AA$1="Temp",IOCBaseTableData!AB11*SlopeTemp+InterTemp,IOCBaseTableData!AB11*$B$46+$C$46)))</f>
        <v/>
      </c>
      <c r="AB10" s="18" t="str">
        <f>IF(IOCBaseTableData!AC11="","",IF(AB$1="Enthalpy",IOCBaseTableData!AC11*$B$47+$C$47,IF(AB$1="Temp",IOCBaseTableData!AC11*SlopeTemp+InterTemp,IOCBaseTableData!AC11*$B$46+$C$46)))</f>
        <v/>
      </c>
      <c r="AC10" s="18" t="str">
        <f>IF(IOCBaseTableData!AD11="","",IF(AC$1="Enthalpy",IOCBaseTableData!AD11*$B$47+$C$47,IF(AC$1="Temp",IOCBaseTableData!AD11*SlopeTemp+InterTemp,IOCBaseTableData!AD11*$B$46+$C$46)))</f>
        <v/>
      </c>
      <c r="AD10" s="18" t="str">
        <f>IF(IOCBaseTableData!AE11="","",IF(AD$1="Enthalpy",IOCBaseTableData!AE11*$B$47+$C$47,IF(AD$1="Temp",IOCBaseTableData!AE11*SlopeTemp+InterTemp,IOCBaseTableData!AE11*$B$46+$C$46)))</f>
        <v/>
      </c>
      <c r="AE10" s="18" t="str">
        <f>IF(IOCBaseTableData!AF11="","",IF(AE$1="Enthalpy",IOCBaseTableData!AF11*$B$47+$C$47,IF(AE$1="Temp",IOCBaseTableData!AF11*SlopeTemp+InterTemp,IOCBaseTableData!AF11*$B$46+$C$46)))</f>
        <v/>
      </c>
      <c r="AF10" s="18" t="str">
        <f>IF(IOCBaseTableData!AG11="","",IF(AF$1="Enthalpy",IOCBaseTableData!AG11*$B$47+$C$47,IF(AF$1="Temp",IOCBaseTableData!AG11*SlopeTemp+InterTemp,IOCBaseTableData!AG11*$B$46+$C$46)))</f>
        <v/>
      </c>
      <c r="AG10" s="18" t="str">
        <f>IF(IOCBaseTableData!AH11="","",IF(AG$1="Enthalpy",IOCBaseTableData!AH11*$B$47+$C$47,IF(AG$1="Temp",IOCBaseTableData!AH11*SlopeTemp+InterTemp,IOCBaseTableData!AH11*$B$46+$C$46)))</f>
        <v/>
      </c>
      <c r="AH10" s="18" t="str">
        <f>IF(IOCBaseTableData!AI11="","",IF(AH$1="Enthalpy",IOCBaseTableData!AI11*$B$47+$C$47,IF(AH$1="Temp",IOCBaseTableData!AI11*SlopeTemp+InterTemp,IOCBaseTableData!AI11*$B$46+$C$46)))</f>
        <v/>
      </c>
      <c r="AI10" s="18" t="str">
        <f>IF(IOCBaseTableData!AJ11="","",IF(AI$1="Enthalpy",IOCBaseTableData!AJ11*$B$47+$C$47,IF(AI$1="Temp",IOCBaseTableData!AJ11*SlopeTemp+InterTemp,IOCBaseTableData!AJ11*$B$46+$C$46)))</f>
        <v/>
      </c>
      <c r="AJ10" s="18" t="str">
        <f>IF(IOCBaseTableData!AK11="","",IF(AJ$1="Enthalpy",IOCBaseTableData!AK11*$B$47+$C$47,IF(AJ$1="Temp",IOCBaseTableData!AK11*SlopeTemp+InterTemp,IOCBaseTableData!AK11*$B$46+$C$46)))</f>
        <v/>
      </c>
    </row>
    <row r="11" spans="1:36" x14ac:dyDescent="0.15">
      <c r="A11" s="13" t="str">
        <f>IF(IOCBaseTableData!A12="","",IOCBaseTableData!A12)</f>
        <v>Blast additional oxygen</v>
      </c>
      <c r="B11" s="18">
        <f>IF(IOCBaseTableData!C12="","",IF(B$1="Enthalpy",IOCBaseTableData!C12*$B$47+$C$47,IF(B$1="Temp",IOCBaseTableData!C12*SlopeTemp+InterTemp,IOCBaseTableData!C12*$B$46+$C$46)))</f>
        <v>35170.513801646543</v>
      </c>
      <c r="C11" s="21">
        <f>IF(IOCBaseTableData!D12="","",IOCBaseTableData!D12)</f>
        <v>0.95784153988924603</v>
      </c>
      <c r="D11" s="18">
        <f>IF(IOCBaseTableData!E12="","",IF(D$1="Enthalpy",IOCBaseTableData!E12*$B$47+$C$47,IF(D$1="Temp",IOCBaseTableData!E12*SlopeTemp+InterTemp,IOCBaseTableData!E12*$B$46+$C$46)))</f>
        <v>0</v>
      </c>
      <c r="E11" s="18">
        <f>IF(IOCBaseTableData!F12="","",IF(E$1="Enthalpy",IOCBaseTableData!F12*$B$47+$C$47,IF(E$1="Temp",IOCBaseTableData!F12*SlopeTemp+InterTemp,IOCBaseTableData!F12*$B$46+$C$46)))</f>
        <v>0</v>
      </c>
      <c r="F11" s="18">
        <f>IF(IOCBaseTableData!G12="","",IF(F$1="Enthalpy",IOCBaseTableData!G12*$B$47+$C$47,IF(F$1="Temp",IOCBaseTableData!G12*SlopeTemp+InterTemp,IOCBaseTableData!G12*$B$46+$C$46)))</f>
        <v>0</v>
      </c>
      <c r="G11" s="18">
        <f>IF(IOCBaseTableData!H12="","",IF(G$1="Enthalpy",IOCBaseTableData!H12*$B$47+$C$47,IF(G$1="Temp",IOCBaseTableData!H12*SlopeTemp+InterTemp,IOCBaseTableData!H12*$B$46+$C$46)))</f>
        <v>0</v>
      </c>
      <c r="H11" s="18">
        <f>IF(IOCBaseTableData!I12="","",IF(H$1="Enthalpy",IOCBaseTableData!I12*$B$47+$C$47,IF(H$1="Temp",IOCBaseTableData!I12*SlopeTemp+InterTemp,IOCBaseTableData!I12*$B$46+$C$46)))</f>
        <v>0</v>
      </c>
      <c r="I11" s="18">
        <f>IF(IOCBaseTableData!J12="","",IF(I$1="Enthalpy",IOCBaseTableData!J12*$B$47+$C$47,IF(I$1="Temp",IOCBaseTableData!J12*SlopeTemp+InterTemp,IOCBaseTableData!J12*$B$46+$C$46)))</f>
        <v>0</v>
      </c>
      <c r="J11" s="18">
        <f>IF(IOCBaseTableData!K12="","",IF(J$1="Enthalpy",IOCBaseTableData!K12*$B$47+$C$47,IF(J$1="Temp",IOCBaseTableData!K12*SlopeTemp+InterTemp,IOCBaseTableData!K12*$B$46+$C$46)))</f>
        <v>0</v>
      </c>
      <c r="K11" s="18">
        <f>IF(IOCBaseTableData!L12="","",IF(K$1="Enthalpy",IOCBaseTableData!L12*$B$47+$C$47,IF(K$1="Temp",IOCBaseTableData!L12*SlopeTemp+InterTemp,IOCBaseTableData!L12*$B$46+$C$46)))</f>
        <v>0</v>
      </c>
      <c r="L11" s="18">
        <f>IF(IOCBaseTableData!M12="","",IF(L$1="Enthalpy",IOCBaseTableData!M12*$B$47+$C$47,IF(L$1="Temp",IOCBaseTableData!M12*SlopeTemp+InterTemp,IOCBaseTableData!M12*$B$46+$C$46)))</f>
        <v>0</v>
      </c>
      <c r="M11" s="18">
        <f>IF(IOCBaseTableData!N12="","",IF(M$1="Enthalpy",IOCBaseTableData!N12*$B$47+$C$47,IF(M$1="Temp",IOCBaseTableData!N12*SlopeTemp+InterTemp,IOCBaseTableData!N12*$B$46+$C$46)))</f>
        <v>0</v>
      </c>
      <c r="N11" s="18">
        <f>IF(IOCBaseTableData!O12="","",IF(N$1="Enthalpy",IOCBaseTableData!O12*$B$47+$C$47,IF(N$1="Temp",IOCBaseTableData!O12*SlopeTemp+InterTemp,IOCBaseTableData!O12*$B$46+$C$46)))</f>
        <v>0</v>
      </c>
      <c r="O11" s="18">
        <f>IF(IOCBaseTableData!P12="","",IF(O$1="Enthalpy",IOCBaseTableData!P12*$B$47+$C$47,IF(O$1="Temp",IOCBaseTableData!P12*SlopeTemp+InterTemp,IOCBaseTableData!P12*$B$46+$C$46)))</f>
        <v>0</v>
      </c>
      <c r="P11" s="18">
        <f>IF(IOCBaseTableData!Q12="","",IF(P$1="Enthalpy",IOCBaseTableData!Q12*$B$47+$C$47,IF(P$1="Temp",IOCBaseTableData!Q12*SlopeTemp+InterTemp,IOCBaseTableData!Q12*$B$46+$C$46)))</f>
        <v>0</v>
      </c>
      <c r="Q11" s="18">
        <f>IF(IOCBaseTableData!R12="","",IF(Q$1="Enthalpy",IOCBaseTableData!R12*$B$47+$C$47,IF(Q$1="Temp",IOCBaseTableData!R12*SlopeTemp+InterTemp,IOCBaseTableData!R12*$B$46+$C$46)))</f>
        <v>73.918291832791198</v>
      </c>
      <c r="R11" s="18">
        <f>IF(IOCBaseTableData!S12="","",IF(R$1="Enthalpy",IOCBaseTableData!S12*$B$47+$C$47,IF(R$1="Temp",IOCBaseTableData!S12*SlopeTemp+InterTemp,IOCBaseTableData!S12*$B$46+$C$46)))</f>
        <v>35096.595509813764</v>
      </c>
      <c r="S11" s="18">
        <f>IF(IOCBaseTableData!T12="","",IF(S$1="Enthalpy",IOCBaseTableData!T12*$B$47+$C$47,IF(S$1="Temp",IOCBaseTableData!T12*SlopeTemp+InterTemp,IOCBaseTableData!T12*$B$46+$C$46)))</f>
        <v>0</v>
      </c>
      <c r="T11" s="18" t="str">
        <f>IF(IOCBaseTableData!U12="","",IF(T$1="Enthalpy",IOCBaseTableData!U12*$B$47+$C$47,IF(T$1="Temp",IOCBaseTableData!U12*SlopeTemp+InterTemp,IOCBaseTableData!U12*$B$46+$C$46)))</f>
        <v/>
      </c>
      <c r="U11" s="18" t="str">
        <f>IF(IOCBaseTableData!V12="","",IF(U$1="Enthalpy",IOCBaseTableData!V12*$B$47+$C$47,IF(U$1="Temp",IOCBaseTableData!V12*SlopeTemp+InterTemp,IOCBaseTableData!V12*$B$46+$C$46)))</f>
        <v/>
      </c>
      <c r="V11" s="18" t="str">
        <f>IF(IOCBaseTableData!W12="","",IF(V$1="Enthalpy",IOCBaseTableData!W12*$B$47+$C$47,IF(V$1="Temp",IOCBaseTableData!W12*SlopeTemp+InterTemp,IOCBaseTableData!W12*$B$46+$C$46)))</f>
        <v/>
      </c>
      <c r="W11" s="18" t="str">
        <f>IF(IOCBaseTableData!X12="","",IF(W$1="Enthalpy",IOCBaseTableData!X12*$B$47+$C$47,IF(W$1="Temp",IOCBaseTableData!X12*SlopeTemp+InterTemp,IOCBaseTableData!X12*$B$46+$C$46)))</f>
        <v/>
      </c>
      <c r="X11" s="18" t="str">
        <f>IF(IOCBaseTableData!Y12="","",IF(X$1="Enthalpy",IOCBaseTableData!Y12*$B$47+$C$47,IF(X$1="Temp",IOCBaseTableData!Y12*SlopeTemp+InterTemp,IOCBaseTableData!Y12*$B$46+$C$46)))</f>
        <v/>
      </c>
      <c r="Y11" s="18" t="str">
        <f>IF(IOCBaseTableData!Z12="","",IF(Y$1="Enthalpy",IOCBaseTableData!Z12*$B$47+$C$47,IF(Y$1="Temp",IOCBaseTableData!Z12*SlopeTemp+InterTemp,IOCBaseTableData!Z12*$B$46+$C$46)))</f>
        <v/>
      </c>
      <c r="Z11" s="18" t="str">
        <f>IF(IOCBaseTableData!AA12="","",IF(Z$1="Enthalpy",IOCBaseTableData!AA12*$B$47+$C$47,IF(Z$1="Temp",IOCBaseTableData!AA12*SlopeTemp+InterTemp,IOCBaseTableData!AA12*$B$46+$C$46)))</f>
        <v/>
      </c>
      <c r="AA11" s="18" t="str">
        <f>IF(IOCBaseTableData!AB12="","",IF(AA$1="Enthalpy",IOCBaseTableData!AB12*$B$47+$C$47,IF(AA$1="Temp",IOCBaseTableData!AB12*SlopeTemp+InterTemp,IOCBaseTableData!AB12*$B$46+$C$46)))</f>
        <v/>
      </c>
      <c r="AB11" s="18" t="str">
        <f>IF(IOCBaseTableData!AC12="","",IF(AB$1="Enthalpy",IOCBaseTableData!AC12*$B$47+$C$47,IF(AB$1="Temp",IOCBaseTableData!AC12*SlopeTemp+InterTemp,IOCBaseTableData!AC12*$B$46+$C$46)))</f>
        <v/>
      </c>
      <c r="AC11" s="18" t="str">
        <f>IF(IOCBaseTableData!AD12="","",IF(AC$1="Enthalpy",IOCBaseTableData!AD12*$B$47+$C$47,IF(AC$1="Temp",IOCBaseTableData!AD12*SlopeTemp+InterTemp,IOCBaseTableData!AD12*$B$46+$C$46)))</f>
        <v/>
      </c>
      <c r="AD11" s="18" t="str">
        <f>IF(IOCBaseTableData!AE12="","",IF(AD$1="Enthalpy",IOCBaseTableData!AE12*$B$47+$C$47,IF(AD$1="Temp",IOCBaseTableData!AE12*SlopeTemp+InterTemp,IOCBaseTableData!AE12*$B$46+$C$46)))</f>
        <v/>
      </c>
      <c r="AE11" s="18" t="str">
        <f>IF(IOCBaseTableData!AF12="","",IF(AE$1="Enthalpy",IOCBaseTableData!AF12*$B$47+$C$47,IF(AE$1="Temp",IOCBaseTableData!AF12*SlopeTemp+InterTemp,IOCBaseTableData!AF12*$B$46+$C$46)))</f>
        <v/>
      </c>
      <c r="AF11" s="18" t="str">
        <f>IF(IOCBaseTableData!AG12="","",IF(AF$1="Enthalpy",IOCBaseTableData!AG12*$B$47+$C$47,IF(AF$1="Temp",IOCBaseTableData!AG12*SlopeTemp+InterTemp,IOCBaseTableData!AG12*$B$46+$C$46)))</f>
        <v/>
      </c>
      <c r="AG11" s="18" t="str">
        <f>IF(IOCBaseTableData!AH12="","",IF(AG$1="Enthalpy",IOCBaseTableData!AH12*$B$47+$C$47,IF(AG$1="Temp",IOCBaseTableData!AH12*SlopeTemp+InterTemp,IOCBaseTableData!AH12*$B$46+$C$46)))</f>
        <v/>
      </c>
      <c r="AH11" s="18" t="str">
        <f>IF(IOCBaseTableData!AI12="","",IF(AH$1="Enthalpy",IOCBaseTableData!AI12*$B$47+$C$47,IF(AH$1="Temp",IOCBaseTableData!AI12*SlopeTemp+InterTemp,IOCBaseTableData!AI12*$B$46+$C$46)))</f>
        <v/>
      </c>
      <c r="AI11" s="18" t="str">
        <f>IF(IOCBaseTableData!AJ12="","",IF(AI$1="Enthalpy",IOCBaseTableData!AJ12*$B$47+$C$47,IF(AI$1="Temp",IOCBaseTableData!AJ12*SlopeTemp+InterTemp,IOCBaseTableData!AJ12*$B$46+$C$46)))</f>
        <v/>
      </c>
      <c r="AJ11" s="18" t="str">
        <f>IF(IOCBaseTableData!AK12="","",IF(AJ$1="Enthalpy",IOCBaseTableData!AK12*$B$47+$C$47,IF(AJ$1="Temp",IOCBaseTableData!AK12*SlopeTemp+InterTemp,IOCBaseTableData!AK12*$B$46+$C$46)))</f>
        <v/>
      </c>
    </row>
    <row r="12" spans="1:36" x14ac:dyDescent="0.15">
      <c r="A12" s="13" t="str">
        <f>IF(IOCBaseTableData!A13="","",IOCBaseTableData!A13)</f>
        <v/>
      </c>
      <c r="B12" s="18" t="str">
        <f>IF(IOCBaseTableData!C13="","",IF(B$1="Enthalpy",IOCBaseTableData!C13*$B$47+$C$47,IF(B$1="Temp",IOCBaseTableData!C13*SlopeTemp+InterTemp,IOCBaseTableData!C13*$B$46+$C$46)))</f>
        <v/>
      </c>
      <c r="C12" s="21" t="str">
        <f>IF(IOCBaseTableData!D13="","",IOCBaseTableData!D13)</f>
        <v/>
      </c>
      <c r="D12" s="18" t="str">
        <f>IF(IOCBaseTableData!E13="","",IF(D$1="Enthalpy",IOCBaseTableData!E13*$B$47+$C$47,IF(D$1="Temp",IOCBaseTableData!E13*SlopeTemp+InterTemp,IOCBaseTableData!E13*$B$46+$C$46)))</f>
        <v/>
      </c>
      <c r="E12" s="18" t="str">
        <f>IF(IOCBaseTableData!F13="","",IF(E$1="Enthalpy",IOCBaseTableData!F13*$B$47+$C$47,IF(E$1="Temp",IOCBaseTableData!F13*SlopeTemp+InterTemp,IOCBaseTableData!F13*$B$46+$C$46)))</f>
        <v/>
      </c>
      <c r="F12" s="18" t="str">
        <f>IF(IOCBaseTableData!G13="","",IF(F$1="Enthalpy",IOCBaseTableData!G13*$B$47+$C$47,IF(F$1="Temp",IOCBaseTableData!G13*SlopeTemp+InterTemp,IOCBaseTableData!G13*$B$46+$C$46)))</f>
        <v/>
      </c>
      <c r="G12" s="18" t="str">
        <f>IF(IOCBaseTableData!H13="","",IF(G$1="Enthalpy",IOCBaseTableData!H13*$B$47+$C$47,IF(G$1="Temp",IOCBaseTableData!H13*SlopeTemp+InterTemp,IOCBaseTableData!H13*$B$46+$C$46)))</f>
        <v/>
      </c>
      <c r="H12" s="18" t="str">
        <f>IF(IOCBaseTableData!I13="","",IF(H$1="Enthalpy",IOCBaseTableData!I13*$B$47+$C$47,IF(H$1="Temp",IOCBaseTableData!I13*SlopeTemp+InterTemp,IOCBaseTableData!I13*$B$46+$C$46)))</f>
        <v/>
      </c>
      <c r="I12" s="18" t="str">
        <f>IF(IOCBaseTableData!J13="","",IF(I$1="Enthalpy",IOCBaseTableData!J13*$B$47+$C$47,IF(I$1="Temp",IOCBaseTableData!J13*SlopeTemp+InterTemp,IOCBaseTableData!J13*$B$46+$C$46)))</f>
        <v/>
      </c>
      <c r="J12" s="18" t="str">
        <f>IF(IOCBaseTableData!K13="","",IF(J$1="Enthalpy",IOCBaseTableData!K13*$B$47+$C$47,IF(J$1="Temp",IOCBaseTableData!K13*SlopeTemp+InterTemp,IOCBaseTableData!K13*$B$46+$C$46)))</f>
        <v/>
      </c>
      <c r="K12" s="18" t="str">
        <f>IF(IOCBaseTableData!L13="","",IF(K$1="Enthalpy",IOCBaseTableData!L13*$B$47+$C$47,IF(K$1="Temp",IOCBaseTableData!L13*SlopeTemp+InterTemp,IOCBaseTableData!L13*$B$46+$C$46)))</f>
        <v/>
      </c>
      <c r="L12" s="18" t="str">
        <f>IF(IOCBaseTableData!M13="","",IF(L$1="Enthalpy",IOCBaseTableData!M13*$B$47+$C$47,IF(L$1="Temp",IOCBaseTableData!M13*SlopeTemp+InterTemp,IOCBaseTableData!M13*$B$46+$C$46)))</f>
        <v/>
      </c>
      <c r="M12" s="18" t="str">
        <f>IF(IOCBaseTableData!N13="","",IF(M$1="Enthalpy",IOCBaseTableData!N13*$B$47+$C$47,IF(M$1="Temp",IOCBaseTableData!N13*SlopeTemp+InterTemp,IOCBaseTableData!N13*$B$46+$C$46)))</f>
        <v/>
      </c>
      <c r="N12" s="18" t="str">
        <f>IF(IOCBaseTableData!O13="","",IF(N$1="Enthalpy",IOCBaseTableData!O13*$B$47+$C$47,IF(N$1="Temp",IOCBaseTableData!O13*SlopeTemp+InterTemp,IOCBaseTableData!O13*$B$46+$C$46)))</f>
        <v/>
      </c>
      <c r="O12" s="18" t="str">
        <f>IF(IOCBaseTableData!P13="","",IF(O$1="Enthalpy",IOCBaseTableData!P13*$B$47+$C$47,IF(O$1="Temp",IOCBaseTableData!P13*SlopeTemp+InterTemp,IOCBaseTableData!P13*$B$46+$C$46)))</f>
        <v/>
      </c>
      <c r="P12" s="18" t="str">
        <f>IF(IOCBaseTableData!Q13="","",IF(P$1="Enthalpy",IOCBaseTableData!Q13*$B$47+$C$47,IF(P$1="Temp",IOCBaseTableData!Q13*SlopeTemp+InterTemp,IOCBaseTableData!Q13*$B$46+$C$46)))</f>
        <v/>
      </c>
      <c r="Q12" s="18" t="str">
        <f>IF(IOCBaseTableData!R13="","",IF(Q$1="Enthalpy",IOCBaseTableData!R13*$B$47+$C$47,IF(Q$1="Temp",IOCBaseTableData!R13*SlopeTemp+InterTemp,IOCBaseTableData!R13*$B$46+$C$46)))</f>
        <v/>
      </c>
      <c r="R12" s="18" t="str">
        <f>IF(IOCBaseTableData!S13="","",IF(R$1="Enthalpy",IOCBaseTableData!S13*$B$47+$C$47,IF(R$1="Temp",IOCBaseTableData!S13*SlopeTemp+InterTemp,IOCBaseTableData!S13*$B$46+$C$46)))</f>
        <v/>
      </c>
      <c r="S12" s="18" t="str">
        <f>IF(IOCBaseTableData!T13="","",IF(S$1="Enthalpy",IOCBaseTableData!T13*$B$47+$C$47,IF(S$1="Temp",IOCBaseTableData!T13*SlopeTemp+InterTemp,IOCBaseTableData!T13*$B$46+$C$46)))</f>
        <v/>
      </c>
      <c r="T12" s="18" t="str">
        <f>IF(IOCBaseTableData!U13="","",IF(T$1="Enthalpy",IOCBaseTableData!U13*$B$47+$C$47,IF(T$1="Temp",IOCBaseTableData!U13*SlopeTemp+InterTemp,IOCBaseTableData!U13*$B$46+$C$46)))</f>
        <v/>
      </c>
      <c r="U12" s="18" t="str">
        <f>IF(IOCBaseTableData!V13="","",IF(U$1="Enthalpy",IOCBaseTableData!V13*$B$47+$C$47,IF(U$1="Temp",IOCBaseTableData!V13*SlopeTemp+InterTemp,IOCBaseTableData!V13*$B$46+$C$46)))</f>
        <v/>
      </c>
      <c r="V12" s="18" t="str">
        <f>IF(IOCBaseTableData!W13="","",IF(V$1="Enthalpy",IOCBaseTableData!W13*$B$47+$C$47,IF(V$1="Temp",IOCBaseTableData!W13*SlopeTemp+InterTemp,IOCBaseTableData!W13*$B$46+$C$46)))</f>
        <v/>
      </c>
      <c r="W12" s="18" t="str">
        <f>IF(IOCBaseTableData!X13="","",IF(W$1="Enthalpy",IOCBaseTableData!X13*$B$47+$C$47,IF(W$1="Temp",IOCBaseTableData!X13*SlopeTemp+InterTemp,IOCBaseTableData!X13*$B$46+$C$46)))</f>
        <v/>
      </c>
      <c r="X12" s="18" t="str">
        <f>IF(IOCBaseTableData!Y13="","",IF(X$1="Enthalpy",IOCBaseTableData!Y13*$B$47+$C$47,IF(X$1="Temp",IOCBaseTableData!Y13*SlopeTemp+InterTemp,IOCBaseTableData!Y13*$B$46+$C$46)))</f>
        <v/>
      </c>
      <c r="Y12" s="18" t="str">
        <f>IF(IOCBaseTableData!Z13="","",IF(Y$1="Enthalpy",IOCBaseTableData!Z13*$B$47+$C$47,IF(Y$1="Temp",IOCBaseTableData!Z13*SlopeTemp+InterTemp,IOCBaseTableData!Z13*$B$46+$C$46)))</f>
        <v/>
      </c>
      <c r="Z12" s="18" t="str">
        <f>IF(IOCBaseTableData!AA13="","",IF(Z$1="Enthalpy",IOCBaseTableData!AA13*$B$47+$C$47,IF(Z$1="Temp",IOCBaseTableData!AA13*SlopeTemp+InterTemp,IOCBaseTableData!AA13*$B$46+$C$46)))</f>
        <v/>
      </c>
      <c r="AA12" s="18" t="str">
        <f>IF(IOCBaseTableData!AB13="","",IF(AA$1="Enthalpy",IOCBaseTableData!AB13*$B$47+$C$47,IF(AA$1="Temp",IOCBaseTableData!AB13*SlopeTemp+InterTemp,IOCBaseTableData!AB13*$B$46+$C$46)))</f>
        <v/>
      </c>
      <c r="AB12" s="18" t="str">
        <f>IF(IOCBaseTableData!AC13="","",IF(AB$1="Enthalpy",IOCBaseTableData!AC13*$B$47+$C$47,IF(AB$1="Temp",IOCBaseTableData!AC13*SlopeTemp+InterTemp,IOCBaseTableData!AC13*$B$46+$C$46)))</f>
        <v/>
      </c>
      <c r="AC12" s="18" t="str">
        <f>IF(IOCBaseTableData!AD13="","",IF(AC$1="Enthalpy",IOCBaseTableData!AD13*$B$47+$C$47,IF(AC$1="Temp",IOCBaseTableData!AD13*SlopeTemp+InterTemp,IOCBaseTableData!AD13*$B$46+$C$46)))</f>
        <v/>
      </c>
      <c r="AD12" s="18" t="str">
        <f>IF(IOCBaseTableData!AE13="","",IF(AD$1="Enthalpy",IOCBaseTableData!AE13*$B$47+$C$47,IF(AD$1="Temp",IOCBaseTableData!AE13*SlopeTemp+InterTemp,IOCBaseTableData!AE13*$B$46+$C$46)))</f>
        <v/>
      </c>
      <c r="AE12" s="18" t="str">
        <f>IF(IOCBaseTableData!AF13="","",IF(AE$1="Enthalpy",IOCBaseTableData!AF13*$B$47+$C$47,IF(AE$1="Temp",IOCBaseTableData!AF13*SlopeTemp+InterTemp,IOCBaseTableData!AF13*$B$46+$C$46)))</f>
        <v/>
      </c>
      <c r="AF12" s="18" t="str">
        <f>IF(IOCBaseTableData!AG13="","",IF(AF$1="Enthalpy",IOCBaseTableData!AG13*$B$47+$C$47,IF(AF$1="Temp",IOCBaseTableData!AG13*SlopeTemp+InterTemp,IOCBaseTableData!AG13*$B$46+$C$46)))</f>
        <v/>
      </c>
      <c r="AG12" s="18" t="str">
        <f>IF(IOCBaseTableData!AH13="","",IF(AG$1="Enthalpy",IOCBaseTableData!AH13*$B$47+$C$47,IF(AG$1="Temp",IOCBaseTableData!AH13*SlopeTemp+InterTemp,IOCBaseTableData!AH13*$B$46+$C$46)))</f>
        <v/>
      </c>
      <c r="AH12" s="18" t="str">
        <f>IF(IOCBaseTableData!AI13="","",IF(AH$1="Enthalpy",IOCBaseTableData!AI13*$B$47+$C$47,IF(AH$1="Temp",IOCBaseTableData!AI13*SlopeTemp+InterTemp,IOCBaseTableData!AI13*$B$46+$C$46)))</f>
        <v/>
      </c>
      <c r="AI12" s="18" t="str">
        <f>IF(IOCBaseTableData!AJ13="","",IF(AI$1="Enthalpy",IOCBaseTableData!AJ13*$B$47+$C$47,IF(AI$1="Temp",IOCBaseTableData!AJ13*SlopeTemp+InterTemp,IOCBaseTableData!AJ13*$B$46+$C$46)))</f>
        <v/>
      </c>
      <c r="AJ12" s="18" t="str">
        <f>IF(IOCBaseTableData!AK13="","",IF(AJ$1="Enthalpy",IOCBaseTableData!AK13*$B$47+$C$47,IF(AJ$1="Temp",IOCBaseTableData!AK13*SlopeTemp+InterTemp,IOCBaseTableData!AK13*$B$46+$C$46)))</f>
        <v/>
      </c>
    </row>
    <row r="13" spans="1:36" x14ac:dyDescent="0.15">
      <c r="A13" s="13" t="str">
        <f>IF(IOCBaseTableData!A14="","",IOCBaseTableData!A14)</f>
        <v/>
      </c>
      <c r="B13" s="18" t="str">
        <f>IF(IOCBaseTableData!C14="","",IF(B$1="Enthalpy",IOCBaseTableData!C14*$B$47+$C$47,IF(B$1="Temp",IOCBaseTableData!C14*SlopeTemp+InterTemp,IOCBaseTableData!C14*$B$46+$C$46)))</f>
        <v/>
      </c>
      <c r="C13" s="21" t="str">
        <f>IF(IOCBaseTableData!D14="","",IOCBaseTableData!D14)</f>
        <v/>
      </c>
      <c r="D13" s="18" t="str">
        <f>IF(IOCBaseTableData!E14="","",IF(D$1="Enthalpy",IOCBaseTableData!E14*$B$47+$C$47,IF(D$1="Temp",IOCBaseTableData!E14*SlopeTemp+InterTemp,IOCBaseTableData!E14*$B$46+$C$46)))</f>
        <v/>
      </c>
      <c r="E13" s="18" t="str">
        <f>IF(IOCBaseTableData!F14="","",IF(E$1="Enthalpy",IOCBaseTableData!F14*$B$47+$C$47,IF(E$1="Temp",IOCBaseTableData!F14*SlopeTemp+InterTemp,IOCBaseTableData!F14*$B$46+$C$46)))</f>
        <v/>
      </c>
      <c r="F13" s="18" t="str">
        <f>IF(IOCBaseTableData!G14="","",IF(F$1="Enthalpy",IOCBaseTableData!G14*$B$47+$C$47,IF(F$1="Temp",IOCBaseTableData!G14*SlopeTemp+InterTemp,IOCBaseTableData!G14*$B$46+$C$46)))</f>
        <v/>
      </c>
      <c r="G13" s="18" t="str">
        <f>IF(IOCBaseTableData!H14="","",IF(G$1="Enthalpy",IOCBaseTableData!H14*$B$47+$C$47,IF(G$1="Temp",IOCBaseTableData!H14*SlopeTemp+InterTemp,IOCBaseTableData!H14*$B$46+$C$46)))</f>
        <v/>
      </c>
      <c r="H13" s="18" t="str">
        <f>IF(IOCBaseTableData!I14="","",IF(H$1="Enthalpy",IOCBaseTableData!I14*$B$47+$C$47,IF(H$1="Temp",IOCBaseTableData!I14*SlopeTemp+InterTemp,IOCBaseTableData!I14*$B$46+$C$46)))</f>
        <v/>
      </c>
      <c r="I13" s="18" t="str">
        <f>IF(IOCBaseTableData!J14="","",IF(I$1="Enthalpy",IOCBaseTableData!J14*$B$47+$C$47,IF(I$1="Temp",IOCBaseTableData!J14*SlopeTemp+InterTemp,IOCBaseTableData!J14*$B$46+$C$46)))</f>
        <v/>
      </c>
      <c r="J13" s="18" t="str">
        <f>IF(IOCBaseTableData!K14="","",IF(J$1="Enthalpy",IOCBaseTableData!K14*$B$47+$C$47,IF(J$1="Temp",IOCBaseTableData!K14*SlopeTemp+InterTemp,IOCBaseTableData!K14*$B$46+$C$46)))</f>
        <v/>
      </c>
      <c r="K13" s="18" t="str">
        <f>IF(IOCBaseTableData!L14="","",IF(K$1="Enthalpy",IOCBaseTableData!L14*$B$47+$C$47,IF(K$1="Temp",IOCBaseTableData!L14*SlopeTemp+InterTemp,IOCBaseTableData!L14*$B$46+$C$46)))</f>
        <v/>
      </c>
      <c r="L13" s="18" t="str">
        <f>IF(IOCBaseTableData!M14="","",IF(L$1="Enthalpy",IOCBaseTableData!M14*$B$47+$C$47,IF(L$1="Temp",IOCBaseTableData!M14*SlopeTemp+InterTemp,IOCBaseTableData!M14*$B$46+$C$46)))</f>
        <v/>
      </c>
      <c r="M13" s="18" t="str">
        <f>IF(IOCBaseTableData!N14="","",IF(M$1="Enthalpy",IOCBaseTableData!N14*$B$47+$C$47,IF(M$1="Temp",IOCBaseTableData!N14*SlopeTemp+InterTemp,IOCBaseTableData!N14*$B$46+$C$46)))</f>
        <v/>
      </c>
      <c r="N13" s="18" t="str">
        <f>IF(IOCBaseTableData!O14="","",IF(N$1="Enthalpy",IOCBaseTableData!O14*$B$47+$C$47,IF(N$1="Temp",IOCBaseTableData!O14*SlopeTemp+InterTemp,IOCBaseTableData!O14*$B$46+$C$46)))</f>
        <v/>
      </c>
      <c r="O13" s="18" t="str">
        <f>IF(IOCBaseTableData!P14="","",IF(O$1="Enthalpy",IOCBaseTableData!P14*$B$47+$C$47,IF(O$1="Temp",IOCBaseTableData!P14*SlopeTemp+InterTemp,IOCBaseTableData!P14*$B$46+$C$46)))</f>
        <v/>
      </c>
      <c r="P13" s="18" t="str">
        <f>IF(IOCBaseTableData!Q14="","",IF(P$1="Enthalpy",IOCBaseTableData!Q14*$B$47+$C$47,IF(P$1="Temp",IOCBaseTableData!Q14*SlopeTemp+InterTemp,IOCBaseTableData!Q14*$B$46+$C$46)))</f>
        <v/>
      </c>
      <c r="Q13" s="18" t="str">
        <f>IF(IOCBaseTableData!R14="","",IF(Q$1="Enthalpy",IOCBaseTableData!R14*$B$47+$C$47,IF(Q$1="Temp",IOCBaseTableData!R14*SlopeTemp+InterTemp,IOCBaseTableData!R14*$B$46+$C$46)))</f>
        <v/>
      </c>
      <c r="R13" s="18" t="str">
        <f>IF(IOCBaseTableData!S14="","",IF(R$1="Enthalpy",IOCBaseTableData!S14*$B$47+$C$47,IF(R$1="Temp",IOCBaseTableData!S14*SlopeTemp+InterTemp,IOCBaseTableData!S14*$B$46+$C$46)))</f>
        <v/>
      </c>
      <c r="S13" s="18" t="str">
        <f>IF(IOCBaseTableData!T14="","",IF(S$1="Enthalpy",IOCBaseTableData!T14*$B$47+$C$47,IF(S$1="Temp",IOCBaseTableData!T14*SlopeTemp+InterTemp,IOCBaseTableData!T14*$B$46+$C$46)))</f>
        <v/>
      </c>
      <c r="T13" s="18" t="str">
        <f>IF(IOCBaseTableData!U14="","",IF(T$1="Enthalpy",IOCBaseTableData!U14*$B$47+$C$47,IF(T$1="Temp",IOCBaseTableData!U14*SlopeTemp+InterTemp,IOCBaseTableData!U14*$B$46+$C$46)))</f>
        <v/>
      </c>
      <c r="U13" s="18" t="str">
        <f>IF(IOCBaseTableData!V14="","",IF(U$1="Enthalpy",IOCBaseTableData!V14*$B$47+$C$47,IF(U$1="Temp",IOCBaseTableData!V14*SlopeTemp+InterTemp,IOCBaseTableData!V14*$B$46+$C$46)))</f>
        <v/>
      </c>
      <c r="V13" s="18" t="str">
        <f>IF(IOCBaseTableData!W14="","",IF(V$1="Enthalpy",IOCBaseTableData!W14*$B$47+$C$47,IF(V$1="Temp",IOCBaseTableData!W14*SlopeTemp+InterTemp,IOCBaseTableData!W14*$B$46+$C$46)))</f>
        <v/>
      </c>
      <c r="W13" s="18" t="str">
        <f>IF(IOCBaseTableData!X14="","",IF(W$1="Enthalpy",IOCBaseTableData!X14*$B$47+$C$47,IF(W$1="Temp",IOCBaseTableData!X14*SlopeTemp+InterTemp,IOCBaseTableData!X14*$B$46+$C$46)))</f>
        <v/>
      </c>
      <c r="X13" s="18" t="str">
        <f>IF(IOCBaseTableData!Y14="","",IF(X$1="Enthalpy",IOCBaseTableData!Y14*$B$47+$C$47,IF(X$1="Temp",IOCBaseTableData!Y14*SlopeTemp+InterTemp,IOCBaseTableData!Y14*$B$46+$C$46)))</f>
        <v/>
      </c>
      <c r="Y13" s="18" t="str">
        <f>IF(IOCBaseTableData!Z14="","",IF(Y$1="Enthalpy",IOCBaseTableData!Z14*$B$47+$C$47,IF(Y$1="Temp",IOCBaseTableData!Z14*SlopeTemp+InterTemp,IOCBaseTableData!Z14*$B$46+$C$46)))</f>
        <v/>
      </c>
      <c r="Z13" s="18" t="str">
        <f>IF(IOCBaseTableData!AA14="","",IF(Z$1="Enthalpy",IOCBaseTableData!AA14*$B$47+$C$47,IF(Z$1="Temp",IOCBaseTableData!AA14*SlopeTemp+InterTemp,IOCBaseTableData!AA14*$B$46+$C$46)))</f>
        <v/>
      </c>
      <c r="AA13" s="18" t="str">
        <f>IF(IOCBaseTableData!AB14="","",IF(AA$1="Enthalpy",IOCBaseTableData!AB14*$B$47+$C$47,IF(AA$1="Temp",IOCBaseTableData!AB14*SlopeTemp+InterTemp,IOCBaseTableData!AB14*$B$46+$C$46)))</f>
        <v/>
      </c>
      <c r="AB13" s="18" t="str">
        <f>IF(IOCBaseTableData!AC14="","",IF(AB$1="Enthalpy",IOCBaseTableData!AC14*$B$47+$C$47,IF(AB$1="Temp",IOCBaseTableData!AC14*SlopeTemp+InterTemp,IOCBaseTableData!AC14*$B$46+$C$46)))</f>
        <v/>
      </c>
      <c r="AC13" s="18" t="str">
        <f>IF(IOCBaseTableData!AD14="","",IF(AC$1="Enthalpy",IOCBaseTableData!AD14*$B$47+$C$47,IF(AC$1="Temp",IOCBaseTableData!AD14*SlopeTemp+InterTemp,IOCBaseTableData!AD14*$B$46+$C$46)))</f>
        <v/>
      </c>
      <c r="AD13" s="18" t="str">
        <f>IF(IOCBaseTableData!AE14="","",IF(AD$1="Enthalpy",IOCBaseTableData!AE14*$B$47+$C$47,IF(AD$1="Temp",IOCBaseTableData!AE14*SlopeTemp+InterTemp,IOCBaseTableData!AE14*$B$46+$C$46)))</f>
        <v/>
      </c>
      <c r="AE13" s="18" t="str">
        <f>IF(IOCBaseTableData!AF14="","",IF(AE$1="Enthalpy",IOCBaseTableData!AF14*$B$47+$C$47,IF(AE$1="Temp",IOCBaseTableData!AF14*SlopeTemp+InterTemp,IOCBaseTableData!AF14*$B$46+$C$46)))</f>
        <v/>
      </c>
      <c r="AF13" s="18" t="str">
        <f>IF(IOCBaseTableData!AG14="","",IF(AF$1="Enthalpy",IOCBaseTableData!AG14*$B$47+$C$47,IF(AF$1="Temp",IOCBaseTableData!AG14*SlopeTemp+InterTemp,IOCBaseTableData!AG14*$B$46+$C$46)))</f>
        <v/>
      </c>
      <c r="AG13" s="18" t="str">
        <f>IF(IOCBaseTableData!AH14="","",IF(AG$1="Enthalpy",IOCBaseTableData!AH14*$B$47+$C$47,IF(AG$1="Temp",IOCBaseTableData!AH14*SlopeTemp+InterTemp,IOCBaseTableData!AH14*$B$46+$C$46)))</f>
        <v/>
      </c>
      <c r="AH13" s="18" t="str">
        <f>IF(IOCBaseTableData!AI14="","",IF(AH$1="Enthalpy",IOCBaseTableData!AI14*$B$47+$C$47,IF(AH$1="Temp",IOCBaseTableData!AI14*SlopeTemp+InterTemp,IOCBaseTableData!AI14*$B$46+$C$46)))</f>
        <v/>
      </c>
      <c r="AI13" s="18" t="str">
        <f>IF(IOCBaseTableData!AJ14="","",IF(AI$1="Enthalpy",IOCBaseTableData!AJ14*$B$47+$C$47,IF(AI$1="Temp",IOCBaseTableData!AJ14*SlopeTemp+InterTemp,IOCBaseTableData!AJ14*$B$46+$C$46)))</f>
        <v/>
      </c>
      <c r="AJ13" s="18" t="str">
        <f>IF(IOCBaseTableData!AK14="","",IF(AJ$1="Enthalpy",IOCBaseTableData!AK14*$B$47+$C$47,IF(AJ$1="Temp",IOCBaseTableData!AK14*SlopeTemp+InterTemp,IOCBaseTableData!AK14*$B$46+$C$46)))</f>
        <v/>
      </c>
    </row>
    <row r="14" spans="1:36" x14ac:dyDescent="0.15">
      <c r="A14" s="13" t="str">
        <f>IF(IOCBaseTableData!A15="","",IOCBaseTableData!A15)</f>
        <v/>
      </c>
      <c r="B14" s="18" t="str">
        <f>IF(IOCBaseTableData!C15="","",IF(B$1="Enthalpy",IOCBaseTableData!C15*$B$47+$C$47,IF(B$1="Temp",IOCBaseTableData!C15*SlopeTemp+InterTemp,IOCBaseTableData!C15*$B$46+$C$46)))</f>
        <v/>
      </c>
      <c r="C14" s="21" t="str">
        <f>IF(IOCBaseTableData!D15="","",IOCBaseTableData!D15)</f>
        <v/>
      </c>
      <c r="D14" s="18" t="str">
        <f>IF(IOCBaseTableData!E15="","",IF(D$1="Enthalpy",IOCBaseTableData!E15*$B$47+$C$47,IF(D$1="Temp",IOCBaseTableData!E15*SlopeTemp+InterTemp,IOCBaseTableData!E15*$B$46+$C$46)))</f>
        <v/>
      </c>
      <c r="E14" s="18" t="str">
        <f>IF(IOCBaseTableData!F15="","",IF(E$1="Enthalpy",IOCBaseTableData!F15*$B$47+$C$47,IF(E$1="Temp",IOCBaseTableData!F15*SlopeTemp+InterTemp,IOCBaseTableData!F15*$B$46+$C$46)))</f>
        <v/>
      </c>
      <c r="F14" s="18" t="str">
        <f>IF(IOCBaseTableData!G15="","",IF(F$1="Enthalpy",IOCBaseTableData!G15*$B$47+$C$47,IF(F$1="Temp",IOCBaseTableData!G15*SlopeTemp+InterTemp,IOCBaseTableData!G15*$B$46+$C$46)))</f>
        <v/>
      </c>
      <c r="G14" s="18" t="str">
        <f>IF(IOCBaseTableData!H15="","",IF(G$1="Enthalpy",IOCBaseTableData!H15*$B$47+$C$47,IF(G$1="Temp",IOCBaseTableData!H15*SlopeTemp+InterTemp,IOCBaseTableData!H15*$B$46+$C$46)))</f>
        <v/>
      </c>
      <c r="H14" s="18" t="str">
        <f>IF(IOCBaseTableData!I15="","",IF(H$1="Enthalpy",IOCBaseTableData!I15*$B$47+$C$47,IF(H$1="Temp",IOCBaseTableData!I15*SlopeTemp+InterTemp,IOCBaseTableData!I15*$B$46+$C$46)))</f>
        <v/>
      </c>
      <c r="I14" s="18" t="str">
        <f>IF(IOCBaseTableData!J15="","",IF(I$1="Enthalpy",IOCBaseTableData!J15*$B$47+$C$47,IF(I$1="Temp",IOCBaseTableData!J15*SlopeTemp+InterTemp,IOCBaseTableData!J15*$B$46+$C$46)))</f>
        <v/>
      </c>
      <c r="J14" s="18" t="str">
        <f>IF(IOCBaseTableData!K15="","",IF(J$1="Enthalpy",IOCBaseTableData!K15*$B$47+$C$47,IF(J$1="Temp",IOCBaseTableData!K15*SlopeTemp+InterTemp,IOCBaseTableData!K15*$B$46+$C$46)))</f>
        <v/>
      </c>
      <c r="K14" s="18" t="str">
        <f>IF(IOCBaseTableData!L15="","",IF(K$1="Enthalpy",IOCBaseTableData!L15*$B$47+$C$47,IF(K$1="Temp",IOCBaseTableData!L15*SlopeTemp+InterTemp,IOCBaseTableData!L15*$B$46+$C$46)))</f>
        <v/>
      </c>
      <c r="L14" s="18" t="str">
        <f>IF(IOCBaseTableData!M15="","",IF(L$1="Enthalpy",IOCBaseTableData!M15*$B$47+$C$47,IF(L$1="Temp",IOCBaseTableData!M15*SlopeTemp+InterTemp,IOCBaseTableData!M15*$B$46+$C$46)))</f>
        <v/>
      </c>
      <c r="M14" s="18" t="str">
        <f>IF(IOCBaseTableData!N15="","",IF(M$1="Enthalpy",IOCBaseTableData!N15*$B$47+$C$47,IF(M$1="Temp",IOCBaseTableData!N15*SlopeTemp+InterTemp,IOCBaseTableData!N15*$B$46+$C$46)))</f>
        <v/>
      </c>
      <c r="N14" s="18" t="str">
        <f>IF(IOCBaseTableData!O15="","",IF(N$1="Enthalpy",IOCBaseTableData!O15*$B$47+$C$47,IF(N$1="Temp",IOCBaseTableData!O15*SlopeTemp+InterTemp,IOCBaseTableData!O15*$B$46+$C$46)))</f>
        <v/>
      </c>
      <c r="O14" s="18" t="str">
        <f>IF(IOCBaseTableData!P15="","",IF(O$1="Enthalpy",IOCBaseTableData!P15*$B$47+$C$47,IF(O$1="Temp",IOCBaseTableData!P15*SlopeTemp+InterTemp,IOCBaseTableData!P15*$B$46+$C$46)))</f>
        <v/>
      </c>
      <c r="P14" s="18" t="str">
        <f>IF(IOCBaseTableData!Q15="","",IF(P$1="Enthalpy",IOCBaseTableData!Q15*$B$47+$C$47,IF(P$1="Temp",IOCBaseTableData!Q15*SlopeTemp+InterTemp,IOCBaseTableData!Q15*$B$46+$C$46)))</f>
        <v/>
      </c>
      <c r="Q14" s="18" t="str">
        <f>IF(IOCBaseTableData!R15="","",IF(Q$1="Enthalpy",IOCBaseTableData!R15*$B$47+$C$47,IF(Q$1="Temp",IOCBaseTableData!R15*SlopeTemp+InterTemp,IOCBaseTableData!R15*$B$46+$C$46)))</f>
        <v/>
      </c>
      <c r="R14" s="18" t="str">
        <f>IF(IOCBaseTableData!S15="","",IF(R$1="Enthalpy",IOCBaseTableData!S15*$B$47+$C$47,IF(R$1="Temp",IOCBaseTableData!S15*SlopeTemp+InterTemp,IOCBaseTableData!S15*$B$46+$C$46)))</f>
        <v/>
      </c>
      <c r="S14" s="18" t="str">
        <f>IF(IOCBaseTableData!T15="","",IF(S$1="Enthalpy",IOCBaseTableData!T15*$B$47+$C$47,IF(S$1="Temp",IOCBaseTableData!T15*SlopeTemp+InterTemp,IOCBaseTableData!T15*$B$46+$C$46)))</f>
        <v/>
      </c>
      <c r="T14" s="18" t="str">
        <f>IF(IOCBaseTableData!U15="","",IF(T$1="Enthalpy",IOCBaseTableData!U15*$B$47+$C$47,IF(T$1="Temp",IOCBaseTableData!U15*SlopeTemp+InterTemp,IOCBaseTableData!U15*$B$46+$C$46)))</f>
        <v/>
      </c>
      <c r="U14" s="18" t="str">
        <f>IF(IOCBaseTableData!V15="","",IF(U$1="Enthalpy",IOCBaseTableData!V15*$B$47+$C$47,IF(U$1="Temp",IOCBaseTableData!V15*SlopeTemp+InterTemp,IOCBaseTableData!V15*$B$46+$C$46)))</f>
        <v/>
      </c>
      <c r="V14" s="18" t="str">
        <f>IF(IOCBaseTableData!W15="","",IF(V$1="Enthalpy",IOCBaseTableData!W15*$B$47+$C$47,IF(V$1="Temp",IOCBaseTableData!W15*SlopeTemp+InterTemp,IOCBaseTableData!W15*$B$46+$C$46)))</f>
        <v/>
      </c>
      <c r="W14" s="18" t="str">
        <f>IF(IOCBaseTableData!X15="","",IF(W$1="Enthalpy",IOCBaseTableData!X15*$B$47+$C$47,IF(W$1="Temp",IOCBaseTableData!X15*SlopeTemp+InterTemp,IOCBaseTableData!X15*$B$46+$C$46)))</f>
        <v/>
      </c>
      <c r="X14" s="18" t="str">
        <f>IF(IOCBaseTableData!Y15="","",IF(X$1="Enthalpy",IOCBaseTableData!Y15*$B$47+$C$47,IF(X$1="Temp",IOCBaseTableData!Y15*SlopeTemp+InterTemp,IOCBaseTableData!Y15*$B$46+$C$46)))</f>
        <v/>
      </c>
      <c r="Y14" s="18" t="str">
        <f>IF(IOCBaseTableData!Z15="","",IF(Y$1="Enthalpy",IOCBaseTableData!Z15*$B$47+$C$47,IF(Y$1="Temp",IOCBaseTableData!Z15*SlopeTemp+InterTemp,IOCBaseTableData!Z15*$B$46+$C$46)))</f>
        <v/>
      </c>
      <c r="Z14" s="18" t="str">
        <f>IF(IOCBaseTableData!AA15="","",IF(Z$1="Enthalpy",IOCBaseTableData!AA15*$B$47+$C$47,IF(Z$1="Temp",IOCBaseTableData!AA15*SlopeTemp+InterTemp,IOCBaseTableData!AA15*$B$46+$C$46)))</f>
        <v/>
      </c>
      <c r="AA14" s="18" t="str">
        <f>IF(IOCBaseTableData!AB15="","",IF(AA$1="Enthalpy",IOCBaseTableData!AB15*$B$47+$C$47,IF(AA$1="Temp",IOCBaseTableData!AB15*SlopeTemp+InterTemp,IOCBaseTableData!AB15*$B$46+$C$46)))</f>
        <v/>
      </c>
      <c r="AB14" s="18" t="str">
        <f>IF(IOCBaseTableData!AC15="","",IF(AB$1="Enthalpy",IOCBaseTableData!AC15*$B$47+$C$47,IF(AB$1="Temp",IOCBaseTableData!AC15*SlopeTemp+InterTemp,IOCBaseTableData!AC15*$B$46+$C$46)))</f>
        <v/>
      </c>
      <c r="AC14" s="18" t="str">
        <f>IF(IOCBaseTableData!AD15="","",IF(AC$1="Enthalpy",IOCBaseTableData!AD15*$B$47+$C$47,IF(AC$1="Temp",IOCBaseTableData!AD15*SlopeTemp+InterTemp,IOCBaseTableData!AD15*$B$46+$C$46)))</f>
        <v/>
      </c>
      <c r="AD14" s="18" t="str">
        <f>IF(IOCBaseTableData!AE15="","",IF(AD$1="Enthalpy",IOCBaseTableData!AE15*$B$47+$C$47,IF(AD$1="Temp",IOCBaseTableData!AE15*SlopeTemp+InterTemp,IOCBaseTableData!AE15*$B$46+$C$46)))</f>
        <v/>
      </c>
      <c r="AE14" s="18" t="str">
        <f>IF(IOCBaseTableData!AF15="","",IF(AE$1="Enthalpy",IOCBaseTableData!AF15*$B$47+$C$47,IF(AE$1="Temp",IOCBaseTableData!AF15*SlopeTemp+InterTemp,IOCBaseTableData!AF15*$B$46+$C$46)))</f>
        <v/>
      </c>
      <c r="AF14" s="18" t="str">
        <f>IF(IOCBaseTableData!AG15="","",IF(AF$1="Enthalpy",IOCBaseTableData!AG15*$B$47+$C$47,IF(AF$1="Temp",IOCBaseTableData!AG15*SlopeTemp+InterTemp,IOCBaseTableData!AG15*$B$46+$C$46)))</f>
        <v/>
      </c>
      <c r="AG14" s="18" t="str">
        <f>IF(IOCBaseTableData!AH15="","",IF(AG$1="Enthalpy",IOCBaseTableData!AH15*$B$47+$C$47,IF(AG$1="Temp",IOCBaseTableData!AH15*SlopeTemp+InterTemp,IOCBaseTableData!AH15*$B$46+$C$46)))</f>
        <v/>
      </c>
      <c r="AH14" s="18" t="str">
        <f>IF(IOCBaseTableData!AI15="","",IF(AH$1="Enthalpy",IOCBaseTableData!AI15*$B$47+$C$47,IF(AH$1="Temp",IOCBaseTableData!AI15*SlopeTemp+InterTemp,IOCBaseTableData!AI15*$B$46+$C$46)))</f>
        <v/>
      </c>
      <c r="AI14" s="18" t="str">
        <f>IF(IOCBaseTableData!AJ15="","",IF(AI$1="Enthalpy",IOCBaseTableData!AJ15*$B$47+$C$47,IF(AI$1="Temp",IOCBaseTableData!AJ15*SlopeTemp+InterTemp,IOCBaseTableData!AJ15*$B$46+$C$46)))</f>
        <v/>
      </c>
      <c r="AJ14" s="18" t="str">
        <f>IF(IOCBaseTableData!AK15="","",IF(AJ$1="Enthalpy",IOCBaseTableData!AK15*$B$47+$C$47,IF(AJ$1="Temp",IOCBaseTableData!AK15*SlopeTemp+InterTemp,IOCBaseTableData!AK15*$B$46+$C$46)))</f>
        <v/>
      </c>
    </row>
    <row r="15" spans="1:36" x14ac:dyDescent="0.15">
      <c r="A15" s="13" t="str">
        <f>IF(IOCBaseTableData!A16="","",IOCBaseTableData!A16)</f>
        <v/>
      </c>
      <c r="B15" s="18" t="str">
        <f>IF(IOCBaseTableData!C16="","",IF(B$1="Enthalpy",IOCBaseTableData!C16*$B$47+$C$47,IF(B$1="Temp",IOCBaseTableData!C16*SlopeTemp+InterTemp,IOCBaseTableData!C16*$B$46+$C$46)))</f>
        <v/>
      </c>
      <c r="C15" s="21" t="str">
        <f>IF(IOCBaseTableData!D16="","",IOCBaseTableData!D16)</f>
        <v/>
      </c>
      <c r="D15" s="18" t="str">
        <f>IF(IOCBaseTableData!E16="","",IF(D$1="Enthalpy",IOCBaseTableData!E16*$B$47+$C$47,IF(D$1="Temp",IOCBaseTableData!E16*SlopeTemp+InterTemp,IOCBaseTableData!E16*$B$46+$C$46)))</f>
        <v/>
      </c>
      <c r="E15" s="18" t="str">
        <f>IF(IOCBaseTableData!F16="","",IF(E$1="Enthalpy",IOCBaseTableData!F16*$B$47+$C$47,IF(E$1="Temp",IOCBaseTableData!F16*SlopeTemp+InterTemp,IOCBaseTableData!F16*$B$46+$C$46)))</f>
        <v/>
      </c>
      <c r="F15" s="18" t="str">
        <f>IF(IOCBaseTableData!G16="","",IF(F$1="Enthalpy",IOCBaseTableData!G16*$B$47+$C$47,IF(F$1="Temp",IOCBaseTableData!G16*SlopeTemp+InterTemp,IOCBaseTableData!G16*$B$46+$C$46)))</f>
        <v/>
      </c>
      <c r="G15" s="18" t="str">
        <f>IF(IOCBaseTableData!H16="","",IF(G$1="Enthalpy",IOCBaseTableData!H16*$B$47+$C$47,IF(G$1="Temp",IOCBaseTableData!H16*SlopeTemp+InterTemp,IOCBaseTableData!H16*$B$46+$C$46)))</f>
        <v/>
      </c>
      <c r="H15" s="18" t="str">
        <f>IF(IOCBaseTableData!I16="","",IF(H$1="Enthalpy",IOCBaseTableData!I16*$B$47+$C$47,IF(H$1="Temp",IOCBaseTableData!I16*SlopeTemp+InterTemp,IOCBaseTableData!I16*$B$46+$C$46)))</f>
        <v/>
      </c>
      <c r="I15" s="18" t="str">
        <f>IF(IOCBaseTableData!J16="","",IF(I$1="Enthalpy",IOCBaseTableData!J16*$B$47+$C$47,IF(I$1="Temp",IOCBaseTableData!J16*SlopeTemp+InterTemp,IOCBaseTableData!J16*$B$46+$C$46)))</f>
        <v/>
      </c>
      <c r="J15" s="18" t="str">
        <f>IF(IOCBaseTableData!K16="","",IF(J$1="Enthalpy",IOCBaseTableData!K16*$B$47+$C$47,IF(J$1="Temp",IOCBaseTableData!K16*SlopeTemp+InterTemp,IOCBaseTableData!K16*$B$46+$C$46)))</f>
        <v/>
      </c>
      <c r="K15" s="18" t="str">
        <f>IF(IOCBaseTableData!L16="","",IF(K$1="Enthalpy",IOCBaseTableData!L16*$B$47+$C$47,IF(K$1="Temp",IOCBaseTableData!L16*SlopeTemp+InterTemp,IOCBaseTableData!L16*$B$46+$C$46)))</f>
        <v/>
      </c>
      <c r="L15" s="18" t="str">
        <f>IF(IOCBaseTableData!M16="","",IF(L$1="Enthalpy",IOCBaseTableData!M16*$B$47+$C$47,IF(L$1="Temp",IOCBaseTableData!M16*SlopeTemp+InterTemp,IOCBaseTableData!M16*$B$46+$C$46)))</f>
        <v/>
      </c>
      <c r="M15" s="18" t="str">
        <f>IF(IOCBaseTableData!N16="","",IF(M$1="Enthalpy",IOCBaseTableData!N16*$B$47+$C$47,IF(M$1="Temp",IOCBaseTableData!N16*SlopeTemp+InterTemp,IOCBaseTableData!N16*$B$46+$C$46)))</f>
        <v/>
      </c>
      <c r="N15" s="18" t="str">
        <f>IF(IOCBaseTableData!O16="","",IF(N$1="Enthalpy",IOCBaseTableData!O16*$B$47+$C$47,IF(N$1="Temp",IOCBaseTableData!O16*SlopeTemp+InterTemp,IOCBaseTableData!O16*$B$46+$C$46)))</f>
        <v/>
      </c>
      <c r="O15" s="18" t="str">
        <f>IF(IOCBaseTableData!P16="","",IF(O$1="Enthalpy",IOCBaseTableData!P16*$B$47+$C$47,IF(O$1="Temp",IOCBaseTableData!P16*SlopeTemp+InterTemp,IOCBaseTableData!P16*$B$46+$C$46)))</f>
        <v/>
      </c>
      <c r="P15" s="18" t="str">
        <f>IF(IOCBaseTableData!Q16="","",IF(P$1="Enthalpy",IOCBaseTableData!Q16*$B$47+$C$47,IF(P$1="Temp",IOCBaseTableData!Q16*SlopeTemp+InterTemp,IOCBaseTableData!Q16*$B$46+$C$46)))</f>
        <v/>
      </c>
      <c r="Q15" s="18" t="str">
        <f>IF(IOCBaseTableData!R16="","",IF(Q$1="Enthalpy",IOCBaseTableData!R16*$B$47+$C$47,IF(Q$1="Temp",IOCBaseTableData!R16*SlopeTemp+InterTemp,IOCBaseTableData!R16*$B$46+$C$46)))</f>
        <v/>
      </c>
      <c r="R15" s="18" t="str">
        <f>IF(IOCBaseTableData!S16="","",IF(R$1="Enthalpy",IOCBaseTableData!S16*$B$47+$C$47,IF(R$1="Temp",IOCBaseTableData!S16*SlopeTemp+InterTemp,IOCBaseTableData!S16*$B$46+$C$46)))</f>
        <v/>
      </c>
      <c r="S15" s="18" t="str">
        <f>IF(IOCBaseTableData!T16="","",IF(S$1="Enthalpy",IOCBaseTableData!T16*$B$47+$C$47,IF(S$1="Temp",IOCBaseTableData!T16*SlopeTemp+InterTemp,IOCBaseTableData!T16*$B$46+$C$46)))</f>
        <v/>
      </c>
      <c r="T15" s="18" t="str">
        <f>IF(IOCBaseTableData!U16="","",IF(T$1="Enthalpy",IOCBaseTableData!U16*$B$47+$C$47,IF(T$1="Temp",IOCBaseTableData!U16*SlopeTemp+InterTemp,IOCBaseTableData!U16*$B$46+$C$46)))</f>
        <v/>
      </c>
      <c r="U15" s="18" t="str">
        <f>IF(IOCBaseTableData!V16="","",IF(U$1="Enthalpy",IOCBaseTableData!V16*$B$47+$C$47,IF(U$1="Temp",IOCBaseTableData!V16*SlopeTemp+InterTemp,IOCBaseTableData!V16*$B$46+$C$46)))</f>
        <v/>
      </c>
      <c r="V15" s="18" t="str">
        <f>IF(IOCBaseTableData!W16="","",IF(V$1="Enthalpy",IOCBaseTableData!W16*$B$47+$C$47,IF(V$1="Temp",IOCBaseTableData!W16*SlopeTemp+InterTemp,IOCBaseTableData!W16*$B$46+$C$46)))</f>
        <v/>
      </c>
      <c r="W15" s="18" t="str">
        <f>IF(IOCBaseTableData!X16="","",IF(W$1="Enthalpy",IOCBaseTableData!X16*$B$47+$C$47,IF(W$1="Temp",IOCBaseTableData!X16*SlopeTemp+InterTemp,IOCBaseTableData!X16*$B$46+$C$46)))</f>
        <v/>
      </c>
      <c r="X15" s="18" t="str">
        <f>IF(IOCBaseTableData!Y16="","",IF(X$1="Enthalpy",IOCBaseTableData!Y16*$B$47+$C$47,IF(X$1="Temp",IOCBaseTableData!Y16*SlopeTemp+InterTemp,IOCBaseTableData!Y16*$B$46+$C$46)))</f>
        <v/>
      </c>
      <c r="Y15" s="18" t="str">
        <f>IF(IOCBaseTableData!Z16="","",IF(Y$1="Enthalpy",IOCBaseTableData!Z16*$B$47+$C$47,IF(Y$1="Temp",IOCBaseTableData!Z16*SlopeTemp+InterTemp,IOCBaseTableData!Z16*$B$46+$C$46)))</f>
        <v/>
      </c>
      <c r="Z15" s="18" t="str">
        <f>IF(IOCBaseTableData!AA16="","",IF(Z$1="Enthalpy",IOCBaseTableData!AA16*$B$47+$C$47,IF(Z$1="Temp",IOCBaseTableData!AA16*SlopeTemp+InterTemp,IOCBaseTableData!AA16*$B$46+$C$46)))</f>
        <v/>
      </c>
      <c r="AA15" s="18" t="str">
        <f>IF(IOCBaseTableData!AB16="","",IF(AA$1="Enthalpy",IOCBaseTableData!AB16*$B$47+$C$47,IF(AA$1="Temp",IOCBaseTableData!AB16*SlopeTemp+InterTemp,IOCBaseTableData!AB16*$B$46+$C$46)))</f>
        <v/>
      </c>
      <c r="AB15" s="18" t="str">
        <f>IF(IOCBaseTableData!AC16="","",IF(AB$1="Enthalpy",IOCBaseTableData!AC16*$B$47+$C$47,IF(AB$1="Temp",IOCBaseTableData!AC16*SlopeTemp+InterTemp,IOCBaseTableData!AC16*$B$46+$C$46)))</f>
        <v/>
      </c>
      <c r="AC15" s="18" t="str">
        <f>IF(IOCBaseTableData!AD16="","",IF(AC$1="Enthalpy",IOCBaseTableData!AD16*$B$47+$C$47,IF(AC$1="Temp",IOCBaseTableData!AD16*SlopeTemp+InterTemp,IOCBaseTableData!AD16*$B$46+$C$46)))</f>
        <v/>
      </c>
      <c r="AD15" s="18" t="str">
        <f>IF(IOCBaseTableData!AE16="","",IF(AD$1="Enthalpy",IOCBaseTableData!AE16*$B$47+$C$47,IF(AD$1="Temp",IOCBaseTableData!AE16*SlopeTemp+InterTemp,IOCBaseTableData!AE16*$B$46+$C$46)))</f>
        <v/>
      </c>
      <c r="AE15" s="18" t="str">
        <f>IF(IOCBaseTableData!AF16="","",IF(AE$1="Enthalpy",IOCBaseTableData!AF16*$B$47+$C$47,IF(AE$1="Temp",IOCBaseTableData!AF16*SlopeTemp+InterTemp,IOCBaseTableData!AF16*$B$46+$C$46)))</f>
        <v/>
      </c>
      <c r="AF15" s="18" t="str">
        <f>IF(IOCBaseTableData!AG16="","",IF(AF$1="Enthalpy",IOCBaseTableData!AG16*$B$47+$C$47,IF(AF$1="Temp",IOCBaseTableData!AG16*SlopeTemp+InterTemp,IOCBaseTableData!AG16*$B$46+$C$46)))</f>
        <v/>
      </c>
      <c r="AG15" s="18" t="str">
        <f>IF(IOCBaseTableData!AH16="","",IF(AG$1="Enthalpy",IOCBaseTableData!AH16*$B$47+$C$47,IF(AG$1="Temp",IOCBaseTableData!AH16*SlopeTemp+InterTemp,IOCBaseTableData!AH16*$B$46+$C$46)))</f>
        <v/>
      </c>
      <c r="AH15" s="18" t="str">
        <f>IF(IOCBaseTableData!AI16="","",IF(AH$1="Enthalpy",IOCBaseTableData!AI16*$B$47+$C$47,IF(AH$1="Temp",IOCBaseTableData!AI16*SlopeTemp+InterTemp,IOCBaseTableData!AI16*$B$46+$C$46)))</f>
        <v/>
      </c>
      <c r="AI15" s="18" t="str">
        <f>IF(IOCBaseTableData!AJ16="","",IF(AI$1="Enthalpy",IOCBaseTableData!AJ16*$B$47+$C$47,IF(AI$1="Temp",IOCBaseTableData!AJ16*SlopeTemp+InterTemp,IOCBaseTableData!AJ16*$B$46+$C$46)))</f>
        <v/>
      </c>
      <c r="AJ15" s="18" t="str">
        <f>IF(IOCBaseTableData!AK16="","",IF(AJ$1="Enthalpy",IOCBaseTableData!AK16*$B$47+$C$47,IF(AJ$1="Temp",IOCBaseTableData!AK16*SlopeTemp+InterTemp,IOCBaseTableData!AK16*$B$46+$C$46)))</f>
        <v/>
      </c>
    </row>
    <row r="16" spans="1:36" x14ac:dyDescent="0.15">
      <c r="A16" s="13" t="str">
        <f>IF(IOCBaseTableData!A17="","",IOCBaseTableData!A17)</f>
        <v/>
      </c>
      <c r="B16" s="18" t="str">
        <f>IF(IOCBaseTableData!C17="","",IF(B$1="Enthalpy",IOCBaseTableData!C17*$B$47+$C$47,IF(B$1="Temp",IOCBaseTableData!C17*SlopeTemp+InterTemp,IOCBaseTableData!C17*$B$46+$C$46)))</f>
        <v/>
      </c>
      <c r="C16" s="21" t="str">
        <f>IF(IOCBaseTableData!D17="","",IOCBaseTableData!D17)</f>
        <v/>
      </c>
      <c r="D16" s="18" t="str">
        <f>IF(IOCBaseTableData!E17="","",IF(D$1="Enthalpy",IOCBaseTableData!E17*$B$47+$C$47,IF(D$1="Temp",IOCBaseTableData!E17*SlopeTemp+InterTemp,IOCBaseTableData!E17*$B$46+$C$46)))</f>
        <v/>
      </c>
      <c r="E16" s="18" t="str">
        <f>IF(IOCBaseTableData!F17="","",IF(E$1="Enthalpy",IOCBaseTableData!F17*$B$47+$C$47,IF(E$1="Temp",IOCBaseTableData!F17*SlopeTemp+InterTemp,IOCBaseTableData!F17*$B$46+$C$46)))</f>
        <v/>
      </c>
      <c r="F16" s="18" t="str">
        <f>IF(IOCBaseTableData!G17="","",IF(F$1="Enthalpy",IOCBaseTableData!G17*$B$47+$C$47,IF(F$1="Temp",IOCBaseTableData!G17*SlopeTemp+InterTemp,IOCBaseTableData!G17*$B$46+$C$46)))</f>
        <v/>
      </c>
      <c r="G16" s="18" t="str">
        <f>IF(IOCBaseTableData!H17="","",IF(G$1="Enthalpy",IOCBaseTableData!H17*$B$47+$C$47,IF(G$1="Temp",IOCBaseTableData!H17*SlopeTemp+InterTemp,IOCBaseTableData!H17*$B$46+$C$46)))</f>
        <v/>
      </c>
      <c r="H16" s="18" t="str">
        <f>IF(IOCBaseTableData!I17="","",IF(H$1="Enthalpy",IOCBaseTableData!I17*$B$47+$C$47,IF(H$1="Temp",IOCBaseTableData!I17*SlopeTemp+InterTemp,IOCBaseTableData!I17*$B$46+$C$46)))</f>
        <v/>
      </c>
      <c r="I16" s="18" t="str">
        <f>IF(IOCBaseTableData!J17="","",IF(I$1="Enthalpy",IOCBaseTableData!J17*$B$47+$C$47,IF(I$1="Temp",IOCBaseTableData!J17*SlopeTemp+InterTemp,IOCBaseTableData!J17*$B$46+$C$46)))</f>
        <v/>
      </c>
      <c r="J16" s="18" t="str">
        <f>IF(IOCBaseTableData!K17="","",IF(J$1="Enthalpy",IOCBaseTableData!K17*$B$47+$C$47,IF(J$1="Temp",IOCBaseTableData!K17*SlopeTemp+InterTemp,IOCBaseTableData!K17*$B$46+$C$46)))</f>
        <v/>
      </c>
      <c r="K16" s="18" t="str">
        <f>IF(IOCBaseTableData!L17="","",IF(K$1="Enthalpy",IOCBaseTableData!L17*$B$47+$C$47,IF(K$1="Temp",IOCBaseTableData!L17*SlopeTemp+InterTemp,IOCBaseTableData!L17*$B$46+$C$46)))</f>
        <v/>
      </c>
      <c r="L16" s="18" t="str">
        <f>IF(IOCBaseTableData!M17="","",IF(L$1="Enthalpy",IOCBaseTableData!M17*$B$47+$C$47,IF(L$1="Temp",IOCBaseTableData!M17*SlopeTemp+InterTemp,IOCBaseTableData!M17*$B$46+$C$46)))</f>
        <v/>
      </c>
      <c r="M16" s="18" t="str">
        <f>IF(IOCBaseTableData!N17="","",IF(M$1="Enthalpy",IOCBaseTableData!N17*$B$47+$C$47,IF(M$1="Temp",IOCBaseTableData!N17*SlopeTemp+InterTemp,IOCBaseTableData!N17*$B$46+$C$46)))</f>
        <v/>
      </c>
      <c r="N16" s="18" t="str">
        <f>IF(IOCBaseTableData!O17="","",IF(N$1="Enthalpy",IOCBaseTableData!O17*$B$47+$C$47,IF(N$1="Temp",IOCBaseTableData!O17*SlopeTemp+InterTemp,IOCBaseTableData!O17*$B$46+$C$46)))</f>
        <v/>
      </c>
      <c r="O16" s="18" t="str">
        <f>IF(IOCBaseTableData!P17="","",IF(O$1="Enthalpy",IOCBaseTableData!P17*$B$47+$C$47,IF(O$1="Temp",IOCBaseTableData!P17*SlopeTemp+InterTemp,IOCBaseTableData!P17*$B$46+$C$46)))</f>
        <v/>
      </c>
      <c r="P16" s="18" t="str">
        <f>IF(IOCBaseTableData!Q17="","",IF(P$1="Enthalpy",IOCBaseTableData!Q17*$B$47+$C$47,IF(P$1="Temp",IOCBaseTableData!Q17*SlopeTemp+InterTemp,IOCBaseTableData!Q17*$B$46+$C$46)))</f>
        <v/>
      </c>
      <c r="Q16" s="18" t="str">
        <f>IF(IOCBaseTableData!R17="","",IF(Q$1="Enthalpy",IOCBaseTableData!R17*$B$47+$C$47,IF(Q$1="Temp",IOCBaseTableData!R17*SlopeTemp+InterTemp,IOCBaseTableData!R17*$B$46+$C$46)))</f>
        <v/>
      </c>
      <c r="R16" s="18" t="str">
        <f>IF(IOCBaseTableData!S17="","",IF(R$1="Enthalpy",IOCBaseTableData!S17*$B$47+$C$47,IF(R$1="Temp",IOCBaseTableData!S17*SlopeTemp+InterTemp,IOCBaseTableData!S17*$B$46+$C$46)))</f>
        <v/>
      </c>
      <c r="S16" s="18" t="str">
        <f>IF(IOCBaseTableData!T17="","",IF(S$1="Enthalpy",IOCBaseTableData!T17*$B$47+$C$47,IF(S$1="Temp",IOCBaseTableData!T17*SlopeTemp+InterTemp,IOCBaseTableData!T17*$B$46+$C$46)))</f>
        <v/>
      </c>
      <c r="T16" s="18" t="str">
        <f>IF(IOCBaseTableData!U17="","",IF(T$1="Enthalpy",IOCBaseTableData!U17*$B$47+$C$47,IF(T$1="Temp",IOCBaseTableData!U17*SlopeTemp+InterTemp,IOCBaseTableData!U17*$B$46+$C$46)))</f>
        <v/>
      </c>
      <c r="U16" s="18" t="str">
        <f>IF(IOCBaseTableData!V17="","",IF(U$1="Enthalpy",IOCBaseTableData!V17*$B$47+$C$47,IF(U$1="Temp",IOCBaseTableData!V17*SlopeTemp+InterTemp,IOCBaseTableData!V17*$B$46+$C$46)))</f>
        <v/>
      </c>
      <c r="V16" s="18" t="str">
        <f>IF(IOCBaseTableData!W17="","",IF(V$1="Enthalpy",IOCBaseTableData!W17*$B$47+$C$47,IF(V$1="Temp",IOCBaseTableData!W17*SlopeTemp+InterTemp,IOCBaseTableData!W17*$B$46+$C$46)))</f>
        <v/>
      </c>
      <c r="W16" s="18" t="str">
        <f>IF(IOCBaseTableData!X17="","",IF(W$1="Enthalpy",IOCBaseTableData!X17*$B$47+$C$47,IF(W$1="Temp",IOCBaseTableData!X17*SlopeTemp+InterTemp,IOCBaseTableData!X17*$B$46+$C$46)))</f>
        <v/>
      </c>
      <c r="X16" s="18" t="str">
        <f>IF(IOCBaseTableData!Y17="","",IF(X$1="Enthalpy",IOCBaseTableData!Y17*$B$47+$C$47,IF(X$1="Temp",IOCBaseTableData!Y17*SlopeTemp+InterTemp,IOCBaseTableData!Y17*$B$46+$C$46)))</f>
        <v/>
      </c>
      <c r="Y16" s="18" t="str">
        <f>IF(IOCBaseTableData!Z17="","",IF(Y$1="Enthalpy",IOCBaseTableData!Z17*$B$47+$C$47,IF(Y$1="Temp",IOCBaseTableData!Z17*SlopeTemp+InterTemp,IOCBaseTableData!Z17*$B$46+$C$46)))</f>
        <v/>
      </c>
      <c r="Z16" s="18" t="str">
        <f>IF(IOCBaseTableData!AA17="","",IF(Z$1="Enthalpy",IOCBaseTableData!AA17*$B$47+$C$47,IF(Z$1="Temp",IOCBaseTableData!AA17*SlopeTemp+InterTemp,IOCBaseTableData!AA17*$B$46+$C$46)))</f>
        <v/>
      </c>
      <c r="AA16" s="18" t="str">
        <f>IF(IOCBaseTableData!AB17="","",IF(AA$1="Enthalpy",IOCBaseTableData!AB17*$B$47+$C$47,IF(AA$1="Temp",IOCBaseTableData!AB17*SlopeTemp+InterTemp,IOCBaseTableData!AB17*$B$46+$C$46)))</f>
        <v/>
      </c>
      <c r="AB16" s="18" t="str">
        <f>IF(IOCBaseTableData!AC17="","",IF(AB$1="Enthalpy",IOCBaseTableData!AC17*$B$47+$C$47,IF(AB$1="Temp",IOCBaseTableData!AC17*SlopeTemp+InterTemp,IOCBaseTableData!AC17*$B$46+$C$46)))</f>
        <v/>
      </c>
      <c r="AC16" s="18" t="str">
        <f>IF(IOCBaseTableData!AD17="","",IF(AC$1="Enthalpy",IOCBaseTableData!AD17*$B$47+$C$47,IF(AC$1="Temp",IOCBaseTableData!AD17*SlopeTemp+InterTemp,IOCBaseTableData!AD17*$B$46+$C$46)))</f>
        <v/>
      </c>
      <c r="AD16" s="18" t="str">
        <f>IF(IOCBaseTableData!AE17="","",IF(AD$1="Enthalpy",IOCBaseTableData!AE17*$B$47+$C$47,IF(AD$1="Temp",IOCBaseTableData!AE17*SlopeTemp+InterTemp,IOCBaseTableData!AE17*$B$46+$C$46)))</f>
        <v/>
      </c>
      <c r="AE16" s="18" t="str">
        <f>IF(IOCBaseTableData!AF17="","",IF(AE$1="Enthalpy",IOCBaseTableData!AF17*$B$47+$C$47,IF(AE$1="Temp",IOCBaseTableData!AF17*SlopeTemp+InterTemp,IOCBaseTableData!AF17*$B$46+$C$46)))</f>
        <v/>
      </c>
      <c r="AF16" s="18" t="str">
        <f>IF(IOCBaseTableData!AG17="","",IF(AF$1="Enthalpy",IOCBaseTableData!AG17*$B$47+$C$47,IF(AF$1="Temp",IOCBaseTableData!AG17*SlopeTemp+InterTemp,IOCBaseTableData!AG17*$B$46+$C$46)))</f>
        <v/>
      </c>
      <c r="AG16" s="18" t="str">
        <f>IF(IOCBaseTableData!AH17="","",IF(AG$1="Enthalpy",IOCBaseTableData!AH17*$B$47+$C$47,IF(AG$1="Temp",IOCBaseTableData!AH17*SlopeTemp+InterTemp,IOCBaseTableData!AH17*$B$46+$C$46)))</f>
        <v/>
      </c>
      <c r="AH16" s="18" t="str">
        <f>IF(IOCBaseTableData!AI17="","",IF(AH$1="Enthalpy",IOCBaseTableData!AI17*$B$47+$C$47,IF(AH$1="Temp",IOCBaseTableData!AI17*SlopeTemp+InterTemp,IOCBaseTableData!AI17*$B$46+$C$46)))</f>
        <v/>
      </c>
      <c r="AI16" s="18" t="str">
        <f>IF(IOCBaseTableData!AJ17="","",IF(AI$1="Enthalpy",IOCBaseTableData!AJ17*$B$47+$C$47,IF(AI$1="Temp",IOCBaseTableData!AJ17*SlopeTemp+InterTemp,IOCBaseTableData!AJ17*$B$46+$C$46)))</f>
        <v/>
      </c>
      <c r="AJ16" s="18" t="str">
        <f>IF(IOCBaseTableData!AK17="","",IF(AJ$1="Enthalpy",IOCBaseTableData!AK17*$B$47+$C$47,IF(AJ$1="Temp",IOCBaseTableData!AK17*SlopeTemp+InterTemp,IOCBaseTableData!AK17*$B$46+$C$46)))</f>
        <v/>
      </c>
    </row>
    <row r="17" spans="1:36" x14ac:dyDescent="0.15">
      <c r="A17" s="13" t="str">
        <f>IF(IOCBaseTableData!A18="","",IOCBaseTableData!A18)</f>
        <v/>
      </c>
      <c r="B17" s="18" t="str">
        <f>IF(IOCBaseTableData!C18="","",IF(B$1="Enthalpy",IOCBaseTableData!C18*$B$47+$C$47,IF(B$1="Temp",IOCBaseTableData!C18*SlopeTemp+InterTemp,IOCBaseTableData!C18*$B$46+$C$46)))</f>
        <v/>
      </c>
      <c r="C17" s="21" t="str">
        <f>IF(IOCBaseTableData!D18="","",IOCBaseTableData!D18)</f>
        <v/>
      </c>
      <c r="D17" s="18" t="str">
        <f>IF(IOCBaseTableData!E18="","",IF(D$1="Enthalpy",IOCBaseTableData!E18*$B$47+$C$47,IF(D$1="Temp",IOCBaseTableData!E18*SlopeTemp+InterTemp,IOCBaseTableData!E18*$B$46+$C$46)))</f>
        <v/>
      </c>
      <c r="E17" s="18" t="str">
        <f>IF(IOCBaseTableData!F18="","",IF(E$1="Enthalpy",IOCBaseTableData!F18*$B$47+$C$47,IF(E$1="Temp",IOCBaseTableData!F18*SlopeTemp+InterTemp,IOCBaseTableData!F18*$B$46+$C$46)))</f>
        <v/>
      </c>
      <c r="F17" s="18" t="str">
        <f>IF(IOCBaseTableData!G18="","",IF(F$1="Enthalpy",IOCBaseTableData!G18*$B$47+$C$47,IF(F$1="Temp",IOCBaseTableData!G18*SlopeTemp+InterTemp,IOCBaseTableData!G18*$B$46+$C$46)))</f>
        <v/>
      </c>
      <c r="G17" s="18" t="str">
        <f>IF(IOCBaseTableData!H18="","",IF(G$1="Enthalpy",IOCBaseTableData!H18*$B$47+$C$47,IF(G$1="Temp",IOCBaseTableData!H18*SlopeTemp+InterTemp,IOCBaseTableData!H18*$B$46+$C$46)))</f>
        <v/>
      </c>
      <c r="H17" s="18" t="str">
        <f>IF(IOCBaseTableData!I18="","",IF(H$1="Enthalpy",IOCBaseTableData!I18*$B$47+$C$47,IF(H$1="Temp",IOCBaseTableData!I18*SlopeTemp+InterTemp,IOCBaseTableData!I18*$B$46+$C$46)))</f>
        <v/>
      </c>
      <c r="I17" s="18" t="str">
        <f>IF(IOCBaseTableData!J18="","",IF(I$1="Enthalpy",IOCBaseTableData!J18*$B$47+$C$47,IF(I$1="Temp",IOCBaseTableData!J18*SlopeTemp+InterTemp,IOCBaseTableData!J18*$B$46+$C$46)))</f>
        <v/>
      </c>
      <c r="J17" s="18" t="str">
        <f>IF(IOCBaseTableData!K18="","",IF(J$1="Enthalpy",IOCBaseTableData!K18*$B$47+$C$47,IF(J$1="Temp",IOCBaseTableData!K18*SlopeTemp+InterTemp,IOCBaseTableData!K18*$B$46+$C$46)))</f>
        <v/>
      </c>
      <c r="K17" s="18" t="str">
        <f>IF(IOCBaseTableData!L18="","",IF(K$1="Enthalpy",IOCBaseTableData!L18*$B$47+$C$47,IF(K$1="Temp",IOCBaseTableData!L18*SlopeTemp+InterTemp,IOCBaseTableData!L18*$B$46+$C$46)))</f>
        <v/>
      </c>
      <c r="L17" s="18" t="str">
        <f>IF(IOCBaseTableData!M18="","",IF(L$1="Enthalpy",IOCBaseTableData!M18*$B$47+$C$47,IF(L$1="Temp",IOCBaseTableData!M18*SlopeTemp+InterTemp,IOCBaseTableData!M18*$B$46+$C$46)))</f>
        <v/>
      </c>
      <c r="M17" s="18" t="str">
        <f>IF(IOCBaseTableData!N18="","",IF(M$1="Enthalpy",IOCBaseTableData!N18*$B$47+$C$47,IF(M$1="Temp",IOCBaseTableData!N18*SlopeTemp+InterTemp,IOCBaseTableData!N18*$B$46+$C$46)))</f>
        <v/>
      </c>
      <c r="N17" s="18" t="str">
        <f>IF(IOCBaseTableData!O18="","",IF(N$1="Enthalpy",IOCBaseTableData!O18*$B$47+$C$47,IF(N$1="Temp",IOCBaseTableData!O18*SlopeTemp+InterTemp,IOCBaseTableData!O18*$B$46+$C$46)))</f>
        <v/>
      </c>
      <c r="O17" s="18" t="str">
        <f>IF(IOCBaseTableData!P18="","",IF(O$1="Enthalpy",IOCBaseTableData!P18*$B$47+$C$47,IF(O$1="Temp",IOCBaseTableData!P18*SlopeTemp+InterTemp,IOCBaseTableData!P18*$B$46+$C$46)))</f>
        <v/>
      </c>
      <c r="P17" s="18" t="str">
        <f>IF(IOCBaseTableData!Q18="","",IF(P$1="Enthalpy",IOCBaseTableData!Q18*$B$47+$C$47,IF(P$1="Temp",IOCBaseTableData!Q18*SlopeTemp+InterTemp,IOCBaseTableData!Q18*$B$46+$C$46)))</f>
        <v/>
      </c>
      <c r="Q17" s="18" t="str">
        <f>IF(IOCBaseTableData!R18="","",IF(Q$1="Enthalpy",IOCBaseTableData!R18*$B$47+$C$47,IF(Q$1="Temp",IOCBaseTableData!R18*SlopeTemp+InterTemp,IOCBaseTableData!R18*$B$46+$C$46)))</f>
        <v/>
      </c>
      <c r="R17" s="18" t="str">
        <f>IF(IOCBaseTableData!S18="","",IF(R$1="Enthalpy",IOCBaseTableData!S18*$B$47+$C$47,IF(R$1="Temp",IOCBaseTableData!S18*SlopeTemp+InterTemp,IOCBaseTableData!S18*$B$46+$C$46)))</f>
        <v/>
      </c>
      <c r="S17" s="18" t="str">
        <f>IF(IOCBaseTableData!T18="","",IF(S$1="Enthalpy",IOCBaseTableData!T18*$B$47+$C$47,IF(S$1="Temp",IOCBaseTableData!T18*SlopeTemp+InterTemp,IOCBaseTableData!T18*$B$46+$C$46)))</f>
        <v/>
      </c>
      <c r="T17" s="18" t="str">
        <f>IF(IOCBaseTableData!U18="","",IF(T$1="Enthalpy",IOCBaseTableData!U18*$B$47+$C$47,IF(T$1="Temp",IOCBaseTableData!U18*SlopeTemp+InterTemp,IOCBaseTableData!U18*$B$46+$C$46)))</f>
        <v/>
      </c>
      <c r="U17" s="18" t="str">
        <f>IF(IOCBaseTableData!V18="","",IF(U$1="Enthalpy",IOCBaseTableData!V18*$B$47+$C$47,IF(U$1="Temp",IOCBaseTableData!V18*SlopeTemp+InterTemp,IOCBaseTableData!V18*$B$46+$C$46)))</f>
        <v/>
      </c>
      <c r="V17" s="18" t="str">
        <f>IF(IOCBaseTableData!W18="","",IF(V$1="Enthalpy",IOCBaseTableData!W18*$B$47+$C$47,IF(V$1="Temp",IOCBaseTableData!W18*SlopeTemp+InterTemp,IOCBaseTableData!W18*$B$46+$C$46)))</f>
        <v/>
      </c>
      <c r="W17" s="18" t="str">
        <f>IF(IOCBaseTableData!X18="","",IF(W$1="Enthalpy",IOCBaseTableData!X18*$B$47+$C$47,IF(W$1="Temp",IOCBaseTableData!X18*SlopeTemp+InterTemp,IOCBaseTableData!X18*$B$46+$C$46)))</f>
        <v/>
      </c>
      <c r="X17" s="18" t="str">
        <f>IF(IOCBaseTableData!Y18="","",IF(X$1="Enthalpy",IOCBaseTableData!Y18*$B$47+$C$47,IF(X$1="Temp",IOCBaseTableData!Y18*SlopeTemp+InterTemp,IOCBaseTableData!Y18*$B$46+$C$46)))</f>
        <v/>
      </c>
      <c r="Y17" s="18" t="str">
        <f>IF(IOCBaseTableData!Z18="","",IF(Y$1="Enthalpy",IOCBaseTableData!Z18*$B$47+$C$47,IF(Y$1="Temp",IOCBaseTableData!Z18*SlopeTemp+InterTemp,IOCBaseTableData!Z18*$B$46+$C$46)))</f>
        <v/>
      </c>
      <c r="Z17" s="18" t="str">
        <f>IF(IOCBaseTableData!AA18="","",IF(Z$1="Enthalpy",IOCBaseTableData!AA18*$B$47+$C$47,IF(Z$1="Temp",IOCBaseTableData!AA18*SlopeTemp+InterTemp,IOCBaseTableData!AA18*$B$46+$C$46)))</f>
        <v/>
      </c>
      <c r="AA17" s="18" t="str">
        <f>IF(IOCBaseTableData!AB18="","",IF(AA$1="Enthalpy",IOCBaseTableData!AB18*$B$47+$C$47,IF(AA$1="Temp",IOCBaseTableData!AB18*SlopeTemp+InterTemp,IOCBaseTableData!AB18*$B$46+$C$46)))</f>
        <v/>
      </c>
      <c r="AB17" s="18" t="str">
        <f>IF(IOCBaseTableData!AC18="","",IF(AB$1="Enthalpy",IOCBaseTableData!AC18*$B$47+$C$47,IF(AB$1="Temp",IOCBaseTableData!AC18*SlopeTemp+InterTemp,IOCBaseTableData!AC18*$B$46+$C$46)))</f>
        <v/>
      </c>
      <c r="AC17" s="18" t="str">
        <f>IF(IOCBaseTableData!AD18="","",IF(AC$1="Enthalpy",IOCBaseTableData!AD18*$B$47+$C$47,IF(AC$1="Temp",IOCBaseTableData!AD18*SlopeTemp+InterTemp,IOCBaseTableData!AD18*$B$46+$C$46)))</f>
        <v/>
      </c>
      <c r="AD17" s="18" t="str">
        <f>IF(IOCBaseTableData!AE18="","",IF(AD$1="Enthalpy",IOCBaseTableData!AE18*$B$47+$C$47,IF(AD$1="Temp",IOCBaseTableData!AE18*SlopeTemp+InterTemp,IOCBaseTableData!AE18*$B$46+$C$46)))</f>
        <v/>
      </c>
      <c r="AE17" s="18" t="str">
        <f>IF(IOCBaseTableData!AF18="","",IF(AE$1="Enthalpy",IOCBaseTableData!AF18*$B$47+$C$47,IF(AE$1="Temp",IOCBaseTableData!AF18*SlopeTemp+InterTemp,IOCBaseTableData!AF18*$B$46+$C$46)))</f>
        <v/>
      </c>
      <c r="AF17" s="18" t="str">
        <f>IF(IOCBaseTableData!AG18="","",IF(AF$1="Enthalpy",IOCBaseTableData!AG18*$B$47+$C$47,IF(AF$1="Temp",IOCBaseTableData!AG18*SlopeTemp+InterTemp,IOCBaseTableData!AG18*$B$46+$C$46)))</f>
        <v/>
      </c>
      <c r="AG17" s="18" t="str">
        <f>IF(IOCBaseTableData!AH18="","",IF(AG$1="Enthalpy",IOCBaseTableData!AH18*$B$47+$C$47,IF(AG$1="Temp",IOCBaseTableData!AH18*SlopeTemp+InterTemp,IOCBaseTableData!AH18*$B$46+$C$46)))</f>
        <v/>
      </c>
      <c r="AH17" s="18" t="str">
        <f>IF(IOCBaseTableData!AI18="","",IF(AH$1="Enthalpy",IOCBaseTableData!AI18*$B$47+$C$47,IF(AH$1="Temp",IOCBaseTableData!AI18*SlopeTemp+InterTemp,IOCBaseTableData!AI18*$B$46+$C$46)))</f>
        <v/>
      </c>
      <c r="AI17" s="18" t="str">
        <f>IF(IOCBaseTableData!AJ18="","",IF(AI$1="Enthalpy",IOCBaseTableData!AJ18*$B$47+$C$47,IF(AI$1="Temp",IOCBaseTableData!AJ18*SlopeTemp+InterTemp,IOCBaseTableData!AJ18*$B$46+$C$46)))</f>
        <v/>
      </c>
      <c r="AJ17" s="18" t="str">
        <f>IF(IOCBaseTableData!AK18="","",IF(AJ$1="Enthalpy",IOCBaseTableData!AK18*$B$47+$C$47,IF(AJ$1="Temp",IOCBaseTableData!AK18*SlopeTemp+InterTemp,IOCBaseTableData!AK18*$B$46+$C$46)))</f>
        <v/>
      </c>
    </row>
    <row r="18" spans="1:36" x14ac:dyDescent="0.15">
      <c r="A18" s="13" t="str">
        <f>IF(IOCBaseTableData!A19="","",IOCBaseTableData!A19)</f>
        <v/>
      </c>
      <c r="B18" s="18" t="str">
        <f>IF(IOCBaseTableData!C19="","",IF(B$1="Enthalpy",IOCBaseTableData!C19*$B$47+$C$47,IF(B$1="Temp",IOCBaseTableData!C19*SlopeTemp+InterTemp,IOCBaseTableData!C19*$B$46+$C$46)))</f>
        <v/>
      </c>
      <c r="C18" s="21" t="str">
        <f>IF(IOCBaseTableData!D19="","",IOCBaseTableData!D19)</f>
        <v/>
      </c>
      <c r="D18" s="18" t="str">
        <f>IF(IOCBaseTableData!E19="","",IF(D$1="Enthalpy",IOCBaseTableData!E19*$B$47+$C$47,IF(D$1="Temp",IOCBaseTableData!E19*SlopeTemp+InterTemp,IOCBaseTableData!E19*$B$46+$C$46)))</f>
        <v/>
      </c>
      <c r="E18" s="18" t="str">
        <f>IF(IOCBaseTableData!F19="","",IF(E$1="Enthalpy",IOCBaseTableData!F19*$B$47+$C$47,IF(E$1="Temp",IOCBaseTableData!F19*SlopeTemp+InterTemp,IOCBaseTableData!F19*$B$46+$C$46)))</f>
        <v/>
      </c>
      <c r="F18" s="18" t="str">
        <f>IF(IOCBaseTableData!G19="","",IF(F$1="Enthalpy",IOCBaseTableData!G19*$B$47+$C$47,IF(F$1="Temp",IOCBaseTableData!G19*SlopeTemp+InterTemp,IOCBaseTableData!G19*$B$46+$C$46)))</f>
        <v/>
      </c>
      <c r="G18" s="18" t="str">
        <f>IF(IOCBaseTableData!H19="","",IF(G$1="Enthalpy",IOCBaseTableData!H19*$B$47+$C$47,IF(G$1="Temp",IOCBaseTableData!H19*SlopeTemp+InterTemp,IOCBaseTableData!H19*$B$46+$C$46)))</f>
        <v/>
      </c>
      <c r="H18" s="18" t="str">
        <f>IF(IOCBaseTableData!I19="","",IF(H$1="Enthalpy",IOCBaseTableData!I19*$B$47+$C$47,IF(H$1="Temp",IOCBaseTableData!I19*SlopeTemp+InterTemp,IOCBaseTableData!I19*$B$46+$C$46)))</f>
        <v/>
      </c>
      <c r="I18" s="18" t="str">
        <f>IF(IOCBaseTableData!J19="","",IF(I$1="Enthalpy",IOCBaseTableData!J19*$B$47+$C$47,IF(I$1="Temp",IOCBaseTableData!J19*SlopeTemp+InterTemp,IOCBaseTableData!J19*$B$46+$C$46)))</f>
        <v/>
      </c>
      <c r="J18" s="18" t="str">
        <f>IF(IOCBaseTableData!K19="","",IF(J$1="Enthalpy",IOCBaseTableData!K19*$B$47+$C$47,IF(J$1="Temp",IOCBaseTableData!K19*SlopeTemp+InterTemp,IOCBaseTableData!K19*$B$46+$C$46)))</f>
        <v/>
      </c>
      <c r="K18" s="18" t="str">
        <f>IF(IOCBaseTableData!L19="","",IF(K$1="Enthalpy",IOCBaseTableData!L19*$B$47+$C$47,IF(K$1="Temp",IOCBaseTableData!L19*SlopeTemp+InterTemp,IOCBaseTableData!L19*$B$46+$C$46)))</f>
        <v/>
      </c>
      <c r="L18" s="18" t="str">
        <f>IF(IOCBaseTableData!M19="","",IF(L$1="Enthalpy",IOCBaseTableData!M19*$B$47+$C$47,IF(L$1="Temp",IOCBaseTableData!M19*SlopeTemp+InterTemp,IOCBaseTableData!M19*$B$46+$C$46)))</f>
        <v/>
      </c>
      <c r="M18" s="18" t="str">
        <f>IF(IOCBaseTableData!N19="","",IF(M$1="Enthalpy",IOCBaseTableData!N19*$B$47+$C$47,IF(M$1="Temp",IOCBaseTableData!N19*SlopeTemp+InterTemp,IOCBaseTableData!N19*$B$46+$C$46)))</f>
        <v/>
      </c>
      <c r="N18" s="18" t="str">
        <f>IF(IOCBaseTableData!O19="","",IF(N$1="Enthalpy",IOCBaseTableData!O19*$B$47+$C$47,IF(N$1="Temp",IOCBaseTableData!O19*SlopeTemp+InterTemp,IOCBaseTableData!O19*$B$46+$C$46)))</f>
        <v/>
      </c>
      <c r="O18" s="18" t="str">
        <f>IF(IOCBaseTableData!P19="","",IF(O$1="Enthalpy",IOCBaseTableData!P19*$B$47+$C$47,IF(O$1="Temp",IOCBaseTableData!P19*SlopeTemp+InterTemp,IOCBaseTableData!P19*$B$46+$C$46)))</f>
        <v/>
      </c>
      <c r="P18" s="18" t="str">
        <f>IF(IOCBaseTableData!Q19="","",IF(P$1="Enthalpy",IOCBaseTableData!Q19*$B$47+$C$47,IF(P$1="Temp",IOCBaseTableData!Q19*SlopeTemp+InterTemp,IOCBaseTableData!Q19*$B$46+$C$46)))</f>
        <v/>
      </c>
      <c r="Q18" s="18" t="str">
        <f>IF(IOCBaseTableData!R19="","",IF(Q$1="Enthalpy",IOCBaseTableData!R19*$B$47+$C$47,IF(Q$1="Temp",IOCBaseTableData!R19*SlopeTemp+InterTemp,IOCBaseTableData!R19*$B$46+$C$46)))</f>
        <v/>
      </c>
      <c r="R18" s="18" t="str">
        <f>IF(IOCBaseTableData!S19="","",IF(R$1="Enthalpy",IOCBaseTableData!S19*$B$47+$C$47,IF(R$1="Temp",IOCBaseTableData!S19*SlopeTemp+InterTemp,IOCBaseTableData!S19*$B$46+$C$46)))</f>
        <v/>
      </c>
      <c r="S18" s="18" t="str">
        <f>IF(IOCBaseTableData!T19="","",IF(S$1="Enthalpy",IOCBaseTableData!T19*$B$47+$C$47,IF(S$1="Temp",IOCBaseTableData!T19*SlopeTemp+InterTemp,IOCBaseTableData!T19*$B$46+$C$46)))</f>
        <v/>
      </c>
      <c r="T18" s="18" t="str">
        <f>IF(IOCBaseTableData!U19="","",IF(T$1="Enthalpy",IOCBaseTableData!U19*$B$47+$C$47,IF(T$1="Temp",IOCBaseTableData!U19*SlopeTemp+InterTemp,IOCBaseTableData!U19*$B$46+$C$46)))</f>
        <v/>
      </c>
      <c r="U18" s="18" t="str">
        <f>IF(IOCBaseTableData!V19="","",IF(U$1="Enthalpy",IOCBaseTableData!V19*$B$47+$C$47,IF(U$1="Temp",IOCBaseTableData!V19*SlopeTemp+InterTemp,IOCBaseTableData!V19*$B$46+$C$46)))</f>
        <v/>
      </c>
      <c r="V18" s="18" t="str">
        <f>IF(IOCBaseTableData!W19="","",IF(V$1="Enthalpy",IOCBaseTableData!W19*$B$47+$C$47,IF(V$1="Temp",IOCBaseTableData!W19*SlopeTemp+InterTemp,IOCBaseTableData!W19*$B$46+$C$46)))</f>
        <v/>
      </c>
      <c r="W18" s="18" t="str">
        <f>IF(IOCBaseTableData!X19="","",IF(W$1="Enthalpy",IOCBaseTableData!X19*$B$47+$C$47,IF(W$1="Temp",IOCBaseTableData!X19*SlopeTemp+InterTemp,IOCBaseTableData!X19*$B$46+$C$46)))</f>
        <v/>
      </c>
      <c r="X18" s="18" t="str">
        <f>IF(IOCBaseTableData!Y19="","",IF(X$1="Enthalpy",IOCBaseTableData!Y19*$B$47+$C$47,IF(X$1="Temp",IOCBaseTableData!Y19*SlopeTemp+InterTemp,IOCBaseTableData!Y19*$B$46+$C$46)))</f>
        <v/>
      </c>
      <c r="Y18" s="18" t="str">
        <f>IF(IOCBaseTableData!Z19="","",IF(Y$1="Enthalpy",IOCBaseTableData!Z19*$B$47+$C$47,IF(Y$1="Temp",IOCBaseTableData!Z19*SlopeTemp+InterTemp,IOCBaseTableData!Z19*$B$46+$C$46)))</f>
        <v/>
      </c>
      <c r="Z18" s="18" t="str">
        <f>IF(IOCBaseTableData!AA19="","",IF(Z$1="Enthalpy",IOCBaseTableData!AA19*$B$47+$C$47,IF(Z$1="Temp",IOCBaseTableData!AA19*SlopeTemp+InterTemp,IOCBaseTableData!AA19*$B$46+$C$46)))</f>
        <v/>
      </c>
      <c r="AA18" s="18" t="str">
        <f>IF(IOCBaseTableData!AB19="","",IF(AA$1="Enthalpy",IOCBaseTableData!AB19*$B$47+$C$47,IF(AA$1="Temp",IOCBaseTableData!AB19*SlopeTemp+InterTemp,IOCBaseTableData!AB19*$B$46+$C$46)))</f>
        <v/>
      </c>
      <c r="AB18" s="18" t="str">
        <f>IF(IOCBaseTableData!AC19="","",IF(AB$1="Enthalpy",IOCBaseTableData!AC19*$B$47+$C$47,IF(AB$1="Temp",IOCBaseTableData!AC19*SlopeTemp+InterTemp,IOCBaseTableData!AC19*$B$46+$C$46)))</f>
        <v/>
      </c>
      <c r="AC18" s="18" t="str">
        <f>IF(IOCBaseTableData!AD19="","",IF(AC$1="Enthalpy",IOCBaseTableData!AD19*$B$47+$C$47,IF(AC$1="Temp",IOCBaseTableData!AD19*SlopeTemp+InterTemp,IOCBaseTableData!AD19*$B$46+$C$46)))</f>
        <v/>
      </c>
      <c r="AD18" s="18" t="str">
        <f>IF(IOCBaseTableData!AE19="","",IF(AD$1="Enthalpy",IOCBaseTableData!AE19*$B$47+$C$47,IF(AD$1="Temp",IOCBaseTableData!AE19*SlopeTemp+InterTemp,IOCBaseTableData!AE19*$B$46+$C$46)))</f>
        <v/>
      </c>
      <c r="AE18" s="18" t="str">
        <f>IF(IOCBaseTableData!AF19="","",IF(AE$1="Enthalpy",IOCBaseTableData!AF19*$B$47+$C$47,IF(AE$1="Temp",IOCBaseTableData!AF19*SlopeTemp+InterTemp,IOCBaseTableData!AF19*$B$46+$C$46)))</f>
        <v/>
      </c>
      <c r="AF18" s="18" t="str">
        <f>IF(IOCBaseTableData!AG19="","",IF(AF$1="Enthalpy",IOCBaseTableData!AG19*$B$47+$C$47,IF(AF$1="Temp",IOCBaseTableData!AG19*SlopeTemp+InterTemp,IOCBaseTableData!AG19*$B$46+$C$46)))</f>
        <v/>
      </c>
      <c r="AG18" s="18" t="str">
        <f>IF(IOCBaseTableData!AH19="","",IF(AG$1="Enthalpy",IOCBaseTableData!AH19*$B$47+$C$47,IF(AG$1="Temp",IOCBaseTableData!AH19*SlopeTemp+InterTemp,IOCBaseTableData!AH19*$B$46+$C$46)))</f>
        <v/>
      </c>
      <c r="AH18" s="18" t="str">
        <f>IF(IOCBaseTableData!AI19="","",IF(AH$1="Enthalpy",IOCBaseTableData!AI19*$B$47+$C$47,IF(AH$1="Temp",IOCBaseTableData!AI19*SlopeTemp+InterTemp,IOCBaseTableData!AI19*$B$46+$C$46)))</f>
        <v/>
      </c>
      <c r="AI18" s="18" t="str">
        <f>IF(IOCBaseTableData!AJ19="","",IF(AI$1="Enthalpy",IOCBaseTableData!AJ19*$B$47+$C$47,IF(AI$1="Temp",IOCBaseTableData!AJ19*SlopeTemp+InterTemp,IOCBaseTableData!AJ19*$B$46+$C$46)))</f>
        <v/>
      </c>
      <c r="AJ18" s="18" t="str">
        <f>IF(IOCBaseTableData!AK19="","",IF(AJ$1="Enthalpy",IOCBaseTableData!AK19*$B$47+$C$47,IF(AJ$1="Temp",IOCBaseTableData!AK19*SlopeTemp+InterTemp,IOCBaseTableData!AK19*$B$46+$C$46)))</f>
        <v/>
      </c>
    </row>
    <row r="19" spans="1:36" x14ac:dyDescent="0.15">
      <c r="A19" s="13" t="str">
        <f>IF(IOCBaseTableData!A20="","",IOCBaseTableData!A20)</f>
        <v/>
      </c>
      <c r="B19" s="18" t="str">
        <f>IF(IOCBaseTableData!C20="","",IF(B$1="Enthalpy",IOCBaseTableData!C20*$B$47+$C$47,IF(B$1="Temp",IOCBaseTableData!C20*SlopeTemp+InterTemp,IOCBaseTableData!C20*$B$46+$C$46)))</f>
        <v/>
      </c>
      <c r="C19" s="21" t="str">
        <f>IF(IOCBaseTableData!D20="","",IOCBaseTableData!D20)</f>
        <v/>
      </c>
      <c r="D19" s="18" t="str">
        <f>IF(IOCBaseTableData!E20="","",IF(D$1="Enthalpy",IOCBaseTableData!E20*$B$47+$C$47,IF(D$1="Temp",IOCBaseTableData!E20*SlopeTemp+InterTemp,IOCBaseTableData!E20*$B$46+$C$46)))</f>
        <v/>
      </c>
      <c r="E19" s="18" t="str">
        <f>IF(IOCBaseTableData!F20="","",IF(E$1="Enthalpy",IOCBaseTableData!F20*$B$47+$C$47,IF(E$1="Temp",IOCBaseTableData!F20*SlopeTemp+InterTemp,IOCBaseTableData!F20*$B$46+$C$46)))</f>
        <v/>
      </c>
      <c r="F19" s="18" t="str">
        <f>IF(IOCBaseTableData!G20="","",IF(F$1="Enthalpy",IOCBaseTableData!G20*$B$47+$C$47,IF(F$1="Temp",IOCBaseTableData!G20*SlopeTemp+InterTemp,IOCBaseTableData!G20*$B$46+$C$46)))</f>
        <v/>
      </c>
      <c r="G19" s="18" t="str">
        <f>IF(IOCBaseTableData!H20="","",IF(G$1="Enthalpy",IOCBaseTableData!H20*$B$47+$C$47,IF(G$1="Temp",IOCBaseTableData!H20*SlopeTemp+InterTemp,IOCBaseTableData!H20*$B$46+$C$46)))</f>
        <v/>
      </c>
      <c r="H19" s="18" t="str">
        <f>IF(IOCBaseTableData!I20="","",IF(H$1="Enthalpy",IOCBaseTableData!I20*$B$47+$C$47,IF(H$1="Temp",IOCBaseTableData!I20*SlopeTemp+InterTemp,IOCBaseTableData!I20*$B$46+$C$46)))</f>
        <v/>
      </c>
      <c r="I19" s="18" t="str">
        <f>IF(IOCBaseTableData!J20="","",IF(I$1="Enthalpy",IOCBaseTableData!J20*$B$47+$C$47,IF(I$1="Temp",IOCBaseTableData!J20*SlopeTemp+InterTemp,IOCBaseTableData!J20*$B$46+$C$46)))</f>
        <v/>
      </c>
      <c r="J19" s="18" t="str">
        <f>IF(IOCBaseTableData!K20="","",IF(J$1="Enthalpy",IOCBaseTableData!K20*$B$47+$C$47,IF(J$1="Temp",IOCBaseTableData!K20*SlopeTemp+InterTemp,IOCBaseTableData!K20*$B$46+$C$46)))</f>
        <v/>
      </c>
      <c r="K19" s="18" t="str">
        <f>IF(IOCBaseTableData!L20="","",IF(K$1="Enthalpy",IOCBaseTableData!L20*$B$47+$C$47,IF(K$1="Temp",IOCBaseTableData!L20*SlopeTemp+InterTemp,IOCBaseTableData!L20*$B$46+$C$46)))</f>
        <v/>
      </c>
      <c r="L19" s="18" t="str">
        <f>IF(IOCBaseTableData!M20="","",IF(L$1="Enthalpy",IOCBaseTableData!M20*$B$47+$C$47,IF(L$1="Temp",IOCBaseTableData!M20*SlopeTemp+InterTemp,IOCBaseTableData!M20*$B$46+$C$46)))</f>
        <v/>
      </c>
      <c r="M19" s="18" t="str">
        <f>IF(IOCBaseTableData!N20="","",IF(M$1="Enthalpy",IOCBaseTableData!N20*$B$47+$C$47,IF(M$1="Temp",IOCBaseTableData!N20*SlopeTemp+InterTemp,IOCBaseTableData!N20*$B$46+$C$46)))</f>
        <v/>
      </c>
      <c r="N19" s="18" t="str">
        <f>IF(IOCBaseTableData!O20="","",IF(N$1="Enthalpy",IOCBaseTableData!O20*$B$47+$C$47,IF(N$1="Temp",IOCBaseTableData!O20*SlopeTemp+InterTemp,IOCBaseTableData!O20*$B$46+$C$46)))</f>
        <v/>
      </c>
      <c r="O19" s="18" t="str">
        <f>IF(IOCBaseTableData!P20="","",IF(O$1="Enthalpy",IOCBaseTableData!P20*$B$47+$C$47,IF(O$1="Temp",IOCBaseTableData!P20*SlopeTemp+InterTemp,IOCBaseTableData!P20*$B$46+$C$46)))</f>
        <v/>
      </c>
      <c r="P19" s="18" t="str">
        <f>IF(IOCBaseTableData!Q20="","",IF(P$1="Enthalpy",IOCBaseTableData!Q20*$B$47+$C$47,IF(P$1="Temp",IOCBaseTableData!Q20*SlopeTemp+InterTemp,IOCBaseTableData!Q20*$B$46+$C$46)))</f>
        <v/>
      </c>
      <c r="Q19" s="18" t="str">
        <f>IF(IOCBaseTableData!R20="","",IF(Q$1="Enthalpy",IOCBaseTableData!R20*$B$47+$C$47,IF(Q$1="Temp",IOCBaseTableData!R20*SlopeTemp+InterTemp,IOCBaseTableData!R20*$B$46+$C$46)))</f>
        <v/>
      </c>
      <c r="R19" s="18" t="str">
        <f>IF(IOCBaseTableData!S20="","",IF(R$1="Enthalpy",IOCBaseTableData!S20*$B$47+$C$47,IF(R$1="Temp",IOCBaseTableData!S20*SlopeTemp+InterTemp,IOCBaseTableData!S20*$B$46+$C$46)))</f>
        <v/>
      </c>
      <c r="S19" s="18" t="str">
        <f>IF(IOCBaseTableData!T20="","",IF(S$1="Enthalpy",IOCBaseTableData!T20*$B$47+$C$47,IF(S$1="Temp",IOCBaseTableData!T20*SlopeTemp+InterTemp,IOCBaseTableData!T20*$B$46+$C$46)))</f>
        <v/>
      </c>
      <c r="T19" s="18" t="str">
        <f>IF(IOCBaseTableData!U20="","",IF(T$1="Enthalpy",IOCBaseTableData!U20*$B$47+$C$47,IF(T$1="Temp",IOCBaseTableData!U20*SlopeTemp+InterTemp,IOCBaseTableData!U20*$B$46+$C$46)))</f>
        <v/>
      </c>
      <c r="U19" s="18" t="str">
        <f>IF(IOCBaseTableData!V20="","",IF(U$1="Enthalpy",IOCBaseTableData!V20*$B$47+$C$47,IF(U$1="Temp",IOCBaseTableData!V20*SlopeTemp+InterTemp,IOCBaseTableData!V20*$B$46+$C$46)))</f>
        <v/>
      </c>
      <c r="V19" s="18" t="str">
        <f>IF(IOCBaseTableData!W20="","",IF(V$1="Enthalpy",IOCBaseTableData!W20*$B$47+$C$47,IF(V$1="Temp",IOCBaseTableData!W20*SlopeTemp+InterTemp,IOCBaseTableData!W20*$B$46+$C$46)))</f>
        <v/>
      </c>
      <c r="W19" s="18" t="str">
        <f>IF(IOCBaseTableData!X20="","",IF(W$1="Enthalpy",IOCBaseTableData!X20*$B$47+$C$47,IF(W$1="Temp",IOCBaseTableData!X20*SlopeTemp+InterTemp,IOCBaseTableData!X20*$B$46+$C$46)))</f>
        <v/>
      </c>
      <c r="X19" s="18" t="str">
        <f>IF(IOCBaseTableData!Y20="","",IF(X$1="Enthalpy",IOCBaseTableData!Y20*$B$47+$C$47,IF(X$1="Temp",IOCBaseTableData!Y20*SlopeTemp+InterTemp,IOCBaseTableData!Y20*$B$46+$C$46)))</f>
        <v/>
      </c>
      <c r="Y19" s="18" t="str">
        <f>IF(IOCBaseTableData!Z20="","",IF(Y$1="Enthalpy",IOCBaseTableData!Z20*$B$47+$C$47,IF(Y$1="Temp",IOCBaseTableData!Z20*SlopeTemp+InterTemp,IOCBaseTableData!Z20*$B$46+$C$46)))</f>
        <v/>
      </c>
      <c r="Z19" s="18" t="str">
        <f>IF(IOCBaseTableData!AA20="","",IF(Z$1="Enthalpy",IOCBaseTableData!AA20*$B$47+$C$47,IF(Z$1="Temp",IOCBaseTableData!AA20*SlopeTemp+InterTemp,IOCBaseTableData!AA20*$B$46+$C$46)))</f>
        <v/>
      </c>
      <c r="AA19" s="18" t="str">
        <f>IF(IOCBaseTableData!AB20="","",IF(AA$1="Enthalpy",IOCBaseTableData!AB20*$B$47+$C$47,IF(AA$1="Temp",IOCBaseTableData!AB20*SlopeTemp+InterTemp,IOCBaseTableData!AB20*$B$46+$C$46)))</f>
        <v/>
      </c>
      <c r="AB19" s="18" t="str">
        <f>IF(IOCBaseTableData!AC20="","",IF(AB$1="Enthalpy",IOCBaseTableData!AC20*$B$47+$C$47,IF(AB$1="Temp",IOCBaseTableData!AC20*SlopeTemp+InterTemp,IOCBaseTableData!AC20*$B$46+$C$46)))</f>
        <v/>
      </c>
      <c r="AC19" s="18" t="str">
        <f>IF(IOCBaseTableData!AD20="","",IF(AC$1="Enthalpy",IOCBaseTableData!AD20*$B$47+$C$47,IF(AC$1="Temp",IOCBaseTableData!AD20*SlopeTemp+InterTemp,IOCBaseTableData!AD20*$B$46+$C$46)))</f>
        <v/>
      </c>
      <c r="AD19" s="18" t="str">
        <f>IF(IOCBaseTableData!AE20="","",IF(AD$1="Enthalpy",IOCBaseTableData!AE20*$B$47+$C$47,IF(AD$1="Temp",IOCBaseTableData!AE20*SlopeTemp+InterTemp,IOCBaseTableData!AE20*$B$46+$C$46)))</f>
        <v/>
      </c>
      <c r="AE19" s="18" t="str">
        <f>IF(IOCBaseTableData!AF20="","",IF(AE$1="Enthalpy",IOCBaseTableData!AF20*$B$47+$C$47,IF(AE$1="Temp",IOCBaseTableData!AF20*SlopeTemp+InterTemp,IOCBaseTableData!AF20*$B$46+$C$46)))</f>
        <v/>
      </c>
      <c r="AF19" s="18" t="str">
        <f>IF(IOCBaseTableData!AG20="","",IF(AF$1="Enthalpy",IOCBaseTableData!AG20*$B$47+$C$47,IF(AF$1="Temp",IOCBaseTableData!AG20*SlopeTemp+InterTemp,IOCBaseTableData!AG20*$B$46+$C$46)))</f>
        <v/>
      </c>
      <c r="AG19" s="18" t="str">
        <f>IF(IOCBaseTableData!AH20="","",IF(AG$1="Enthalpy",IOCBaseTableData!AH20*$B$47+$C$47,IF(AG$1="Temp",IOCBaseTableData!AH20*SlopeTemp+InterTemp,IOCBaseTableData!AH20*$B$46+$C$46)))</f>
        <v/>
      </c>
      <c r="AH19" s="18" t="str">
        <f>IF(IOCBaseTableData!AI20="","",IF(AH$1="Enthalpy",IOCBaseTableData!AI20*$B$47+$C$47,IF(AH$1="Temp",IOCBaseTableData!AI20*SlopeTemp+InterTemp,IOCBaseTableData!AI20*$B$46+$C$46)))</f>
        <v/>
      </c>
      <c r="AI19" s="18" t="str">
        <f>IF(IOCBaseTableData!AJ20="","",IF(AI$1="Enthalpy",IOCBaseTableData!AJ20*$B$47+$C$47,IF(AI$1="Temp",IOCBaseTableData!AJ20*SlopeTemp+InterTemp,IOCBaseTableData!AJ20*$B$46+$C$46)))</f>
        <v/>
      </c>
      <c r="AJ19" s="18" t="str">
        <f>IF(IOCBaseTableData!AK20="","",IF(AJ$1="Enthalpy",IOCBaseTableData!AK20*$B$47+$C$47,IF(AJ$1="Temp",IOCBaseTableData!AK20*SlopeTemp+InterTemp,IOCBaseTableData!AK20*$B$46+$C$46)))</f>
        <v/>
      </c>
    </row>
    <row r="20" spans="1:36" x14ac:dyDescent="0.15">
      <c r="A20" s="13" t="str">
        <f>IF(IOCBaseTableData!A21="","",IOCBaseTableData!A21)</f>
        <v/>
      </c>
      <c r="B20" s="18" t="str">
        <f>IF(IOCBaseTableData!C21="","",IF(B$1="Enthalpy",IOCBaseTableData!C21*$B$47+$C$47,IF(B$1="Temp",IOCBaseTableData!C21*SlopeTemp+InterTemp,IOCBaseTableData!C21*$B$46+$C$46)))</f>
        <v/>
      </c>
      <c r="C20" s="21" t="str">
        <f>IF(IOCBaseTableData!D21="","",IOCBaseTableData!D21)</f>
        <v/>
      </c>
      <c r="D20" s="18" t="str">
        <f>IF(IOCBaseTableData!E21="","",IF(D$1="Enthalpy",IOCBaseTableData!E21*$B$47+$C$47,IF(D$1="Temp",IOCBaseTableData!E21*SlopeTemp+InterTemp,IOCBaseTableData!E21*$B$46+$C$46)))</f>
        <v/>
      </c>
      <c r="E20" s="18" t="str">
        <f>IF(IOCBaseTableData!F21="","",IF(E$1="Enthalpy",IOCBaseTableData!F21*$B$47+$C$47,IF(E$1="Temp",IOCBaseTableData!F21*SlopeTemp+InterTemp,IOCBaseTableData!F21*$B$46+$C$46)))</f>
        <v/>
      </c>
      <c r="F20" s="18" t="str">
        <f>IF(IOCBaseTableData!G21="","",IF(F$1="Enthalpy",IOCBaseTableData!G21*$B$47+$C$47,IF(F$1="Temp",IOCBaseTableData!G21*SlopeTemp+InterTemp,IOCBaseTableData!G21*$B$46+$C$46)))</f>
        <v/>
      </c>
      <c r="G20" s="18" t="str">
        <f>IF(IOCBaseTableData!H21="","",IF(G$1="Enthalpy",IOCBaseTableData!H21*$B$47+$C$47,IF(G$1="Temp",IOCBaseTableData!H21*SlopeTemp+InterTemp,IOCBaseTableData!H21*$B$46+$C$46)))</f>
        <v/>
      </c>
      <c r="H20" s="18" t="str">
        <f>IF(IOCBaseTableData!I21="","",IF(H$1="Enthalpy",IOCBaseTableData!I21*$B$47+$C$47,IF(H$1="Temp",IOCBaseTableData!I21*SlopeTemp+InterTemp,IOCBaseTableData!I21*$B$46+$C$46)))</f>
        <v/>
      </c>
      <c r="I20" s="18" t="str">
        <f>IF(IOCBaseTableData!J21="","",IF(I$1="Enthalpy",IOCBaseTableData!J21*$B$47+$C$47,IF(I$1="Temp",IOCBaseTableData!J21*SlopeTemp+InterTemp,IOCBaseTableData!J21*$B$46+$C$46)))</f>
        <v/>
      </c>
      <c r="J20" s="18" t="str">
        <f>IF(IOCBaseTableData!K21="","",IF(J$1="Enthalpy",IOCBaseTableData!K21*$B$47+$C$47,IF(J$1="Temp",IOCBaseTableData!K21*SlopeTemp+InterTemp,IOCBaseTableData!K21*$B$46+$C$46)))</f>
        <v/>
      </c>
      <c r="K20" s="18" t="str">
        <f>IF(IOCBaseTableData!L21="","",IF(K$1="Enthalpy",IOCBaseTableData!L21*$B$47+$C$47,IF(K$1="Temp",IOCBaseTableData!L21*SlopeTemp+InterTemp,IOCBaseTableData!L21*$B$46+$C$46)))</f>
        <v/>
      </c>
      <c r="L20" s="18" t="str">
        <f>IF(IOCBaseTableData!M21="","",IF(L$1="Enthalpy",IOCBaseTableData!M21*$B$47+$C$47,IF(L$1="Temp",IOCBaseTableData!M21*SlopeTemp+InterTemp,IOCBaseTableData!M21*$B$46+$C$46)))</f>
        <v/>
      </c>
      <c r="M20" s="18" t="str">
        <f>IF(IOCBaseTableData!N21="","",IF(M$1="Enthalpy",IOCBaseTableData!N21*$B$47+$C$47,IF(M$1="Temp",IOCBaseTableData!N21*SlopeTemp+InterTemp,IOCBaseTableData!N21*$B$46+$C$46)))</f>
        <v/>
      </c>
      <c r="N20" s="18" t="str">
        <f>IF(IOCBaseTableData!O21="","",IF(N$1="Enthalpy",IOCBaseTableData!O21*$B$47+$C$47,IF(N$1="Temp",IOCBaseTableData!O21*SlopeTemp+InterTemp,IOCBaseTableData!O21*$B$46+$C$46)))</f>
        <v/>
      </c>
      <c r="O20" s="18" t="str">
        <f>IF(IOCBaseTableData!P21="","",IF(O$1="Enthalpy",IOCBaseTableData!P21*$B$47+$C$47,IF(O$1="Temp",IOCBaseTableData!P21*SlopeTemp+InterTemp,IOCBaseTableData!P21*$B$46+$C$46)))</f>
        <v/>
      </c>
      <c r="P20" s="18" t="str">
        <f>IF(IOCBaseTableData!Q21="","",IF(P$1="Enthalpy",IOCBaseTableData!Q21*$B$47+$C$47,IF(P$1="Temp",IOCBaseTableData!Q21*SlopeTemp+InterTemp,IOCBaseTableData!Q21*$B$46+$C$46)))</f>
        <v/>
      </c>
      <c r="Q20" s="18" t="str">
        <f>IF(IOCBaseTableData!R21="","",IF(Q$1="Enthalpy",IOCBaseTableData!R21*$B$47+$C$47,IF(Q$1="Temp",IOCBaseTableData!R21*SlopeTemp+InterTemp,IOCBaseTableData!R21*$B$46+$C$46)))</f>
        <v/>
      </c>
      <c r="R20" s="18" t="str">
        <f>IF(IOCBaseTableData!S21="","",IF(R$1="Enthalpy",IOCBaseTableData!S21*$B$47+$C$47,IF(R$1="Temp",IOCBaseTableData!S21*SlopeTemp+InterTemp,IOCBaseTableData!S21*$B$46+$C$46)))</f>
        <v/>
      </c>
      <c r="S20" s="18" t="str">
        <f>IF(IOCBaseTableData!T21="","",IF(S$1="Enthalpy",IOCBaseTableData!T21*$B$47+$C$47,IF(S$1="Temp",IOCBaseTableData!T21*SlopeTemp+InterTemp,IOCBaseTableData!T21*$B$46+$C$46)))</f>
        <v/>
      </c>
      <c r="T20" s="18" t="str">
        <f>IF(IOCBaseTableData!U21="","",IF(T$1="Enthalpy",IOCBaseTableData!U21*$B$47+$C$47,IF(T$1="Temp",IOCBaseTableData!U21*SlopeTemp+InterTemp,IOCBaseTableData!U21*$B$46+$C$46)))</f>
        <v/>
      </c>
      <c r="U20" s="18" t="str">
        <f>IF(IOCBaseTableData!V21="","",IF(U$1="Enthalpy",IOCBaseTableData!V21*$B$47+$C$47,IF(U$1="Temp",IOCBaseTableData!V21*SlopeTemp+InterTemp,IOCBaseTableData!V21*$B$46+$C$46)))</f>
        <v/>
      </c>
      <c r="V20" s="18" t="str">
        <f>IF(IOCBaseTableData!W21="","",IF(V$1="Enthalpy",IOCBaseTableData!W21*$B$47+$C$47,IF(V$1="Temp",IOCBaseTableData!W21*SlopeTemp+InterTemp,IOCBaseTableData!W21*$B$46+$C$46)))</f>
        <v/>
      </c>
      <c r="W20" s="18" t="str">
        <f>IF(IOCBaseTableData!X21="","",IF(W$1="Enthalpy",IOCBaseTableData!X21*$B$47+$C$47,IF(W$1="Temp",IOCBaseTableData!X21*SlopeTemp+InterTemp,IOCBaseTableData!X21*$B$46+$C$46)))</f>
        <v/>
      </c>
      <c r="X20" s="18" t="str">
        <f>IF(IOCBaseTableData!Y21="","",IF(X$1="Enthalpy",IOCBaseTableData!Y21*$B$47+$C$47,IF(X$1="Temp",IOCBaseTableData!Y21*SlopeTemp+InterTemp,IOCBaseTableData!Y21*$B$46+$C$46)))</f>
        <v/>
      </c>
      <c r="Y20" s="18" t="str">
        <f>IF(IOCBaseTableData!Z21="","",IF(Y$1="Enthalpy",IOCBaseTableData!Z21*$B$47+$C$47,IF(Y$1="Temp",IOCBaseTableData!Z21*SlopeTemp+InterTemp,IOCBaseTableData!Z21*$B$46+$C$46)))</f>
        <v/>
      </c>
      <c r="Z20" s="18" t="str">
        <f>IF(IOCBaseTableData!AA21="","",IF(Z$1="Enthalpy",IOCBaseTableData!AA21*$B$47+$C$47,IF(Z$1="Temp",IOCBaseTableData!AA21*SlopeTemp+InterTemp,IOCBaseTableData!AA21*$B$46+$C$46)))</f>
        <v/>
      </c>
      <c r="AA20" s="18" t="str">
        <f>IF(IOCBaseTableData!AB21="","",IF(AA$1="Enthalpy",IOCBaseTableData!AB21*$B$47+$C$47,IF(AA$1="Temp",IOCBaseTableData!AB21*SlopeTemp+InterTemp,IOCBaseTableData!AB21*$B$46+$C$46)))</f>
        <v/>
      </c>
      <c r="AB20" s="18" t="str">
        <f>IF(IOCBaseTableData!AC21="","",IF(AB$1="Enthalpy",IOCBaseTableData!AC21*$B$47+$C$47,IF(AB$1="Temp",IOCBaseTableData!AC21*SlopeTemp+InterTemp,IOCBaseTableData!AC21*$B$46+$C$46)))</f>
        <v/>
      </c>
      <c r="AC20" s="18" t="str">
        <f>IF(IOCBaseTableData!AD21="","",IF(AC$1="Enthalpy",IOCBaseTableData!AD21*$B$47+$C$47,IF(AC$1="Temp",IOCBaseTableData!AD21*SlopeTemp+InterTemp,IOCBaseTableData!AD21*$B$46+$C$46)))</f>
        <v/>
      </c>
      <c r="AD20" s="18" t="str">
        <f>IF(IOCBaseTableData!AE21="","",IF(AD$1="Enthalpy",IOCBaseTableData!AE21*$B$47+$C$47,IF(AD$1="Temp",IOCBaseTableData!AE21*SlopeTemp+InterTemp,IOCBaseTableData!AE21*$B$46+$C$46)))</f>
        <v/>
      </c>
      <c r="AE20" s="18" t="str">
        <f>IF(IOCBaseTableData!AF21="","",IF(AE$1="Enthalpy",IOCBaseTableData!AF21*$B$47+$C$47,IF(AE$1="Temp",IOCBaseTableData!AF21*SlopeTemp+InterTemp,IOCBaseTableData!AF21*$B$46+$C$46)))</f>
        <v/>
      </c>
      <c r="AF20" s="18" t="str">
        <f>IF(IOCBaseTableData!AG21="","",IF(AF$1="Enthalpy",IOCBaseTableData!AG21*$B$47+$C$47,IF(AF$1="Temp",IOCBaseTableData!AG21*SlopeTemp+InterTemp,IOCBaseTableData!AG21*$B$46+$C$46)))</f>
        <v/>
      </c>
      <c r="AG20" s="18" t="str">
        <f>IF(IOCBaseTableData!AH21="","",IF(AG$1="Enthalpy",IOCBaseTableData!AH21*$B$47+$C$47,IF(AG$1="Temp",IOCBaseTableData!AH21*SlopeTemp+InterTemp,IOCBaseTableData!AH21*$B$46+$C$46)))</f>
        <v/>
      </c>
      <c r="AH20" s="18" t="str">
        <f>IF(IOCBaseTableData!AI21="","",IF(AH$1="Enthalpy",IOCBaseTableData!AI21*$B$47+$C$47,IF(AH$1="Temp",IOCBaseTableData!AI21*SlopeTemp+InterTemp,IOCBaseTableData!AI21*$B$46+$C$46)))</f>
        <v/>
      </c>
      <c r="AI20" s="18" t="str">
        <f>IF(IOCBaseTableData!AJ21="","",IF(AI$1="Enthalpy",IOCBaseTableData!AJ21*$B$47+$C$47,IF(AI$1="Temp",IOCBaseTableData!AJ21*SlopeTemp+InterTemp,IOCBaseTableData!AJ21*$B$46+$C$46)))</f>
        <v/>
      </c>
      <c r="AJ20" s="18" t="str">
        <f>IF(IOCBaseTableData!AK21="","",IF(AJ$1="Enthalpy",IOCBaseTableData!AK21*$B$47+$C$47,IF(AJ$1="Temp",IOCBaseTableData!AK21*SlopeTemp+InterTemp,IOCBaseTableData!AK21*$B$46+$C$46)))</f>
        <v/>
      </c>
    </row>
    <row r="21" spans="1:36" x14ac:dyDescent="0.15">
      <c r="A21" s="13" t="str">
        <f>IF(IOCBaseTableData!A22="","",IOCBaseTableData!A22)</f>
        <v/>
      </c>
      <c r="B21" s="18" t="str">
        <f>IF(IOCBaseTableData!C22="","",IF(B$1="Enthalpy",IOCBaseTableData!C22*$B$47+$C$47,IF(B$1="Temp",IOCBaseTableData!C22*SlopeTemp+InterTemp,IOCBaseTableData!C22*$B$46+$C$46)))</f>
        <v/>
      </c>
      <c r="C21" s="21" t="str">
        <f>IF(IOCBaseTableData!D22="","",IOCBaseTableData!D22)</f>
        <v/>
      </c>
      <c r="D21" s="18" t="str">
        <f>IF(IOCBaseTableData!E22="","",IF(D$1="Enthalpy",IOCBaseTableData!E22*$B$47+$C$47,IF(D$1="Temp",IOCBaseTableData!E22*SlopeTemp+InterTemp,IOCBaseTableData!E22*$B$46+$C$46)))</f>
        <v/>
      </c>
      <c r="E21" s="18" t="str">
        <f>IF(IOCBaseTableData!F22="","",IF(E$1="Enthalpy",IOCBaseTableData!F22*$B$47+$C$47,IF(E$1="Temp",IOCBaseTableData!F22*SlopeTemp+InterTemp,IOCBaseTableData!F22*$B$46+$C$46)))</f>
        <v/>
      </c>
      <c r="F21" s="18" t="str">
        <f>IF(IOCBaseTableData!G22="","",IF(F$1="Enthalpy",IOCBaseTableData!G22*$B$47+$C$47,IF(F$1="Temp",IOCBaseTableData!G22*SlopeTemp+InterTemp,IOCBaseTableData!G22*$B$46+$C$46)))</f>
        <v/>
      </c>
      <c r="G21" s="18" t="str">
        <f>IF(IOCBaseTableData!H22="","",IF(G$1="Enthalpy",IOCBaseTableData!H22*$B$47+$C$47,IF(G$1="Temp",IOCBaseTableData!H22*SlopeTemp+InterTemp,IOCBaseTableData!H22*$B$46+$C$46)))</f>
        <v/>
      </c>
      <c r="H21" s="18" t="str">
        <f>IF(IOCBaseTableData!I22="","",IF(H$1="Enthalpy",IOCBaseTableData!I22*$B$47+$C$47,IF(H$1="Temp",IOCBaseTableData!I22*SlopeTemp+InterTemp,IOCBaseTableData!I22*$B$46+$C$46)))</f>
        <v/>
      </c>
      <c r="I21" s="18" t="str">
        <f>IF(IOCBaseTableData!J22="","",IF(I$1="Enthalpy",IOCBaseTableData!J22*$B$47+$C$47,IF(I$1="Temp",IOCBaseTableData!J22*SlopeTemp+InterTemp,IOCBaseTableData!J22*$B$46+$C$46)))</f>
        <v/>
      </c>
      <c r="J21" s="18" t="str">
        <f>IF(IOCBaseTableData!K22="","",IF(J$1="Enthalpy",IOCBaseTableData!K22*$B$47+$C$47,IF(J$1="Temp",IOCBaseTableData!K22*SlopeTemp+InterTemp,IOCBaseTableData!K22*$B$46+$C$46)))</f>
        <v/>
      </c>
      <c r="K21" s="18" t="str">
        <f>IF(IOCBaseTableData!L22="","",IF(K$1="Enthalpy",IOCBaseTableData!L22*$B$47+$C$47,IF(K$1="Temp",IOCBaseTableData!L22*SlopeTemp+InterTemp,IOCBaseTableData!L22*$B$46+$C$46)))</f>
        <v/>
      </c>
      <c r="L21" s="18" t="str">
        <f>IF(IOCBaseTableData!M22="","",IF(L$1="Enthalpy",IOCBaseTableData!M22*$B$47+$C$47,IF(L$1="Temp",IOCBaseTableData!M22*SlopeTemp+InterTemp,IOCBaseTableData!M22*$B$46+$C$46)))</f>
        <v/>
      </c>
      <c r="M21" s="18" t="str">
        <f>IF(IOCBaseTableData!N22="","",IF(M$1="Enthalpy",IOCBaseTableData!N22*$B$47+$C$47,IF(M$1="Temp",IOCBaseTableData!N22*SlopeTemp+InterTemp,IOCBaseTableData!N22*$B$46+$C$46)))</f>
        <v/>
      </c>
      <c r="N21" s="18" t="str">
        <f>IF(IOCBaseTableData!O22="","",IF(N$1="Enthalpy",IOCBaseTableData!O22*$B$47+$C$47,IF(N$1="Temp",IOCBaseTableData!O22*SlopeTemp+InterTemp,IOCBaseTableData!O22*$B$46+$C$46)))</f>
        <v/>
      </c>
      <c r="O21" s="18" t="str">
        <f>IF(IOCBaseTableData!P22="","",IF(O$1="Enthalpy",IOCBaseTableData!P22*$B$47+$C$47,IF(O$1="Temp",IOCBaseTableData!P22*SlopeTemp+InterTemp,IOCBaseTableData!P22*$B$46+$C$46)))</f>
        <v/>
      </c>
      <c r="P21" s="18" t="str">
        <f>IF(IOCBaseTableData!Q22="","",IF(P$1="Enthalpy",IOCBaseTableData!Q22*$B$47+$C$47,IF(P$1="Temp",IOCBaseTableData!Q22*SlopeTemp+InterTemp,IOCBaseTableData!Q22*$B$46+$C$46)))</f>
        <v/>
      </c>
      <c r="Q21" s="18" t="str">
        <f>IF(IOCBaseTableData!R22="","",IF(Q$1="Enthalpy",IOCBaseTableData!R22*$B$47+$C$47,IF(Q$1="Temp",IOCBaseTableData!R22*SlopeTemp+InterTemp,IOCBaseTableData!R22*$B$46+$C$46)))</f>
        <v/>
      </c>
      <c r="R21" s="18" t="str">
        <f>IF(IOCBaseTableData!S22="","",IF(R$1="Enthalpy",IOCBaseTableData!S22*$B$47+$C$47,IF(R$1="Temp",IOCBaseTableData!S22*SlopeTemp+InterTemp,IOCBaseTableData!S22*$B$46+$C$46)))</f>
        <v/>
      </c>
      <c r="S21" s="18" t="str">
        <f>IF(IOCBaseTableData!T22="","",IF(S$1="Enthalpy",IOCBaseTableData!T22*$B$47+$C$47,IF(S$1="Temp",IOCBaseTableData!T22*SlopeTemp+InterTemp,IOCBaseTableData!T22*$B$46+$C$46)))</f>
        <v/>
      </c>
      <c r="T21" s="18" t="str">
        <f>IF(IOCBaseTableData!U22="","",IF(T$1="Enthalpy",IOCBaseTableData!U22*$B$47+$C$47,IF(T$1="Temp",IOCBaseTableData!U22*SlopeTemp+InterTemp,IOCBaseTableData!U22*$B$46+$C$46)))</f>
        <v/>
      </c>
      <c r="U21" s="18" t="str">
        <f>IF(IOCBaseTableData!V22="","",IF(U$1="Enthalpy",IOCBaseTableData!V22*$B$47+$C$47,IF(U$1="Temp",IOCBaseTableData!V22*SlopeTemp+InterTemp,IOCBaseTableData!V22*$B$46+$C$46)))</f>
        <v/>
      </c>
      <c r="V21" s="18" t="str">
        <f>IF(IOCBaseTableData!W22="","",IF(V$1="Enthalpy",IOCBaseTableData!W22*$B$47+$C$47,IF(V$1="Temp",IOCBaseTableData!W22*SlopeTemp+InterTemp,IOCBaseTableData!W22*$B$46+$C$46)))</f>
        <v/>
      </c>
      <c r="W21" s="18" t="str">
        <f>IF(IOCBaseTableData!X22="","",IF(W$1="Enthalpy",IOCBaseTableData!X22*$B$47+$C$47,IF(W$1="Temp",IOCBaseTableData!X22*SlopeTemp+InterTemp,IOCBaseTableData!X22*$B$46+$C$46)))</f>
        <v/>
      </c>
      <c r="X21" s="18" t="str">
        <f>IF(IOCBaseTableData!Y22="","",IF(X$1="Enthalpy",IOCBaseTableData!Y22*$B$47+$C$47,IF(X$1="Temp",IOCBaseTableData!Y22*SlopeTemp+InterTemp,IOCBaseTableData!Y22*$B$46+$C$46)))</f>
        <v/>
      </c>
      <c r="Y21" s="18" t="str">
        <f>IF(IOCBaseTableData!Z22="","",IF(Y$1="Enthalpy",IOCBaseTableData!Z22*$B$47+$C$47,IF(Y$1="Temp",IOCBaseTableData!Z22*SlopeTemp+InterTemp,IOCBaseTableData!Z22*$B$46+$C$46)))</f>
        <v/>
      </c>
      <c r="Z21" s="18" t="str">
        <f>IF(IOCBaseTableData!AA22="","",IF(Z$1="Enthalpy",IOCBaseTableData!AA22*$B$47+$C$47,IF(Z$1="Temp",IOCBaseTableData!AA22*SlopeTemp+InterTemp,IOCBaseTableData!AA22*$B$46+$C$46)))</f>
        <v/>
      </c>
      <c r="AA21" s="18" t="str">
        <f>IF(IOCBaseTableData!AB22="","",IF(AA$1="Enthalpy",IOCBaseTableData!AB22*$B$47+$C$47,IF(AA$1="Temp",IOCBaseTableData!AB22*SlopeTemp+InterTemp,IOCBaseTableData!AB22*$B$46+$C$46)))</f>
        <v/>
      </c>
      <c r="AB21" s="18" t="str">
        <f>IF(IOCBaseTableData!AC22="","",IF(AB$1="Enthalpy",IOCBaseTableData!AC22*$B$47+$C$47,IF(AB$1="Temp",IOCBaseTableData!AC22*SlopeTemp+InterTemp,IOCBaseTableData!AC22*$B$46+$C$46)))</f>
        <v/>
      </c>
      <c r="AC21" s="18" t="str">
        <f>IF(IOCBaseTableData!AD22="","",IF(AC$1="Enthalpy",IOCBaseTableData!AD22*$B$47+$C$47,IF(AC$1="Temp",IOCBaseTableData!AD22*SlopeTemp+InterTemp,IOCBaseTableData!AD22*$B$46+$C$46)))</f>
        <v/>
      </c>
      <c r="AD21" s="18" t="str">
        <f>IF(IOCBaseTableData!AE22="","",IF(AD$1="Enthalpy",IOCBaseTableData!AE22*$B$47+$C$47,IF(AD$1="Temp",IOCBaseTableData!AE22*SlopeTemp+InterTemp,IOCBaseTableData!AE22*$B$46+$C$46)))</f>
        <v/>
      </c>
      <c r="AE21" s="18" t="str">
        <f>IF(IOCBaseTableData!AF22="","",IF(AE$1="Enthalpy",IOCBaseTableData!AF22*$B$47+$C$47,IF(AE$1="Temp",IOCBaseTableData!AF22*SlopeTemp+InterTemp,IOCBaseTableData!AF22*$B$46+$C$46)))</f>
        <v/>
      </c>
      <c r="AF21" s="18" t="str">
        <f>IF(IOCBaseTableData!AG22="","",IF(AF$1="Enthalpy",IOCBaseTableData!AG22*$B$47+$C$47,IF(AF$1="Temp",IOCBaseTableData!AG22*SlopeTemp+InterTemp,IOCBaseTableData!AG22*$B$46+$C$46)))</f>
        <v/>
      </c>
      <c r="AG21" s="18" t="str">
        <f>IF(IOCBaseTableData!AH22="","",IF(AG$1="Enthalpy",IOCBaseTableData!AH22*$B$47+$C$47,IF(AG$1="Temp",IOCBaseTableData!AH22*SlopeTemp+InterTemp,IOCBaseTableData!AH22*$B$46+$C$46)))</f>
        <v/>
      </c>
      <c r="AH21" s="18" t="str">
        <f>IF(IOCBaseTableData!AI22="","",IF(AH$1="Enthalpy",IOCBaseTableData!AI22*$B$47+$C$47,IF(AH$1="Temp",IOCBaseTableData!AI22*SlopeTemp+InterTemp,IOCBaseTableData!AI22*$B$46+$C$46)))</f>
        <v/>
      </c>
      <c r="AI21" s="18" t="str">
        <f>IF(IOCBaseTableData!AJ22="","",IF(AI$1="Enthalpy",IOCBaseTableData!AJ22*$B$47+$C$47,IF(AI$1="Temp",IOCBaseTableData!AJ22*SlopeTemp+InterTemp,IOCBaseTableData!AJ22*$B$46+$C$46)))</f>
        <v/>
      </c>
      <c r="AJ21" s="18" t="str">
        <f>IF(IOCBaseTableData!AK22="","",IF(AJ$1="Enthalpy",IOCBaseTableData!AK22*$B$47+$C$47,IF(AJ$1="Temp",IOCBaseTableData!AK22*SlopeTemp+InterTemp,IOCBaseTableData!AK22*$B$46+$C$46)))</f>
        <v/>
      </c>
    </row>
    <row r="22" spans="1:36" x14ac:dyDescent="0.15">
      <c r="A22" s="13" t="str">
        <f>IF(IOCBaseTableData!A23="","",IOCBaseTableData!A23)</f>
        <v/>
      </c>
      <c r="B22" s="18" t="str">
        <f>IF(IOCBaseTableData!C23="","",IF(B$1="Enthalpy",IOCBaseTableData!C23*$B$47+$C$47,IF(B$1="Temp",IOCBaseTableData!C23*SlopeTemp+InterTemp,IOCBaseTableData!C23*$B$46+$C$46)))</f>
        <v/>
      </c>
      <c r="C22" s="21" t="str">
        <f>IF(IOCBaseTableData!D23="","",IOCBaseTableData!D23)</f>
        <v/>
      </c>
      <c r="D22" s="18" t="str">
        <f>IF(IOCBaseTableData!E23="","",IF(D$1="Enthalpy",IOCBaseTableData!E23*$B$47+$C$47,IF(D$1="Temp",IOCBaseTableData!E23*SlopeTemp+InterTemp,IOCBaseTableData!E23*$B$46+$C$46)))</f>
        <v/>
      </c>
      <c r="E22" s="18" t="str">
        <f>IF(IOCBaseTableData!F23="","",IF(E$1="Enthalpy",IOCBaseTableData!F23*$B$47+$C$47,IF(E$1="Temp",IOCBaseTableData!F23*SlopeTemp+InterTemp,IOCBaseTableData!F23*$B$46+$C$46)))</f>
        <v/>
      </c>
      <c r="F22" s="18" t="str">
        <f>IF(IOCBaseTableData!G23="","",IF(F$1="Enthalpy",IOCBaseTableData!G23*$B$47+$C$47,IF(F$1="Temp",IOCBaseTableData!G23*SlopeTemp+InterTemp,IOCBaseTableData!G23*$B$46+$C$46)))</f>
        <v/>
      </c>
      <c r="G22" s="18" t="str">
        <f>IF(IOCBaseTableData!H23="","",IF(G$1="Enthalpy",IOCBaseTableData!H23*$B$47+$C$47,IF(G$1="Temp",IOCBaseTableData!H23*SlopeTemp+InterTemp,IOCBaseTableData!H23*$B$46+$C$46)))</f>
        <v/>
      </c>
      <c r="H22" s="18" t="str">
        <f>IF(IOCBaseTableData!I23="","",IF(H$1="Enthalpy",IOCBaseTableData!I23*$B$47+$C$47,IF(H$1="Temp",IOCBaseTableData!I23*SlopeTemp+InterTemp,IOCBaseTableData!I23*$B$46+$C$46)))</f>
        <v/>
      </c>
      <c r="I22" s="18" t="str">
        <f>IF(IOCBaseTableData!J23="","",IF(I$1="Enthalpy",IOCBaseTableData!J23*$B$47+$C$47,IF(I$1="Temp",IOCBaseTableData!J23*SlopeTemp+InterTemp,IOCBaseTableData!J23*$B$46+$C$46)))</f>
        <v/>
      </c>
      <c r="J22" s="18" t="str">
        <f>IF(IOCBaseTableData!K23="","",IF(J$1="Enthalpy",IOCBaseTableData!K23*$B$47+$C$47,IF(J$1="Temp",IOCBaseTableData!K23*SlopeTemp+InterTemp,IOCBaseTableData!K23*$B$46+$C$46)))</f>
        <v/>
      </c>
      <c r="K22" s="18" t="str">
        <f>IF(IOCBaseTableData!L23="","",IF(K$1="Enthalpy",IOCBaseTableData!L23*$B$47+$C$47,IF(K$1="Temp",IOCBaseTableData!L23*SlopeTemp+InterTemp,IOCBaseTableData!L23*$B$46+$C$46)))</f>
        <v/>
      </c>
      <c r="L22" s="18" t="str">
        <f>IF(IOCBaseTableData!M23="","",IF(L$1="Enthalpy",IOCBaseTableData!M23*$B$47+$C$47,IF(L$1="Temp",IOCBaseTableData!M23*SlopeTemp+InterTemp,IOCBaseTableData!M23*$B$46+$C$46)))</f>
        <v/>
      </c>
      <c r="M22" s="18" t="str">
        <f>IF(IOCBaseTableData!N23="","",IF(M$1="Enthalpy",IOCBaseTableData!N23*$B$47+$C$47,IF(M$1="Temp",IOCBaseTableData!N23*SlopeTemp+InterTemp,IOCBaseTableData!N23*$B$46+$C$46)))</f>
        <v/>
      </c>
      <c r="N22" s="18" t="str">
        <f>IF(IOCBaseTableData!O23="","",IF(N$1="Enthalpy",IOCBaseTableData!O23*$B$47+$C$47,IF(N$1="Temp",IOCBaseTableData!O23*SlopeTemp+InterTemp,IOCBaseTableData!O23*$B$46+$C$46)))</f>
        <v/>
      </c>
      <c r="O22" s="18" t="str">
        <f>IF(IOCBaseTableData!P23="","",IF(O$1="Enthalpy",IOCBaseTableData!P23*$B$47+$C$47,IF(O$1="Temp",IOCBaseTableData!P23*SlopeTemp+InterTemp,IOCBaseTableData!P23*$B$46+$C$46)))</f>
        <v/>
      </c>
      <c r="P22" s="18" t="str">
        <f>IF(IOCBaseTableData!Q23="","",IF(P$1="Enthalpy",IOCBaseTableData!Q23*$B$47+$C$47,IF(P$1="Temp",IOCBaseTableData!Q23*SlopeTemp+InterTemp,IOCBaseTableData!Q23*$B$46+$C$46)))</f>
        <v/>
      </c>
      <c r="Q22" s="18" t="str">
        <f>IF(IOCBaseTableData!R23="","",IF(Q$1="Enthalpy",IOCBaseTableData!R23*$B$47+$C$47,IF(Q$1="Temp",IOCBaseTableData!R23*SlopeTemp+InterTemp,IOCBaseTableData!R23*$B$46+$C$46)))</f>
        <v/>
      </c>
      <c r="R22" s="18" t="str">
        <f>IF(IOCBaseTableData!S23="","",IF(R$1="Enthalpy",IOCBaseTableData!S23*$B$47+$C$47,IF(R$1="Temp",IOCBaseTableData!S23*SlopeTemp+InterTemp,IOCBaseTableData!S23*$B$46+$C$46)))</f>
        <v/>
      </c>
      <c r="S22" s="18" t="str">
        <f>IF(IOCBaseTableData!T23="","",IF(S$1="Enthalpy",IOCBaseTableData!T23*$B$47+$C$47,IF(S$1="Temp",IOCBaseTableData!T23*SlopeTemp+InterTemp,IOCBaseTableData!T23*$B$46+$C$46)))</f>
        <v/>
      </c>
      <c r="T22" s="18" t="str">
        <f>IF(IOCBaseTableData!U23="","",IF(T$1="Enthalpy",IOCBaseTableData!U23*$B$47+$C$47,IF(T$1="Temp",IOCBaseTableData!U23*SlopeTemp+InterTemp,IOCBaseTableData!U23*$B$46+$C$46)))</f>
        <v/>
      </c>
      <c r="U22" s="18" t="str">
        <f>IF(IOCBaseTableData!V23="","",IF(U$1="Enthalpy",IOCBaseTableData!V23*$B$47+$C$47,IF(U$1="Temp",IOCBaseTableData!V23*SlopeTemp+InterTemp,IOCBaseTableData!V23*$B$46+$C$46)))</f>
        <v/>
      </c>
      <c r="V22" s="18" t="str">
        <f>IF(IOCBaseTableData!W23="","",IF(V$1="Enthalpy",IOCBaseTableData!W23*$B$47+$C$47,IF(V$1="Temp",IOCBaseTableData!W23*SlopeTemp+InterTemp,IOCBaseTableData!W23*$B$46+$C$46)))</f>
        <v/>
      </c>
      <c r="W22" s="18" t="str">
        <f>IF(IOCBaseTableData!X23="","",IF(W$1="Enthalpy",IOCBaseTableData!X23*$B$47+$C$47,IF(W$1="Temp",IOCBaseTableData!X23*SlopeTemp+InterTemp,IOCBaseTableData!X23*$B$46+$C$46)))</f>
        <v/>
      </c>
      <c r="X22" s="18" t="str">
        <f>IF(IOCBaseTableData!Y23="","",IF(X$1="Enthalpy",IOCBaseTableData!Y23*$B$47+$C$47,IF(X$1="Temp",IOCBaseTableData!Y23*SlopeTemp+InterTemp,IOCBaseTableData!Y23*$B$46+$C$46)))</f>
        <v/>
      </c>
      <c r="Y22" s="18" t="str">
        <f>IF(IOCBaseTableData!Z23="","",IF(Y$1="Enthalpy",IOCBaseTableData!Z23*$B$47+$C$47,IF(Y$1="Temp",IOCBaseTableData!Z23*SlopeTemp+InterTemp,IOCBaseTableData!Z23*$B$46+$C$46)))</f>
        <v/>
      </c>
      <c r="Z22" s="18" t="str">
        <f>IF(IOCBaseTableData!AA23="","",IF(Z$1="Enthalpy",IOCBaseTableData!AA23*$B$47+$C$47,IF(Z$1="Temp",IOCBaseTableData!AA23*SlopeTemp+InterTemp,IOCBaseTableData!AA23*$B$46+$C$46)))</f>
        <v/>
      </c>
      <c r="AA22" s="18" t="str">
        <f>IF(IOCBaseTableData!AB23="","",IF(AA$1="Enthalpy",IOCBaseTableData!AB23*$B$47+$C$47,IF(AA$1="Temp",IOCBaseTableData!AB23*SlopeTemp+InterTemp,IOCBaseTableData!AB23*$B$46+$C$46)))</f>
        <v/>
      </c>
      <c r="AB22" s="18" t="str">
        <f>IF(IOCBaseTableData!AC23="","",IF(AB$1="Enthalpy",IOCBaseTableData!AC23*$B$47+$C$47,IF(AB$1="Temp",IOCBaseTableData!AC23*SlopeTemp+InterTemp,IOCBaseTableData!AC23*$B$46+$C$46)))</f>
        <v/>
      </c>
      <c r="AC22" s="18" t="str">
        <f>IF(IOCBaseTableData!AD23="","",IF(AC$1="Enthalpy",IOCBaseTableData!AD23*$B$47+$C$47,IF(AC$1="Temp",IOCBaseTableData!AD23*SlopeTemp+InterTemp,IOCBaseTableData!AD23*$B$46+$C$46)))</f>
        <v/>
      </c>
      <c r="AD22" s="18" t="str">
        <f>IF(IOCBaseTableData!AE23="","",IF(AD$1="Enthalpy",IOCBaseTableData!AE23*$B$47+$C$47,IF(AD$1="Temp",IOCBaseTableData!AE23*SlopeTemp+InterTemp,IOCBaseTableData!AE23*$B$46+$C$46)))</f>
        <v/>
      </c>
      <c r="AE22" s="18" t="str">
        <f>IF(IOCBaseTableData!AF23="","",IF(AE$1="Enthalpy",IOCBaseTableData!AF23*$B$47+$C$47,IF(AE$1="Temp",IOCBaseTableData!AF23*SlopeTemp+InterTemp,IOCBaseTableData!AF23*$B$46+$C$46)))</f>
        <v/>
      </c>
      <c r="AF22" s="18" t="str">
        <f>IF(IOCBaseTableData!AG23="","",IF(AF$1="Enthalpy",IOCBaseTableData!AG23*$B$47+$C$47,IF(AF$1="Temp",IOCBaseTableData!AG23*SlopeTemp+InterTemp,IOCBaseTableData!AG23*$B$46+$C$46)))</f>
        <v/>
      </c>
      <c r="AG22" s="18" t="str">
        <f>IF(IOCBaseTableData!AH23="","",IF(AG$1="Enthalpy",IOCBaseTableData!AH23*$B$47+$C$47,IF(AG$1="Temp",IOCBaseTableData!AH23*SlopeTemp+InterTemp,IOCBaseTableData!AH23*$B$46+$C$46)))</f>
        <v/>
      </c>
      <c r="AH22" s="18" t="str">
        <f>IF(IOCBaseTableData!AI23="","",IF(AH$1="Enthalpy",IOCBaseTableData!AI23*$B$47+$C$47,IF(AH$1="Temp",IOCBaseTableData!AI23*SlopeTemp+InterTemp,IOCBaseTableData!AI23*$B$46+$C$46)))</f>
        <v/>
      </c>
      <c r="AI22" s="18" t="str">
        <f>IF(IOCBaseTableData!AJ23="","",IF(AI$1="Enthalpy",IOCBaseTableData!AJ23*$B$47+$C$47,IF(AI$1="Temp",IOCBaseTableData!AJ23*SlopeTemp+InterTemp,IOCBaseTableData!AJ23*$B$46+$C$46)))</f>
        <v/>
      </c>
      <c r="AJ22" s="18" t="str">
        <f>IF(IOCBaseTableData!AK23="","",IF(AJ$1="Enthalpy",IOCBaseTableData!AK23*$B$47+$C$47,IF(AJ$1="Temp",IOCBaseTableData!AK23*SlopeTemp+InterTemp,IOCBaseTableData!AK23*$B$46+$C$46)))</f>
        <v/>
      </c>
    </row>
    <row r="23" spans="1:36" x14ac:dyDescent="0.15">
      <c r="A23" s="13" t="str">
        <f>IF(IOCBaseTableData!A24="","",IOCBaseTableData!A24)</f>
        <v/>
      </c>
      <c r="B23" s="18" t="str">
        <f>IF(IOCBaseTableData!C24="","",IF(B$1="Enthalpy",IOCBaseTableData!C24*$B$47+$C$47,IF(B$1="Temp",IOCBaseTableData!C24*SlopeTemp+InterTemp,IOCBaseTableData!C24*$B$46+$C$46)))</f>
        <v/>
      </c>
      <c r="C23" s="21" t="str">
        <f>IF(IOCBaseTableData!D24="","",IOCBaseTableData!D24)</f>
        <v/>
      </c>
      <c r="D23" s="18" t="str">
        <f>IF(IOCBaseTableData!E24="","",IF(D$1="Enthalpy",IOCBaseTableData!E24*$B$47+$C$47,IF(D$1="Temp",IOCBaseTableData!E24*SlopeTemp+InterTemp,IOCBaseTableData!E24*$B$46+$C$46)))</f>
        <v/>
      </c>
      <c r="E23" s="18" t="str">
        <f>IF(IOCBaseTableData!F24="","",IF(E$1="Enthalpy",IOCBaseTableData!F24*$B$47+$C$47,IF(E$1="Temp",IOCBaseTableData!F24*SlopeTemp+InterTemp,IOCBaseTableData!F24*$B$46+$C$46)))</f>
        <v/>
      </c>
      <c r="F23" s="18" t="str">
        <f>IF(IOCBaseTableData!G24="","",IF(F$1="Enthalpy",IOCBaseTableData!G24*$B$47+$C$47,IF(F$1="Temp",IOCBaseTableData!G24*SlopeTemp+InterTemp,IOCBaseTableData!G24*$B$46+$C$46)))</f>
        <v/>
      </c>
      <c r="G23" s="18" t="str">
        <f>IF(IOCBaseTableData!H24="","",IF(G$1="Enthalpy",IOCBaseTableData!H24*$B$47+$C$47,IF(G$1="Temp",IOCBaseTableData!H24*SlopeTemp+InterTemp,IOCBaseTableData!H24*$B$46+$C$46)))</f>
        <v/>
      </c>
      <c r="H23" s="18" t="str">
        <f>IF(IOCBaseTableData!I24="","",IF(H$1="Enthalpy",IOCBaseTableData!I24*$B$47+$C$47,IF(H$1="Temp",IOCBaseTableData!I24*SlopeTemp+InterTemp,IOCBaseTableData!I24*$B$46+$C$46)))</f>
        <v/>
      </c>
      <c r="I23" s="18" t="str">
        <f>IF(IOCBaseTableData!J24="","",IF(I$1="Enthalpy",IOCBaseTableData!J24*$B$47+$C$47,IF(I$1="Temp",IOCBaseTableData!J24*SlopeTemp+InterTemp,IOCBaseTableData!J24*$B$46+$C$46)))</f>
        <v/>
      </c>
      <c r="J23" s="18" t="str">
        <f>IF(IOCBaseTableData!K24="","",IF(J$1="Enthalpy",IOCBaseTableData!K24*$B$47+$C$47,IF(J$1="Temp",IOCBaseTableData!K24*SlopeTemp+InterTemp,IOCBaseTableData!K24*$B$46+$C$46)))</f>
        <v/>
      </c>
      <c r="K23" s="18" t="str">
        <f>IF(IOCBaseTableData!L24="","",IF(K$1="Enthalpy",IOCBaseTableData!L24*$B$47+$C$47,IF(K$1="Temp",IOCBaseTableData!L24*SlopeTemp+InterTemp,IOCBaseTableData!L24*$B$46+$C$46)))</f>
        <v/>
      </c>
      <c r="L23" s="18" t="str">
        <f>IF(IOCBaseTableData!M24="","",IF(L$1="Enthalpy",IOCBaseTableData!M24*$B$47+$C$47,IF(L$1="Temp",IOCBaseTableData!M24*SlopeTemp+InterTemp,IOCBaseTableData!M24*$B$46+$C$46)))</f>
        <v/>
      </c>
      <c r="M23" s="18" t="str">
        <f>IF(IOCBaseTableData!N24="","",IF(M$1="Enthalpy",IOCBaseTableData!N24*$B$47+$C$47,IF(M$1="Temp",IOCBaseTableData!N24*SlopeTemp+InterTemp,IOCBaseTableData!N24*$B$46+$C$46)))</f>
        <v/>
      </c>
      <c r="N23" s="18" t="str">
        <f>IF(IOCBaseTableData!O24="","",IF(N$1="Enthalpy",IOCBaseTableData!O24*$B$47+$C$47,IF(N$1="Temp",IOCBaseTableData!O24*SlopeTemp+InterTemp,IOCBaseTableData!O24*$B$46+$C$46)))</f>
        <v/>
      </c>
      <c r="O23" s="18" t="str">
        <f>IF(IOCBaseTableData!P24="","",IF(O$1="Enthalpy",IOCBaseTableData!P24*$B$47+$C$47,IF(O$1="Temp",IOCBaseTableData!P24*SlopeTemp+InterTemp,IOCBaseTableData!P24*$B$46+$C$46)))</f>
        <v/>
      </c>
      <c r="P23" s="18" t="str">
        <f>IF(IOCBaseTableData!Q24="","",IF(P$1="Enthalpy",IOCBaseTableData!Q24*$B$47+$C$47,IF(P$1="Temp",IOCBaseTableData!Q24*SlopeTemp+InterTemp,IOCBaseTableData!Q24*$B$46+$C$46)))</f>
        <v/>
      </c>
      <c r="Q23" s="18" t="str">
        <f>IF(IOCBaseTableData!R24="","",IF(Q$1="Enthalpy",IOCBaseTableData!R24*$B$47+$C$47,IF(Q$1="Temp",IOCBaseTableData!R24*SlopeTemp+InterTemp,IOCBaseTableData!R24*$B$46+$C$46)))</f>
        <v/>
      </c>
      <c r="R23" s="18" t="str">
        <f>IF(IOCBaseTableData!S24="","",IF(R$1="Enthalpy",IOCBaseTableData!S24*$B$47+$C$47,IF(R$1="Temp",IOCBaseTableData!S24*SlopeTemp+InterTemp,IOCBaseTableData!S24*$B$46+$C$46)))</f>
        <v/>
      </c>
      <c r="S23" s="18" t="str">
        <f>IF(IOCBaseTableData!T24="","",IF(S$1="Enthalpy",IOCBaseTableData!T24*$B$47+$C$47,IF(S$1="Temp",IOCBaseTableData!T24*SlopeTemp+InterTemp,IOCBaseTableData!T24*$B$46+$C$46)))</f>
        <v/>
      </c>
      <c r="T23" s="18" t="str">
        <f>IF(IOCBaseTableData!U24="","",IF(T$1="Enthalpy",IOCBaseTableData!U24*$B$47+$C$47,IF(T$1="Temp",IOCBaseTableData!U24*SlopeTemp+InterTemp,IOCBaseTableData!U24*$B$46+$C$46)))</f>
        <v/>
      </c>
      <c r="U23" s="18" t="str">
        <f>IF(IOCBaseTableData!V24="","",IF(U$1="Enthalpy",IOCBaseTableData!V24*$B$47+$C$47,IF(U$1="Temp",IOCBaseTableData!V24*SlopeTemp+InterTemp,IOCBaseTableData!V24*$B$46+$C$46)))</f>
        <v/>
      </c>
      <c r="V23" s="18" t="str">
        <f>IF(IOCBaseTableData!W24="","",IF(V$1="Enthalpy",IOCBaseTableData!W24*$B$47+$C$47,IF(V$1="Temp",IOCBaseTableData!W24*SlopeTemp+InterTemp,IOCBaseTableData!W24*$B$46+$C$46)))</f>
        <v/>
      </c>
      <c r="W23" s="18" t="str">
        <f>IF(IOCBaseTableData!X24="","",IF(W$1="Enthalpy",IOCBaseTableData!X24*$B$47+$C$47,IF(W$1="Temp",IOCBaseTableData!X24*SlopeTemp+InterTemp,IOCBaseTableData!X24*$B$46+$C$46)))</f>
        <v/>
      </c>
      <c r="X23" s="18" t="str">
        <f>IF(IOCBaseTableData!Y24="","",IF(X$1="Enthalpy",IOCBaseTableData!Y24*$B$47+$C$47,IF(X$1="Temp",IOCBaseTableData!Y24*SlopeTemp+InterTemp,IOCBaseTableData!Y24*$B$46+$C$46)))</f>
        <v/>
      </c>
      <c r="Y23" s="18" t="str">
        <f>IF(IOCBaseTableData!Z24="","",IF(Y$1="Enthalpy",IOCBaseTableData!Z24*$B$47+$C$47,IF(Y$1="Temp",IOCBaseTableData!Z24*SlopeTemp+InterTemp,IOCBaseTableData!Z24*$B$46+$C$46)))</f>
        <v/>
      </c>
      <c r="Z23" s="18" t="str">
        <f>IF(IOCBaseTableData!AA24="","",IF(Z$1="Enthalpy",IOCBaseTableData!AA24*$B$47+$C$47,IF(Z$1="Temp",IOCBaseTableData!AA24*SlopeTemp+InterTemp,IOCBaseTableData!AA24*$B$46+$C$46)))</f>
        <v/>
      </c>
      <c r="AA23" s="18" t="str">
        <f>IF(IOCBaseTableData!AB24="","",IF(AA$1="Enthalpy",IOCBaseTableData!AB24*$B$47+$C$47,IF(AA$1="Temp",IOCBaseTableData!AB24*SlopeTemp+InterTemp,IOCBaseTableData!AB24*$B$46+$C$46)))</f>
        <v/>
      </c>
      <c r="AB23" s="18" t="str">
        <f>IF(IOCBaseTableData!AC24="","",IF(AB$1="Enthalpy",IOCBaseTableData!AC24*$B$47+$C$47,IF(AB$1="Temp",IOCBaseTableData!AC24*SlopeTemp+InterTemp,IOCBaseTableData!AC24*$B$46+$C$46)))</f>
        <v/>
      </c>
      <c r="AC23" s="18" t="str">
        <f>IF(IOCBaseTableData!AD24="","",IF(AC$1="Enthalpy",IOCBaseTableData!AD24*$B$47+$C$47,IF(AC$1="Temp",IOCBaseTableData!AD24*SlopeTemp+InterTemp,IOCBaseTableData!AD24*$B$46+$C$46)))</f>
        <v/>
      </c>
      <c r="AD23" s="18" t="str">
        <f>IF(IOCBaseTableData!AE24="","",IF(AD$1="Enthalpy",IOCBaseTableData!AE24*$B$47+$C$47,IF(AD$1="Temp",IOCBaseTableData!AE24*SlopeTemp+InterTemp,IOCBaseTableData!AE24*$B$46+$C$46)))</f>
        <v/>
      </c>
      <c r="AE23" s="18" t="str">
        <f>IF(IOCBaseTableData!AF24="","",IF(AE$1="Enthalpy",IOCBaseTableData!AF24*$B$47+$C$47,IF(AE$1="Temp",IOCBaseTableData!AF24*SlopeTemp+InterTemp,IOCBaseTableData!AF24*$B$46+$C$46)))</f>
        <v/>
      </c>
      <c r="AF23" s="18" t="str">
        <f>IF(IOCBaseTableData!AG24="","",IF(AF$1="Enthalpy",IOCBaseTableData!AG24*$B$47+$C$47,IF(AF$1="Temp",IOCBaseTableData!AG24*SlopeTemp+InterTemp,IOCBaseTableData!AG24*$B$46+$C$46)))</f>
        <v/>
      </c>
      <c r="AG23" s="18" t="str">
        <f>IF(IOCBaseTableData!AH24="","",IF(AG$1="Enthalpy",IOCBaseTableData!AH24*$B$47+$C$47,IF(AG$1="Temp",IOCBaseTableData!AH24*SlopeTemp+InterTemp,IOCBaseTableData!AH24*$B$46+$C$46)))</f>
        <v/>
      </c>
      <c r="AH23" s="18" t="str">
        <f>IF(IOCBaseTableData!AI24="","",IF(AH$1="Enthalpy",IOCBaseTableData!AI24*$B$47+$C$47,IF(AH$1="Temp",IOCBaseTableData!AI24*SlopeTemp+InterTemp,IOCBaseTableData!AI24*$B$46+$C$46)))</f>
        <v/>
      </c>
      <c r="AI23" s="18" t="str">
        <f>IF(IOCBaseTableData!AJ24="","",IF(AI$1="Enthalpy",IOCBaseTableData!AJ24*$B$47+$C$47,IF(AI$1="Temp",IOCBaseTableData!AJ24*SlopeTemp+InterTemp,IOCBaseTableData!AJ24*$B$46+$C$46)))</f>
        <v/>
      </c>
      <c r="AJ23" s="18" t="str">
        <f>IF(IOCBaseTableData!AK24="","",IF(AJ$1="Enthalpy",IOCBaseTableData!AK24*$B$47+$C$47,IF(AJ$1="Temp",IOCBaseTableData!AK24*SlopeTemp+InterTemp,IOCBaseTableData!AK24*$B$46+$C$46)))</f>
        <v/>
      </c>
    </row>
    <row r="24" spans="1:36" x14ac:dyDescent="0.15">
      <c r="A24" s="13" t="str">
        <f>IF(IOCBaseTableData!A25="","",IOCBaseTableData!A25)</f>
        <v/>
      </c>
      <c r="B24" s="18" t="str">
        <f>IF(IOCBaseTableData!C25="","",IF(B$1="Enthalpy",IOCBaseTableData!C25*$B$47+$C$47,IF(B$1="Temp",IOCBaseTableData!C25*SlopeTemp+InterTemp,IOCBaseTableData!C25*$B$46+$C$46)))</f>
        <v/>
      </c>
      <c r="C24" s="21" t="str">
        <f>IF(IOCBaseTableData!D25="","",IOCBaseTableData!D25)</f>
        <v/>
      </c>
      <c r="D24" s="18" t="str">
        <f>IF(IOCBaseTableData!E25="","",IF(D$1="Enthalpy",IOCBaseTableData!E25*$B$47+$C$47,IF(D$1="Temp",IOCBaseTableData!E25*SlopeTemp+InterTemp,IOCBaseTableData!E25*$B$46+$C$46)))</f>
        <v/>
      </c>
      <c r="E24" s="18" t="str">
        <f>IF(IOCBaseTableData!F25="","",IF(E$1="Enthalpy",IOCBaseTableData!F25*$B$47+$C$47,IF(E$1="Temp",IOCBaseTableData!F25*SlopeTemp+InterTemp,IOCBaseTableData!F25*$B$46+$C$46)))</f>
        <v/>
      </c>
      <c r="F24" s="18" t="str">
        <f>IF(IOCBaseTableData!G25="","",IF(F$1="Enthalpy",IOCBaseTableData!G25*$B$47+$C$47,IF(F$1="Temp",IOCBaseTableData!G25*SlopeTemp+InterTemp,IOCBaseTableData!G25*$B$46+$C$46)))</f>
        <v/>
      </c>
      <c r="G24" s="18" t="str">
        <f>IF(IOCBaseTableData!H25="","",IF(G$1="Enthalpy",IOCBaseTableData!H25*$B$47+$C$47,IF(G$1="Temp",IOCBaseTableData!H25*SlopeTemp+InterTemp,IOCBaseTableData!H25*$B$46+$C$46)))</f>
        <v/>
      </c>
      <c r="H24" s="18" t="str">
        <f>IF(IOCBaseTableData!I25="","",IF(H$1="Enthalpy",IOCBaseTableData!I25*$B$47+$C$47,IF(H$1="Temp",IOCBaseTableData!I25*SlopeTemp+InterTemp,IOCBaseTableData!I25*$B$46+$C$46)))</f>
        <v/>
      </c>
      <c r="I24" s="18" t="str">
        <f>IF(IOCBaseTableData!J25="","",IF(I$1="Enthalpy",IOCBaseTableData!J25*$B$47+$C$47,IF(I$1="Temp",IOCBaseTableData!J25*SlopeTemp+InterTemp,IOCBaseTableData!J25*$B$46+$C$46)))</f>
        <v/>
      </c>
      <c r="J24" s="18" t="str">
        <f>IF(IOCBaseTableData!K25="","",IF(J$1="Enthalpy",IOCBaseTableData!K25*$B$47+$C$47,IF(J$1="Temp",IOCBaseTableData!K25*SlopeTemp+InterTemp,IOCBaseTableData!K25*$B$46+$C$46)))</f>
        <v/>
      </c>
      <c r="K24" s="18" t="str">
        <f>IF(IOCBaseTableData!L25="","",IF(K$1="Enthalpy",IOCBaseTableData!L25*$B$47+$C$47,IF(K$1="Temp",IOCBaseTableData!L25*SlopeTemp+InterTemp,IOCBaseTableData!L25*$B$46+$C$46)))</f>
        <v/>
      </c>
      <c r="L24" s="18" t="str">
        <f>IF(IOCBaseTableData!M25="","",IF(L$1="Enthalpy",IOCBaseTableData!M25*$B$47+$C$47,IF(L$1="Temp",IOCBaseTableData!M25*SlopeTemp+InterTemp,IOCBaseTableData!M25*$B$46+$C$46)))</f>
        <v/>
      </c>
      <c r="M24" s="18" t="str">
        <f>IF(IOCBaseTableData!N25="","",IF(M$1="Enthalpy",IOCBaseTableData!N25*$B$47+$C$47,IF(M$1="Temp",IOCBaseTableData!N25*SlopeTemp+InterTemp,IOCBaseTableData!N25*$B$46+$C$46)))</f>
        <v/>
      </c>
      <c r="N24" s="18" t="str">
        <f>IF(IOCBaseTableData!O25="","",IF(N$1="Enthalpy",IOCBaseTableData!O25*$B$47+$C$47,IF(N$1="Temp",IOCBaseTableData!O25*SlopeTemp+InterTemp,IOCBaseTableData!O25*$B$46+$C$46)))</f>
        <v/>
      </c>
      <c r="O24" s="18" t="str">
        <f>IF(IOCBaseTableData!P25="","",IF(O$1="Enthalpy",IOCBaseTableData!P25*$B$47+$C$47,IF(O$1="Temp",IOCBaseTableData!P25*SlopeTemp+InterTemp,IOCBaseTableData!P25*$B$46+$C$46)))</f>
        <v/>
      </c>
      <c r="P24" s="18" t="str">
        <f>IF(IOCBaseTableData!Q25="","",IF(P$1="Enthalpy",IOCBaseTableData!Q25*$B$47+$C$47,IF(P$1="Temp",IOCBaseTableData!Q25*SlopeTemp+InterTemp,IOCBaseTableData!Q25*$B$46+$C$46)))</f>
        <v/>
      </c>
      <c r="Q24" s="18" t="str">
        <f>IF(IOCBaseTableData!R25="","",IF(Q$1="Enthalpy",IOCBaseTableData!R25*$B$47+$C$47,IF(Q$1="Temp",IOCBaseTableData!R25*SlopeTemp+InterTemp,IOCBaseTableData!R25*$B$46+$C$46)))</f>
        <v/>
      </c>
      <c r="R24" s="18" t="str">
        <f>IF(IOCBaseTableData!S25="","",IF(R$1="Enthalpy",IOCBaseTableData!S25*$B$47+$C$47,IF(R$1="Temp",IOCBaseTableData!S25*SlopeTemp+InterTemp,IOCBaseTableData!S25*$B$46+$C$46)))</f>
        <v/>
      </c>
      <c r="S24" s="18" t="str">
        <f>IF(IOCBaseTableData!T25="","",IF(S$1="Enthalpy",IOCBaseTableData!T25*$B$47+$C$47,IF(S$1="Temp",IOCBaseTableData!T25*SlopeTemp+InterTemp,IOCBaseTableData!T25*$B$46+$C$46)))</f>
        <v/>
      </c>
      <c r="T24" s="18" t="str">
        <f>IF(IOCBaseTableData!U25="","",IF(T$1="Enthalpy",IOCBaseTableData!U25*$B$47+$C$47,IF(T$1="Temp",IOCBaseTableData!U25*SlopeTemp+InterTemp,IOCBaseTableData!U25*$B$46+$C$46)))</f>
        <v/>
      </c>
      <c r="U24" s="18" t="str">
        <f>IF(IOCBaseTableData!V25="","",IF(U$1="Enthalpy",IOCBaseTableData!V25*$B$47+$C$47,IF(U$1="Temp",IOCBaseTableData!V25*SlopeTemp+InterTemp,IOCBaseTableData!V25*$B$46+$C$46)))</f>
        <v/>
      </c>
      <c r="V24" s="18" t="str">
        <f>IF(IOCBaseTableData!W25="","",IF(V$1="Enthalpy",IOCBaseTableData!W25*$B$47+$C$47,IF(V$1="Temp",IOCBaseTableData!W25*SlopeTemp+InterTemp,IOCBaseTableData!W25*$B$46+$C$46)))</f>
        <v/>
      </c>
      <c r="W24" s="18" t="str">
        <f>IF(IOCBaseTableData!X25="","",IF(W$1="Enthalpy",IOCBaseTableData!X25*$B$47+$C$47,IF(W$1="Temp",IOCBaseTableData!X25*SlopeTemp+InterTemp,IOCBaseTableData!X25*$B$46+$C$46)))</f>
        <v/>
      </c>
      <c r="X24" s="18" t="str">
        <f>IF(IOCBaseTableData!Y25="","",IF(X$1="Enthalpy",IOCBaseTableData!Y25*$B$47+$C$47,IF(X$1="Temp",IOCBaseTableData!Y25*SlopeTemp+InterTemp,IOCBaseTableData!Y25*$B$46+$C$46)))</f>
        <v/>
      </c>
      <c r="Y24" s="18" t="str">
        <f>IF(IOCBaseTableData!Z25="","",IF(Y$1="Enthalpy",IOCBaseTableData!Z25*$B$47+$C$47,IF(Y$1="Temp",IOCBaseTableData!Z25*SlopeTemp+InterTemp,IOCBaseTableData!Z25*$B$46+$C$46)))</f>
        <v/>
      </c>
      <c r="Z24" s="18" t="str">
        <f>IF(IOCBaseTableData!AA25="","",IF(Z$1="Enthalpy",IOCBaseTableData!AA25*$B$47+$C$47,IF(Z$1="Temp",IOCBaseTableData!AA25*SlopeTemp+InterTemp,IOCBaseTableData!AA25*$B$46+$C$46)))</f>
        <v/>
      </c>
      <c r="AA24" s="18" t="str">
        <f>IF(IOCBaseTableData!AB25="","",IF(AA$1="Enthalpy",IOCBaseTableData!AB25*$B$47+$C$47,IF(AA$1="Temp",IOCBaseTableData!AB25*SlopeTemp+InterTemp,IOCBaseTableData!AB25*$B$46+$C$46)))</f>
        <v/>
      </c>
      <c r="AB24" s="18" t="str">
        <f>IF(IOCBaseTableData!AC25="","",IF(AB$1="Enthalpy",IOCBaseTableData!AC25*$B$47+$C$47,IF(AB$1="Temp",IOCBaseTableData!AC25*SlopeTemp+InterTemp,IOCBaseTableData!AC25*$B$46+$C$46)))</f>
        <v/>
      </c>
      <c r="AC24" s="18" t="str">
        <f>IF(IOCBaseTableData!AD25="","",IF(AC$1="Enthalpy",IOCBaseTableData!AD25*$B$47+$C$47,IF(AC$1="Temp",IOCBaseTableData!AD25*SlopeTemp+InterTemp,IOCBaseTableData!AD25*$B$46+$C$46)))</f>
        <v/>
      </c>
      <c r="AD24" s="18" t="str">
        <f>IF(IOCBaseTableData!AE25="","",IF(AD$1="Enthalpy",IOCBaseTableData!AE25*$B$47+$C$47,IF(AD$1="Temp",IOCBaseTableData!AE25*SlopeTemp+InterTemp,IOCBaseTableData!AE25*$B$46+$C$46)))</f>
        <v/>
      </c>
      <c r="AE24" s="18" t="str">
        <f>IF(IOCBaseTableData!AF25="","",IF(AE$1="Enthalpy",IOCBaseTableData!AF25*$B$47+$C$47,IF(AE$1="Temp",IOCBaseTableData!AF25*SlopeTemp+InterTemp,IOCBaseTableData!AF25*$B$46+$C$46)))</f>
        <v/>
      </c>
      <c r="AF24" s="18" t="str">
        <f>IF(IOCBaseTableData!AG25="","",IF(AF$1="Enthalpy",IOCBaseTableData!AG25*$B$47+$C$47,IF(AF$1="Temp",IOCBaseTableData!AG25*SlopeTemp+InterTemp,IOCBaseTableData!AG25*$B$46+$C$46)))</f>
        <v/>
      </c>
      <c r="AG24" s="18" t="str">
        <f>IF(IOCBaseTableData!AH25="","",IF(AG$1="Enthalpy",IOCBaseTableData!AH25*$B$47+$C$47,IF(AG$1="Temp",IOCBaseTableData!AH25*SlopeTemp+InterTemp,IOCBaseTableData!AH25*$B$46+$C$46)))</f>
        <v/>
      </c>
      <c r="AH24" s="18" t="str">
        <f>IF(IOCBaseTableData!AI25="","",IF(AH$1="Enthalpy",IOCBaseTableData!AI25*$B$47+$C$47,IF(AH$1="Temp",IOCBaseTableData!AI25*SlopeTemp+InterTemp,IOCBaseTableData!AI25*$B$46+$C$46)))</f>
        <v/>
      </c>
      <c r="AI24" s="18" t="str">
        <f>IF(IOCBaseTableData!AJ25="","",IF(AI$1="Enthalpy",IOCBaseTableData!AJ25*$B$47+$C$47,IF(AI$1="Temp",IOCBaseTableData!AJ25*SlopeTemp+InterTemp,IOCBaseTableData!AJ25*$B$46+$C$46)))</f>
        <v/>
      </c>
      <c r="AJ24" s="18" t="str">
        <f>IF(IOCBaseTableData!AK25="","",IF(AJ$1="Enthalpy",IOCBaseTableData!AK25*$B$47+$C$47,IF(AJ$1="Temp",IOCBaseTableData!AK25*SlopeTemp+InterTemp,IOCBaseTableData!AK25*$B$46+$C$46)))</f>
        <v/>
      </c>
    </row>
    <row r="25" spans="1:36" x14ac:dyDescent="0.15">
      <c r="A25" s="6" t="s">
        <v>12</v>
      </c>
      <c r="B25" s="19"/>
    </row>
    <row r="26" spans="1:36" x14ac:dyDescent="0.15">
      <c r="A26" s="13" t="str">
        <f>IF(IOCBaseTableData!A28="","",IOCBaseTableData!A28)</f>
        <v>Hot Metal</v>
      </c>
      <c r="B26" s="18">
        <f>IF(IOCBaseTableData!C28="","",IF(B$1="Enthalpy",IOCBaseTableData!C28*$B$47+$C$47,IF(B$1="Temp",IOCBaseTableData!C28*SlopeTemp+InterTemp,IOCBaseTableData!C28*$B$46+$C$46)))</f>
        <v>392838.86530953</v>
      </c>
      <c r="C26" s="21">
        <f>IF(IOCBaseTableData!D28="","",IOCBaseTableData!D28)</f>
        <v>0.26225738427281198</v>
      </c>
      <c r="D26" s="18">
        <f>IF(IOCBaseTableData!E28="","",IF(D$1="Enthalpy",IOCBaseTableData!E28*$B$47+$C$47,IF(D$1="Temp",IOCBaseTableData!E28*SlopeTemp+InterTemp,IOCBaseTableData!E28*$B$46+$C$46)))</f>
        <v>372674.39859754924</v>
      </c>
      <c r="E26" s="18">
        <f>IF(IOCBaseTableData!F28="","",IF(E$1="Enthalpy",IOCBaseTableData!F28*$B$47+$C$47,IF(E$1="Temp",IOCBaseTableData!F28*SlopeTemp+InterTemp,IOCBaseTableData!F28*$B$46+$C$46)))</f>
        <v>0</v>
      </c>
      <c r="F26" s="18">
        <f>IF(IOCBaseTableData!G28="","",IF(F$1="Enthalpy",IOCBaseTableData!G28*$B$47+$C$47,IF(F$1="Temp",IOCBaseTableData!G28*SlopeTemp+InterTemp,IOCBaseTableData!G28*$B$46+$C$46)))</f>
        <v>0</v>
      </c>
      <c r="G26" s="18">
        <f>IF(IOCBaseTableData!H28="","",IF(G$1="Enthalpy",IOCBaseTableData!H28*$B$47+$C$47,IF(G$1="Temp",IOCBaseTableData!H28*SlopeTemp+InterTemp,IOCBaseTableData!H28*$B$46+$C$46)))</f>
        <v>1569.7118962396871</v>
      </c>
      <c r="H26" s="18">
        <f>IF(IOCBaseTableData!I28="","",IF(H$1="Enthalpy",IOCBaseTableData!I28*$B$47+$C$47,IF(H$1="Temp",IOCBaseTableData!I28*SlopeTemp+InterTemp,IOCBaseTableData!I28*$B$46+$C$46)))</f>
        <v>0</v>
      </c>
      <c r="I26" s="18">
        <f>IF(IOCBaseTableData!J28="","",IF(I$1="Enthalpy",IOCBaseTableData!J28*$B$47+$C$47,IF(I$1="Temp",IOCBaseTableData!J28*SlopeTemp+InterTemp,IOCBaseTableData!J28*$B$46+$C$46)))</f>
        <v>1124.4099723836941</v>
      </c>
      <c r="J26" s="18">
        <f>IF(IOCBaseTableData!K28="","",IF(J$1="Enthalpy",IOCBaseTableData!K28*$B$47+$C$47,IF(J$1="Temp",IOCBaseTableData!K28*SlopeTemp+InterTemp,IOCBaseTableData!K28*$B$46+$C$46)))</f>
        <v>243.03420478842372</v>
      </c>
      <c r="K26" s="18">
        <f>IF(IOCBaseTableData!L28="","",IF(K$1="Enthalpy",IOCBaseTableData!L28*$B$47+$C$47,IF(K$1="Temp",IOCBaseTableData!L28*SlopeTemp+InterTemp,IOCBaseTableData!L28*$B$46+$C$46)))</f>
        <v>0</v>
      </c>
      <c r="L26" s="18">
        <f>IF(IOCBaseTableData!M28="","",IF(L$1="Enthalpy",IOCBaseTableData!M28*$B$47+$C$47,IF(L$1="Temp",IOCBaseTableData!M28*SlopeTemp+InterTemp,IOCBaseTableData!M28*$B$46+$C$46)))</f>
        <v>0</v>
      </c>
      <c r="M26" s="18">
        <f>IF(IOCBaseTableData!N28="","",IF(M$1="Enthalpy",IOCBaseTableData!N28*$B$47+$C$47,IF(M$1="Temp",IOCBaseTableData!N28*SlopeTemp+InterTemp,IOCBaseTableData!N28*$B$46+$C$46)))</f>
        <v>498.27681675860754</v>
      </c>
      <c r="N26" s="18">
        <f>IF(IOCBaseTableData!O28="","",IF(N$1="Enthalpy",IOCBaseTableData!O28*$B$47+$C$47,IF(N$1="Temp",IOCBaseTableData!O28*SlopeTemp+InterTemp,IOCBaseTableData!O28*$B$46+$C$46)))</f>
        <v>151.69762216881037</v>
      </c>
      <c r="O26" s="18">
        <f>IF(IOCBaseTableData!P28="","",IF(O$1="Enthalpy",IOCBaseTableData!P28*$B$47+$C$47,IF(O$1="Temp",IOCBaseTableData!P28*SlopeTemp+InterTemp,IOCBaseTableData!P28*$B$46+$C$46)))</f>
        <v>16495.819043096843</v>
      </c>
      <c r="P26" s="18">
        <f>IF(IOCBaseTableData!Q28="","",IF(P$1="Enthalpy",IOCBaseTableData!Q28*$B$47+$C$47,IF(P$1="Temp",IOCBaseTableData!Q28*SlopeTemp+InterTemp,IOCBaseTableData!Q28*$B$46+$C$46)))</f>
        <v>0</v>
      </c>
      <c r="Q26" s="18">
        <f>IF(IOCBaseTableData!R28="","",IF(Q$1="Enthalpy",IOCBaseTableData!R28*$B$47+$C$47,IF(Q$1="Temp",IOCBaseTableData!R28*SlopeTemp+InterTemp,IOCBaseTableData!R28*$B$46+$C$46)))</f>
        <v>0</v>
      </c>
      <c r="R26" s="18">
        <f>IF(IOCBaseTableData!S28="","",IF(R$1="Enthalpy",IOCBaseTableData!S28*$B$47+$C$47,IF(R$1="Temp",IOCBaseTableData!S28*SlopeTemp+InterTemp,IOCBaseTableData!S28*$B$46+$C$46)))</f>
        <v>0</v>
      </c>
      <c r="S26" s="18">
        <f>IF(IOCBaseTableData!T28="","",IF(S$1="Enthalpy",IOCBaseTableData!T28*$B$47+$C$47,IF(S$1="Temp",IOCBaseTableData!T28*SlopeTemp+InterTemp,IOCBaseTableData!T28*$B$46+$C$46)))</f>
        <v>0</v>
      </c>
      <c r="T26" s="18" t="str">
        <f>IF(IOCBaseTableData!U28="","",IF(T$1="Enthalpy",IOCBaseTableData!U28*$B$47+$C$47,IF(T$1="Temp",IOCBaseTableData!U28*SlopeTemp+InterTemp,IOCBaseTableData!U28*$B$46+$C$46)))</f>
        <v/>
      </c>
      <c r="U26" s="18" t="str">
        <f>IF(IOCBaseTableData!V28="","",IF(U$1="Enthalpy",IOCBaseTableData!V28*$B$47+$C$47,IF(U$1="Temp",IOCBaseTableData!V28*SlopeTemp+InterTemp,IOCBaseTableData!V28*$B$46+$C$46)))</f>
        <v/>
      </c>
      <c r="V26" s="18" t="str">
        <f>IF(IOCBaseTableData!W28="","",IF(V$1="Enthalpy",IOCBaseTableData!W28*$B$47+$C$47,IF(V$1="Temp",IOCBaseTableData!W28*SlopeTemp+InterTemp,IOCBaseTableData!W28*$B$46+$C$46)))</f>
        <v/>
      </c>
      <c r="W26" s="18" t="str">
        <f>IF(IOCBaseTableData!X28="","",IF(W$1="Enthalpy",IOCBaseTableData!X28*$B$47+$C$47,IF(W$1="Temp",IOCBaseTableData!X28*SlopeTemp+InterTemp,IOCBaseTableData!X28*$B$46+$C$46)))</f>
        <v/>
      </c>
      <c r="X26" s="18" t="str">
        <f>IF(IOCBaseTableData!Y28="","",IF(X$1="Enthalpy",IOCBaseTableData!Y28*$B$47+$C$47,IF(X$1="Temp",IOCBaseTableData!Y28*SlopeTemp+InterTemp,IOCBaseTableData!Y28*$B$46+$C$46)))</f>
        <v/>
      </c>
      <c r="Y26" s="18" t="str">
        <f>IF(IOCBaseTableData!Z28="","",IF(Y$1="Enthalpy",IOCBaseTableData!Z28*$B$47+$C$47,IF(Y$1="Temp",IOCBaseTableData!Z28*SlopeTemp+InterTemp,IOCBaseTableData!Z28*$B$46+$C$46)))</f>
        <v/>
      </c>
      <c r="Z26" s="18" t="str">
        <f>IF(IOCBaseTableData!AA28="","",IF(Z$1="Enthalpy",IOCBaseTableData!AA28*$B$47+$C$47,IF(Z$1="Temp",IOCBaseTableData!AA28*SlopeTemp+InterTemp,IOCBaseTableData!AA28*$B$46+$C$46)))</f>
        <v/>
      </c>
      <c r="AA26" s="18" t="str">
        <f>IF(IOCBaseTableData!AB28="","",IF(AA$1="Enthalpy",IOCBaseTableData!AB28*$B$47+$C$47,IF(AA$1="Temp",IOCBaseTableData!AB28*SlopeTemp+InterTemp,IOCBaseTableData!AB28*$B$46+$C$46)))</f>
        <v/>
      </c>
      <c r="AB26" s="18" t="str">
        <f>IF(IOCBaseTableData!AC28="","",IF(AB$1="Enthalpy",IOCBaseTableData!AC28*$B$47+$C$47,IF(AB$1="Temp",IOCBaseTableData!AC28*SlopeTemp+InterTemp,IOCBaseTableData!AC28*$B$46+$C$46)))</f>
        <v/>
      </c>
      <c r="AC26" s="18" t="str">
        <f>IF(IOCBaseTableData!AD28="","",IF(AC$1="Enthalpy",IOCBaseTableData!AD28*$B$47+$C$47,IF(AC$1="Temp",IOCBaseTableData!AD28*SlopeTemp+InterTemp,IOCBaseTableData!AD28*$B$46+$C$46)))</f>
        <v/>
      </c>
      <c r="AD26" s="18" t="str">
        <f>IF(IOCBaseTableData!AE28="","",IF(AD$1="Enthalpy",IOCBaseTableData!AE28*$B$47+$C$47,IF(AD$1="Temp",IOCBaseTableData!AE28*SlopeTemp+InterTemp,IOCBaseTableData!AE28*$B$46+$C$46)))</f>
        <v/>
      </c>
      <c r="AE26" s="18" t="str">
        <f>IF(IOCBaseTableData!AF28="","",IF(AE$1="Enthalpy",IOCBaseTableData!AF28*$B$47+$C$47,IF(AE$1="Temp",IOCBaseTableData!AF28*SlopeTemp+InterTemp,IOCBaseTableData!AF28*$B$46+$C$46)))</f>
        <v/>
      </c>
      <c r="AF26" s="18" t="str">
        <f>IF(IOCBaseTableData!AG28="","",IF(AF$1="Enthalpy",IOCBaseTableData!AG28*$B$47+$C$47,IF(AF$1="Temp",IOCBaseTableData!AG28*SlopeTemp+InterTemp,IOCBaseTableData!AG28*$B$46+$C$46)))</f>
        <v/>
      </c>
      <c r="AG26" s="18" t="str">
        <f>IF(IOCBaseTableData!AH28="","",IF(AG$1="Enthalpy",IOCBaseTableData!AH28*$B$47+$C$47,IF(AG$1="Temp",IOCBaseTableData!AH28*SlopeTemp+InterTemp,IOCBaseTableData!AH28*$B$46+$C$46)))</f>
        <v/>
      </c>
      <c r="AH26" s="18" t="str">
        <f>IF(IOCBaseTableData!AI28="","",IF(AH$1="Enthalpy",IOCBaseTableData!AI28*$B$47+$C$47,IF(AH$1="Temp",IOCBaseTableData!AI28*SlopeTemp+InterTemp,IOCBaseTableData!AI28*$B$46+$C$46)))</f>
        <v/>
      </c>
      <c r="AI26" s="18" t="str">
        <f>IF(IOCBaseTableData!AJ28="","",IF(AI$1="Enthalpy",IOCBaseTableData!AJ28*$B$47+$C$47,IF(AI$1="Temp",IOCBaseTableData!AJ28*SlopeTemp+InterTemp,IOCBaseTableData!AJ28*$B$46+$C$46)))</f>
        <v/>
      </c>
      <c r="AJ26" s="18" t="str">
        <f>IF(IOCBaseTableData!AK28="","",IF(AJ$1="Enthalpy",IOCBaseTableData!AK28*$B$47+$C$47,IF(AJ$1="Temp",IOCBaseTableData!AK28*SlopeTemp+InterTemp,IOCBaseTableData!AK28*$B$46+$C$46)))</f>
        <v/>
      </c>
    </row>
    <row r="27" spans="1:36" x14ac:dyDescent="0.15">
      <c r="A27" s="13" t="str">
        <f>IF(IOCBaseTableData!A29="","",IOCBaseTableData!A29)</f>
        <v>Acidic slag components</v>
      </c>
      <c r="B27" s="18">
        <f>IF(IOCBaseTableData!C29="","",IF(B$1="Enthalpy",IOCBaseTableData!C29*$B$47+$C$47,IF(B$1="Temp",IOCBaseTableData!C29*SlopeTemp+InterTemp,IOCBaseTableData!C29*$B$46+$C$46)))</f>
        <v>49069.873792318678</v>
      </c>
      <c r="C27" s="21">
        <f>IF(IOCBaseTableData!D29="","",IOCBaseTableData!D29)</f>
        <v>0.42254382922321898</v>
      </c>
      <c r="D27" s="18">
        <f>IF(IOCBaseTableData!E29="","",IF(D$1="Enthalpy",IOCBaseTableData!E29*$B$47+$C$47,IF(D$1="Temp",IOCBaseTableData!E29*SlopeTemp+InterTemp,IOCBaseTableData!E29*$B$46+$C$46)))</f>
        <v>0</v>
      </c>
      <c r="E27" s="18">
        <f>IF(IOCBaseTableData!F29="","",IF(E$1="Enthalpy",IOCBaseTableData!F29*$B$47+$C$47,IF(E$1="Temp",IOCBaseTableData!F29*SlopeTemp+InterTemp,IOCBaseTableData!F29*$B$46+$C$46)))</f>
        <v>0</v>
      </c>
      <c r="F27" s="18">
        <f>IF(IOCBaseTableData!G29="","",IF(F$1="Enthalpy",IOCBaseTableData!G29*$B$47+$C$47,IF(F$1="Temp",IOCBaseTableData!G29*SlopeTemp+InterTemp,IOCBaseTableData!G29*$B$46+$C$46)))</f>
        <v>0</v>
      </c>
      <c r="G27" s="18">
        <f>IF(IOCBaseTableData!H29="","",IF(G$1="Enthalpy",IOCBaseTableData!H29*$B$47+$C$47,IF(G$1="Temp",IOCBaseTableData!H29*SlopeTemp+InterTemp,IOCBaseTableData!H29*$B$46+$C$46)))</f>
        <v>15656.874469132752</v>
      </c>
      <c r="H27" s="18">
        <f>IF(IOCBaseTableData!I29="","",IF(H$1="Enthalpy",IOCBaseTableData!I29*$B$47+$C$47,IF(H$1="Temp",IOCBaseTableData!I29*SlopeTemp+InterTemp,IOCBaseTableData!I29*$B$46+$C$46)))</f>
        <v>8243.3312462585527</v>
      </c>
      <c r="I27" s="18">
        <f>IF(IOCBaseTableData!J29="","",IF(I$1="Enthalpy",IOCBaseTableData!J29*$B$47+$C$47,IF(I$1="Temp",IOCBaseTableData!J29*SlopeTemp+InterTemp,IOCBaseTableData!J29*$B$46+$C$46)))</f>
        <v>0</v>
      </c>
      <c r="J27" s="18">
        <f>IF(IOCBaseTableData!K29="","",IF(J$1="Enthalpy",IOCBaseTableData!K29*$B$47+$C$47,IF(J$1="Temp",IOCBaseTableData!K29*SlopeTemp+InterTemp,IOCBaseTableData!K29*$B$46+$C$46)))</f>
        <v>0</v>
      </c>
      <c r="K27" s="18">
        <f>IF(IOCBaseTableData!L29="","",IF(K$1="Enthalpy",IOCBaseTableData!L29*$B$47+$C$47,IF(K$1="Temp",IOCBaseTableData!L29*SlopeTemp+InterTemp,IOCBaseTableData!L29*$B$46+$C$46)))</f>
        <v>0</v>
      </c>
      <c r="L27" s="18">
        <f>IF(IOCBaseTableData!M29="","",IF(L$1="Enthalpy",IOCBaseTableData!M29*$B$47+$C$47,IF(L$1="Temp",IOCBaseTableData!M29*SlopeTemp+InterTemp,IOCBaseTableData!M29*$B$46+$C$46)))</f>
        <v>0</v>
      </c>
      <c r="M27" s="18">
        <f>IF(IOCBaseTableData!N29="","",IF(M$1="Enthalpy",IOCBaseTableData!N29*$B$47+$C$47,IF(M$1="Temp",IOCBaseTableData!N29*SlopeTemp+InterTemp,IOCBaseTableData!N29*$B$46+$C$46)))</f>
        <v>0</v>
      </c>
      <c r="N27" s="18">
        <f>IF(IOCBaseTableData!O29="","",IF(N$1="Enthalpy",IOCBaseTableData!O29*$B$47+$C$47,IF(N$1="Temp",IOCBaseTableData!O29*SlopeTemp+InterTemp,IOCBaseTableData!O29*$B$46+$C$46)))</f>
        <v>0</v>
      </c>
      <c r="O27" s="18">
        <f>IF(IOCBaseTableData!P29="","",IF(O$1="Enthalpy",IOCBaseTableData!P29*$B$47+$C$47,IF(O$1="Temp",IOCBaseTableData!P29*SlopeTemp+InterTemp,IOCBaseTableData!P29*$B$46+$C$46)))</f>
        <v>0</v>
      </c>
      <c r="P27" s="18">
        <f>IF(IOCBaseTableData!Q29="","",IF(P$1="Enthalpy",IOCBaseTableData!Q29*$B$47+$C$47,IF(P$1="Temp",IOCBaseTableData!Q29*SlopeTemp+InterTemp,IOCBaseTableData!Q29*$B$46+$C$46)))</f>
        <v>0</v>
      </c>
      <c r="Q27" s="18">
        <f>IF(IOCBaseTableData!R29="","",IF(Q$1="Enthalpy",IOCBaseTableData!R29*$B$47+$C$47,IF(Q$1="Temp",IOCBaseTableData!R29*SlopeTemp+InterTemp,IOCBaseTableData!R29*$B$46+$C$46)))</f>
        <v>0</v>
      </c>
      <c r="R27" s="18">
        <f>IF(IOCBaseTableData!S29="","",IF(R$1="Enthalpy",IOCBaseTableData!S29*$B$47+$C$47,IF(R$1="Temp",IOCBaseTableData!S29*SlopeTemp+InterTemp,IOCBaseTableData!S29*$B$46+$C$46)))</f>
        <v>25170.130115212858</v>
      </c>
      <c r="S27" s="18">
        <f>IF(IOCBaseTableData!T29="","",IF(S$1="Enthalpy",IOCBaseTableData!T29*$B$47+$C$47,IF(S$1="Temp",IOCBaseTableData!T29*SlopeTemp+InterTemp,IOCBaseTableData!T29*$B$46+$C$46)))</f>
        <v>0</v>
      </c>
      <c r="T27" s="18" t="str">
        <f>IF(IOCBaseTableData!U29="","",IF(T$1="Enthalpy",IOCBaseTableData!U29*$B$47+$C$47,IF(T$1="Temp",IOCBaseTableData!U29*SlopeTemp+InterTemp,IOCBaseTableData!U29*$B$46+$C$46)))</f>
        <v/>
      </c>
      <c r="U27" s="18" t="str">
        <f>IF(IOCBaseTableData!V29="","",IF(U$1="Enthalpy",IOCBaseTableData!V29*$B$47+$C$47,IF(U$1="Temp",IOCBaseTableData!V29*SlopeTemp+InterTemp,IOCBaseTableData!V29*$B$46+$C$46)))</f>
        <v/>
      </c>
      <c r="V27" s="18" t="str">
        <f>IF(IOCBaseTableData!W29="","",IF(V$1="Enthalpy",IOCBaseTableData!W29*$B$47+$C$47,IF(V$1="Temp",IOCBaseTableData!W29*SlopeTemp+InterTemp,IOCBaseTableData!W29*$B$46+$C$46)))</f>
        <v/>
      </c>
      <c r="W27" s="18" t="str">
        <f>IF(IOCBaseTableData!X29="","",IF(W$1="Enthalpy",IOCBaseTableData!X29*$B$47+$C$47,IF(W$1="Temp",IOCBaseTableData!X29*SlopeTemp+InterTemp,IOCBaseTableData!X29*$B$46+$C$46)))</f>
        <v/>
      </c>
      <c r="X27" s="18" t="str">
        <f>IF(IOCBaseTableData!Y29="","",IF(X$1="Enthalpy",IOCBaseTableData!Y29*$B$47+$C$47,IF(X$1="Temp",IOCBaseTableData!Y29*SlopeTemp+InterTemp,IOCBaseTableData!Y29*$B$46+$C$46)))</f>
        <v/>
      </c>
      <c r="Y27" s="18" t="str">
        <f>IF(IOCBaseTableData!Z29="","",IF(Y$1="Enthalpy",IOCBaseTableData!Z29*$B$47+$C$47,IF(Y$1="Temp",IOCBaseTableData!Z29*SlopeTemp+InterTemp,IOCBaseTableData!Z29*$B$46+$C$46)))</f>
        <v/>
      </c>
      <c r="Z27" s="18" t="str">
        <f>IF(IOCBaseTableData!AA29="","",IF(Z$1="Enthalpy",IOCBaseTableData!AA29*$B$47+$C$47,IF(Z$1="Temp",IOCBaseTableData!AA29*SlopeTemp+InterTemp,IOCBaseTableData!AA29*$B$46+$C$46)))</f>
        <v/>
      </c>
      <c r="AA27" s="18" t="str">
        <f>IF(IOCBaseTableData!AB29="","",IF(AA$1="Enthalpy",IOCBaseTableData!AB29*$B$47+$C$47,IF(AA$1="Temp",IOCBaseTableData!AB29*SlopeTemp+InterTemp,IOCBaseTableData!AB29*$B$46+$C$46)))</f>
        <v/>
      </c>
      <c r="AB27" s="18" t="str">
        <f>IF(IOCBaseTableData!AC29="","",IF(AB$1="Enthalpy",IOCBaseTableData!AC29*$B$47+$C$47,IF(AB$1="Temp",IOCBaseTableData!AC29*SlopeTemp+InterTemp,IOCBaseTableData!AC29*$B$46+$C$46)))</f>
        <v/>
      </c>
      <c r="AC27" s="18" t="str">
        <f>IF(IOCBaseTableData!AD29="","",IF(AC$1="Enthalpy",IOCBaseTableData!AD29*$B$47+$C$47,IF(AC$1="Temp",IOCBaseTableData!AD29*SlopeTemp+InterTemp,IOCBaseTableData!AD29*$B$46+$C$46)))</f>
        <v/>
      </c>
      <c r="AD27" s="18" t="str">
        <f>IF(IOCBaseTableData!AE29="","",IF(AD$1="Enthalpy",IOCBaseTableData!AE29*$B$47+$C$47,IF(AD$1="Temp",IOCBaseTableData!AE29*SlopeTemp+InterTemp,IOCBaseTableData!AE29*$B$46+$C$46)))</f>
        <v/>
      </c>
      <c r="AE27" s="18" t="str">
        <f>IF(IOCBaseTableData!AF29="","",IF(AE$1="Enthalpy",IOCBaseTableData!AF29*$B$47+$C$47,IF(AE$1="Temp",IOCBaseTableData!AF29*SlopeTemp+InterTemp,IOCBaseTableData!AF29*$B$46+$C$46)))</f>
        <v/>
      </c>
      <c r="AF27" s="18" t="str">
        <f>IF(IOCBaseTableData!AG29="","",IF(AF$1="Enthalpy",IOCBaseTableData!AG29*$B$47+$C$47,IF(AF$1="Temp",IOCBaseTableData!AG29*SlopeTemp+InterTemp,IOCBaseTableData!AG29*$B$46+$C$46)))</f>
        <v/>
      </c>
      <c r="AG27" s="18" t="str">
        <f>IF(IOCBaseTableData!AH29="","",IF(AG$1="Enthalpy",IOCBaseTableData!AH29*$B$47+$C$47,IF(AG$1="Temp",IOCBaseTableData!AH29*SlopeTemp+InterTemp,IOCBaseTableData!AH29*$B$46+$C$46)))</f>
        <v/>
      </c>
      <c r="AH27" s="18" t="str">
        <f>IF(IOCBaseTableData!AI29="","",IF(AH$1="Enthalpy",IOCBaseTableData!AI29*$B$47+$C$47,IF(AH$1="Temp",IOCBaseTableData!AI29*SlopeTemp+InterTemp,IOCBaseTableData!AI29*$B$46+$C$46)))</f>
        <v/>
      </c>
      <c r="AI27" s="18" t="str">
        <f>IF(IOCBaseTableData!AJ29="","",IF(AI$1="Enthalpy",IOCBaseTableData!AJ29*$B$47+$C$47,IF(AI$1="Temp",IOCBaseTableData!AJ29*SlopeTemp+InterTemp,IOCBaseTableData!AJ29*$B$46+$C$46)))</f>
        <v/>
      </c>
      <c r="AJ27" s="18" t="str">
        <f>IF(IOCBaseTableData!AK29="","",IF(AJ$1="Enthalpy",IOCBaseTableData!AK29*$B$47+$C$47,IF(AJ$1="Temp",IOCBaseTableData!AK29*SlopeTemp+InterTemp,IOCBaseTableData!AK29*$B$46+$C$46)))</f>
        <v/>
      </c>
    </row>
    <row r="28" spans="1:36" x14ac:dyDescent="0.15">
      <c r="A28" s="13" t="str">
        <f>IF(IOCBaseTableData!A30="","",IOCBaseTableData!A30)</f>
        <v>Non-acidic slag components</v>
      </c>
      <c r="B28" s="18">
        <f>IF(IOCBaseTableData!C30="","",IF(B$1="Enthalpy",IOCBaseTableData!C30*$B$47+$C$47,IF(B$1="Temp",IOCBaseTableData!C30*SlopeTemp+InterTemp,IOCBaseTableData!C30*$B$46+$C$46)))</f>
        <v>52683.193073172959</v>
      </c>
      <c r="C28" s="21">
        <f>IF(IOCBaseTableData!D30="","",IOCBaseTableData!D30)</f>
        <v>9.1745104491309806E-2</v>
      </c>
      <c r="D28" s="18">
        <f>IF(IOCBaseTableData!E30="","",IF(D$1="Enthalpy",IOCBaseTableData!E30*$B$47+$C$47,IF(D$1="Temp",IOCBaseTableData!E30*SlopeTemp+InterTemp,IOCBaseTableData!E30*$B$46+$C$46)))</f>
        <v>395.46891182001599</v>
      </c>
      <c r="E28" s="18">
        <f>IF(IOCBaseTableData!F30="","",IF(E$1="Enthalpy",IOCBaseTableData!F30*$B$47+$C$47,IF(E$1="Temp",IOCBaseTableData!F30*SlopeTemp+InterTemp,IOCBaseTableData!F30*$B$46+$C$46)))</f>
        <v>29544.370371927937</v>
      </c>
      <c r="F28" s="18">
        <f>IF(IOCBaseTableData!G30="","",IF(F$1="Enthalpy",IOCBaseTableData!G30*$B$47+$C$47,IF(F$1="Temp",IOCBaseTableData!G30*SlopeTemp+InterTemp,IOCBaseTableData!G30*$B$46+$C$46)))</f>
        <v>5432.3212814702283</v>
      </c>
      <c r="G28" s="18">
        <f>IF(IOCBaseTableData!H30="","",IF(G$1="Enthalpy",IOCBaseTableData!H30*$B$47+$C$47,IF(G$1="Temp",IOCBaseTableData!H30*SlopeTemp+InterTemp,IOCBaseTableData!H30*$B$46+$C$46)))</f>
        <v>0</v>
      </c>
      <c r="H28" s="18">
        <f>IF(IOCBaseTableData!I30="","",IF(H$1="Enthalpy",IOCBaseTableData!I30*$B$47+$C$47,IF(H$1="Temp",IOCBaseTableData!I30*SlopeTemp+InterTemp,IOCBaseTableData!I30*$B$46+$C$46)))</f>
        <v>0</v>
      </c>
      <c r="I28" s="18">
        <f>IF(IOCBaseTableData!J30="","",IF(I$1="Enthalpy",IOCBaseTableData!J30*$B$47+$C$47,IF(I$1="Temp",IOCBaseTableData!J30*SlopeTemp+InterTemp,IOCBaseTableData!J30*$B$46+$C$46)))</f>
        <v>0</v>
      </c>
      <c r="J28" s="18">
        <f>IF(IOCBaseTableData!K30="","",IF(J$1="Enthalpy",IOCBaseTableData!K30*$B$47+$C$47,IF(J$1="Temp",IOCBaseTableData!K30*SlopeTemp+InterTemp,IOCBaseTableData!K30*$B$46+$C$46)))</f>
        <v>549.016344747522</v>
      </c>
      <c r="K28" s="18">
        <f>IF(IOCBaseTableData!L30="","",IF(K$1="Enthalpy",IOCBaseTableData!L30*$B$47+$C$47,IF(K$1="Temp",IOCBaseTableData!L30*SlopeTemp+InterTemp,IOCBaseTableData!L30*$B$46+$C$46)))</f>
        <v>309.94724295201388</v>
      </c>
      <c r="L28" s="18">
        <f>IF(IOCBaseTableData!M30="","",IF(L$1="Enthalpy",IOCBaseTableData!M30*$B$47+$C$47,IF(L$1="Temp",IOCBaseTableData!M30*SlopeTemp+InterTemp,IOCBaseTableData!M30*$B$46+$C$46)))</f>
        <v>378.08518713283081</v>
      </c>
      <c r="M28" s="18">
        <f>IF(IOCBaseTableData!N30="","",IF(M$1="Enthalpy",IOCBaseTableData!N30*$B$47+$C$47,IF(M$1="Temp",IOCBaseTableData!N30*SlopeTemp+InterTemp,IOCBaseTableData!N30*$B$46+$C$46)))</f>
        <v>1.3322114096917932</v>
      </c>
      <c r="N28" s="18">
        <f>IF(IOCBaseTableData!O30="","",IF(N$1="Enthalpy",IOCBaseTableData!O30*$B$47+$C$47,IF(N$1="Temp",IOCBaseTableData!O30*SlopeTemp+InterTemp,IOCBaseTableData!O30*$B$46+$C$46)))</f>
        <v>697.41552029608079</v>
      </c>
      <c r="O28" s="18">
        <f>IF(IOCBaseTableData!P30="","",IF(O$1="Enthalpy",IOCBaseTableData!P30*$B$47+$C$47,IF(O$1="Temp",IOCBaseTableData!P30*SlopeTemp+InterTemp,IOCBaseTableData!P30*$B$46+$C$46)))</f>
        <v>0</v>
      </c>
      <c r="P28" s="18">
        <f>IF(IOCBaseTableData!Q30="","",IF(P$1="Enthalpy",IOCBaseTableData!Q30*$B$47+$C$47,IF(P$1="Temp",IOCBaseTableData!Q30*SlopeTemp+InterTemp,IOCBaseTableData!Q30*$B$46+$C$46)))</f>
        <v>0</v>
      </c>
      <c r="Q28" s="18">
        <f>IF(IOCBaseTableData!R30="","",IF(Q$1="Enthalpy",IOCBaseTableData!R30*$B$47+$C$47,IF(Q$1="Temp",IOCBaseTableData!R30*SlopeTemp+InterTemp,IOCBaseTableData!R30*$B$46+$C$46)))</f>
        <v>0</v>
      </c>
      <c r="R28" s="18">
        <f>IF(IOCBaseTableData!S30="","",IF(R$1="Enthalpy",IOCBaseTableData!S30*$B$47+$C$47,IF(R$1="Temp",IOCBaseTableData!S30*SlopeTemp+InterTemp,IOCBaseTableData!S30*$B$46+$C$46)))</f>
        <v>16036.672893119749</v>
      </c>
      <c r="S28" s="18">
        <f>IF(IOCBaseTableData!T30="","",IF(S$1="Enthalpy",IOCBaseTableData!T30*$B$47+$C$47,IF(S$1="Temp",IOCBaseTableData!T30*SlopeTemp+InterTemp,IOCBaseTableData!T30*$B$46+$C$46)))</f>
        <v>873.2448198396504</v>
      </c>
      <c r="T28" s="18" t="str">
        <f>IF(IOCBaseTableData!U30="","",IF(T$1="Enthalpy",IOCBaseTableData!U30*$B$47+$C$47,IF(T$1="Temp",IOCBaseTableData!U30*SlopeTemp+InterTemp,IOCBaseTableData!U30*$B$46+$C$46)))</f>
        <v/>
      </c>
      <c r="U28" s="18" t="str">
        <f>IF(IOCBaseTableData!V30="","",IF(U$1="Enthalpy",IOCBaseTableData!V30*$B$47+$C$47,IF(U$1="Temp",IOCBaseTableData!V30*SlopeTemp+InterTemp,IOCBaseTableData!V30*$B$46+$C$46)))</f>
        <v/>
      </c>
      <c r="V28" s="18" t="str">
        <f>IF(IOCBaseTableData!W30="","",IF(V$1="Enthalpy",IOCBaseTableData!W30*$B$47+$C$47,IF(V$1="Temp",IOCBaseTableData!W30*SlopeTemp+InterTemp,IOCBaseTableData!W30*$B$46+$C$46)))</f>
        <v/>
      </c>
      <c r="W28" s="18" t="str">
        <f>IF(IOCBaseTableData!X30="","",IF(W$1="Enthalpy",IOCBaseTableData!X30*$B$47+$C$47,IF(W$1="Temp",IOCBaseTableData!X30*SlopeTemp+InterTemp,IOCBaseTableData!X30*$B$46+$C$46)))</f>
        <v/>
      </c>
      <c r="X28" s="18" t="str">
        <f>IF(IOCBaseTableData!Y30="","",IF(X$1="Enthalpy",IOCBaseTableData!Y30*$B$47+$C$47,IF(X$1="Temp",IOCBaseTableData!Y30*SlopeTemp+InterTemp,IOCBaseTableData!Y30*$B$46+$C$46)))</f>
        <v/>
      </c>
      <c r="Y28" s="18" t="str">
        <f>IF(IOCBaseTableData!Z30="","",IF(Y$1="Enthalpy",IOCBaseTableData!Z30*$B$47+$C$47,IF(Y$1="Temp",IOCBaseTableData!Z30*SlopeTemp+InterTemp,IOCBaseTableData!Z30*$B$46+$C$46)))</f>
        <v/>
      </c>
      <c r="Z28" s="18" t="str">
        <f>IF(IOCBaseTableData!AA30="","",IF(Z$1="Enthalpy",IOCBaseTableData!AA30*$B$47+$C$47,IF(Z$1="Temp",IOCBaseTableData!AA30*SlopeTemp+InterTemp,IOCBaseTableData!AA30*$B$46+$C$46)))</f>
        <v/>
      </c>
      <c r="AA28" s="18" t="str">
        <f>IF(IOCBaseTableData!AB30="","",IF(AA$1="Enthalpy",IOCBaseTableData!AB30*$B$47+$C$47,IF(AA$1="Temp",IOCBaseTableData!AB30*SlopeTemp+InterTemp,IOCBaseTableData!AB30*$B$46+$C$46)))</f>
        <v/>
      </c>
      <c r="AB28" s="18" t="str">
        <f>IF(IOCBaseTableData!AC30="","",IF(AB$1="Enthalpy",IOCBaseTableData!AC30*$B$47+$C$47,IF(AB$1="Temp",IOCBaseTableData!AC30*SlopeTemp+InterTemp,IOCBaseTableData!AC30*$B$46+$C$46)))</f>
        <v/>
      </c>
      <c r="AC28" s="18" t="str">
        <f>IF(IOCBaseTableData!AD30="","",IF(AC$1="Enthalpy",IOCBaseTableData!AD30*$B$47+$C$47,IF(AC$1="Temp",IOCBaseTableData!AD30*SlopeTemp+InterTemp,IOCBaseTableData!AD30*$B$46+$C$46)))</f>
        <v/>
      </c>
      <c r="AD28" s="18" t="str">
        <f>IF(IOCBaseTableData!AE30="","",IF(AD$1="Enthalpy",IOCBaseTableData!AE30*$B$47+$C$47,IF(AD$1="Temp",IOCBaseTableData!AE30*SlopeTemp+InterTemp,IOCBaseTableData!AE30*$B$46+$C$46)))</f>
        <v/>
      </c>
      <c r="AE28" s="18" t="str">
        <f>IF(IOCBaseTableData!AF30="","",IF(AE$1="Enthalpy",IOCBaseTableData!AF30*$B$47+$C$47,IF(AE$1="Temp",IOCBaseTableData!AF30*SlopeTemp+InterTemp,IOCBaseTableData!AF30*$B$46+$C$46)))</f>
        <v/>
      </c>
      <c r="AF28" s="18" t="str">
        <f>IF(IOCBaseTableData!AG30="","",IF(AF$1="Enthalpy",IOCBaseTableData!AG30*$B$47+$C$47,IF(AF$1="Temp",IOCBaseTableData!AG30*SlopeTemp+InterTemp,IOCBaseTableData!AG30*$B$46+$C$46)))</f>
        <v/>
      </c>
      <c r="AG28" s="18" t="str">
        <f>IF(IOCBaseTableData!AH30="","",IF(AG$1="Enthalpy",IOCBaseTableData!AH30*$B$47+$C$47,IF(AG$1="Temp",IOCBaseTableData!AH30*SlopeTemp+InterTemp,IOCBaseTableData!AH30*$B$46+$C$46)))</f>
        <v/>
      </c>
      <c r="AH28" s="18" t="str">
        <f>IF(IOCBaseTableData!AI30="","",IF(AH$1="Enthalpy",IOCBaseTableData!AI30*$B$47+$C$47,IF(AH$1="Temp",IOCBaseTableData!AI30*SlopeTemp+InterTemp,IOCBaseTableData!AI30*$B$46+$C$46)))</f>
        <v/>
      </c>
      <c r="AI28" s="18" t="str">
        <f>IF(IOCBaseTableData!AJ30="","",IF(AI$1="Enthalpy",IOCBaseTableData!AJ30*$B$47+$C$47,IF(AI$1="Temp",IOCBaseTableData!AJ30*SlopeTemp+InterTemp,IOCBaseTableData!AJ30*$B$46+$C$46)))</f>
        <v/>
      </c>
      <c r="AJ28" s="18" t="str">
        <f>IF(IOCBaseTableData!AK30="","",IF(AJ$1="Enthalpy",IOCBaseTableData!AK30*$B$47+$C$47,IF(AJ$1="Temp",IOCBaseTableData!AK30*SlopeTemp+InterTemp,IOCBaseTableData!AK30*$B$46+$C$46)))</f>
        <v/>
      </c>
    </row>
    <row r="29" spans="1:36" x14ac:dyDescent="0.15">
      <c r="A29" s="13" t="str">
        <f>IF(IOCBaseTableData!A31="","",IOCBaseTableData!A31)</f>
        <v>Top Gas CO2</v>
      </c>
      <c r="B29" s="18">
        <f>IF(IOCBaseTableData!C31="","",IF(B$1="Enthalpy",IOCBaseTableData!C31*$B$47+$C$47,IF(B$1="Temp",IOCBaseTableData!C31*SlopeTemp+InterTemp,IOCBaseTableData!C31*$B$46+$C$46)))</f>
        <v>299025.66527779604</v>
      </c>
      <c r="C29" s="21">
        <f>IF(IOCBaseTableData!D31="","",IOCBaseTableData!D31)</f>
        <v>0.660227848954276</v>
      </c>
      <c r="D29" s="18">
        <f>IF(IOCBaseTableData!E31="","",IF(D$1="Enthalpy",IOCBaseTableData!E31*$B$47+$C$47,IF(D$1="Temp",IOCBaseTableData!E31*SlopeTemp+InterTemp,IOCBaseTableData!E31*$B$46+$C$46)))</f>
        <v>0</v>
      </c>
      <c r="E29" s="18">
        <f>IF(IOCBaseTableData!F31="","",IF(E$1="Enthalpy",IOCBaseTableData!F31*$B$47+$C$47,IF(E$1="Temp",IOCBaseTableData!F31*SlopeTemp+InterTemp,IOCBaseTableData!F31*$B$46+$C$46)))</f>
        <v>0</v>
      </c>
      <c r="F29" s="18">
        <f>IF(IOCBaseTableData!G31="","",IF(F$1="Enthalpy",IOCBaseTableData!G31*$B$47+$C$47,IF(F$1="Temp",IOCBaseTableData!G31*SlopeTemp+InterTemp,IOCBaseTableData!G31*$B$46+$C$46)))</f>
        <v>0</v>
      </c>
      <c r="G29" s="18">
        <f>IF(IOCBaseTableData!H31="","",IF(G$1="Enthalpy",IOCBaseTableData!H31*$B$47+$C$47,IF(G$1="Temp",IOCBaseTableData!H31*SlopeTemp+InterTemp,IOCBaseTableData!H31*$B$46+$C$46)))</f>
        <v>0</v>
      </c>
      <c r="H29" s="18">
        <f>IF(IOCBaseTableData!I31="","",IF(H$1="Enthalpy",IOCBaseTableData!I31*$B$47+$C$47,IF(H$1="Temp",IOCBaseTableData!I31*SlopeTemp+InterTemp,IOCBaseTableData!I31*$B$46+$C$46)))</f>
        <v>0</v>
      </c>
      <c r="I29" s="18">
        <f>IF(IOCBaseTableData!J31="","",IF(I$1="Enthalpy",IOCBaseTableData!J31*$B$47+$C$47,IF(I$1="Temp",IOCBaseTableData!J31*SlopeTemp+InterTemp,IOCBaseTableData!J31*$B$46+$C$46)))</f>
        <v>0</v>
      </c>
      <c r="J29" s="18">
        <f>IF(IOCBaseTableData!K31="","",IF(J$1="Enthalpy",IOCBaseTableData!K31*$B$47+$C$47,IF(J$1="Temp",IOCBaseTableData!K31*SlopeTemp+InterTemp,IOCBaseTableData!K31*$B$46+$C$46)))</f>
        <v>0</v>
      </c>
      <c r="K29" s="18">
        <f>IF(IOCBaseTableData!L31="","",IF(K$1="Enthalpy",IOCBaseTableData!L31*$B$47+$C$47,IF(K$1="Temp",IOCBaseTableData!L31*SlopeTemp+InterTemp,IOCBaseTableData!L31*$B$46+$C$46)))</f>
        <v>0</v>
      </c>
      <c r="L29" s="18">
        <f>IF(IOCBaseTableData!M31="","",IF(L$1="Enthalpy",IOCBaseTableData!M31*$B$47+$C$47,IF(L$1="Temp",IOCBaseTableData!M31*SlopeTemp+InterTemp,IOCBaseTableData!M31*$B$46+$C$46)))</f>
        <v>0</v>
      </c>
      <c r="M29" s="18">
        <f>IF(IOCBaseTableData!N31="","",IF(M$1="Enthalpy",IOCBaseTableData!N31*$B$47+$C$47,IF(M$1="Temp",IOCBaseTableData!N31*SlopeTemp+InterTemp,IOCBaseTableData!N31*$B$46+$C$46)))</f>
        <v>0</v>
      </c>
      <c r="N29" s="18">
        <f>IF(IOCBaseTableData!O31="","",IF(N$1="Enthalpy",IOCBaseTableData!O31*$B$47+$C$47,IF(N$1="Temp",IOCBaseTableData!O31*SlopeTemp+InterTemp,IOCBaseTableData!O31*$B$46+$C$46)))</f>
        <v>0</v>
      </c>
      <c r="O29" s="18">
        <f>IF(IOCBaseTableData!P31="","",IF(O$1="Enthalpy",IOCBaseTableData!P31*$B$47+$C$47,IF(O$1="Temp",IOCBaseTableData!P31*SlopeTemp+InterTemp,IOCBaseTableData!P31*$B$46+$C$46)))</f>
        <v>81609.034025412722</v>
      </c>
      <c r="P29" s="18">
        <f>IF(IOCBaseTableData!Q31="","",IF(P$1="Enthalpy",IOCBaseTableData!Q31*$B$47+$C$47,IF(P$1="Temp",IOCBaseTableData!Q31*SlopeTemp+InterTemp,IOCBaseTableData!Q31*$B$46+$C$46)))</f>
        <v>0</v>
      </c>
      <c r="Q29" s="18">
        <f>IF(IOCBaseTableData!R31="","",IF(Q$1="Enthalpy",IOCBaseTableData!R31*$B$47+$C$47,IF(Q$1="Temp",IOCBaseTableData!R31*SlopeTemp+InterTemp,IOCBaseTableData!R31*$B$46+$C$46)))</f>
        <v>0</v>
      </c>
      <c r="R29" s="18">
        <f>IF(IOCBaseTableData!S31="","",IF(R$1="Enthalpy",IOCBaseTableData!S31*$B$47+$C$47,IF(R$1="Temp",IOCBaseTableData!S31*SlopeTemp+InterTemp,IOCBaseTableData!S31*$B$46+$C$46)))</f>
        <v>217416.63125238335</v>
      </c>
      <c r="S29" s="18">
        <f>IF(IOCBaseTableData!T31="","",IF(S$1="Enthalpy",IOCBaseTableData!T31*$B$47+$C$47,IF(S$1="Temp",IOCBaseTableData!T31*SlopeTemp+InterTemp,IOCBaseTableData!T31*$B$46+$C$46)))</f>
        <v>0</v>
      </c>
      <c r="T29" s="18" t="str">
        <f>IF(IOCBaseTableData!U31="","",IF(T$1="Enthalpy",IOCBaseTableData!U31*$B$47+$C$47,IF(T$1="Temp",IOCBaseTableData!U31*SlopeTemp+InterTemp,IOCBaseTableData!U31*$B$46+$C$46)))</f>
        <v/>
      </c>
      <c r="U29" s="18" t="str">
        <f>IF(IOCBaseTableData!V31="","",IF(U$1="Enthalpy",IOCBaseTableData!V31*$B$47+$C$47,IF(U$1="Temp",IOCBaseTableData!V31*SlopeTemp+InterTemp,IOCBaseTableData!V31*$B$46+$C$46)))</f>
        <v/>
      </c>
      <c r="V29" s="18" t="str">
        <f>IF(IOCBaseTableData!W31="","",IF(V$1="Enthalpy",IOCBaseTableData!W31*$B$47+$C$47,IF(V$1="Temp",IOCBaseTableData!W31*SlopeTemp+InterTemp,IOCBaseTableData!W31*$B$46+$C$46)))</f>
        <v/>
      </c>
      <c r="W29" s="18" t="str">
        <f>IF(IOCBaseTableData!X31="","",IF(W$1="Enthalpy",IOCBaseTableData!X31*$B$47+$C$47,IF(W$1="Temp",IOCBaseTableData!X31*SlopeTemp+InterTemp,IOCBaseTableData!X31*$B$46+$C$46)))</f>
        <v/>
      </c>
      <c r="X29" s="18" t="str">
        <f>IF(IOCBaseTableData!Y31="","",IF(X$1="Enthalpy",IOCBaseTableData!Y31*$B$47+$C$47,IF(X$1="Temp",IOCBaseTableData!Y31*SlopeTemp+InterTemp,IOCBaseTableData!Y31*$B$46+$C$46)))</f>
        <v/>
      </c>
      <c r="Y29" s="18" t="str">
        <f>IF(IOCBaseTableData!Z31="","",IF(Y$1="Enthalpy",IOCBaseTableData!Z31*$B$47+$C$47,IF(Y$1="Temp",IOCBaseTableData!Z31*SlopeTemp+InterTemp,IOCBaseTableData!Z31*$B$46+$C$46)))</f>
        <v/>
      </c>
      <c r="Z29" s="18" t="str">
        <f>IF(IOCBaseTableData!AA31="","",IF(Z$1="Enthalpy",IOCBaseTableData!AA31*$B$47+$C$47,IF(Z$1="Temp",IOCBaseTableData!AA31*SlopeTemp+InterTemp,IOCBaseTableData!AA31*$B$46+$C$46)))</f>
        <v/>
      </c>
      <c r="AA29" s="18" t="str">
        <f>IF(IOCBaseTableData!AB31="","",IF(AA$1="Enthalpy",IOCBaseTableData!AB31*$B$47+$C$47,IF(AA$1="Temp",IOCBaseTableData!AB31*SlopeTemp+InterTemp,IOCBaseTableData!AB31*$B$46+$C$46)))</f>
        <v/>
      </c>
      <c r="AB29" s="18" t="str">
        <f>IF(IOCBaseTableData!AC31="","",IF(AB$1="Enthalpy",IOCBaseTableData!AC31*$B$47+$C$47,IF(AB$1="Temp",IOCBaseTableData!AC31*SlopeTemp+InterTemp,IOCBaseTableData!AC31*$B$46+$C$46)))</f>
        <v/>
      </c>
      <c r="AC29" s="18" t="str">
        <f>IF(IOCBaseTableData!AD31="","",IF(AC$1="Enthalpy",IOCBaseTableData!AD31*$B$47+$C$47,IF(AC$1="Temp",IOCBaseTableData!AD31*SlopeTemp+InterTemp,IOCBaseTableData!AD31*$B$46+$C$46)))</f>
        <v/>
      </c>
      <c r="AD29" s="18" t="str">
        <f>IF(IOCBaseTableData!AE31="","",IF(AD$1="Enthalpy",IOCBaseTableData!AE31*$B$47+$C$47,IF(AD$1="Temp",IOCBaseTableData!AE31*SlopeTemp+InterTemp,IOCBaseTableData!AE31*$B$46+$C$46)))</f>
        <v/>
      </c>
      <c r="AE29" s="18" t="str">
        <f>IF(IOCBaseTableData!AF31="","",IF(AE$1="Enthalpy",IOCBaseTableData!AF31*$B$47+$C$47,IF(AE$1="Temp",IOCBaseTableData!AF31*SlopeTemp+InterTemp,IOCBaseTableData!AF31*$B$46+$C$46)))</f>
        <v/>
      </c>
      <c r="AF29" s="18" t="str">
        <f>IF(IOCBaseTableData!AG31="","",IF(AF$1="Enthalpy",IOCBaseTableData!AG31*$B$47+$C$47,IF(AF$1="Temp",IOCBaseTableData!AG31*SlopeTemp+InterTemp,IOCBaseTableData!AG31*$B$46+$C$46)))</f>
        <v/>
      </c>
      <c r="AG29" s="18" t="str">
        <f>IF(IOCBaseTableData!AH31="","",IF(AG$1="Enthalpy",IOCBaseTableData!AH31*$B$47+$C$47,IF(AG$1="Temp",IOCBaseTableData!AH31*SlopeTemp+InterTemp,IOCBaseTableData!AH31*$B$46+$C$46)))</f>
        <v/>
      </c>
      <c r="AH29" s="18" t="str">
        <f>IF(IOCBaseTableData!AI31="","",IF(AH$1="Enthalpy",IOCBaseTableData!AI31*$B$47+$C$47,IF(AH$1="Temp",IOCBaseTableData!AI31*SlopeTemp+InterTemp,IOCBaseTableData!AI31*$B$46+$C$46)))</f>
        <v/>
      </c>
      <c r="AI29" s="18" t="str">
        <f>IF(IOCBaseTableData!AJ31="","",IF(AI$1="Enthalpy",IOCBaseTableData!AJ31*$B$47+$C$47,IF(AI$1="Temp",IOCBaseTableData!AJ31*SlopeTemp+InterTemp,IOCBaseTableData!AJ31*$B$46+$C$46)))</f>
        <v/>
      </c>
      <c r="AJ29" s="18" t="str">
        <f>IF(IOCBaseTableData!AK31="","",IF(AJ$1="Enthalpy",IOCBaseTableData!AK31*$B$47+$C$47,IF(AJ$1="Temp",IOCBaseTableData!AK31*SlopeTemp+InterTemp,IOCBaseTableData!AK31*$B$46+$C$46)))</f>
        <v/>
      </c>
    </row>
    <row r="30" spans="1:36" x14ac:dyDescent="0.15">
      <c r="A30" s="13" t="str">
        <f>IF(IOCBaseTableData!A32="","",IOCBaseTableData!A32)</f>
        <v>Top Gas CO</v>
      </c>
      <c r="B30" s="18">
        <f>IF(IOCBaseTableData!C32="","",IF(B$1="Enthalpy",IOCBaseTableData!C32*$B$47+$C$47,IF(B$1="Temp",IOCBaseTableData!C32*SlopeTemp+InterTemp,IOCBaseTableData!C32*$B$46+$C$46)))</f>
        <v>181022.64706174246</v>
      </c>
      <c r="C30" s="21">
        <f>IF(IOCBaseTableData!D32="","",IOCBaseTableData!D32)</f>
        <v>0.55257500911523805</v>
      </c>
      <c r="D30" s="18">
        <f>IF(IOCBaseTableData!E32="","",IF(D$1="Enthalpy",IOCBaseTableData!E32*$B$47+$C$47,IF(D$1="Temp",IOCBaseTableData!E32*SlopeTemp+InterTemp,IOCBaseTableData!E32*$B$46+$C$46)))</f>
        <v>0</v>
      </c>
      <c r="E30" s="18">
        <f>IF(IOCBaseTableData!F32="","",IF(E$1="Enthalpy",IOCBaseTableData!F32*$B$47+$C$47,IF(E$1="Temp",IOCBaseTableData!F32*SlopeTemp+InterTemp,IOCBaseTableData!F32*$B$46+$C$46)))</f>
        <v>0</v>
      </c>
      <c r="F30" s="18">
        <f>IF(IOCBaseTableData!G32="","",IF(F$1="Enthalpy",IOCBaseTableData!G32*$B$47+$C$47,IF(F$1="Temp",IOCBaseTableData!G32*SlopeTemp+InterTemp,IOCBaseTableData!G32*$B$46+$C$46)))</f>
        <v>0</v>
      </c>
      <c r="G30" s="18">
        <f>IF(IOCBaseTableData!H32="","",IF(G$1="Enthalpy",IOCBaseTableData!H32*$B$47+$C$47,IF(G$1="Temp",IOCBaseTableData!H32*SlopeTemp+InterTemp,IOCBaseTableData!H32*$B$46+$C$46)))</f>
        <v>0</v>
      </c>
      <c r="H30" s="18">
        <f>IF(IOCBaseTableData!I32="","",IF(H$1="Enthalpy",IOCBaseTableData!I32*$B$47+$C$47,IF(H$1="Temp",IOCBaseTableData!I32*SlopeTemp+InterTemp,IOCBaseTableData!I32*$B$46+$C$46)))</f>
        <v>0</v>
      </c>
      <c r="I30" s="18">
        <f>IF(IOCBaseTableData!J32="","",IF(I$1="Enthalpy",IOCBaseTableData!J32*$B$47+$C$47,IF(I$1="Temp",IOCBaseTableData!J32*SlopeTemp+InterTemp,IOCBaseTableData!J32*$B$46+$C$46)))</f>
        <v>0</v>
      </c>
      <c r="J30" s="18">
        <f>IF(IOCBaseTableData!K32="","",IF(J$1="Enthalpy",IOCBaseTableData!K32*$B$47+$C$47,IF(J$1="Temp",IOCBaseTableData!K32*SlopeTemp+InterTemp,IOCBaseTableData!K32*$B$46+$C$46)))</f>
        <v>0</v>
      </c>
      <c r="K30" s="18">
        <f>IF(IOCBaseTableData!L32="","",IF(K$1="Enthalpy",IOCBaseTableData!L32*$B$47+$C$47,IF(K$1="Temp",IOCBaseTableData!L32*SlopeTemp+InterTemp,IOCBaseTableData!L32*$B$46+$C$46)))</f>
        <v>0</v>
      </c>
      <c r="L30" s="18">
        <f>IF(IOCBaseTableData!M32="","",IF(L$1="Enthalpy",IOCBaseTableData!M32*$B$47+$C$47,IF(L$1="Temp",IOCBaseTableData!M32*SlopeTemp+InterTemp,IOCBaseTableData!M32*$B$46+$C$46)))</f>
        <v>0</v>
      </c>
      <c r="M30" s="18">
        <f>IF(IOCBaseTableData!N32="","",IF(M$1="Enthalpy",IOCBaseTableData!N32*$B$47+$C$47,IF(M$1="Temp",IOCBaseTableData!N32*SlopeTemp+InterTemp,IOCBaseTableData!N32*$B$46+$C$46)))</f>
        <v>0</v>
      </c>
      <c r="N30" s="18">
        <f>IF(IOCBaseTableData!O32="","",IF(N$1="Enthalpy",IOCBaseTableData!O32*$B$47+$C$47,IF(N$1="Temp",IOCBaseTableData!O32*SlopeTemp+InterTemp,IOCBaseTableData!O32*$B$46+$C$46)))</f>
        <v>0</v>
      </c>
      <c r="O30" s="18">
        <f>IF(IOCBaseTableData!P32="","",IF(O$1="Enthalpy",IOCBaseTableData!P32*$B$47+$C$47,IF(O$1="Temp",IOCBaseTableData!P32*SlopeTemp+InterTemp,IOCBaseTableData!P32*$B$46+$C$46)))</f>
        <v>77623.418939343479</v>
      </c>
      <c r="P30" s="18">
        <f>IF(IOCBaseTableData!Q32="","",IF(P$1="Enthalpy",IOCBaseTableData!Q32*$B$47+$C$47,IF(P$1="Temp",IOCBaseTableData!Q32*SlopeTemp+InterTemp,IOCBaseTableData!Q32*$B$46+$C$46)))</f>
        <v>0</v>
      </c>
      <c r="Q30" s="18">
        <f>IF(IOCBaseTableData!R32="","",IF(Q$1="Enthalpy",IOCBaseTableData!R32*$B$47+$C$47,IF(Q$1="Temp",IOCBaseTableData!R32*SlopeTemp+InterTemp,IOCBaseTableData!R32*$B$46+$C$46)))</f>
        <v>0</v>
      </c>
      <c r="R30" s="18">
        <f>IF(IOCBaseTableData!S32="","",IF(R$1="Enthalpy",IOCBaseTableData!S32*$B$47+$C$47,IF(R$1="Temp",IOCBaseTableData!S32*SlopeTemp+InterTemp,IOCBaseTableData!S32*$B$46+$C$46)))</f>
        <v>103399.228122399</v>
      </c>
      <c r="S30" s="18">
        <f>IF(IOCBaseTableData!T32="","",IF(S$1="Enthalpy",IOCBaseTableData!T32*$B$47+$C$47,IF(S$1="Temp",IOCBaseTableData!T32*SlopeTemp+InterTemp,IOCBaseTableData!T32*$B$46+$C$46)))</f>
        <v>0</v>
      </c>
      <c r="T30" s="18" t="str">
        <f>IF(IOCBaseTableData!U32="","",IF(T$1="Enthalpy",IOCBaseTableData!U32*$B$47+$C$47,IF(T$1="Temp",IOCBaseTableData!U32*SlopeTemp+InterTemp,IOCBaseTableData!U32*$B$46+$C$46)))</f>
        <v/>
      </c>
      <c r="U30" s="18" t="str">
        <f>IF(IOCBaseTableData!V32="","",IF(U$1="Enthalpy",IOCBaseTableData!V32*$B$47+$C$47,IF(U$1="Temp",IOCBaseTableData!V32*SlopeTemp+InterTemp,IOCBaseTableData!V32*$B$46+$C$46)))</f>
        <v/>
      </c>
      <c r="V30" s="18" t="str">
        <f>IF(IOCBaseTableData!W32="","",IF(V$1="Enthalpy",IOCBaseTableData!W32*$B$47+$C$47,IF(V$1="Temp",IOCBaseTableData!W32*SlopeTemp+InterTemp,IOCBaseTableData!W32*$B$46+$C$46)))</f>
        <v/>
      </c>
      <c r="W30" s="18" t="str">
        <f>IF(IOCBaseTableData!X32="","",IF(W$1="Enthalpy",IOCBaseTableData!X32*$B$47+$C$47,IF(W$1="Temp",IOCBaseTableData!X32*SlopeTemp+InterTemp,IOCBaseTableData!X32*$B$46+$C$46)))</f>
        <v/>
      </c>
      <c r="X30" s="18" t="str">
        <f>IF(IOCBaseTableData!Y32="","",IF(X$1="Enthalpy",IOCBaseTableData!Y32*$B$47+$C$47,IF(X$1="Temp",IOCBaseTableData!Y32*SlopeTemp+InterTemp,IOCBaseTableData!Y32*$B$46+$C$46)))</f>
        <v/>
      </c>
      <c r="Y30" s="18" t="str">
        <f>IF(IOCBaseTableData!Z32="","",IF(Y$1="Enthalpy",IOCBaseTableData!Z32*$B$47+$C$47,IF(Y$1="Temp",IOCBaseTableData!Z32*SlopeTemp+InterTemp,IOCBaseTableData!Z32*$B$46+$C$46)))</f>
        <v/>
      </c>
      <c r="Z30" s="18" t="str">
        <f>IF(IOCBaseTableData!AA32="","",IF(Z$1="Enthalpy",IOCBaseTableData!AA32*$B$47+$C$47,IF(Z$1="Temp",IOCBaseTableData!AA32*SlopeTemp+InterTemp,IOCBaseTableData!AA32*$B$46+$C$46)))</f>
        <v/>
      </c>
      <c r="AA30" s="18" t="str">
        <f>IF(IOCBaseTableData!AB32="","",IF(AA$1="Enthalpy",IOCBaseTableData!AB32*$B$47+$C$47,IF(AA$1="Temp",IOCBaseTableData!AB32*SlopeTemp+InterTemp,IOCBaseTableData!AB32*$B$46+$C$46)))</f>
        <v/>
      </c>
      <c r="AB30" s="18" t="str">
        <f>IF(IOCBaseTableData!AC32="","",IF(AB$1="Enthalpy",IOCBaseTableData!AC32*$B$47+$C$47,IF(AB$1="Temp",IOCBaseTableData!AC32*SlopeTemp+InterTemp,IOCBaseTableData!AC32*$B$46+$C$46)))</f>
        <v/>
      </c>
      <c r="AC30" s="18" t="str">
        <f>IF(IOCBaseTableData!AD32="","",IF(AC$1="Enthalpy",IOCBaseTableData!AD32*$B$47+$C$47,IF(AC$1="Temp",IOCBaseTableData!AD32*SlopeTemp+InterTemp,IOCBaseTableData!AD32*$B$46+$C$46)))</f>
        <v/>
      </c>
      <c r="AD30" s="18" t="str">
        <f>IF(IOCBaseTableData!AE32="","",IF(AD$1="Enthalpy",IOCBaseTableData!AE32*$B$47+$C$47,IF(AD$1="Temp",IOCBaseTableData!AE32*SlopeTemp+InterTemp,IOCBaseTableData!AE32*$B$46+$C$46)))</f>
        <v/>
      </c>
      <c r="AE30" s="18" t="str">
        <f>IF(IOCBaseTableData!AF32="","",IF(AE$1="Enthalpy",IOCBaseTableData!AF32*$B$47+$C$47,IF(AE$1="Temp",IOCBaseTableData!AF32*SlopeTemp+InterTemp,IOCBaseTableData!AF32*$B$46+$C$46)))</f>
        <v/>
      </c>
      <c r="AF30" s="18" t="str">
        <f>IF(IOCBaseTableData!AG32="","",IF(AF$1="Enthalpy",IOCBaseTableData!AG32*$B$47+$C$47,IF(AF$1="Temp",IOCBaseTableData!AG32*SlopeTemp+InterTemp,IOCBaseTableData!AG32*$B$46+$C$46)))</f>
        <v/>
      </c>
      <c r="AG30" s="18" t="str">
        <f>IF(IOCBaseTableData!AH32="","",IF(AG$1="Enthalpy",IOCBaseTableData!AH32*$B$47+$C$47,IF(AG$1="Temp",IOCBaseTableData!AH32*SlopeTemp+InterTemp,IOCBaseTableData!AH32*$B$46+$C$46)))</f>
        <v/>
      </c>
      <c r="AH30" s="18" t="str">
        <f>IF(IOCBaseTableData!AI32="","",IF(AH$1="Enthalpy",IOCBaseTableData!AI32*$B$47+$C$47,IF(AH$1="Temp",IOCBaseTableData!AI32*SlopeTemp+InterTemp,IOCBaseTableData!AI32*$B$46+$C$46)))</f>
        <v/>
      </c>
      <c r="AI30" s="18" t="str">
        <f>IF(IOCBaseTableData!AJ32="","",IF(AI$1="Enthalpy",IOCBaseTableData!AJ32*$B$47+$C$47,IF(AI$1="Temp",IOCBaseTableData!AJ32*SlopeTemp+InterTemp,IOCBaseTableData!AJ32*$B$46+$C$46)))</f>
        <v/>
      </c>
      <c r="AJ30" s="18" t="str">
        <f>IF(IOCBaseTableData!AK32="","",IF(AJ$1="Enthalpy",IOCBaseTableData!AK32*$B$47+$C$47,IF(AJ$1="Temp",IOCBaseTableData!AK32*SlopeTemp+InterTemp,IOCBaseTableData!AK32*$B$46+$C$46)))</f>
        <v/>
      </c>
    </row>
    <row r="31" spans="1:36" x14ac:dyDescent="0.15">
      <c r="A31" s="13" t="str">
        <f>IF(IOCBaseTableData!A33="","",IOCBaseTableData!A33)</f>
        <v>Top Gas Rest</v>
      </c>
      <c r="B31" s="18">
        <f>IF(IOCBaseTableData!C33="","",IF(B$1="Enthalpy",IOCBaseTableData!C33*$B$47+$C$47,IF(B$1="Temp",IOCBaseTableData!C33*SlopeTemp+InterTemp,IOCBaseTableData!C33*$B$46+$C$46)))</f>
        <v>408309.95604105358</v>
      </c>
      <c r="C31" s="21">
        <f>IF(IOCBaseTableData!D33="","",IOCBaseTableData!D33)</f>
        <v>0.91860649910595904</v>
      </c>
      <c r="D31" s="18">
        <f>IF(IOCBaseTableData!E33="","",IF(D$1="Enthalpy",IOCBaseTableData!E33*$B$47+$C$47,IF(D$1="Temp",IOCBaseTableData!E33*SlopeTemp+InterTemp,IOCBaseTableData!E33*$B$46+$C$46)))</f>
        <v>0</v>
      </c>
      <c r="E31" s="18">
        <f>IF(IOCBaseTableData!F33="","",IF(E$1="Enthalpy",IOCBaseTableData!F33*$B$47+$C$47,IF(E$1="Temp",IOCBaseTableData!F33*SlopeTemp+InterTemp,IOCBaseTableData!F33*$B$46+$C$46)))</f>
        <v>0</v>
      </c>
      <c r="F31" s="18">
        <f>IF(IOCBaseTableData!G33="","",IF(F$1="Enthalpy",IOCBaseTableData!G33*$B$47+$C$47,IF(F$1="Temp",IOCBaseTableData!G33*SlopeTemp+InterTemp,IOCBaseTableData!G33*$B$46+$C$46)))</f>
        <v>0</v>
      </c>
      <c r="G31" s="18">
        <f>IF(IOCBaseTableData!H33="","",IF(G$1="Enthalpy",IOCBaseTableData!H33*$B$47+$C$47,IF(G$1="Temp",IOCBaseTableData!H33*SlopeTemp+InterTemp,IOCBaseTableData!H33*$B$46+$C$46)))</f>
        <v>0</v>
      </c>
      <c r="H31" s="18">
        <f>IF(IOCBaseTableData!I33="","",IF(H$1="Enthalpy",IOCBaseTableData!I33*$B$47+$C$47,IF(H$1="Temp",IOCBaseTableData!I33*SlopeTemp+InterTemp,IOCBaseTableData!I33*$B$46+$C$46)))</f>
        <v>0</v>
      </c>
      <c r="I31" s="18">
        <f>IF(IOCBaseTableData!J33="","",IF(I$1="Enthalpy",IOCBaseTableData!J33*$B$47+$C$47,IF(I$1="Temp",IOCBaseTableData!J33*SlopeTemp+InterTemp,IOCBaseTableData!J33*$B$46+$C$46)))</f>
        <v>0</v>
      </c>
      <c r="J31" s="18">
        <f>IF(IOCBaseTableData!K33="","",IF(J$1="Enthalpy",IOCBaseTableData!K33*$B$47+$C$47,IF(J$1="Temp",IOCBaseTableData!K33*SlopeTemp+InterTemp,IOCBaseTableData!K33*$B$46+$C$46)))</f>
        <v>0</v>
      </c>
      <c r="K31" s="18">
        <f>IF(IOCBaseTableData!L33="","",IF(K$1="Enthalpy",IOCBaseTableData!L33*$B$47+$C$47,IF(K$1="Temp",IOCBaseTableData!L33*SlopeTemp+InterTemp,IOCBaseTableData!L33*$B$46+$C$46)))</f>
        <v>0</v>
      </c>
      <c r="L31" s="18">
        <f>IF(IOCBaseTableData!M33="","",IF(L$1="Enthalpy",IOCBaseTableData!M33*$B$47+$C$47,IF(L$1="Temp",IOCBaseTableData!M33*SlopeTemp+InterTemp,IOCBaseTableData!M33*$B$46+$C$46)))</f>
        <v>0</v>
      </c>
      <c r="M31" s="18">
        <f>IF(IOCBaseTableData!N33="","",IF(M$1="Enthalpy",IOCBaseTableData!N33*$B$47+$C$47,IF(M$1="Temp",IOCBaseTableData!N33*SlopeTemp+InterTemp,IOCBaseTableData!N33*$B$46+$C$46)))</f>
        <v>0</v>
      </c>
      <c r="N31" s="18">
        <f>IF(IOCBaseTableData!O33="","",IF(N$1="Enthalpy",IOCBaseTableData!O33*$B$47+$C$47,IF(N$1="Temp",IOCBaseTableData!O33*SlopeTemp+InterTemp,IOCBaseTableData!O33*$B$46+$C$46)))</f>
        <v>0</v>
      </c>
      <c r="O31" s="18">
        <f>IF(IOCBaseTableData!P33="","",IF(O$1="Enthalpy",IOCBaseTableData!P33*$B$47+$C$47,IF(O$1="Temp",IOCBaseTableData!P33*SlopeTemp+InterTemp,IOCBaseTableData!P33*$B$46+$C$46)))</f>
        <v>-9.831546776695176E-12</v>
      </c>
      <c r="P31" s="18">
        <f>IF(IOCBaseTableData!Q33="","",IF(P$1="Enthalpy",IOCBaseTableData!Q33*$B$47+$C$47,IF(P$1="Temp",IOCBaseTableData!Q33*SlopeTemp+InterTemp,IOCBaseTableData!Q33*$B$46+$C$46)))</f>
        <v>1528.4732612482583</v>
      </c>
      <c r="Q31" s="18">
        <f>IF(IOCBaseTableData!R33="","",IF(Q$1="Enthalpy",IOCBaseTableData!R33*$B$47+$C$47,IF(Q$1="Temp",IOCBaseTableData!R33*SlopeTemp+InterTemp,IOCBaseTableData!R33*$B$46+$C$46)))</f>
        <v>408640.6407092436</v>
      </c>
      <c r="R31" s="18">
        <f>IF(IOCBaseTableData!S33="","",IF(R$1="Enthalpy",IOCBaseTableData!S33*$B$47+$C$47,IF(R$1="Temp",IOCBaseTableData!S33*SlopeTemp+InterTemp,IOCBaseTableData!S33*$B$46+$C$46)))</f>
        <v>-1859.1379856922888</v>
      </c>
      <c r="S31" s="18">
        <f>IF(IOCBaseTableData!T33="","",IF(S$1="Enthalpy",IOCBaseTableData!T33*$B$47+$C$47,IF(S$1="Temp",IOCBaseTableData!T33*SlopeTemp+InterTemp,IOCBaseTableData!T33*$B$46+$C$46)))</f>
        <v>0</v>
      </c>
      <c r="T31" s="18" t="str">
        <f>IF(IOCBaseTableData!U33="","",IF(T$1="Enthalpy",IOCBaseTableData!U33*$B$47+$C$47,IF(T$1="Temp",IOCBaseTableData!U33*SlopeTemp+InterTemp,IOCBaseTableData!U33*$B$46+$C$46)))</f>
        <v/>
      </c>
      <c r="U31" s="18" t="str">
        <f>IF(IOCBaseTableData!V33="","",IF(U$1="Enthalpy",IOCBaseTableData!V33*$B$47+$C$47,IF(U$1="Temp",IOCBaseTableData!V33*SlopeTemp+InterTemp,IOCBaseTableData!V33*$B$46+$C$46)))</f>
        <v/>
      </c>
      <c r="V31" s="18" t="str">
        <f>IF(IOCBaseTableData!W33="","",IF(V$1="Enthalpy",IOCBaseTableData!W33*$B$47+$C$47,IF(V$1="Temp",IOCBaseTableData!W33*SlopeTemp+InterTemp,IOCBaseTableData!W33*$B$46+$C$46)))</f>
        <v/>
      </c>
      <c r="W31" s="18" t="str">
        <f>IF(IOCBaseTableData!X33="","",IF(W$1="Enthalpy",IOCBaseTableData!X33*$B$47+$C$47,IF(W$1="Temp",IOCBaseTableData!X33*SlopeTemp+InterTemp,IOCBaseTableData!X33*$B$46+$C$46)))</f>
        <v/>
      </c>
      <c r="X31" s="18" t="str">
        <f>IF(IOCBaseTableData!Y33="","",IF(X$1="Enthalpy",IOCBaseTableData!Y33*$B$47+$C$47,IF(X$1="Temp",IOCBaseTableData!Y33*SlopeTemp+InterTemp,IOCBaseTableData!Y33*$B$46+$C$46)))</f>
        <v/>
      </c>
      <c r="Y31" s="18" t="str">
        <f>IF(IOCBaseTableData!Z33="","",IF(Y$1="Enthalpy",IOCBaseTableData!Z33*$B$47+$C$47,IF(Y$1="Temp",IOCBaseTableData!Z33*SlopeTemp+InterTemp,IOCBaseTableData!Z33*$B$46+$C$46)))</f>
        <v/>
      </c>
      <c r="Z31" s="18" t="str">
        <f>IF(IOCBaseTableData!AA33="","",IF(Z$1="Enthalpy",IOCBaseTableData!AA33*$B$47+$C$47,IF(Z$1="Temp",IOCBaseTableData!AA33*SlopeTemp+InterTemp,IOCBaseTableData!AA33*$B$46+$C$46)))</f>
        <v/>
      </c>
      <c r="AA31" s="18" t="str">
        <f>IF(IOCBaseTableData!AB33="","",IF(AA$1="Enthalpy",IOCBaseTableData!AB33*$B$47+$C$47,IF(AA$1="Temp",IOCBaseTableData!AB33*SlopeTemp+InterTemp,IOCBaseTableData!AB33*$B$46+$C$46)))</f>
        <v/>
      </c>
      <c r="AB31" s="18" t="str">
        <f>IF(IOCBaseTableData!AC33="","",IF(AB$1="Enthalpy",IOCBaseTableData!AC33*$B$47+$C$47,IF(AB$1="Temp",IOCBaseTableData!AC33*SlopeTemp+InterTemp,IOCBaseTableData!AC33*$B$46+$C$46)))</f>
        <v/>
      </c>
      <c r="AC31" s="18" t="str">
        <f>IF(IOCBaseTableData!AD33="","",IF(AC$1="Enthalpy",IOCBaseTableData!AD33*$B$47+$C$47,IF(AC$1="Temp",IOCBaseTableData!AD33*SlopeTemp+InterTemp,IOCBaseTableData!AD33*$B$46+$C$46)))</f>
        <v/>
      </c>
      <c r="AD31" s="18" t="str">
        <f>IF(IOCBaseTableData!AE33="","",IF(AD$1="Enthalpy",IOCBaseTableData!AE33*$B$47+$C$47,IF(AD$1="Temp",IOCBaseTableData!AE33*SlopeTemp+InterTemp,IOCBaseTableData!AE33*$B$46+$C$46)))</f>
        <v/>
      </c>
      <c r="AE31" s="18" t="str">
        <f>IF(IOCBaseTableData!AF33="","",IF(AE$1="Enthalpy",IOCBaseTableData!AF33*$B$47+$C$47,IF(AE$1="Temp",IOCBaseTableData!AF33*SlopeTemp+InterTemp,IOCBaseTableData!AF33*$B$46+$C$46)))</f>
        <v/>
      </c>
      <c r="AF31" s="18" t="str">
        <f>IF(IOCBaseTableData!AG33="","",IF(AF$1="Enthalpy",IOCBaseTableData!AG33*$B$47+$C$47,IF(AF$1="Temp",IOCBaseTableData!AG33*SlopeTemp+InterTemp,IOCBaseTableData!AG33*$B$46+$C$46)))</f>
        <v/>
      </c>
      <c r="AG31" s="18" t="str">
        <f>IF(IOCBaseTableData!AH33="","",IF(AG$1="Enthalpy",IOCBaseTableData!AH33*$B$47+$C$47,IF(AG$1="Temp",IOCBaseTableData!AH33*SlopeTemp+InterTemp,IOCBaseTableData!AH33*$B$46+$C$46)))</f>
        <v/>
      </c>
      <c r="AH31" s="18" t="str">
        <f>IF(IOCBaseTableData!AI33="","",IF(AH$1="Enthalpy",IOCBaseTableData!AI33*$B$47+$C$47,IF(AH$1="Temp",IOCBaseTableData!AI33*SlopeTemp+InterTemp,IOCBaseTableData!AI33*$B$46+$C$46)))</f>
        <v/>
      </c>
      <c r="AI31" s="18" t="str">
        <f>IF(IOCBaseTableData!AJ33="","",IF(AI$1="Enthalpy",IOCBaseTableData!AJ33*$B$47+$C$47,IF(AI$1="Temp",IOCBaseTableData!AJ33*SlopeTemp+InterTemp,IOCBaseTableData!AJ33*$B$46+$C$46)))</f>
        <v/>
      </c>
      <c r="AJ31" s="18" t="str">
        <f>IF(IOCBaseTableData!AK33="","",IF(AJ$1="Enthalpy",IOCBaseTableData!AK33*$B$47+$C$47,IF(AJ$1="Temp",IOCBaseTableData!AK33*SlopeTemp+InterTemp,IOCBaseTableData!AK33*$B$46+$C$46)))</f>
        <v/>
      </c>
    </row>
    <row r="32" spans="1:36" x14ac:dyDescent="0.15">
      <c r="A32" s="13" t="str">
        <f>IF(IOCBaseTableData!A34="","",IOCBaseTableData!A34)</f>
        <v>Dust in Top Gas</v>
      </c>
      <c r="B32" s="18">
        <f>IF(IOCBaseTableData!C34="","",IF(B$1="Enthalpy",IOCBaseTableData!C34*$B$47+$C$47,IF(B$1="Temp",IOCBaseTableData!C34*SlopeTemp+InterTemp,IOCBaseTableData!C34*$B$46+$C$46)))</f>
        <v>7470.8436462990112</v>
      </c>
      <c r="C32" s="21">
        <f>IF(IOCBaseTableData!D34="","",IOCBaseTableData!D34)</f>
        <v>1.0153704524828999</v>
      </c>
      <c r="D32" s="18">
        <f>IF(IOCBaseTableData!E34="","",IF(D$1="Enthalpy",IOCBaseTableData!E34*$B$47+$C$47,IF(D$1="Temp",IOCBaseTableData!E34*SlopeTemp+InterTemp,IOCBaseTableData!E34*$B$46+$C$46)))</f>
        <v>4370.0757889712759</v>
      </c>
      <c r="E32" s="18">
        <f>IF(IOCBaseTableData!F34="","",IF(E$1="Enthalpy",IOCBaseTableData!F34*$B$47+$C$47,IF(E$1="Temp",IOCBaseTableData!F34*SlopeTemp+InterTemp,IOCBaseTableData!F34*$B$46+$C$46)))</f>
        <v>403.13197315780559</v>
      </c>
      <c r="F32" s="18">
        <f>IF(IOCBaseTableData!G34="","",IF(F$1="Enthalpy",IOCBaseTableData!G34*$B$47+$C$47,IF(F$1="Temp",IOCBaseTableData!G34*SlopeTemp+InterTemp,IOCBaseTableData!G34*$B$46+$C$46)))</f>
        <v>55.117184480901003</v>
      </c>
      <c r="G32" s="18">
        <f>IF(IOCBaseTableData!H34="","",IF(G$1="Enthalpy",IOCBaseTableData!H34*$B$47+$C$47,IF(G$1="Temp",IOCBaseTableData!H34*SlopeTemp+InterTemp,IOCBaseTableData!H34*$B$46+$C$46)))</f>
        <v>172.45173420618804</v>
      </c>
      <c r="H32" s="18">
        <f>IF(IOCBaseTableData!I34="","",IF(H$1="Enthalpy",IOCBaseTableData!I34*$B$47+$C$47,IF(H$1="Temp",IOCBaseTableData!I34*SlopeTemp+InterTemp,IOCBaseTableData!I34*$B$46+$C$46)))</f>
        <v>56.923866402950523</v>
      </c>
      <c r="I32" s="18">
        <f>IF(IOCBaseTableData!J34="","",IF(I$1="Enthalpy",IOCBaseTableData!J34*$B$47+$C$47,IF(I$1="Temp",IOCBaseTableData!J34*SlopeTemp+InterTemp,IOCBaseTableData!J34*$B$46+$C$46)))</f>
        <v>1.3780840081281047</v>
      </c>
      <c r="J32" s="18">
        <f>IF(IOCBaseTableData!K34="","",IF(J$1="Enthalpy",IOCBaseTableData!K34*$B$47+$C$47,IF(J$1="Temp",IOCBaseTableData!K34*SlopeTemp+InterTemp,IOCBaseTableData!K34*$B$46+$C$46)))</f>
        <v>0.11041398334824731</v>
      </c>
      <c r="K32" s="18">
        <f>IF(IOCBaseTableData!L34="","",IF(K$1="Enthalpy",IOCBaseTableData!L34*$B$47+$C$47,IF(K$1="Temp",IOCBaseTableData!L34*SlopeTemp+InterTemp,IOCBaseTableData!L34*$B$46+$C$46)))</f>
        <v>0.93804344056407962</v>
      </c>
      <c r="L32" s="18">
        <f>IF(IOCBaseTableData!M34="","",IF(L$1="Enthalpy",IOCBaseTableData!M34*$B$47+$C$47,IF(L$1="Temp",IOCBaseTableData!M34*SlopeTemp+InterTemp,IOCBaseTableData!M34*$B$46+$C$46)))</f>
        <v>0.66479240536151041</v>
      </c>
      <c r="M32" s="18">
        <f>IF(IOCBaseTableData!N34="","",IF(M$1="Enthalpy",IOCBaseTableData!N34*$B$47+$C$47,IF(M$1="Temp",IOCBaseTableData!N34*SlopeTemp+InterTemp,IOCBaseTableData!N34*$B$46+$C$46)))</f>
        <v>0.64205286421144314</v>
      </c>
      <c r="N32" s="18">
        <f>IF(IOCBaseTableData!O34="","",IF(N$1="Enthalpy",IOCBaseTableData!O34*$B$47+$C$47,IF(N$1="Temp",IOCBaseTableData!O34*SlopeTemp+InterTemp,IOCBaseTableData!O34*$B$46+$C$46)))</f>
        <v>1.3088037551623126</v>
      </c>
      <c r="O32" s="18">
        <f>IF(IOCBaseTableData!P34="","",IF(O$1="Enthalpy",IOCBaseTableData!P34*$B$47+$C$47,IF(O$1="Temp",IOCBaseTableData!P34*SlopeTemp+InterTemp,IOCBaseTableData!P34*$B$46+$C$46)))</f>
        <v>0</v>
      </c>
      <c r="P32" s="18">
        <f>IF(IOCBaseTableData!Q34="","",IF(P$1="Enthalpy",IOCBaseTableData!Q34*$B$47+$C$47,IF(P$1="Temp",IOCBaseTableData!Q34*SlopeTemp+InterTemp,IOCBaseTableData!Q34*$B$46+$C$46)))</f>
        <v>0</v>
      </c>
      <c r="Q32" s="18">
        <f>IF(IOCBaseTableData!R34="","",IF(Q$1="Enthalpy",IOCBaseTableData!R34*$B$47+$C$47,IF(Q$1="Temp",IOCBaseTableData!R34*SlopeTemp+InterTemp,IOCBaseTableData!R34*$B$46+$C$46)))</f>
        <v>0</v>
      </c>
      <c r="R32" s="18">
        <f>IF(IOCBaseTableData!S34="","",IF(R$1="Enthalpy",IOCBaseTableData!S34*$B$47+$C$47,IF(R$1="Temp",IOCBaseTableData!S34*SlopeTemp+InterTemp,IOCBaseTableData!S34*$B$46+$C$46)))</f>
        <v>2276.2661829019671</v>
      </c>
      <c r="S32" s="18">
        <f>IF(IOCBaseTableData!T34="","",IF(S$1="Enthalpy",IOCBaseTableData!T34*$B$47+$C$47,IF(S$1="Temp",IOCBaseTableData!T34*SlopeTemp+InterTemp,IOCBaseTableData!T34*$B$46+$C$46)))</f>
        <v>2.0652681691594226</v>
      </c>
      <c r="T32" s="18" t="str">
        <f>IF(IOCBaseTableData!U34="","",IF(T$1="Enthalpy",IOCBaseTableData!U34*$B$47+$C$47,IF(T$1="Temp",IOCBaseTableData!U34*SlopeTemp+InterTemp,IOCBaseTableData!U34*$B$46+$C$46)))</f>
        <v/>
      </c>
      <c r="U32" s="18" t="str">
        <f>IF(IOCBaseTableData!V34="","",IF(U$1="Enthalpy",IOCBaseTableData!V34*$B$47+$C$47,IF(U$1="Temp",IOCBaseTableData!V34*SlopeTemp+InterTemp,IOCBaseTableData!V34*$B$46+$C$46)))</f>
        <v/>
      </c>
      <c r="V32" s="18" t="str">
        <f>IF(IOCBaseTableData!W34="","",IF(V$1="Enthalpy",IOCBaseTableData!W34*$B$47+$C$47,IF(V$1="Temp",IOCBaseTableData!W34*SlopeTemp+InterTemp,IOCBaseTableData!W34*$B$46+$C$46)))</f>
        <v/>
      </c>
      <c r="W32" s="18" t="str">
        <f>IF(IOCBaseTableData!X34="","",IF(W$1="Enthalpy",IOCBaseTableData!X34*$B$47+$C$47,IF(W$1="Temp",IOCBaseTableData!X34*SlopeTemp+InterTemp,IOCBaseTableData!X34*$B$46+$C$46)))</f>
        <v/>
      </c>
      <c r="X32" s="18" t="str">
        <f>IF(IOCBaseTableData!Y34="","",IF(X$1="Enthalpy",IOCBaseTableData!Y34*$B$47+$C$47,IF(X$1="Temp",IOCBaseTableData!Y34*SlopeTemp+InterTemp,IOCBaseTableData!Y34*$B$46+$C$46)))</f>
        <v/>
      </c>
      <c r="Y32" s="18" t="str">
        <f>IF(IOCBaseTableData!Z34="","",IF(Y$1="Enthalpy",IOCBaseTableData!Z34*$B$47+$C$47,IF(Y$1="Temp",IOCBaseTableData!Z34*SlopeTemp+InterTemp,IOCBaseTableData!Z34*$B$46+$C$46)))</f>
        <v/>
      </c>
      <c r="Z32" s="18" t="str">
        <f>IF(IOCBaseTableData!AA34="","",IF(Z$1="Enthalpy",IOCBaseTableData!AA34*$B$47+$C$47,IF(Z$1="Temp",IOCBaseTableData!AA34*SlopeTemp+InterTemp,IOCBaseTableData!AA34*$B$46+$C$46)))</f>
        <v/>
      </c>
      <c r="AA32" s="18" t="str">
        <f>IF(IOCBaseTableData!AB34="","",IF(AA$1="Enthalpy",IOCBaseTableData!AB34*$B$47+$C$47,IF(AA$1="Temp",IOCBaseTableData!AB34*SlopeTemp+InterTemp,IOCBaseTableData!AB34*$B$46+$C$46)))</f>
        <v/>
      </c>
      <c r="AB32" s="18" t="str">
        <f>IF(IOCBaseTableData!AC34="","",IF(AB$1="Enthalpy",IOCBaseTableData!AC34*$B$47+$C$47,IF(AB$1="Temp",IOCBaseTableData!AC34*SlopeTemp+InterTemp,IOCBaseTableData!AC34*$B$46+$C$46)))</f>
        <v/>
      </c>
      <c r="AC32" s="18" t="str">
        <f>IF(IOCBaseTableData!AD34="","",IF(AC$1="Enthalpy",IOCBaseTableData!AD34*$B$47+$C$47,IF(AC$1="Temp",IOCBaseTableData!AD34*SlopeTemp+InterTemp,IOCBaseTableData!AD34*$B$46+$C$46)))</f>
        <v/>
      </c>
      <c r="AD32" s="18" t="str">
        <f>IF(IOCBaseTableData!AE34="","",IF(AD$1="Enthalpy",IOCBaseTableData!AE34*$B$47+$C$47,IF(AD$1="Temp",IOCBaseTableData!AE34*SlopeTemp+InterTemp,IOCBaseTableData!AE34*$B$46+$C$46)))</f>
        <v/>
      </c>
      <c r="AE32" s="18" t="str">
        <f>IF(IOCBaseTableData!AF34="","",IF(AE$1="Enthalpy",IOCBaseTableData!AF34*$B$47+$C$47,IF(AE$1="Temp",IOCBaseTableData!AF34*SlopeTemp+InterTemp,IOCBaseTableData!AF34*$B$46+$C$46)))</f>
        <v/>
      </c>
      <c r="AF32" s="18" t="str">
        <f>IF(IOCBaseTableData!AG34="","",IF(AF$1="Enthalpy",IOCBaseTableData!AG34*$B$47+$C$47,IF(AF$1="Temp",IOCBaseTableData!AG34*SlopeTemp+InterTemp,IOCBaseTableData!AG34*$B$46+$C$46)))</f>
        <v/>
      </c>
      <c r="AG32" s="18" t="str">
        <f>IF(IOCBaseTableData!AH34="","",IF(AG$1="Enthalpy",IOCBaseTableData!AH34*$B$47+$C$47,IF(AG$1="Temp",IOCBaseTableData!AH34*SlopeTemp+InterTemp,IOCBaseTableData!AH34*$B$46+$C$46)))</f>
        <v/>
      </c>
      <c r="AH32" s="18" t="str">
        <f>IF(IOCBaseTableData!AI34="","",IF(AH$1="Enthalpy",IOCBaseTableData!AI34*$B$47+$C$47,IF(AH$1="Temp",IOCBaseTableData!AI34*SlopeTemp+InterTemp,IOCBaseTableData!AI34*$B$46+$C$46)))</f>
        <v/>
      </c>
      <c r="AI32" s="18" t="str">
        <f>IF(IOCBaseTableData!AJ34="","",IF(AI$1="Enthalpy",IOCBaseTableData!AJ34*$B$47+$C$47,IF(AI$1="Temp",IOCBaseTableData!AJ34*SlopeTemp+InterTemp,IOCBaseTableData!AJ34*$B$46+$C$46)))</f>
        <v/>
      </c>
      <c r="AJ32" s="18" t="str">
        <f>IF(IOCBaseTableData!AK34="","",IF(AJ$1="Enthalpy",IOCBaseTableData!AK34*$B$47+$C$47,IF(AJ$1="Temp",IOCBaseTableData!AK34*SlopeTemp+InterTemp,IOCBaseTableData!AK34*$B$46+$C$46)))</f>
        <v/>
      </c>
    </row>
    <row r="33" spans="1:36" x14ac:dyDescent="0.15">
      <c r="A33" s="13" t="str">
        <f>IF(IOCBaseTableData!A35="","",IOCBaseTableData!A35)</f>
        <v/>
      </c>
      <c r="B33" s="18" t="str">
        <f>IF(IOCBaseTableData!C35="","",IF(B$1="Enthalpy",IOCBaseTableData!C35*$B$47+$C$47,IF(B$1="Temp",IOCBaseTableData!C35*SlopeTemp+InterTemp,IOCBaseTableData!C35*$B$46+$C$46)))</f>
        <v/>
      </c>
      <c r="C33" s="21" t="str">
        <f>IF(IOCBaseTableData!D35="","",IOCBaseTableData!D35)</f>
        <v/>
      </c>
      <c r="D33" s="18" t="str">
        <f>IF(IOCBaseTableData!E35="","",IF(D$1="Enthalpy",IOCBaseTableData!E35*$B$47+$C$47,IF(D$1="Temp",IOCBaseTableData!E35*SlopeTemp+InterTemp,IOCBaseTableData!E35*$B$46+$C$46)))</f>
        <v/>
      </c>
      <c r="E33" s="18" t="str">
        <f>IF(IOCBaseTableData!F35="","",IF(E$1="Enthalpy",IOCBaseTableData!F35*$B$47+$C$47,IF(E$1="Temp",IOCBaseTableData!F35*SlopeTemp+InterTemp,IOCBaseTableData!F35*$B$46+$C$46)))</f>
        <v/>
      </c>
      <c r="F33" s="18" t="str">
        <f>IF(IOCBaseTableData!G35="","",IF(F$1="Enthalpy",IOCBaseTableData!G35*$B$47+$C$47,IF(F$1="Temp",IOCBaseTableData!G35*SlopeTemp+InterTemp,IOCBaseTableData!G35*$B$46+$C$46)))</f>
        <v/>
      </c>
      <c r="G33" s="18" t="str">
        <f>IF(IOCBaseTableData!H35="","",IF(G$1="Enthalpy",IOCBaseTableData!H35*$B$47+$C$47,IF(G$1="Temp",IOCBaseTableData!H35*SlopeTemp+InterTemp,IOCBaseTableData!H35*$B$46+$C$46)))</f>
        <v/>
      </c>
      <c r="H33" s="18" t="str">
        <f>IF(IOCBaseTableData!I35="","",IF(H$1="Enthalpy",IOCBaseTableData!I35*$B$47+$C$47,IF(H$1="Temp",IOCBaseTableData!I35*SlopeTemp+InterTemp,IOCBaseTableData!I35*$B$46+$C$46)))</f>
        <v/>
      </c>
      <c r="I33" s="18" t="str">
        <f>IF(IOCBaseTableData!J35="","",IF(I$1="Enthalpy",IOCBaseTableData!J35*$B$47+$C$47,IF(I$1="Temp",IOCBaseTableData!J35*SlopeTemp+InterTemp,IOCBaseTableData!J35*$B$46+$C$46)))</f>
        <v/>
      </c>
      <c r="J33" s="18" t="str">
        <f>IF(IOCBaseTableData!K35="","",IF(J$1="Enthalpy",IOCBaseTableData!K35*$B$47+$C$47,IF(J$1="Temp",IOCBaseTableData!K35*SlopeTemp+InterTemp,IOCBaseTableData!K35*$B$46+$C$46)))</f>
        <v/>
      </c>
      <c r="K33" s="18" t="str">
        <f>IF(IOCBaseTableData!L35="","",IF(K$1="Enthalpy",IOCBaseTableData!L35*$B$47+$C$47,IF(K$1="Temp",IOCBaseTableData!L35*SlopeTemp+InterTemp,IOCBaseTableData!L35*$B$46+$C$46)))</f>
        <v/>
      </c>
      <c r="L33" s="18" t="str">
        <f>IF(IOCBaseTableData!M35="","",IF(L$1="Enthalpy",IOCBaseTableData!M35*$B$47+$C$47,IF(L$1="Temp",IOCBaseTableData!M35*SlopeTemp+InterTemp,IOCBaseTableData!M35*$B$46+$C$46)))</f>
        <v/>
      </c>
      <c r="M33" s="18" t="str">
        <f>IF(IOCBaseTableData!N35="","",IF(M$1="Enthalpy",IOCBaseTableData!N35*$B$47+$C$47,IF(M$1="Temp",IOCBaseTableData!N35*SlopeTemp+InterTemp,IOCBaseTableData!N35*$B$46+$C$46)))</f>
        <v/>
      </c>
      <c r="N33" s="18" t="str">
        <f>IF(IOCBaseTableData!O35="","",IF(N$1="Enthalpy",IOCBaseTableData!O35*$B$47+$C$47,IF(N$1="Temp",IOCBaseTableData!O35*SlopeTemp+InterTemp,IOCBaseTableData!O35*$B$46+$C$46)))</f>
        <v/>
      </c>
      <c r="O33" s="18" t="str">
        <f>IF(IOCBaseTableData!P35="","",IF(O$1="Enthalpy",IOCBaseTableData!P35*$B$47+$C$47,IF(O$1="Temp",IOCBaseTableData!P35*SlopeTemp+InterTemp,IOCBaseTableData!P35*$B$46+$C$46)))</f>
        <v/>
      </c>
      <c r="P33" s="18" t="str">
        <f>IF(IOCBaseTableData!Q35="","",IF(P$1="Enthalpy",IOCBaseTableData!Q35*$B$47+$C$47,IF(P$1="Temp",IOCBaseTableData!Q35*SlopeTemp+InterTemp,IOCBaseTableData!Q35*$B$46+$C$46)))</f>
        <v/>
      </c>
      <c r="Q33" s="18" t="str">
        <f>IF(IOCBaseTableData!R35="","",IF(Q$1="Enthalpy",IOCBaseTableData!R35*$B$47+$C$47,IF(Q$1="Temp",IOCBaseTableData!R35*SlopeTemp+InterTemp,IOCBaseTableData!R35*$B$46+$C$46)))</f>
        <v/>
      </c>
      <c r="R33" s="18" t="str">
        <f>IF(IOCBaseTableData!S35="","",IF(R$1="Enthalpy",IOCBaseTableData!S35*$B$47+$C$47,IF(R$1="Temp",IOCBaseTableData!S35*SlopeTemp+InterTemp,IOCBaseTableData!S35*$B$46+$C$46)))</f>
        <v/>
      </c>
      <c r="S33" s="18" t="str">
        <f>IF(IOCBaseTableData!T35="","",IF(S$1="Enthalpy",IOCBaseTableData!T35*$B$47+$C$47,IF(S$1="Temp",IOCBaseTableData!T35*SlopeTemp+InterTemp,IOCBaseTableData!T35*$B$46+$C$46)))</f>
        <v/>
      </c>
      <c r="T33" s="18" t="str">
        <f>IF(IOCBaseTableData!U35="","",IF(T$1="Enthalpy",IOCBaseTableData!U35*$B$47+$C$47,IF(T$1="Temp",IOCBaseTableData!U35*SlopeTemp+InterTemp,IOCBaseTableData!U35*$B$46+$C$46)))</f>
        <v/>
      </c>
      <c r="U33" s="18" t="str">
        <f>IF(IOCBaseTableData!V35="","",IF(U$1="Enthalpy",IOCBaseTableData!V35*$B$47+$C$47,IF(U$1="Temp",IOCBaseTableData!V35*SlopeTemp+InterTemp,IOCBaseTableData!V35*$B$46+$C$46)))</f>
        <v/>
      </c>
      <c r="V33" s="18" t="str">
        <f>IF(IOCBaseTableData!W35="","",IF(V$1="Enthalpy",IOCBaseTableData!W35*$B$47+$C$47,IF(V$1="Temp",IOCBaseTableData!W35*SlopeTemp+InterTemp,IOCBaseTableData!W35*$B$46+$C$46)))</f>
        <v/>
      </c>
      <c r="W33" s="18" t="str">
        <f>IF(IOCBaseTableData!X35="","",IF(W$1="Enthalpy",IOCBaseTableData!X35*$B$47+$C$47,IF(W$1="Temp",IOCBaseTableData!X35*SlopeTemp+InterTemp,IOCBaseTableData!X35*$B$46+$C$46)))</f>
        <v/>
      </c>
      <c r="X33" s="18" t="str">
        <f>IF(IOCBaseTableData!Y35="","",IF(X$1="Enthalpy",IOCBaseTableData!Y35*$B$47+$C$47,IF(X$1="Temp",IOCBaseTableData!Y35*SlopeTemp+InterTemp,IOCBaseTableData!Y35*$B$46+$C$46)))</f>
        <v/>
      </c>
      <c r="Y33" s="18" t="str">
        <f>IF(IOCBaseTableData!Z35="","",IF(Y$1="Enthalpy",IOCBaseTableData!Z35*$B$47+$C$47,IF(Y$1="Temp",IOCBaseTableData!Z35*SlopeTemp+InterTemp,IOCBaseTableData!Z35*$B$46+$C$46)))</f>
        <v/>
      </c>
      <c r="Z33" s="18" t="str">
        <f>IF(IOCBaseTableData!AA35="","",IF(Z$1="Enthalpy",IOCBaseTableData!AA35*$B$47+$C$47,IF(Z$1="Temp",IOCBaseTableData!AA35*SlopeTemp+InterTemp,IOCBaseTableData!AA35*$B$46+$C$46)))</f>
        <v/>
      </c>
      <c r="AA33" s="18" t="str">
        <f>IF(IOCBaseTableData!AB35="","",IF(AA$1="Enthalpy",IOCBaseTableData!AB35*$B$47+$C$47,IF(AA$1="Temp",IOCBaseTableData!AB35*SlopeTemp+InterTemp,IOCBaseTableData!AB35*$B$46+$C$46)))</f>
        <v/>
      </c>
      <c r="AB33" s="18" t="str">
        <f>IF(IOCBaseTableData!AC35="","",IF(AB$1="Enthalpy",IOCBaseTableData!AC35*$B$47+$C$47,IF(AB$1="Temp",IOCBaseTableData!AC35*SlopeTemp+InterTemp,IOCBaseTableData!AC35*$B$46+$C$46)))</f>
        <v/>
      </c>
      <c r="AC33" s="18" t="str">
        <f>IF(IOCBaseTableData!AD35="","",IF(AC$1="Enthalpy",IOCBaseTableData!AD35*$B$47+$C$47,IF(AC$1="Temp",IOCBaseTableData!AD35*SlopeTemp+InterTemp,IOCBaseTableData!AD35*$B$46+$C$46)))</f>
        <v/>
      </c>
      <c r="AD33" s="18" t="str">
        <f>IF(IOCBaseTableData!AE35="","",IF(AD$1="Enthalpy",IOCBaseTableData!AE35*$B$47+$C$47,IF(AD$1="Temp",IOCBaseTableData!AE35*SlopeTemp+InterTemp,IOCBaseTableData!AE35*$B$46+$C$46)))</f>
        <v/>
      </c>
      <c r="AE33" s="18" t="str">
        <f>IF(IOCBaseTableData!AF35="","",IF(AE$1="Enthalpy",IOCBaseTableData!AF35*$B$47+$C$47,IF(AE$1="Temp",IOCBaseTableData!AF35*SlopeTemp+InterTemp,IOCBaseTableData!AF35*$B$46+$C$46)))</f>
        <v/>
      </c>
      <c r="AF33" s="18" t="str">
        <f>IF(IOCBaseTableData!AG35="","",IF(AF$1="Enthalpy",IOCBaseTableData!AG35*$B$47+$C$47,IF(AF$1="Temp",IOCBaseTableData!AG35*SlopeTemp+InterTemp,IOCBaseTableData!AG35*$B$46+$C$46)))</f>
        <v/>
      </c>
      <c r="AG33" s="18" t="str">
        <f>IF(IOCBaseTableData!AH35="","",IF(AG$1="Enthalpy",IOCBaseTableData!AH35*$B$47+$C$47,IF(AG$1="Temp",IOCBaseTableData!AH35*SlopeTemp+InterTemp,IOCBaseTableData!AH35*$B$46+$C$46)))</f>
        <v/>
      </c>
      <c r="AH33" s="18" t="str">
        <f>IF(IOCBaseTableData!AI35="","",IF(AH$1="Enthalpy",IOCBaseTableData!AI35*$B$47+$C$47,IF(AH$1="Temp",IOCBaseTableData!AI35*SlopeTemp+InterTemp,IOCBaseTableData!AI35*$B$46+$C$46)))</f>
        <v/>
      </c>
      <c r="AI33" s="18" t="str">
        <f>IF(IOCBaseTableData!AJ35="","",IF(AI$1="Enthalpy",IOCBaseTableData!AJ35*$B$47+$C$47,IF(AI$1="Temp",IOCBaseTableData!AJ35*SlopeTemp+InterTemp,IOCBaseTableData!AJ35*$B$46+$C$46)))</f>
        <v/>
      </c>
      <c r="AJ33" s="18" t="str">
        <f>IF(IOCBaseTableData!AK35="","",IF(AJ$1="Enthalpy",IOCBaseTableData!AK35*$B$47+$C$47,IF(AJ$1="Temp",IOCBaseTableData!AK35*SlopeTemp+InterTemp,IOCBaseTableData!AK35*$B$46+$C$46)))</f>
        <v/>
      </c>
    </row>
    <row r="34" spans="1:36" x14ac:dyDescent="0.15">
      <c r="A34" s="13" t="str">
        <f>IF(IOCBaseTableData!A36="","",IOCBaseTableData!A36)</f>
        <v/>
      </c>
      <c r="B34" s="18" t="str">
        <f>IF(IOCBaseTableData!C36="","",IF(B$1="Enthalpy",IOCBaseTableData!C36*$B$47+$C$47,IF(B$1="Temp",IOCBaseTableData!C36*SlopeTemp+InterTemp,IOCBaseTableData!C36*$B$46+$C$46)))</f>
        <v/>
      </c>
      <c r="C34" s="21" t="str">
        <f>IF(IOCBaseTableData!D36="","",IOCBaseTableData!D36)</f>
        <v/>
      </c>
      <c r="D34" s="18" t="str">
        <f>IF(IOCBaseTableData!E36="","",IF(D$1="Enthalpy",IOCBaseTableData!E36*$B$47+$C$47,IF(D$1="Temp",IOCBaseTableData!E36*SlopeTemp+InterTemp,IOCBaseTableData!E36*$B$46+$C$46)))</f>
        <v/>
      </c>
      <c r="E34" s="18" t="str">
        <f>IF(IOCBaseTableData!F36="","",IF(E$1="Enthalpy",IOCBaseTableData!F36*$B$47+$C$47,IF(E$1="Temp",IOCBaseTableData!F36*SlopeTemp+InterTemp,IOCBaseTableData!F36*$B$46+$C$46)))</f>
        <v/>
      </c>
      <c r="F34" s="18" t="str">
        <f>IF(IOCBaseTableData!G36="","",IF(F$1="Enthalpy",IOCBaseTableData!G36*$B$47+$C$47,IF(F$1="Temp",IOCBaseTableData!G36*SlopeTemp+InterTemp,IOCBaseTableData!G36*$B$46+$C$46)))</f>
        <v/>
      </c>
      <c r="G34" s="18" t="str">
        <f>IF(IOCBaseTableData!H36="","",IF(G$1="Enthalpy",IOCBaseTableData!H36*$B$47+$C$47,IF(G$1="Temp",IOCBaseTableData!H36*SlopeTemp+InterTemp,IOCBaseTableData!H36*$B$46+$C$46)))</f>
        <v/>
      </c>
      <c r="H34" s="18" t="str">
        <f>IF(IOCBaseTableData!I36="","",IF(H$1="Enthalpy",IOCBaseTableData!I36*$B$47+$C$47,IF(H$1="Temp",IOCBaseTableData!I36*SlopeTemp+InterTemp,IOCBaseTableData!I36*$B$46+$C$46)))</f>
        <v/>
      </c>
      <c r="I34" s="18" t="str">
        <f>IF(IOCBaseTableData!J36="","",IF(I$1="Enthalpy",IOCBaseTableData!J36*$B$47+$C$47,IF(I$1="Temp",IOCBaseTableData!J36*SlopeTemp+InterTemp,IOCBaseTableData!J36*$B$46+$C$46)))</f>
        <v/>
      </c>
      <c r="J34" s="18" t="str">
        <f>IF(IOCBaseTableData!K36="","",IF(J$1="Enthalpy",IOCBaseTableData!K36*$B$47+$C$47,IF(J$1="Temp",IOCBaseTableData!K36*SlopeTemp+InterTemp,IOCBaseTableData!K36*$B$46+$C$46)))</f>
        <v/>
      </c>
      <c r="K34" s="18" t="str">
        <f>IF(IOCBaseTableData!L36="","",IF(K$1="Enthalpy",IOCBaseTableData!L36*$B$47+$C$47,IF(K$1="Temp",IOCBaseTableData!L36*SlopeTemp+InterTemp,IOCBaseTableData!L36*$B$46+$C$46)))</f>
        <v/>
      </c>
      <c r="L34" s="18" t="str">
        <f>IF(IOCBaseTableData!M36="","",IF(L$1="Enthalpy",IOCBaseTableData!M36*$B$47+$C$47,IF(L$1="Temp",IOCBaseTableData!M36*SlopeTemp+InterTemp,IOCBaseTableData!M36*$B$46+$C$46)))</f>
        <v/>
      </c>
      <c r="M34" s="18" t="str">
        <f>IF(IOCBaseTableData!N36="","",IF(M$1="Enthalpy",IOCBaseTableData!N36*$B$47+$C$47,IF(M$1="Temp",IOCBaseTableData!N36*SlopeTemp+InterTemp,IOCBaseTableData!N36*$B$46+$C$46)))</f>
        <v/>
      </c>
      <c r="N34" s="18" t="str">
        <f>IF(IOCBaseTableData!O36="","",IF(N$1="Enthalpy",IOCBaseTableData!O36*$B$47+$C$47,IF(N$1="Temp",IOCBaseTableData!O36*SlopeTemp+InterTemp,IOCBaseTableData!O36*$B$46+$C$46)))</f>
        <v/>
      </c>
      <c r="O34" s="18" t="str">
        <f>IF(IOCBaseTableData!P36="","",IF(O$1="Enthalpy",IOCBaseTableData!P36*$B$47+$C$47,IF(O$1="Temp",IOCBaseTableData!P36*SlopeTemp+InterTemp,IOCBaseTableData!P36*$B$46+$C$46)))</f>
        <v/>
      </c>
      <c r="P34" s="18" t="str">
        <f>IF(IOCBaseTableData!Q36="","",IF(P$1="Enthalpy",IOCBaseTableData!Q36*$B$47+$C$47,IF(P$1="Temp",IOCBaseTableData!Q36*SlopeTemp+InterTemp,IOCBaseTableData!Q36*$B$46+$C$46)))</f>
        <v/>
      </c>
      <c r="Q34" s="18" t="str">
        <f>IF(IOCBaseTableData!R36="","",IF(Q$1="Enthalpy",IOCBaseTableData!R36*$B$47+$C$47,IF(Q$1="Temp",IOCBaseTableData!R36*SlopeTemp+InterTemp,IOCBaseTableData!R36*$B$46+$C$46)))</f>
        <v/>
      </c>
      <c r="R34" s="18" t="str">
        <f>IF(IOCBaseTableData!S36="","",IF(R$1="Enthalpy",IOCBaseTableData!S36*$B$47+$C$47,IF(R$1="Temp",IOCBaseTableData!S36*SlopeTemp+InterTemp,IOCBaseTableData!S36*$B$46+$C$46)))</f>
        <v/>
      </c>
      <c r="S34" s="18" t="str">
        <f>IF(IOCBaseTableData!T36="","",IF(S$1="Enthalpy",IOCBaseTableData!T36*$B$47+$C$47,IF(S$1="Temp",IOCBaseTableData!T36*SlopeTemp+InterTemp,IOCBaseTableData!T36*$B$46+$C$46)))</f>
        <v/>
      </c>
      <c r="T34" s="18" t="str">
        <f>IF(IOCBaseTableData!U36="","",IF(T$1="Enthalpy",IOCBaseTableData!U36*$B$47+$C$47,IF(T$1="Temp",IOCBaseTableData!U36*SlopeTemp+InterTemp,IOCBaseTableData!U36*$B$46+$C$46)))</f>
        <v/>
      </c>
      <c r="U34" s="18" t="str">
        <f>IF(IOCBaseTableData!V36="","",IF(U$1="Enthalpy",IOCBaseTableData!V36*$B$47+$C$47,IF(U$1="Temp",IOCBaseTableData!V36*SlopeTemp+InterTemp,IOCBaseTableData!V36*$B$46+$C$46)))</f>
        <v/>
      </c>
      <c r="V34" s="18" t="str">
        <f>IF(IOCBaseTableData!W36="","",IF(V$1="Enthalpy",IOCBaseTableData!W36*$B$47+$C$47,IF(V$1="Temp",IOCBaseTableData!W36*SlopeTemp+InterTemp,IOCBaseTableData!W36*$B$46+$C$46)))</f>
        <v/>
      </c>
      <c r="W34" s="18" t="str">
        <f>IF(IOCBaseTableData!X36="","",IF(W$1="Enthalpy",IOCBaseTableData!X36*$B$47+$C$47,IF(W$1="Temp",IOCBaseTableData!X36*SlopeTemp+InterTemp,IOCBaseTableData!X36*$B$46+$C$46)))</f>
        <v/>
      </c>
      <c r="X34" s="18" t="str">
        <f>IF(IOCBaseTableData!Y36="","",IF(X$1="Enthalpy",IOCBaseTableData!Y36*$B$47+$C$47,IF(X$1="Temp",IOCBaseTableData!Y36*SlopeTemp+InterTemp,IOCBaseTableData!Y36*$B$46+$C$46)))</f>
        <v/>
      </c>
      <c r="Y34" s="18" t="str">
        <f>IF(IOCBaseTableData!Z36="","",IF(Y$1="Enthalpy",IOCBaseTableData!Z36*$B$47+$C$47,IF(Y$1="Temp",IOCBaseTableData!Z36*SlopeTemp+InterTemp,IOCBaseTableData!Z36*$B$46+$C$46)))</f>
        <v/>
      </c>
      <c r="Z34" s="18" t="str">
        <f>IF(IOCBaseTableData!AA36="","",IF(Z$1="Enthalpy",IOCBaseTableData!AA36*$B$47+$C$47,IF(Z$1="Temp",IOCBaseTableData!AA36*SlopeTemp+InterTemp,IOCBaseTableData!AA36*$B$46+$C$46)))</f>
        <v/>
      </c>
      <c r="AA34" s="18" t="str">
        <f>IF(IOCBaseTableData!AB36="","",IF(AA$1="Enthalpy",IOCBaseTableData!AB36*$B$47+$C$47,IF(AA$1="Temp",IOCBaseTableData!AB36*SlopeTemp+InterTemp,IOCBaseTableData!AB36*$B$46+$C$46)))</f>
        <v/>
      </c>
      <c r="AB34" s="18" t="str">
        <f>IF(IOCBaseTableData!AC36="","",IF(AB$1="Enthalpy",IOCBaseTableData!AC36*$B$47+$C$47,IF(AB$1="Temp",IOCBaseTableData!AC36*SlopeTemp+InterTemp,IOCBaseTableData!AC36*$B$46+$C$46)))</f>
        <v/>
      </c>
      <c r="AC34" s="18" t="str">
        <f>IF(IOCBaseTableData!AD36="","",IF(AC$1="Enthalpy",IOCBaseTableData!AD36*$B$47+$C$47,IF(AC$1="Temp",IOCBaseTableData!AD36*SlopeTemp+InterTemp,IOCBaseTableData!AD36*$B$46+$C$46)))</f>
        <v/>
      </c>
      <c r="AD34" s="18" t="str">
        <f>IF(IOCBaseTableData!AE36="","",IF(AD$1="Enthalpy",IOCBaseTableData!AE36*$B$47+$C$47,IF(AD$1="Temp",IOCBaseTableData!AE36*SlopeTemp+InterTemp,IOCBaseTableData!AE36*$B$46+$C$46)))</f>
        <v/>
      </c>
      <c r="AE34" s="18" t="str">
        <f>IF(IOCBaseTableData!AF36="","",IF(AE$1="Enthalpy",IOCBaseTableData!AF36*$B$47+$C$47,IF(AE$1="Temp",IOCBaseTableData!AF36*SlopeTemp+InterTemp,IOCBaseTableData!AF36*$B$46+$C$46)))</f>
        <v/>
      </c>
      <c r="AF34" s="18" t="str">
        <f>IF(IOCBaseTableData!AG36="","",IF(AF$1="Enthalpy",IOCBaseTableData!AG36*$B$47+$C$47,IF(AF$1="Temp",IOCBaseTableData!AG36*SlopeTemp+InterTemp,IOCBaseTableData!AG36*$B$46+$C$46)))</f>
        <v/>
      </c>
      <c r="AG34" s="18" t="str">
        <f>IF(IOCBaseTableData!AH36="","",IF(AG$1="Enthalpy",IOCBaseTableData!AH36*$B$47+$C$47,IF(AG$1="Temp",IOCBaseTableData!AH36*SlopeTemp+InterTemp,IOCBaseTableData!AH36*$B$46+$C$46)))</f>
        <v/>
      </c>
      <c r="AH34" s="18" t="str">
        <f>IF(IOCBaseTableData!AI36="","",IF(AH$1="Enthalpy",IOCBaseTableData!AI36*$B$47+$C$47,IF(AH$1="Temp",IOCBaseTableData!AI36*SlopeTemp+InterTemp,IOCBaseTableData!AI36*$B$46+$C$46)))</f>
        <v/>
      </c>
      <c r="AI34" s="18" t="str">
        <f>IF(IOCBaseTableData!AJ36="","",IF(AI$1="Enthalpy",IOCBaseTableData!AJ36*$B$47+$C$47,IF(AI$1="Temp",IOCBaseTableData!AJ36*SlopeTemp+InterTemp,IOCBaseTableData!AJ36*$B$46+$C$46)))</f>
        <v/>
      </c>
      <c r="AJ34" s="18" t="str">
        <f>IF(IOCBaseTableData!AK36="","",IF(AJ$1="Enthalpy",IOCBaseTableData!AK36*$B$47+$C$47,IF(AJ$1="Temp",IOCBaseTableData!AK36*SlopeTemp+InterTemp,IOCBaseTableData!AK36*$B$46+$C$46)))</f>
        <v/>
      </c>
    </row>
    <row r="35" spans="1:36" x14ac:dyDescent="0.15">
      <c r="A35" s="13" t="str">
        <f>IF(IOCBaseTableData!A37="","",IOCBaseTableData!A37)</f>
        <v/>
      </c>
      <c r="B35" s="18" t="str">
        <f>IF(IOCBaseTableData!C37="","",IF(B$1="Enthalpy",IOCBaseTableData!C37*$B$47+$C$47,IF(B$1="Temp",IOCBaseTableData!C37*SlopeTemp+InterTemp,IOCBaseTableData!C37*$B$46+$C$46)))</f>
        <v/>
      </c>
      <c r="C35" s="21" t="str">
        <f>IF(IOCBaseTableData!D37="","",IOCBaseTableData!D37)</f>
        <v/>
      </c>
      <c r="D35" s="18" t="str">
        <f>IF(IOCBaseTableData!E37="","",IF(D$1="Enthalpy",IOCBaseTableData!E37*$B$47+$C$47,IF(D$1="Temp",IOCBaseTableData!E37*SlopeTemp+InterTemp,IOCBaseTableData!E37*$B$46+$C$46)))</f>
        <v/>
      </c>
      <c r="E35" s="18" t="str">
        <f>IF(IOCBaseTableData!F37="","",IF(E$1="Enthalpy",IOCBaseTableData!F37*$B$47+$C$47,IF(E$1="Temp",IOCBaseTableData!F37*SlopeTemp+InterTemp,IOCBaseTableData!F37*$B$46+$C$46)))</f>
        <v/>
      </c>
      <c r="F35" s="18" t="str">
        <f>IF(IOCBaseTableData!G37="","",IF(F$1="Enthalpy",IOCBaseTableData!G37*$B$47+$C$47,IF(F$1="Temp",IOCBaseTableData!G37*SlopeTemp+InterTemp,IOCBaseTableData!G37*$B$46+$C$46)))</f>
        <v/>
      </c>
      <c r="G35" s="18" t="str">
        <f>IF(IOCBaseTableData!H37="","",IF(G$1="Enthalpy",IOCBaseTableData!H37*$B$47+$C$47,IF(G$1="Temp",IOCBaseTableData!H37*SlopeTemp+InterTemp,IOCBaseTableData!H37*$B$46+$C$46)))</f>
        <v/>
      </c>
      <c r="H35" s="18" t="str">
        <f>IF(IOCBaseTableData!I37="","",IF(H$1="Enthalpy",IOCBaseTableData!I37*$B$47+$C$47,IF(H$1="Temp",IOCBaseTableData!I37*SlopeTemp+InterTemp,IOCBaseTableData!I37*$B$46+$C$46)))</f>
        <v/>
      </c>
      <c r="I35" s="18" t="str">
        <f>IF(IOCBaseTableData!J37="","",IF(I$1="Enthalpy",IOCBaseTableData!J37*$B$47+$C$47,IF(I$1="Temp",IOCBaseTableData!J37*SlopeTemp+InterTemp,IOCBaseTableData!J37*$B$46+$C$46)))</f>
        <v/>
      </c>
      <c r="J35" s="18" t="str">
        <f>IF(IOCBaseTableData!K37="","",IF(J$1="Enthalpy",IOCBaseTableData!K37*$B$47+$C$47,IF(J$1="Temp",IOCBaseTableData!K37*SlopeTemp+InterTemp,IOCBaseTableData!K37*$B$46+$C$46)))</f>
        <v/>
      </c>
      <c r="K35" s="18" t="str">
        <f>IF(IOCBaseTableData!L37="","",IF(K$1="Enthalpy",IOCBaseTableData!L37*$B$47+$C$47,IF(K$1="Temp",IOCBaseTableData!L37*SlopeTemp+InterTemp,IOCBaseTableData!L37*$B$46+$C$46)))</f>
        <v/>
      </c>
      <c r="L35" s="18" t="str">
        <f>IF(IOCBaseTableData!M37="","",IF(L$1="Enthalpy",IOCBaseTableData!M37*$B$47+$C$47,IF(L$1="Temp",IOCBaseTableData!M37*SlopeTemp+InterTemp,IOCBaseTableData!M37*$B$46+$C$46)))</f>
        <v/>
      </c>
      <c r="M35" s="18" t="str">
        <f>IF(IOCBaseTableData!N37="","",IF(M$1="Enthalpy",IOCBaseTableData!N37*$B$47+$C$47,IF(M$1="Temp",IOCBaseTableData!N37*SlopeTemp+InterTemp,IOCBaseTableData!N37*$B$46+$C$46)))</f>
        <v/>
      </c>
      <c r="N35" s="18" t="str">
        <f>IF(IOCBaseTableData!O37="","",IF(N$1="Enthalpy",IOCBaseTableData!O37*$B$47+$C$47,IF(N$1="Temp",IOCBaseTableData!O37*SlopeTemp+InterTemp,IOCBaseTableData!O37*$B$46+$C$46)))</f>
        <v/>
      </c>
      <c r="O35" s="18" t="str">
        <f>IF(IOCBaseTableData!P37="","",IF(O$1="Enthalpy",IOCBaseTableData!P37*$B$47+$C$47,IF(O$1="Temp",IOCBaseTableData!P37*SlopeTemp+InterTemp,IOCBaseTableData!P37*$B$46+$C$46)))</f>
        <v/>
      </c>
      <c r="P35" s="18" t="str">
        <f>IF(IOCBaseTableData!Q37="","",IF(P$1="Enthalpy",IOCBaseTableData!Q37*$B$47+$C$47,IF(P$1="Temp",IOCBaseTableData!Q37*SlopeTemp+InterTemp,IOCBaseTableData!Q37*$B$46+$C$46)))</f>
        <v/>
      </c>
      <c r="Q35" s="18" t="str">
        <f>IF(IOCBaseTableData!R37="","",IF(Q$1="Enthalpy",IOCBaseTableData!R37*$B$47+$C$47,IF(Q$1="Temp",IOCBaseTableData!R37*SlopeTemp+InterTemp,IOCBaseTableData!R37*$B$46+$C$46)))</f>
        <v/>
      </c>
      <c r="R35" s="18" t="str">
        <f>IF(IOCBaseTableData!S37="","",IF(R$1="Enthalpy",IOCBaseTableData!S37*$B$47+$C$47,IF(R$1="Temp",IOCBaseTableData!S37*SlopeTemp+InterTemp,IOCBaseTableData!S37*$B$46+$C$46)))</f>
        <v/>
      </c>
      <c r="S35" s="18" t="str">
        <f>IF(IOCBaseTableData!T37="","",IF(S$1="Enthalpy",IOCBaseTableData!T37*$B$47+$C$47,IF(S$1="Temp",IOCBaseTableData!T37*SlopeTemp+InterTemp,IOCBaseTableData!T37*$B$46+$C$46)))</f>
        <v/>
      </c>
      <c r="T35" s="18" t="str">
        <f>IF(IOCBaseTableData!U37="","",IF(T$1="Enthalpy",IOCBaseTableData!U37*$B$47+$C$47,IF(T$1="Temp",IOCBaseTableData!U37*SlopeTemp+InterTemp,IOCBaseTableData!U37*$B$46+$C$46)))</f>
        <v/>
      </c>
      <c r="U35" s="18" t="str">
        <f>IF(IOCBaseTableData!V37="","",IF(U$1="Enthalpy",IOCBaseTableData!V37*$B$47+$C$47,IF(U$1="Temp",IOCBaseTableData!V37*SlopeTemp+InterTemp,IOCBaseTableData!V37*$B$46+$C$46)))</f>
        <v/>
      </c>
      <c r="V35" s="18" t="str">
        <f>IF(IOCBaseTableData!W37="","",IF(V$1="Enthalpy",IOCBaseTableData!W37*$B$47+$C$47,IF(V$1="Temp",IOCBaseTableData!W37*SlopeTemp+InterTemp,IOCBaseTableData!W37*$B$46+$C$46)))</f>
        <v/>
      </c>
      <c r="W35" s="18" t="str">
        <f>IF(IOCBaseTableData!X37="","",IF(W$1="Enthalpy",IOCBaseTableData!X37*$B$47+$C$47,IF(W$1="Temp",IOCBaseTableData!X37*SlopeTemp+InterTemp,IOCBaseTableData!X37*$B$46+$C$46)))</f>
        <v/>
      </c>
      <c r="X35" s="18" t="str">
        <f>IF(IOCBaseTableData!Y37="","",IF(X$1="Enthalpy",IOCBaseTableData!Y37*$B$47+$C$47,IF(X$1="Temp",IOCBaseTableData!Y37*SlopeTemp+InterTemp,IOCBaseTableData!Y37*$B$46+$C$46)))</f>
        <v/>
      </c>
      <c r="Y35" s="18" t="str">
        <f>IF(IOCBaseTableData!Z37="","",IF(Y$1="Enthalpy",IOCBaseTableData!Z37*$B$47+$C$47,IF(Y$1="Temp",IOCBaseTableData!Z37*SlopeTemp+InterTemp,IOCBaseTableData!Z37*$B$46+$C$46)))</f>
        <v/>
      </c>
      <c r="Z35" s="18" t="str">
        <f>IF(IOCBaseTableData!AA37="","",IF(Z$1="Enthalpy",IOCBaseTableData!AA37*$B$47+$C$47,IF(Z$1="Temp",IOCBaseTableData!AA37*SlopeTemp+InterTemp,IOCBaseTableData!AA37*$B$46+$C$46)))</f>
        <v/>
      </c>
      <c r="AA35" s="18" t="str">
        <f>IF(IOCBaseTableData!AB37="","",IF(AA$1="Enthalpy",IOCBaseTableData!AB37*$B$47+$C$47,IF(AA$1="Temp",IOCBaseTableData!AB37*SlopeTemp+InterTemp,IOCBaseTableData!AB37*$B$46+$C$46)))</f>
        <v/>
      </c>
      <c r="AB35" s="18" t="str">
        <f>IF(IOCBaseTableData!AC37="","",IF(AB$1="Enthalpy",IOCBaseTableData!AC37*$B$47+$C$47,IF(AB$1="Temp",IOCBaseTableData!AC37*SlopeTemp+InterTemp,IOCBaseTableData!AC37*$B$46+$C$46)))</f>
        <v/>
      </c>
      <c r="AC35" s="18" t="str">
        <f>IF(IOCBaseTableData!AD37="","",IF(AC$1="Enthalpy",IOCBaseTableData!AD37*$B$47+$C$47,IF(AC$1="Temp",IOCBaseTableData!AD37*SlopeTemp+InterTemp,IOCBaseTableData!AD37*$B$46+$C$46)))</f>
        <v/>
      </c>
      <c r="AD35" s="18" t="str">
        <f>IF(IOCBaseTableData!AE37="","",IF(AD$1="Enthalpy",IOCBaseTableData!AE37*$B$47+$C$47,IF(AD$1="Temp",IOCBaseTableData!AE37*SlopeTemp+InterTemp,IOCBaseTableData!AE37*$B$46+$C$46)))</f>
        <v/>
      </c>
      <c r="AE35" s="18" t="str">
        <f>IF(IOCBaseTableData!AF37="","",IF(AE$1="Enthalpy",IOCBaseTableData!AF37*$B$47+$C$47,IF(AE$1="Temp",IOCBaseTableData!AF37*SlopeTemp+InterTemp,IOCBaseTableData!AF37*$B$46+$C$46)))</f>
        <v/>
      </c>
      <c r="AF35" s="18" t="str">
        <f>IF(IOCBaseTableData!AG37="","",IF(AF$1="Enthalpy",IOCBaseTableData!AG37*$B$47+$C$47,IF(AF$1="Temp",IOCBaseTableData!AG37*SlopeTemp+InterTemp,IOCBaseTableData!AG37*$B$46+$C$46)))</f>
        <v/>
      </c>
      <c r="AG35" s="18" t="str">
        <f>IF(IOCBaseTableData!AH37="","",IF(AG$1="Enthalpy",IOCBaseTableData!AH37*$B$47+$C$47,IF(AG$1="Temp",IOCBaseTableData!AH37*SlopeTemp+InterTemp,IOCBaseTableData!AH37*$B$46+$C$46)))</f>
        <v/>
      </c>
      <c r="AH35" s="18" t="str">
        <f>IF(IOCBaseTableData!AI37="","",IF(AH$1="Enthalpy",IOCBaseTableData!AI37*$B$47+$C$47,IF(AH$1="Temp",IOCBaseTableData!AI37*SlopeTemp+InterTemp,IOCBaseTableData!AI37*$B$46+$C$46)))</f>
        <v/>
      </c>
      <c r="AI35" s="18" t="str">
        <f>IF(IOCBaseTableData!AJ37="","",IF(AI$1="Enthalpy",IOCBaseTableData!AJ37*$B$47+$C$47,IF(AI$1="Temp",IOCBaseTableData!AJ37*SlopeTemp+InterTemp,IOCBaseTableData!AJ37*$B$46+$C$46)))</f>
        <v/>
      </c>
      <c r="AJ35" s="18" t="str">
        <f>IF(IOCBaseTableData!AK37="","",IF(AJ$1="Enthalpy",IOCBaseTableData!AK37*$B$47+$C$47,IF(AJ$1="Temp",IOCBaseTableData!AK37*SlopeTemp+InterTemp,IOCBaseTableData!AK37*$B$46+$C$46)))</f>
        <v/>
      </c>
    </row>
    <row r="36" spans="1:36" x14ac:dyDescent="0.15">
      <c r="A36" s="13" t="str">
        <f>IF(IOCBaseTableData!A38="","",IOCBaseTableData!A38)</f>
        <v/>
      </c>
      <c r="B36" s="18" t="str">
        <f>IF(IOCBaseTableData!C38="","",IF(B$1="Enthalpy",IOCBaseTableData!C38*$B$47+$C$47,IF(B$1="Temp",IOCBaseTableData!C38*SlopeTemp+InterTemp,IOCBaseTableData!C38*$B$46+$C$46)))</f>
        <v/>
      </c>
      <c r="C36" s="21" t="str">
        <f>IF(IOCBaseTableData!D38="","",IOCBaseTableData!D38)</f>
        <v/>
      </c>
      <c r="D36" s="18" t="str">
        <f>IF(IOCBaseTableData!E38="","",IF(D$1="Enthalpy",IOCBaseTableData!E38*$B$47+$C$47,IF(D$1="Temp",IOCBaseTableData!E38*SlopeTemp+InterTemp,IOCBaseTableData!E38*$B$46+$C$46)))</f>
        <v/>
      </c>
      <c r="E36" s="18" t="str">
        <f>IF(IOCBaseTableData!F38="","",IF(E$1="Enthalpy",IOCBaseTableData!F38*$B$47+$C$47,IF(E$1="Temp",IOCBaseTableData!F38*SlopeTemp+InterTemp,IOCBaseTableData!F38*$B$46+$C$46)))</f>
        <v/>
      </c>
      <c r="F36" s="18" t="str">
        <f>IF(IOCBaseTableData!G38="","",IF(F$1="Enthalpy",IOCBaseTableData!G38*$B$47+$C$47,IF(F$1="Temp",IOCBaseTableData!G38*SlopeTemp+InterTemp,IOCBaseTableData!G38*$B$46+$C$46)))</f>
        <v/>
      </c>
      <c r="G36" s="18" t="str">
        <f>IF(IOCBaseTableData!H38="","",IF(G$1="Enthalpy",IOCBaseTableData!H38*$B$47+$C$47,IF(G$1="Temp",IOCBaseTableData!H38*SlopeTemp+InterTemp,IOCBaseTableData!H38*$B$46+$C$46)))</f>
        <v/>
      </c>
      <c r="H36" s="18" t="str">
        <f>IF(IOCBaseTableData!I38="","",IF(H$1="Enthalpy",IOCBaseTableData!I38*$B$47+$C$47,IF(H$1="Temp",IOCBaseTableData!I38*SlopeTemp+InterTemp,IOCBaseTableData!I38*$B$46+$C$46)))</f>
        <v/>
      </c>
      <c r="I36" s="18" t="str">
        <f>IF(IOCBaseTableData!J38="","",IF(I$1="Enthalpy",IOCBaseTableData!J38*$B$47+$C$47,IF(I$1="Temp",IOCBaseTableData!J38*SlopeTemp+InterTemp,IOCBaseTableData!J38*$B$46+$C$46)))</f>
        <v/>
      </c>
      <c r="J36" s="18" t="str">
        <f>IF(IOCBaseTableData!K38="","",IF(J$1="Enthalpy",IOCBaseTableData!K38*$B$47+$C$47,IF(J$1="Temp",IOCBaseTableData!K38*SlopeTemp+InterTemp,IOCBaseTableData!K38*$B$46+$C$46)))</f>
        <v/>
      </c>
      <c r="K36" s="18" t="str">
        <f>IF(IOCBaseTableData!L38="","",IF(K$1="Enthalpy",IOCBaseTableData!L38*$B$47+$C$47,IF(K$1="Temp",IOCBaseTableData!L38*SlopeTemp+InterTemp,IOCBaseTableData!L38*$B$46+$C$46)))</f>
        <v/>
      </c>
      <c r="L36" s="18" t="str">
        <f>IF(IOCBaseTableData!M38="","",IF(L$1="Enthalpy",IOCBaseTableData!M38*$B$47+$C$47,IF(L$1="Temp",IOCBaseTableData!M38*SlopeTemp+InterTemp,IOCBaseTableData!M38*$B$46+$C$46)))</f>
        <v/>
      </c>
      <c r="M36" s="18" t="str">
        <f>IF(IOCBaseTableData!N38="","",IF(M$1="Enthalpy",IOCBaseTableData!N38*$B$47+$C$47,IF(M$1="Temp",IOCBaseTableData!N38*SlopeTemp+InterTemp,IOCBaseTableData!N38*$B$46+$C$46)))</f>
        <v/>
      </c>
      <c r="N36" s="18" t="str">
        <f>IF(IOCBaseTableData!O38="","",IF(N$1="Enthalpy",IOCBaseTableData!O38*$B$47+$C$47,IF(N$1="Temp",IOCBaseTableData!O38*SlopeTemp+InterTemp,IOCBaseTableData!O38*$B$46+$C$46)))</f>
        <v/>
      </c>
      <c r="O36" s="18" t="str">
        <f>IF(IOCBaseTableData!P38="","",IF(O$1="Enthalpy",IOCBaseTableData!P38*$B$47+$C$47,IF(O$1="Temp",IOCBaseTableData!P38*SlopeTemp+InterTemp,IOCBaseTableData!P38*$B$46+$C$46)))</f>
        <v/>
      </c>
      <c r="P36" s="18" t="str">
        <f>IF(IOCBaseTableData!Q38="","",IF(P$1="Enthalpy",IOCBaseTableData!Q38*$B$47+$C$47,IF(P$1="Temp",IOCBaseTableData!Q38*SlopeTemp+InterTemp,IOCBaseTableData!Q38*$B$46+$C$46)))</f>
        <v/>
      </c>
      <c r="Q36" s="18" t="str">
        <f>IF(IOCBaseTableData!R38="","",IF(Q$1="Enthalpy",IOCBaseTableData!R38*$B$47+$C$47,IF(Q$1="Temp",IOCBaseTableData!R38*SlopeTemp+InterTemp,IOCBaseTableData!R38*$B$46+$C$46)))</f>
        <v/>
      </c>
      <c r="R36" s="18" t="str">
        <f>IF(IOCBaseTableData!S38="","",IF(R$1="Enthalpy",IOCBaseTableData!S38*$B$47+$C$47,IF(R$1="Temp",IOCBaseTableData!S38*SlopeTemp+InterTemp,IOCBaseTableData!S38*$B$46+$C$46)))</f>
        <v/>
      </c>
      <c r="S36" s="18" t="str">
        <f>IF(IOCBaseTableData!T38="","",IF(S$1="Enthalpy",IOCBaseTableData!T38*$B$47+$C$47,IF(S$1="Temp",IOCBaseTableData!T38*SlopeTemp+InterTemp,IOCBaseTableData!T38*$B$46+$C$46)))</f>
        <v/>
      </c>
      <c r="T36" s="18" t="str">
        <f>IF(IOCBaseTableData!U38="","",IF(T$1="Enthalpy",IOCBaseTableData!U38*$B$47+$C$47,IF(T$1="Temp",IOCBaseTableData!U38*SlopeTemp+InterTemp,IOCBaseTableData!U38*$B$46+$C$46)))</f>
        <v/>
      </c>
      <c r="U36" s="18" t="str">
        <f>IF(IOCBaseTableData!V38="","",IF(U$1="Enthalpy",IOCBaseTableData!V38*$B$47+$C$47,IF(U$1="Temp",IOCBaseTableData!V38*SlopeTemp+InterTemp,IOCBaseTableData!V38*$B$46+$C$46)))</f>
        <v/>
      </c>
      <c r="V36" s="18" t="str">
        <f>IF(IOCBaseTableData!W38="","",IF(V$1="Enthalpy",IOCBaseTableData!W38*$B$47+$C$47,IF(V$1="Temp",IOCBaseTableData!W38*SlopeTemp+InterTemp,IOCBaseTableData!W38*$B$46+$C$46)))</f>
        <v/>
      </c>
      <c r="W36" s="18" t="str">
        <f>IF(IOCBaseTableData!X38="","",IF(W$1="Enthalpy",IOCBaseTableData!X38*$B$47+$C$47,IF(W$1="Temp",IOCBaseTableData!X38*SlopeTemp+InterTemp,IOCBaseTableData!X38*$B$46+$C$46)))</f>
        <v/>
      </c>
      <c r="X36" s="18" t="str">
        <f>IF(IOCBaseTableData!Y38="","",IF(X$1="Enthalpy",IOCBaseTableData!Y38*$B$47+$C$47,IF(X$1="Temp",IOCBaseTableData!Y38*SlopeTemp+InterTemp,IOCBaseTableData!Y38*$B$46+$C$46)))</f>
        <v/>
      </c>
      <c r="Y36" s="18" t="str">
        <f>IF(IOCBaseTableData!Z38="","",IF(Y$1="Enthalpy",IOCBaseTableData!Z38*$B$47+$C$47,IF(Y$1="Temp",IOCBaseTableData!Z38*SlopeTemp+InterTemp,IOCBaseTableData!Z38*$B$46+$C$46)))</f>
        <v/>
      </c>
      <c r="Z36" s="18" t="str">
        <f>IF(IOCBaseTableData!AA38="","",IF(Z$1="Enthalpy",IOCBaseTableData!AA38*$B$47+$C$47,IF(Z$1="Temp",IOCBaseTableData!AA38*SlopeTemp+InterTemp,IOCBaseTableData!AA38*$B$46+$C$46)))</f>
        <v/>
      </c>
      <c r="AA36" s="18" t="str">
        <f>IF(IOCBaseTableData!AB38="","",IF(AA$1="Enthalpy",IOCBaseTableData!AB38*$B$47+$C$47,IF(AA$1="Temp",IOCBaseTableData!AB38*SlopeTemp+InterTemp,IOCBaseTableData!AB38*$B$46+$C$46)))</f>
        <v/>
      </c>
      <c r="AB36" s="18" t="str">
        <f>IF(IOCBaseTableData!AC38="","",IF(AB$1="Enthalpy",IOCBaseTableData!AC38*$B$47+$C$47,IF(AB$1="Temp",IOCBaseTableData!AC38*SlopeTemp+InterTemp,IOCBaseTableData!AC38*$B$46+$C$46)))</f>
        <v/>
      </c>
      <c r="AC36" s="18" t="str">
        <f>IF(IOCBaseTableData!AD38="","",IF(AC$1="Enthalpy",IOCBaseTableData!AD38*$B$47+$C$47,IF(AC$1="Temp",IOCBaseTableData!AD38*SlopeTemp+InterTemp,IOCBaseTableData!AD38*$B$46+$C$46)))</f>
        <v/>
      </c>
      <c r="AD36" s="18" t="str">
        <f>IF(IOCBaseTableData!AE38="","",IF(AD$1="Enthalpy",IOCBaseTableData!AE38*$B$47+$C$47,IF(AD$1="Temp",IOCBaseTableData!AE38*SlopeTemp+InterTemp,IOCBaseTableData!AE38*$B$46+$C$46)))</f>
        <v/>
      </c>
      <c r="AE36" s="18" t="str">
        <f>IF(IOCBaseTableData!AF38="","",IF(AE$1="Enthalpy",IOCBaseTableData!AF38*$B$47+$C$47,IF(AE$1="Temp",IOCBaseTableData!AF38*SlopeTemp+InterTemp,IOCBaseTableData!AF38*$B$46+$C$46)))</f>
        <v/>
      </c>
      <c r="AF36" s="18" t="str">
        <f>IF(IOCBaseTableData!AG38="","",IF(AF$1="Enthalpy",IOCBaseTableData!AG38*$B$47+$C$47,IF(AF$1="Temp",IOCBaseTableData!AG38*SlopeTemp+InterTemp,IOCBaseTableData!AG38*$B$46+$C$46)))</f>
        <v/>
      </c>
      <c r="AG36" s="18" t="str">
        <f>IF(IOCBaseTableData!AH38="","",IF(AG$1="Enthalpy",IOCBaseTableData!AH38*$B$47+$C$47,IF(AG$1="Temp",IOCBaseTableData!AH38*SlopeTemp+InterTemp,IOCBaseTableData!AH38*$B$46+$C$46)))</f>
        <v/>
      </c>
      <c r="AH36" s="18" t="str">
        <f>IF(IOCBaseTableData!AI38="","",IF(AH$1="Enthalpy",IOCBaseTableData!AI38*$B$47+$C$47,IF(AH$1="Temp",IOCBaseTableData!AI38*SlopeTemp+InterTemp,IOCBaseTableData!AI38*$B$46+$C$46)))</f>
        <v/>
      </c>
      <c r="AI36" s="18" t="str">
        <f>IF(IOCBaseTableData!AJ38="","",IF(AI$1="Enthalpy",IOCBaseTableData!AJ38*$B$47+$C$47,IF(AI$1="Temp",IOCBaseTableData!AJ38*SlopeTemp+InterTemp,IOCBaseTableData!AJ38*$B$46+$C$46)))</f>
        <v/>
      </c>
      <c r="AJ36" s="18" t="str">
        <f>IF(IOCBaseTableData!AK38="","",IF(AJ$1="Enthalpy",IOCBaseTableData!AK38*$B$47+$C$47,IF(AJ$1="Temp",IOCBaseTableData!AK38*SlopeTemp+InterTemp,IOCBaseTableData!AK38*$B$46+$C$46)))</f>
        <v/>
      </c>
    </row>
    <row r="37" spans="1:36" x14ac:dyDescent="0.15">
      <c r="A37" s="13" t="str">
        <f>IF(IOCBaseTableData!A39="","",IOCBaseTableData!A39)</f>
        <v/>
      </c>
      <c r="B37" s="18" t="str">
        <f>IF(IOCBaseTableData!C39="","",IF(B$1="Enthalpy",IOCBaseTableData!C39*$B$47+$C$47,IF(B$1="Temp",IOCBaseTableData!C39*SlopeTemp+InterTemp,IOCBaseTableData!C39*$B$46+$C$46)))</f>
        <v/>
      </c>
      <c r="C37" s="21" t="str">
        <f>IF(IOCBaseTableData!D39="","",IOCBaseTableData!D39)</f>
        <v/>
      </c>
      <c r="D37" s="18" t="str">
        <f>IF(IOCBaseTableData!E39="","",IF(D$1="Enthalpy",IOCBaseTableData!E39*$B$47+$C$47,IF(D$1="Temp",IOCBaseTableData!E39*SlopeTemp+InterTemp,IOCBaseTableData!E39*$B$46+$C$46)))</f>
        <v/>
      </c>
      <c r="E37" s="18" t="str">
        <f>IF(IOCBaseTableData!F39="","",IF(E$1="Enthalpy",IOCBaseTableData!F39*$B$47+$C$47,IF(E$1="Temp",IOCBaseTableData!F39*SlopeTemp+InterTemp,IOCBaseTableData!F39*$B$46+$C$46)))</f>
        <v/>
      </c>
      <c r="F37" s="18" t="str">
        <f>IF(IOCBaseTableData!G39="","",IF(F$1="Enthalpy",IOCBaseTableData!G39*$B$47+$C$47,IF(F$1="Temp",IOCBaseTableData!G39*SlopeTemp+InterTemp,IOCBaseTableData!G39*$B$46+$C$46)))</f>
        <v/>
      </c>
      <c r="G37" s="18" t="str">
        <f>IF(IOCBaseTableData!H39="","",IF(G$1="Enthalpy",IOCBaseTableData!H39*$B$47+$C$47,IF(G$1="Temp",IOCBaseTableData!H39*SlopeTemp+InterTemp,IOCBaseTableData!H39*$B$46+$C$46)))</f>
        <v/>
      </c>
      <c r="H37" s="18" t="str">
        <f>IF(IOCBaseTableData!I39="","",IF(H$1="Enthalpy",IOCBaseTableData!I39*$B$47+$C$47,IF(H$1="Temp",IOCBaseTableData!I39*SlopeTemp+InterTemp,IOCBaseTableData!I39*$B$46+$C$46)))</f>
        <v/>
      </c>
      <c r="I37" s="18" t="str">
        <f>IF(IOCBaseTableData!J39="","",IF(I$1="Enthalpy",IOCBaseTableData!J39*$B$47+$C$47,IF(I$1="Temp",IOCBaseTableData!J39*SlopeTemp+InterTemp,IOCBaseTableData!J39*$B$46+$C$46)))</f>
        <v/>
      </c>
      <c r="J37" s="18" t="str">
        <f>IF(IOCBaseTableData!K39="","",IF(J$1="Enthalpy",IOCBaseTableData!K39*$B$47+$C$47,IF(J$1="Temp",IOCBaseTableData!K39*SlopeTemp+InterTemp,IOCBaseTableData!K39*$B$46+$C$46)))</f>
        <v/>
      </c>
      <c r="K37" s="18" t="str">
        <f>IF(IOCBaseTableData!L39="","",IF(K$1="Enthalpy",IOCBaseTableData!L39*$B$47+$C$47,IF(K$1="Temp",IOCBaseTableData!L39*SlopeTemp+InterTemp,IOCBaseTableData!L39*$B$46+$C$46)))</f>
        <v/>
      </c>
      <c r="L37" s="18" t="str">
        <f>IF(IOCBaseTableData!M39="","",IF(L$1="Enthalpy",IOCBaseTableData!M39*$B$47+$C$47,IF(L$1="Temp",IOCBaseTableData!M39*SlopeTemp+InterTemp,IOCBaseTableData!M39*$B$46+$C$46)))</f>
        <v/>
      </c>
      <c r="M37" s="18" t="str">
        <f>IF(IOCBaseTableData!N39="","",IF(M$1="Enthalpy",IOCBaseTableData!N39*$B$47+$C$47,IF(M$1="Temp",IOCBaseTableData!N39*SlopeTemp+InterTemp,IOCBaseTableData!N39*$B$46+$C$46)))</f>
        <v/>
      </c>
      <c r="N37" s="18" t="str">
        <f>IF(IOCBaseTableData!O39="","",IF(N$1="Enthalpy",IOCBaseTableData!O39*$B$47+$C$47,IF(N$1="Temp",IOCBaseTableData!O39*SlopeTemp+InterTemp,IOCBaseTableData!O39*$B$46+$C$46)))</f>
        <v/>
      </c>
      <c r="O37" s="18" t="str">
        <f>IF(IOCBaseTableData!P39="","",IF(O$1="Enthalpy",IOCBaseTableData!P39*$B$47+$C$47,IF(O$1="Temp",IOCBaseTableData!P39*SlopeTemp+InterTemp,IOCBaseTableData!P39*$B$46+$C$46)))</f>
        <v/>
      </c>
      <c r="P37" s="18" t="str">
        <f>IF(IOCBaseTableData!Q39="","",IF(P$1="Enthalpy",IOCBaseTableData!Q39*$B$47+$C$47,IF(P$1="Temp",IOCBaseTableData!Q39*SlopeTemp+InterTemp,IOCBaseTableData!Q39*$B$46+$C$46)))</f>
        <v/>
      </c>
      <c r="Q37" s="18" t="str">
        <f>IF(IOCBaseTableData!R39="","",IF(Q$1="Enthalpy",IOCBaseTableData!R39*$B$47+$C$47,IF(Q$1="Temp",IOCBaseTableData!R39*SlopeTemp+InterTemp,IOCBaseTableData!R39*$B$46+$C$46)))</f>
        <v/>
      </c>
      <c r="R37" s="18" t="str">
        <f>IF(IOCBaseTableData!S39="","",IF(R$1="Enthalpy",IOCBaseTableData!S39*$B$47+$C$47,IF(R$1="Temp",IOCBaseTableData!S39*SlopeTemp+InterTemp,IOCBaseTableData!S39*$B$46+$C$46)))</f>
        <v/>
      </c>
      <c r="S37" s="18" t="str">
        <f>IF(IOCBaseTableData!T39="","",IF(S$1="Enthalpy",IOCBaseTableData!T39*$B$47+$C$47,IF(S$1="Temp",IOCBaseTableData!T39*SlopeTemp+InterTemp,IOCBaseTableData!T39*$B$46+$C$46)))</f>
        <v/>
      </c>
      <c r="T37" s="18" t="str">
        <f>IF(IOCBaseTableData!U39="","",IF(T$1="Enthalpy",IOCBaseTableData!U39*$B$47+$C$47,IF(T$1="Temp",IOCBaseTableData!U39*SlopeTemp+InterTemp,IOCBaseTableData!U39*$B$46+$C$46)))</f>
        <v/>
      </c>
      <c r="U37" s="18" t="str">
        <f>IF(IOCBaseTableData!V39="","",IF(U$1="Enthalpy",IOCBaseTableData!V39*$B$47+$C$47,IF(U$1="Temp",IOCBaseTableData!V39*SlopeTemp+InterTemp,IOCBaseTableData!V39*$B$46+$C$46)))</f>
        <v/>
      </c>
      <c r="V37" s="18" t="str">
        <f>IF(IOCBaseTableData!W39="","",IF(V$1="Enthalpy",IOCBaseTableData!W39*$B$47+$C$47,IF(V$1="Temp",IOCBaseTableData!W39*SlopeTemp+InterTemp,IOCBaseTableData!W39*$B$46+$C$46)))</f>
        <v/>
      </c>
      <c r="W37" s="18" t="str">
        <f>IF(IOCBaseTableData!X39="","",IF(W$1="Enthalpy",IOCBaseTableData!X39*$B$47+$C$47,IF(W$1="Temp",IOCBaseTableData!X39*SlopeTemp+InterTemp,IOCBaseTableData!X39*$B$46+$C$46)))</f>
        <v/>
      </c>
      <c r="X37" s="18" t="str">
        <f>IF(IOCBaseTableData!Y39="","",IF(X$1="Enthalpy",IOCBaseTableData!Y39*$B$47+$C$47,IF(X$1="Temp",IOCBaseTableData!Y39*SlopeTemp+InterTemp,IOCBaseTableData!Y39*$B$46+$C$46)))</f>
        <v/>
      </c>
      <c r="Y37" s="18" t="str">
        <f>IF(IOCBaseTableData!Z39="","",IF(Y$1="Enthalpy",IOCBaseTableData!Z39*$B$47+$C$47,IF(Y$1="Temp",IOCBaseTableData!Z39*SlopeTemp+InterTemp,IOCBaseTableData!Z39*$B$46+$C$46)))</f>
        <v/>
      </c>
      <c r="Z37" s="18" t="str">
        <f>IF(IOCBaseTableData!AA39="","",IF(Z$1="Enthalpy",IOCBaseTableData!AA39*$B$47+$C$47,IF(Z$1="Temp",IOCBaseTableData!AA39*SlopeTemp+InterTemp,IOCBaseTableData!AA39*$B$46+$C$46)))</f>
        <v/>
      </c>
      <c r="AA37" s="18" t="str">
        <f>IF(IOCBaseTableData!AB39="","",IF(AA$1="Enthalpy",IOCBaseTableData!AB39*$B$47+$C$47,IF(AA$1="Temp",IOCBaseTableData!AB39*SlopeTemp+InterTemp,IOCBaseTableData!AB39*$B$46+$C$46)))</f>
        <v/>
      </c>
      <c r="AB37" s="18" t="str">
        <f>IF(IOCBaseTableData!AC39="","",IF(AB$1="Enthalpy",IOCBaseTableData!AC39*$B$47+$C$47,IF(AB$1="Temp",IOCBaseTableData!AC39*SlopeTemp+InterTemp,IOCBaseTableData!AC39*$B$46+$C$46)))</f>
        <v/>
      </c>
      <c r="AC37" s="18" t="str">
        <f>IF(IOCBaseTableData!AD39="","",IF(AC$1="Enthalpy",IOCBaseTableData!AD39*$B$47+$C$47,IF(AC$1="Temp",IOCBaseTableData!AD39*SlopeTemp+InterTemp,IOCBaseTableData!AD39*$B$46+$C$46)))</f>
        <v/>
      </c>
      <c r="AD37" s="18" t="str">
        <f>IF(IOCBaseTableData!AE39="","",IF(AD$1="Enthalpy",IOCBaseTableData!AE39*$B$47+$C$47,IF(AD$1="Temp",IOCBaseTableData!AE39*SlopeTemp+InterTemp,IOCBaseTableData!AE39*$B$46+$C$46)))</f>
        <v/>
      </c>
      <c r="AE37" s="18" t="str">
        <f>IF(IOCBaseTableData!AF39="","",IF(AE$1="Enthalpy",IOCBaseTableData!AF39*$B$47+$C$47,IF(AE$1="Temp",IOCBaseTableData!AF39*SlopeTemp+InterTemp,IOCBaseTableData!AF39*$B$46+$C$46)))</f>
        <v/>
      </c>
      <c r="AF37" s="18" t="str">
        <f>IF(IOCBaseTableData!AG39="","",IF(AF$1="Enthalpy",IOCBaseTableData!AG39*$B$47+$C$47,IF(AF$1="Temp",IOCBaseTableData!AG39*SlopeTemp+InterTemp,IOCBaseTableData!AG39*$B$46+$C$46)))</f>
        <v/>
      </c>
      <c r="AG37" s="18" t="str">
        <f>IF(IOCBaseTableData!AH39="","",IF(AG$1="Enthalpy",IOCBaseTableData!AH39*$B$47+$C$47,IF(AG$1="Temp",IOCBaseTableData!AH39*SlopeTemp+InterTemp,IOCBaseTableData!AH39*$B$46+$C$46)))</f>
        <v/>
      </c>
      <c r="AH37" s="18" t="str">
        <f>IF(IOCBaseTableData!AI39="","",IF(AH$1="Enthalpy",IOCBaseTableData!AI39*$B$47+$C$47,IF(AH$1="Temp",IOCBaseTableData!AI39*SlopeTemp+InterTemp,IOCBaseTableData!AI39*$B$46+$C$46)))</f>
        <v/>
      </c>
      <c r="AI37" s="18" t="str">
        <f>IF(IOCBaseTableData!AJ39="","",IF(AI$1="Enthalpy",IOCBaseTableData!AJ39*$B$47+$C$47,IF(AI$1="Temp",IOCBaseTableData!AJ39*SlopeTemp+InterTemp,IOCBaseTableData!AJ39*$B$46+$C$46)))</f>
        <v/>
      </c>
      <c r="AJ37" s="18" t="str">
        <f>IF(IOCBaseTableData!AK39="","",IF(AJ$1="Enthalpy",IOCBaseTableData!AK39*$B$47+$C$47,IF(AJ$1="Temp",IOCBaseTableData!AK39*SlopeTemp+InterTemp,IOCBaseTableData!AK39*$B$46+$C$46)))</f>
        <v/>
      </c>
    </row>
    <row r="38" spans="1:36" x14ac:dyDescent="0.15">
      <c r="A38" s="13" t="str">
        <f>IF(IOCBaseTableData!A40="","",IOCBaseTableData!A40)</f>
        <v/>
      </c>
      <c r="B38" s="18" t="str">
        <f>IF(IOCBaseTableData!C40="","",IF(B$1="Enthalpy",IOCBaseTableData!C40*$B$47+$C$47,IF(B$1="Temp",IOCBaseTableData!C40*SlopeTemp+InterTemp,IOCBaseTableData!C40*$B$46+$C$46)))</f>
        <v/>
      </c>
      <c r="C38" s="21" t="str">
        <f>IF(IOCBaseTableData!D40="","",IOCBaseTableData!D40)</f>
        <v/>
      </c>
      <c r="D38" s="18" t="str">
        <f>IF(IOCBaseTableData!E40="","",IF(D$1="Enthalpy",IOCBaseTableData!E40*$B$47+$C$47,IF(D$1="Temp",IOCBaseTableData!E40*SlopeTemp+InterTemp,IOCBaseTableData!E40*$B$46+$C$46)))</f>
        <v/>
      </c>
      <c r="E38" s="18" t="str">
        <f>IF(IOCBaseTableData!F40="","",IF(E$1="Enthalpy",IOCBaseTableData!F40*$B$47+$C$47,IF(E$1="Temp",IOCBaseTableData!F40*SlopeTemp+InterTemp,IOCBaseTableData!F40*$B$46+$C$46)))</f>
        <v/>
      </c>
      <c r="F38" s="18" t="str">
        <f>IF(IOCBaseTableData!G40="","",IF(F$1="Enthalpy",IOCBaseTableData!G40*$B$47+$C$47,IF(F$1="Temp",IOCBaseTableData!G40*SlopeTemp+InterTemp,IOCBaseTableData!G40*$B$46+$C$46)))</f>
        <v/>
      </c>
      <c r="G38" s="18" t="str">
        <f>IF(IOCBaseTableData!H40="","",IF(G$1="Enthalpy",IOCBaseTableData!H40*$B$47+$C$47,IF(G$1="Temp",IOCBaseTableData!H40*SlopeTemp+InterTemp,IOCBaseTableData!H40*$B$46+$C$46)))</f>
        <v/>
      </c>
      <c r="H38" s="18" t="str">
        <f>IF(IOCBaseTableData!I40="","",IF(H$1="Enthalpy",IOCBaseTableData!I40*$B$47+$C$47,IF(H$1="Temp",IOCBaseTableData!I40*SlopeTemp+InterTemp,IOCBaseTableData!I40*$B$46+$C$46)))</f>
        <v/>
      </c>
      <c r="I38" s="18" t="str">
        <f>IF(IOCBaseTableData!J40="","",IF(I$1="Enthalpy",IOCBaseTableData!J40*$B$47+$C$47,IF(I$1="Temp",IOCBaseTableData!J40*SlopeTemp+InterTemp,IOCBaseTableData!J40*$B$46+$C$46)))</f>
        <v/>
      </c>
      <c r="J38" s="18" t="str">
        <f>IF(IOCBaseTableData!K40="","",IF(J$1="Enthalpy",IOCBaseTableData!K40*$B$47+$C$47,IF(J$1="Temp",IOCBaseTableData!K40*SlopeTemp+InterTemp,IOCBaseTableData!K40*$B$46+$C$46)))</f>
        <v/>
      </c>
      <c r="K38" s="18" t="str">
        <f>IF(IOCBaseTableData!L40="","",IF(K$1="Enthalpy",IOCBaseTableData!L40*$B$47+$C$47,IF(K$1="Temp",IOCBaseTableData!L40*SlopeTemp+InterTemp,IOCBaseTableData!L40*$B$46+$C$46)))</f>
        <v/>
      </c>
      <c r="L38" s="18" t="str">
        <f>IF(IOCBaseTableData!M40="","",IF(L$1="Enthalpy",IOCBaseTableData!M40*$B$47+$C$47,IF(L$1="Temp",IOCBaseTableData!M40*SlopeTemp+InterTemp,IOCBaseTableData!M40*$B$46+$C$46)))</f>
        <v/>
      </c>
      <c r="M38" s="18" t="str">
        <f>IF(IOCBaseTableData!N40="","",IF(M$1="Enthalpy",IOCBaseTableData!N40*$B$47+$C$47,IF(M$1="Temp",IOCBaseTableData!N40*SlopeTemp+InterTemp,IOCBaseTableData!N40*$B$46+$C$46)))</f>
        <v/>
      </c>
      <c r="N38" s="18" t="str">
        <f>IF(IOCBaseTableData!O40="","",IF(N$1="Enthalpy",IOCBaseTableData!O40*$B$47+$C$47,IF(N$1="Temp",IOCBaseTableData!O40*SlopeTemp+InterTemp,IOCBaseTableData!O40*$B$46+$C$46)))</f>
        <v/>
      </c>
      <c r="O38" s="18" t="str">
        <f>IF(IOCBaseTableData!P40="","",IF(O$1="Enthalpy",IOCBaseTableData!P40*$B$47+$C$47,IF(O$1="Temp",IOCBaseTableData!P40*SlopeTemp+InterTemp,IOCBaseTableData!P40*$B$46+$C$46)))</f>
        <v/>
      </c>
      <c r="P38" s="18" t="str">
        <f>IF(IOCBaseTableData!Q40="","",IF(P$1="Enthalpy",IOCBaseTableData!Q40*$B$47+$C$47,IF(P$1="Temp",IOCBaseTableData!Q40*SlopeTemp+InterTemp,IOCBaseTableData!Q40*$B$46+$C$46)))</f>
        <v/>
      </c>
      <c r="Q38" s="18" t="str">
        <f>IF(IOCBaseTableData!R40="","",IF(Q$1="Enthalpy",IOCBaseTableData!R40*$B$47+$C$47,IF(Q$1="Temp",IOCBaseTableData!R40*SlopeTemp+InterTemp,IOCBaseTableData!R40*$B$46+$C$46)))</f>
        <v/>
      </c>
      <c r="R38" s="18" t="str">
        <f>IF(IOCBaseTableData!S40="","",IF(R$1="Enthalpy",IOCBaseTableData!S40*$B$47+$C$47,IF(R$1="Temp",IOCBaseTableData!S40*SlopeTemp+InterTemp,IOCBaseTableData!S40*$B$46+$C$46)))</f>
        <v/>
      </c>
      <c r="S38" s="18" t="str">
        <f>IF(IOCBaseTableData!T40="","",IF(S$1="Enthalpy",IOCBaseTableData!T40*$B$47+$C$47,IF(S$1="Temp",IOCBaseTableData!T40*SlopeTemp+InterTemp,IOCBaseTableData!T40*$B$46+$C$46)))</f>
        <v/>
      </c>
      <c r="T38" s="18" t="str">
        <f>IF(IOCBaseTableData!U40="","",IF(T$1="Enthalpy",IOCBaseTableData!U40*$B$47+$C$47,IF(T$1="Temp",IOCBaseTableData!U40*SlopeTemp+InterTemp,IOCBaseTableData!U40*$B$46+$C$46)))</f>
        <v/>
      </c>
      <c r="U38" s="18" t="str">
        <f>IF(IOCBaseTableData!V40="","",IF(U$1="Enthalpy",IOCBaseTableData!V40*$B$47+$C$47,IF(U$1="Temp",IOCBaseTableData!V40*SlopeTemp+InterTemp,IOCBaseTableData!V40*$B$46+$C$46)))</f>
        <v/>
      </c>
      <c r="V38" s="18" t="str">
        <f>IF(IOCBaseTableData!W40="","",IF(V$1="Enthalpy",IOCBaseTableData!W40*$B$47+$C$47,IF(V$1="Temp",IOCBaseTableData!W40*SlopeTemp+InterTemp,IOCBaseTableData!W40*$B$46+$C$46)))</f>
        <v/>
      </c>
      <c r="W38" s="18" t="str">
        <f>IF(IOCBaseTableData!X40="","",IF(W$1="Enthalpy",IOCBaseTableData!X40*$B$47+$C$47,IF(W$1="Temp",IOCBaseTableData!X40*SlopeTemp+InterTemp,IOCBaseTableData!X40*$B$46+$C$46)))</f>
        <v/>
      </c>
      <c r="X38" s="18" t="str">
        <f>IF(IOCBaseTableData!Y40="","",IF(X$1="Enthalpy",IOCBaseTableData!Y40*$B$47+$C$47,IF(X$1="Temp",IOCBaseTableData!Y40*SlopeTemp+InterTemp,IOCBaseTableData!Y40*$B$46+$C$46)))</f>
        <v/>
      </c>
      <c r="Y38" s="18" t="str">
        <f>IF(IOCBaseTableData!Z40="","",IF(Y$1="Enthalpy",IOCBaseTableData!Z40*$B$47+$C$47,IF(Y$1="Temp",IOCBaseTableData!Z40*SlopeTemp+InterTemp,IOCBaseTableData!Z40*$B$46+$C$46)))</f>
        <v/>
      </c>
      <c r="Z38" s="18" t="str">
        <f>IF(IOCBaseTableData!AA40="","",IF(Z$1="Enthalpy",IOCBaseTableData!AA40*$B$47+$C$47,IF(Z$1="Temp",IOCBaseTableData!AA40*SlopeTemp+InterTemp,IOCBaseTableData!AA40*$B$46+$C$46)))</f>
        <v/>
      </c>
      <c r="AA38" s="18" t="str">
        <f>IF(IOCBaseTableData!AB40="","",IF(AA$1="Enthalpy",IOCBaseTableData!AB40*$B$47+$C$47,IF(AA$1="Temp",IOCBaseTableData!AB40*SlopeTemp+InterTemp,IOCBaseTableData!AB40*$B$46+$C$46)))</f>
        <v/>
      </c>
      <c r="AB38" s="18" t="str">
        <f>IF(IOCBaseTableData!AC40="","",IF(AB$1="Enthalpy",IOCBaseTableData!AC40*$B$47+$C$47,IF(AB$1="Temp",IOCBaseTableData!AC40*SlopeTemp+InterTemp,IOCBaseTableData!AC40*$B$46+$C$46)))</f>
        <v/>
      </c>
      <c r="AC38" s="18" t="str">
        <f>IF(IOCBaseTableData!AD40="","",IF(AC$1="Enthalpy",IOCBaseTableData!AD40*$B$47+$C$47,IF(AC$1="Temp",IOCBaseTableData!AD40*SlopeTemp+InterTemp,IOCBaseTableData!AD40*$B$46+$C$46)))</f>
        <v/>
      </c>
      <c r="AD38" s="18" t="str">
        <f>IF(IOCBaseTableData!AE40="","",IF(AD$1="Enthalpy",IOCBaseTableData!AE40*$B$47+$C$47,IF(AD$1="Temp",IOCBaseTableData!AE40*SlopeTemp+InterTemp,IOCBaseTableData!AE40*$B$46+$C$46)))</f>
        <v/>
      </c>
      <c r="AE38" s="18" t="str">
        <f>IF(IOCBaseTableData!AF40="","",IF(AE$1="Enthalpy",IOCBaseTableData!AF40*$B$47+$C$47,IF(AE$1="Temp",IOCBaseTableData!AF40*SlopeTemp+InterTemp,IOCBaseTableData!AF40*$B$46+$C$46)))</f>
        <v/>
      </c>
      <c r="AF38" s="18" t="str">
        <f>IF(IOCBaseTableData!AG40="","",IF(AF$1="Enthalpy",IOCBaseTableData!AG40*$B$47+$C$47,IF(AF$1="Temp",IOCBaseTableData!AG40*SlopeTemp+InterTemp,IOCBaseTableData!AG40*$B$46+$C$46)))</f>
        <v/>
      </c>
      <c r="AG38" s="18" t="str">
        <f>IF(IOCBaseTableData!AH40="","",IF(AG$1="Enthalpy",IOCBaseTableData!AH40*$B$47+$C$47,IF(AG$1="Temp",IOCBaseTableData!AH40*SlopeTemp+InterTemp,IOCBaseTableData!AH40*$B$46+$C$46)))</f>
        <v/>
      </c>
      <c r="AH38" s="18" t="str">
        <f>IF(IOCBaseTableData!AI40="","",IF(AH$1="Enthalpy",IOCBaseTableData!AI40*$B$47+$C$47,IF(AH$1="Temp",IOCBaseTableData!AI40*SlopeTemp+InterTemp,IOCBaseTableData!AI40*$B$46+$C$46)))</f>
        <v/>
      </c>
      <c r="AI38" s="18" t="str">
        <f>IF(IOCBaseTableData!AJ40="","",IF(AI$1="Enthalpy",IOCBaseTableData!AJ40*$B$47+$C$47,IF(AI$1="Temp",IOCBaseTableData!AJ40*SlopeTemp+InterTemp,IOCBaseTableData!AJ40*$B$46+$C$46)))</f>
        <v/>
      </c>
      <c r="AJ38" s="18" t="str">
        <f>IF(IOCBaseTableData!AK40="","",IF(AJ$1="Enthalpy",IOCBaseTableData!AK40*$B$47+$C$47,IF(AJ$1="Temp",IOCBaseTableData!AK40*SlopeTemp+InterTemp,IOCBaseTableData!AK40*$B$46+$C$46)))</f>
        <v/>
      </c>
    </row>
    <row r="39" spans="1:36" x14ac:dyDescent="0.15">
      <c r="A39" s="13" t="str">
        <f>IF(IOCBaseTableData!A41="","",IOCBaseTableData!A41)</f>
        <v/>
      </c>
      <c r="B39" s="18" t="str">
        <f>IF(IOCBaseTableData!C41="","",IF(B$1="Enthalpy",IOCBaseTableData!C41*$B$47+$C$47,IF(B$1="Temp",IOCBaseTableData!C41*SlopeTemp+InterTemp,IOCBaseTableData!C41*$B$46+$C$46)))</f>
        <v/>
      </c>
      <c r="C39" s="21" t="str">
        <f>IF(IOCBaseTableData!D41="","",IOCBaseTableData!D41)</f>
        <v/>
      </c>
      <c r="D39" s="18" t="str">
        <f>IF(IOCBaseTableData!E41="","",IF(D$1="Enthalpy",IOCBaseTableData!E41*$B$47+$C$47,IF(D$1="Temp",IOCBaseTableData!E41*SlopeTemp+InterTemp,IOCBaseTableData!E41*$B$46+$C$46)))</f>
        <v/>
      </c>
      <c r="E39" s="18" t="str">
        <f>IF(IOCBaseTableData!F41="","",IF(E$1="Enthalpy",IOCBaseTableData!F41*$B$47+$C$47,IF(E$1="Temp",IOCBaseTableData!F41*SlopeTemp+InterTemp,IOCBaseTableData!F41*$B$46+$C$46)))</f>
        <v/>
      </c>
      <c r="F39" s="18" t="str">
        <f>IF(IOCBaseTableData!G41="","",IF(F$1="Enthalpy",IOCBaseTableData!G41*$B$47+$C$47,IF(F$1="Temp",IOCBaseTableData!G41*SlopeTemp+InterTemp,IOCBaseTableData!G41*$B$46+$C$46)))</f>
        <v/>
      </c>
      <c r="G39" s="18" t="str">
        <f>IF(IOCBaseTableData!H41="","",IF(G$1="Enthalpy",IOCBaseTableData!H41*$B$47+$C$47,IF(G$1="Temp",IOCBaseTableData!H41*SlopeTemp+InterTemp,IOCBaseTableData!H41*$B$46+$C$46)))</f>
        <v/>
      </c>
      <c r="H39" s="18" t="str">
        <f>IF(IOCBaseTableData!I41="","",IF(H$1="Enthalpy",IOCBaseTableData!I41*$B$47+$C$47,IF(H$1="Temp",IOCBaseTableData!I41*SlopeTemp+InterTemp,IOCBaseTableData!I41*$B$46+$C$46)))</f>
        <v/>
      </c>
      <c r="I39" s="18" t="str">
        <f>IF(IOCBaseTableData!J41="","",IF(I$1="Enthalpy",IOCBaseTableData!J41*$B$47+$C$47,IF(I$1="Temp",IOCBaseTableData!J41*SlopeTemp+InterTemp,IOCBaseTableData!J41*$B$46+$C$46)))</f>
        <v/>
      </c>
      <c r="J39" s="18" t="str">
        <f>IF(IOCBaseTableData!K41="","",IF(J$1="Enthalpy",IOCBaseTableData!K41*$B$47+$C$47,IF(J$1="Temp",IOCBaseTableData!K41*SlopeTemp+InterTemp,IOCBaseTableData!K41*$B$46+$C$46)))</f>
        <v/>
      </c>
      <c r="K39" s="18" t="str">
        <f>IF(IOCBaseTableData!L41="","",IF(K$1="Enthalpy",IOCBaseTableData!L41*$B$47+$C$47,IF(K$1="Temp",IOCBaseTableData!L41*SlopeTemp+InterTemp,IOCBaseTableData!L41*$B$46+$C$46)))</f>
        <v/>
      </c>
      <c r="L39" s="18" t="str">
        <f>IF(IOCBaseTableData!M41="","",IF(L$1="Enthalpy",IOCBaseTableData!M41*$B$47+$C$47,IF(L$1="Temp",IOCBaseTableData!M41*SlopeTemp+InterTemp,IOCBaseTableData!M41*$B$46+$C$46)))</f>
        <v/>
      </c>
      <c r="M39" s="18" t="str">
        <f>IF(IOCBaseTableData!N41="","",IF(M$1="Enthalpy",IOCBaseTableData!N41*$B$47+$C$47,IF(M$1="Temp",IOCBaseTableData!N41*SlopeTemp+InterTemp,IOCBaseTableData!N41*$B$46+$C$46)))</f>
        <v/>
      </c>
      <c r="N39" s="18" t="str">
        <f>IF(IOCBaseTableData!O41="","",IF(N$1="Enthalpy",IOCBaseTableData!O41*$B$47+$C$47,IF(N$1="Temp",IOCBaseTableData!O41*SlopeTemp+InterTemp,IOCBaseTableData!O41*$B$46+$C$46)))</f>
        <v/>
      </c>
      <c r="O39" s="18" t="str">
        <f>IF(IOCBaseTableData!P41="","",IF(O$1="Enthalpy",IOCBaseTableData!P41*$B$47+$C$47,IF(O$1="Temp",IOCBaseTableData!P41*SlopeTemp+InterTemp,IOCBaseTableData!P41*$B$46+$C$46)))</f>
        <v/>
      </c>
      <c r="P39" s="18" t="str">
        <f>IF(IOCBaseTableData!Q41="","",IF(P$1="Enthalpy",IOCBaseTableData!Q41*$B$47+$C$47,IF(P$1="Temp",IOCBaseTableData!Q41*SlopeTemp+InterTemp,IOCBaseTableData!Q41*$B$46+$C$46)))</f>
        <v/>
      </c>
      <c r="Q39" s="18" t="str">
        <f>IF(IOCBaseTableData!R41="","",IF(Q$1="Enthalpy",IOCBaseTableData!R41*$B$47+$C$47,IF(Q$1="Temp",IOCBaseTableData!R41*SlopeTemp+InterTemp,IOCBaseTableData!R41*$B$46+$C$46)))</f>
        <v/>
      </c>
      <c r="R39" s="18" t="str">
        <f>IF(IOCBaseTableData!S41="","",IF(R$1="Enthalpy",IOCBaseTableData!S41*$B$47+$C$47,IF(R$1="Temp",IOCBaseTableData!S41*SlopeTemp+InterTemp,IOCBaseTableData!S41*$B$46+$C$46)))</f>
        <v/>
      </c>
      <c r="S39" s="18" t="str">
        <f>IF(IOCBaseTableData!T41="","",IF(S$1="Enthalpy",IOCBaseTableData!T41*$B$47+$C$47,IF(S$1="Temp",IOCBaseTableData!T41*SlopeTemp+InterTemp,IOCBaseTableData!T41*$B$46+$C$46)))</f>
        <v/>
      </c>
      <c r="T39" s="18" t="str">
        <f>IF(IOCBaseTableData!U41="","",IF(T$1="Enthalpy",IOCBaseTableData!U41*$B$47+$C$47,IF(T$1="Temp",IOCBaseTableData!U41*SlopeTemp+InterTemp,IOCBaseTableData!U41*$B$46+$C$46)))</f>
        <v/>
      </c>
      <c r="U39" s="18" t="str">
        <f>IF(IOCBaseTableData!V41="","",IF(U$1="Enthalpy",IOCBaseTableData!V41*$B$47+$C$47,IF(U$1="Temp",IOCBaseTableData!V41*SlopeTemp+InterTemp,IOCBaseTableData!V41*$B$46+$C$46)))</f>
        <v/>
      </c>
      <c r="V39" s="18" t="str">
        <f>IF(IOCBaseTableData!W41="","",IF(V$1="Enthalpy",IOCBaseTableData!W41*$B$47+$C$47,IF(V$1="Temp",IOCBaseTableData!W41*SlopeTemp+InterTemp,IOCBaseTableData!W41*$B$46+$C$46)))</f>
        <v/>
      </c>
      <c r="W39" s="18" t="str">
        <f>IF(IOCBaseTableData!X41="","",IF(W$1="Enthalpy",IOCBaseTableData!X41*$B$47+$C$47,IF(W$1="Temp",IOCBaseTableData!X41*SlopeTemp+InterTemp,IOCBaseTableData!X41*$B$46+$C$46)))</f>
        <v/>
      </c>
      <c r="X39" s="18" t="str">
        <f>IF(IOCBaseTableData!Y41="","",IF(X$1="Enthalpy",IOCBaseTableData!Y41*$B$47+$C$47,IF(X$1="Temp",IOCBaseTableData!Y41*SlopeTemp+InterTemp,IOCBaseTableData!Y41*$B$46+$C$46)))</f>
        <v/>
      </c>
      <c r="Y39" s="18" t="str">
        <f>IF(IOCBaseTableData!Z41="","",IF(Y$1="Enthalpy",IOCBaseTableData!Z41*$B$47+$C$47,IF(Y$1="Temp",IOCBaseTableData!Z41*SlopeTemp+InterTemp,IOCBaseTableData!Z41*$B$46+$C$46)))</f>
        <v/>
      </c>
      <c r="Z39" s="18" t="str">
        <f>IF(IOCBaseTableData!AA41="","",IF(Z$1="Enthalpy",IOCBaseTableData!AA41*$B$47+$C$47,IF(Z$1="Temp",IOCBaseTableData!AA41*SlopeTemp+InterTemp,IOCBaseTableData!AA41*$B$46+$C$46)))</f>
        <v/>
      </c>
      <c r="AA39" s="18" t="str">
        <f>IF(IOCBaseTableData!AB41="","",IF(AA$1="Enthalpy",IOCBaseTableData!AB41*$B$47+$C$47,IF(AA$1="Temp",IOCBaseTableData!AB41*SlopeTemp+InterTemp,IOCBaseTableData!AB41*$B$46+$C$46)))</f>
        <v/>
      </c>
      <c r="AB39" s="18" t="str">
        <f>IF(IOCBaseTableData!AC41="","",IF(AB$1="Enthalpy",IOCBaseTableData!AC41*$B$47+$C$47,IF(AB$1="Temp",IOCBaseTableData!AC41*SlopeTemp+InterTemp,IOCBaseTableData!AC41*$B$46+$C$46)))</f>
        <v/>
      </c>
      <c r="AC39" s="18" t="str">
        <f>IF(IOCBaseTableData!AD41="","",IF(AC$1="Enthalpy",IOCBaseTableData!AD41*$B$47+$C$47,IF(AC$1="Temp",IOCBaseTableData!AD41*SlopeTemp+InterTemp,IOCBaseTableData!AD41*$B$46+$C$46)))</f>
        <v/>
      </c>
      <c r="AD39" s="18" t="str">
        <f>IF(IOCBaseTableData!AE41="","",IF(AD$1="Enthalpy",IOCBaseTableData!AE41*$B$47+$C$47,IF(AD$1="Temp",IOCBaseTableData!AE41*SlopeTemp+InterTemp,IOCBaseTableData!AE41*$B$46+$C$46)))</f>
        <v/>
      </c>
      <c r="AE39" s="18" t="str">
        <f>IF(IOCBaseTableData!AF41="","",IF(AE$1="Enthalpy",IOCBaseTableData!AF41*$B$47+$C$47,IF(AE$1="Temp",IOCBaseTableData!AF41*SlopeTemp+InterTemp,IOCBaseTableData!AF41*$B$46+$C$46)))</f>
        <v/>
      </c>
      <c r="AF39" s="18" t="str">
        <f>IF(IOCBaseTableData!AG41="","",IF(AF$1="Enthalpy",IOCBaseTableData!AG41*$B$47+$C$47,IF(AF$1="Temp",IOCBaseTableData!AG41*SlopeTemp+InterTemp,IOCBaseTableData!AG41*$B$46+$C$46)))</f>
        <v/>
      </c>
      <c r="AG39" s="18" t="str">
        <f>IF(IOCBaseTableData!AH41="","",IF(AG$1="Enthalpy",IOCBaseTableData!AH41*$B$47+$C$47,IF(AG$1="Temp",IOCBaseTableData!AH41*SlopeTemp+InterTemp,IOCBaseTableData!AH41*$B$46+$C$46)))</f>
        <v/>
      </c>
      <c r="AH39" s="18" t="str">
        <f>IF(IOCBaseTableData!AI41="","",IF(AH$1="Enthalpy",IOCBaseTableData!AI41*$B$47+$C$47,IF(AH$1="Temp",IOCBaseTableData!AI41*SlopeTemp+InterTemp,IOCBaseTableData!AI41*$B$46+$C$46)))</f>
        <v/>
      </c>
      <c r="AI39" s="18" t="str">
        <f>IF(IOCBaseTableData!AJ41="","",IF(AI$1="Enthalpy",IOCBaseTableData!AJ41*$B$47+$C$47,IF(AI$1="Temp",IOCBaseTableData!AJ41*SlopeTemp+InterTemp,IOCBaseTableData!AJ41*$B$46+$C$46)))</f>
        <v/>
      </c>
      <c r="AJ39" s="18" t="str">
        <f>IF(IOCBaseTableData!AK41="","",IF(AJ$1="Enthalpy",IOCBaseTableData!AK41*$B$47+$C$47,IF(AJ$1="Temp",IOCBaseTableData!AK41*SlopeTemp+InterTemp,IOCBaseTableData!AK41*$B$46+$C$46)))</f>
        <v/>
      </c>
    </row>
    <row r="40" spans="1:36" x14ac:dyDescent="0.15">
      <c r="A40" s="13" t="str">
        <f>IF(IOCBaseTableData!A42="","",IOCBaseTableData!A42)</f>
        <v/>
      </c>
      <c r="B40" s="18" t="str">
        <f>IF(IOCBaseTableData!C42="","",IF(B$1="Enthalpy",IOCBaseTableData!C42*$B$47+$C$47,IF(B$1="Temp",IOCBaseTableData!C42*SlopeTemp+InterTemp,IOCBaseTableData!C42*$B$46+$C$46)))</f>
        <v/>
      </c>
      <c r="C40" s="21" t="str">
        <f>IF(IOCBaseTableData!D42="","",IOCBaseTableData!D42)</f>
        <v/>
      </c>
      <c r="D40" s="18" t="str">
        <f>IF(IOCBaseTableData!E42="","",IF(D$1="Enthalpy",IOCBaseTableData!E42*$B$47+$C$47,IF(D$1="Temp",IOCBaseTableData!E42*SlopeTemp+InterTemp,IOCBaseTableData!E42*$B$46+$C$46)))</f>
        <v/>
      </c>
      <c r="E40" s="18" t="str">
        <f>IF(IOCBaseTableData!F42="","",IF(E$1="Enthalpy",IOCBaseTableData!F42*$B$47+$C$47,IF(E$1="Temp",IOCBaseTableData!F42*SlopeTemp+InterTemp,IOCBaseTableData!F42*$B$46+$C$46)))</f>
        <v/>
      </c>
      <c r="F40" s="18" t="str">
        <f>IF(IOCBaseTableData!G42="","",IF(F$1="Enthalpy",IOCBaseTableData!G42*$B$47+$C$47,IF(F$1="Temp",IOCBaseTableData!G42*SlopeTemp+InterTemp,IOCBaseTableData!G42*$B$46+$C$46)))</f>
        <v/>
      </c>
      <c r="G40" s="18" t="str">
        <f>IF(IOCBaseTableData!H42="","",IF(G$1="Enthalpy",IOCBaseTableData!H42*$B$47+$C$47,IF(G$1="Temp",IOCBaseTableData!H42*SlopeTemp+InterTemp,IOCBaseTableData!H42*$B$46+$C$46)))</f>
        <v/>
      </c>
      <c r="H40" s="18" t="str">
        <f>IF(IOCBaseTableData!I42="","",IF(H$1="Enthalpy",IOCBaseTableData!I42*$B$47+$C$47,IF(H$1="Temp",IOCBaseTableData!I42*SlopeTemp+InterTemp,IOCBaseTableData!I42*$B$46+$C$46)))</f>
        <v/>
      </c>
      <c r="I40" s="18" t="str">
        <f>IF(IOCBaseTableData!J42="","",IF(I$1="Enthalpy",IOCBaseTableData!J42*$B$47+$C$47,IF(I$1="Temp",IOCBaseTableData!J42*SlopeTemp+InterTemp,IOCBaseTableData!J42*$B$46+$C$46)))</f>
        <v/>
      </c>
      <c r="J40" s="18" t="str">
        <f>IF(IOCBaseTableData!K42="","",IF(J$1="Enthalpy",IOCBaseTableData!K42*$B$47+$C$47,IF(J$1="Temp",IOCBaseTableData!K42*SlopeTemp+InterTemp,IOCBaseTableData!K42*$B$46+$C$46)))</f>
        <v/>
      </c>
      <c r="K40" s="18" t="str">
        <f>IF(IOCBaseTableData!L42="","",IF(K$1="Enthalpy",IOCBaseTableData!L42*$B$47+$C$47,IF(K$1="Temp",IOCBaseTableData!L42*SlopeTemp+InterTemp,IOCBaseTableData!L42*$B$46+$C$46)))</f>
        <v/>
      </c>
      <c r="L40" s="18" t="str">
        <f>IF(IOCBaseTableData!M42="","",IF(L$1="Enthalpy",IOCBaseTableData!M42*$B$47+$C$47,IF(L$1="Temp",IOCBaseTableData!M42*SlopeTemp+InterTemp,IOCBaseTableData!M42*$B$46+$C$46)))</f>
        <v/>
      </c>
      <c r="M40" s="18" t="str">
        <f>IF(IOCBaseTableData!N42="","",IF(M$1="Enthalpy",IOCBaseTableData!N42*$B$47+$C$47,IF(M$1="Temp",IOCBaseTableData!N42*SlopeTemp+InterTemp,IOCBaseTableData!N42*$B$46+$C$46)))</f>
        <v/>
      </c>
      <c r="N40" s="18" t="str">
        <f>IF(IOCBaseTableData!O42="","",IF(N$1="Enthalpy",IOCBaseTableData!O42*$B$47+$C$47,IF(N$1="Temp",IOCBaseTableData!O42*SlopeTemp+InterTemp,IOCBaseTableData!O42*$B$46+$C$46)))</f>
        <v/>
      </c>
      <c r="O40" s="18" t="str">
        <f>IF(IOCBaseTableData!P42="","",IF(O$1="Enthalpy",IOCBaseTableData!P42*$B$47+$C$47,IF(O$1="Temp",IOCBaseTableData!P42*SlopeTemp+InterTemp,IOCBaseTableData!P42*$B$46+$C$46)))</f>
        <v/>
      </c>
      <c r="P40" s="18" t="str">
        <f>IF(IOCBaseTableData!Q42="","",IF(P$1="Enthalpy",IOCBaseTableData!Q42*$B$47+$C$47,IF(P$1="Temp",IOCBaseTableData!Q42*SlopeTemp+InterTemp,IOCBaseTableData!Q42*$B$46+$C$46)))</f>
        <v/>
      </c>
      <c r="Q40" s="18" t="str">
        <f>IF(IOCBaseTableData!R42="","",IF(Q$1="Enthalpy",IOCBaseTableData!R42*$B$47+$C$47,IF(Q$1="Temp",IOCBaseTableData!R42*SlopeTemp+InterTemp,IOCBaseTableData!R42*$B$46+$C$46)))</f>
        <v/>
      </c>
      <c r="R40" s="18" t="str">
        <f>IF(IOCBaseTableData!S42="","",IF(R$1="Enthalpy",IOCBaseTableData!S42*$B$47+$C$47,IF(R$1="Temp",IOCBaseTableData!S42*SlopeTemp+InterTemp,IOCBaseTableData!S42*$B$46+$C$46)))</f>
        <v/>
      </c>
      <c r="S40" s="18" t="str">
        <f>IF(IOCBaseTableData!T42="","",IF(S$1="Enthalpy",IOCBaseTableData!T42*$B$47+$C$47,IF(S$1="Temp",IOCBaseTableData!T42*SlopeTemp+InterTemp,IOCBaseTableData!T42*$B$46+$C$46)))</f>
        <v/>
      </c>
      <c r="T40" s="18" t="str">
        <f>IF(IOCBaseTableData!U42="","",IF(T$1="Enthalpy",IOCBaseTableData!U42*$B$47+$C$47,IF(T$1="Temp",IOCBaseTableData!U42*SlopeTemp+InterTemp,IOCBaseTableData!U42*$B$46+$C$46)))</f>
        <v/>
      </c>
      <c r="U40" s="18" t="str">
        <f>IF(IOCBaseTableData!V42="","",IF(U$1="Enthalpy",IOCBaseTableData!V42*$B$47+$C$47,IF(U$1="Temp",IOCBaseTableData!V42*SlopeTemp+InterTemp,IOCBaseTableData!V42*$B$46+$C$46)))</f>
        <v/>
      </c>
      <c r="V40" s="18" t="str">
        <f>IF(IOCBaseTableData!W42="","",IF(V$1="Enthalpy",IOCBaseTableData!W42*$B$47+$C$47,IF(V$1="Temp",IOCBaseTableData!W42*SlopeTemp+InterTemp,IOCBaseTableData!W42*$B$46+$C$46)))</f>
        <v/>
      </c>
      <c r="W40" s="18" t="str">
        <f>IF(IOCBaseTableData!X42="","",IF(W$1="Enthalpy",IOCBaseTableData!X42*$B$47+$C$47,IF(W$1="Temp",IOCBaseTableData!X42*SlopeTemp+InterTemp,IOCBaseTableData!X42*$B$46+$C$46)))</f>
        <v/>
      </c>
      <c r="X40" s="18" t="str">
        <f>IF(IOCBaseTableData!Y42="","",IF(X$1="Enthalpy",IOCBaseTableData!Y42*$B$47+$C$47,IF(X$1="Temp",IOCBaseTableData!Y42*SlopeTemp+InterTemp,IOCBaseTableData!Y42*$B$46+$C$46)))</f>
        <v/>
      </c>
      <c r="Y40" s="18" t="str">
        <f>IF(IOCBaseTableData!Z42="","",IF(Y$1="Enthalpy",IOCBaseTableData!Z42*$B$47+$C$47,IF(Y$1="Temp",IOCBaseTableData!Z42*SlopeTemp+InterTemp,IOCBaseTableData!Z42*$B$46+$C$46)))</f>
        <v/>
      </c>
      <c r="Z40" s="18" t="str">
        <f>IF(IOCBaseTableData!AA42="","",IF(Z$1="Enthalpy",IOCBaseTableData!AA42*$B$47+$C$47,IF(Z$1="Temp",IOCBaseTableData!AA42*SlopeTemp+InterTemp,IOCBaseTableData!AA42*$B$46+$C$46)))</f>
        <v/>
      </c>
      <c r="AA40" s="18" t="str">
        <f>IF(IOCBaseTableData!AB42="","",IF(AA$1="Enthalpy",IOCBaseTableData!AB42*$B$47+$C$47,IF(AA$1="Temp",IOCBaseTableData!AB42*SlopeTemp+InterTemp,IOCBaseTableData!AB42*$B$46+$C$46)))</f>
        <v/>
      </c>
      <c r="AB40" s="18" t="str">
        <f>IF(IOCBaseTableData!AC42="","",IF(AB$1="Enthalpy",IOCBaseTableData!AC42*$B$47+$C$47,IF(AB$1="Temp",IOCBaseTableData!AC42*SlopeTemp+InterTemp,IOCBaseTableData!AC42*$B$46+$C$46)))</f>
        <v/>
      </c>
      <c r="AC40" s="18" t="str">
        <f>IF(IOCBaseTableData!AD42="","",IF(AC$1="Enthalpy",IOCBaseTableData!AD42*$B$47+$C$47,IF(AC$1="Temp",IOCBaseTableData!AD42*SlopeTemp+InterTemp,IOCBaseTableData!AD42*$B$46+$C$46)))</f>
        <v/>
      </c>
      <c r="AD40" s="18" t="str">
        <f>IF(IOCBaseTableData!AE42="","",IF(AD$1="Enthalpy",IOCBaseTableData!AE42*$B$47+$C$47,IF(AD$1="Temp",IOCBaseTableData!AE42*SlopeTemp+InterTemp,IOCBaseTableData!AE42*$B$46+$C$46)))</f>
        <v/>
      </c>
      <c r="AE40" s="18" t="str">
        <f>IF(IOCBaseTableData!AF42="","",IF(AE$1="Enthalpy",IOCBaseTableData!AF42*$B$47+$C$47,IF(AE$1="Temp",IOCBaseTableData!AF42*SlopeTemp+InterTemp,IOCBaseTableData!AF42*$B$46+$C$46)))</f>
        <v/>
      </c>
      <c r="AF40" s="18" t="str">
        <f>IF(IOCBaseTableData!AG42="","",IF(AF$1="Enthalpy",IOCBaseTableData!AG42*$B$47+$C$47,IF(AF$1="Temp",IOCBaseTableData!AG42*SlopeTemp+InterTemp,IOCBaseTableData!AG42*$B$46+$C$46)))</f>
        <v/>
      </c>
      <c r="AG40" s="18" t="str">
        <f>IF(IOCBaseTableData!AH42="","",IF(AG$1="Enthalpy",IOCBaseTableData!AH42*$B$47+$C$47,IF(AG$1="Temp",IOCBaseTableData!AH42*SlopeTemp+InterTemp,IOCBaseTableData!AH42*$B$46+$C$46)))</f>
        <v/>
      </c>
      <c r="AH40" s="18" t="str">
        <f>IF(IOCBaseTableData!AI42="","",IF(AH$1="Enthalpy",IOCBaseTableData!AI42*$B$47+$C$47,IF(AH$1="Temp",IOCBaseTableData!AI42*SlopeTemp+InterTemp,IOCBaseTableData!AI42*$B$46+$C$46)))</f>
        <v/>
      </c>
      <c r="AI40" s="18" t="str">
        <f>IF(IOCBaseTableData!AJ42="","",IF(AI$1="Enthalpy",IOCBaseTableData!AJ42*$B$47+$C$47,IF(AI$1="Temp",IOCBaseTableData!AJ42*SlopeTemp+InterTemp,IOCBaseTableData!AJ42*$B$46+$C$46)))</f>
        <v/>
      </c>
      <c r="AJ40" s="18" t="str">
        <f>IF(IOCBaseTableData!AK42="","",IF(AJ$1="Enthalpy",IOCBaseTableData!AK42*$B$47+$C$47,IF(AJ$1="Temp",IOCBaseTableData!AK42*SlopeTemp+InterTemp,IOCBaseTableData!AK42*$B$46+$C$46)))</f>
        <v/>
      </c>
    </row>
    <row r="41" spans="1:36" x14ac:dyDescent="0.15">
      <c r="A41" s="13" t="str">
        <f>IF(IOCBaseTableData!A43="","",IOCBaseTableData!A43)</f>
        <v/>
      </c>
      <c r="B41" s="18" t="str">
        <f>IF(IOCBaseTableData!C43="","",IF(B$1="Enthalpy",IOCBaseTableData!C43*$B$47+$C$47,IF(B$1="Temp",IOCBaseTableData!C43*SlopeTemp+InterTemp,IOCBaseTableData!C43*$B$46+$C$46)))</f>
        <v/>
      </c>
      <c r="C41" s="21" t="str">
        <f>IF(IOCBaseTableData!D43="","",IOCBaseTableData!D43)</f>
        <v/>
      </c>
      <c r="D41" s="18" t="str">
        <f>IF(IOCBaseTableData!E43="","",IF(D$1="Enthalpy",IOCBaseTableData!E43*$B$47+$C$47,IF(D$1="Temp",IOCBaseTableData!E43*SlopeTemp+InterTemp,IOCBaseTableData!E43*$B$46+$C$46)))</f>
        <v/>
      </c>
      <c r="E41" s="18" t="str">
        <f>IF(IOCBaseTableData!F43="","",IF(E$1="Enthalpy",IOCBaseTableData!F43*$B$47+$C$47,IF(E$1="Temp",IOCBaseTableData!F43*SlopeTemp+InterTemp,IOCBaseTableData!F43*$B$46+$C$46)))</f>
        <v/>
      </c>
      <c r="F41" s="18" t="str">
        <f>IF(IOCBaseTableData!G43="","",IF(F$1="Enthalpy",IOCBaseTableData!G43*$B$47+$C$47,IF(F$1="Temp",IOCBaseTableData!G43*SlopeTemp+InterTemp,IOCBaseTableData!G43*$B$46+$C$46)))</f>
        <v/>
      </c>
      <c r="G41" s="18" t="str">
        <f>IF(IOCBaseTableData!H43="","",IF(G$1="Enthalpy",IOCBaseTableData!H43*$B$47+$C$47,IF(G$1="Temp",IOCBaseTableData!H43*SlopeTemp+InterTemp,IOCBaseTableData!H43*$B$46+$C$46)))</f>
        <v/>
      </c>
      <c r="H41" s="18" t="str">
        <f>IF(IOCBaseTableData!I43="","",IF(H$1="Enthalpy",IOCBaseTableData!I43*$B$47+$C$47,IF(H$1="Temp",IOCBaseTableData!I43*SlopeTemp+InterTemp,IOCBaseTableData!I43*$B$46+$C$46)))</f>
        <v/>
      </c>
      <c r="I41" s="18" t="str">
        <f>IF(IOCBaseTableData!J43="","",IF(I$1="Enthalpy",IOCBaseTableData!J43*$B$47+$C$47,IF(I$1="Temp",IOCBaseTableData!J43*SlopeTemp+InterTemp,IOCBaseTableData!J43*$B$46+$C$46)))</f>
        <v/>
      </c>
      <c r="J41" s="18" t="str">
        <f>IF(IOCBaseTableData!K43="","",IF(J$1="Enthalpy",IOCBaseTableData!K43*$B$47+$C$47,IF(J$1="Temp",IOCBaseTableData!K43*SlopeTemp+InterTemp,IOCBaseTableData!K43*$B$46+$C$46)))</f>
        <v/>
      </c>
      <c r="K41" s="18" t="str">
        <f>IF(IOCBaseTableData!L43="","",IF(K$1="Enthalpy",IOCBaseTableData!L43*$B$47+$C$47,IF(K$1="Temp",IOCBaseTableData!L43*SlopeTemp+InterTemp,IOCBaseTableData!L43*$B$46+$C$46)))</f>
        <v/>
      </c>
      <c r="L41" s="18" t="str">
        <f>IF(IOCBaseTableData!M43="","",IF(L$1="Enthalpy",IOCBaseTableData!M43*$B$47+$C$47,IF(L$1="Temp",IOCBaseTableData!M43*SlopeTemp+InterTemp,IOCBaseTableData!M43*$B$46+$C$46)))</f>
        <v/>
      </c>
      <c r="M41" s="18" t="str">
        <f>IF(IOCBaseTableData!N43="","",IF(M$1="Enthalpy",IOCBaseTableData!N43*$B$47+$C$47,IF(M$1="Temp",IOCBaseTableData!N43*SlopeTemp+InterTemp,IOCBaseTableData!N43*$B$46+$C$46)))</f>
        <v/>
      </c>
      <c r="N41" s="18" t="str">
        <f>IF(IOCBaseTableData!O43="","",IF(N$1="Enthalpy",IOCBaseTableData!O43*$B$47+$C$47,IF(N$1="Temp",IOCBaseTableData!O43*SlopeTemp+InterTemp,IOCBaseTableData!O43*$B$46+$C$46)))</f>
        <v/>
      </c>
      <c r="O41" s="18" t="str">
        <f>IF(IOCBaseTableData!P43="","",IF(O$1="Enthalpy",IOCBaseTableData!P43*$B$47+$C$47,IF(O$1="Temp",IOCBaseTableData!P43*SlopeTemp+InterTemp,IOCBaseTableData!P43*$B$46+$C$46)))</f>
        <v/>
      </c>
      <c r="P41" s="18" t="str">
        <f>IF(IOCBaseTableData!Q43="","",IF(P$1="Enthalpy",IOCBaseTableData!Q43*$B$47+$C$47,IF(P$1="Temp",IOCBaseTableData!Q43*SlopeTemp+InterTemp,IOCBaseTableData!Q43*$B$46+$C$46)))</f>
        <v/>
      </c>
      <c r="Q41" s="18" t="str">
        <f>IF(IOCBaseTableData!R43="","",IF(Q$1="Enthalpy",IOCBaseTableData!R43*$B$47+$C$47,IF(Q$1="Temp",IOCBaseTableData!R43*SlopeTemp+InterTemp,IOCBaseTableData!R43*$B$46+$C$46)))</f>
        <v/>
      </c>
      <c r="R41" s="18" t="str">
        <f>IF(IOCBaseTableData!S43="","",IF(R$1="Enthalpy",IOCBaseTableData!S43*$B$47+$C$47,IF(R$1="Temp",IOCBaseTableData!S43*SlopeTemp+InterTemp,IOCBaseTableData!S43*$B$46+$C$46)))</f>
        <v/>
      </c>
      <c r="S41" s="18" t="str">
        <f>IF(IOCBaseTableData!T43="","",IF(S$1="Enthalpy",IOCBaseTableData!T43*$B$47+$C$47,IF(S$1="Temp",IOCBaseTableData!T43*SlopeTemp+InterTemp,IOCBaseTableData!T43*$B$46+$C$46)))</f>
        <v/>
      </c>
      <c r="T41" s="18" t="str">
        <f>IF(IOCBaseTableData!U43="","",IF(T$1="Enthalpy",IOCBaseTableData!U43*$B$47+$C$47,IF(T$1="Temp",IOCBaseTableData!U43*SlopeTemp+InterTemp,IOCBaseTableData!U43*$B$46+$C$46)))</f>
        <v/>
      </c>
      <c r="U41" s="18" t="str">
        <f>IF(IOCBaseTableData!V43="","",IF(U$1="Enthalpy",IOCBaseTableData!V43*$B$47+$C$47,IF(U$1="Temp",IOCBaseTableData!V43*SlopeTemp+InterTemp,IOCBaseTableData!V43*$B$46+$C$46)))</f>
        <v/>
      </c>
      <c r="V41" s="18" t="str">
        <f>IF(IOCBaseTableData!W43="","",IF(V$1="Enthalpy",IOCBaseTableData!W43*$B$47+$C$47,IF(V$1="Temp",IOCBaseTableData!W43*SlopeTemp+InterTemp,IOCBaseTableData!W43*$B$46+$C$46)))</f>
        <v/>
      </c>
      <c r="W41" s="18" t="str">
        <f>IF(IOCBaseTableData!X43="","",IF(W$1="Enthalpy",IOCBaseTableData!X43*$B$47+$C$47,IF(W$1="Temp",IOCBaseTableData!X43*SlopeTemp+InterTemp,IOCBaseTableData!X43*$B$46+$C$46)))</f>
        <v/>
      </c>
      <c r="X41" s="18" t="str">
        <f>IF(IOCBaseTableData!Y43="","",IF(X$1="Enthalpy",IOCBaseTableData!Y43*$B$47+$C$47,IF(X$1="Temp",IOCBaseTableData!Y43*SlopeTemp+InterTemp,IOCBaseTableData!Y43*$B$46+$C$46)))</f>
        <v/>
      </c>
      <c r="Y41" s="18" t="str">
        <f>IF(IOCBaseTableData!Z43="","",IF(Y$1="Enthalpy",IOCBaseTableData!Z43*$B$47+$C$47,IF(Y$1="Temp",IOCBaseTableData!Z43*SlopeTemp+InterTemp,IOCBaseTableData!Z43*$B$46+$C$46)))</f>
        <v/>
      </c>
      <c r="Z41" s="18" t="str">
        <f>IF(IOCBaseTableData!AA43="","",IF(Z$1="Enthalpy",IOCBaseTableData!AA43*$B$47+$C$47,IF(Z$1="Temp",IOCBaseTableData!AA43*SlopeTemp+InterTemp,IOCBaseTableData!AA43*$B$46+$C$46)))</f>
        <v/>
      </c>
      <c r="AA41" s="18" t="str">
        <f>IF(IOCBaseTableData!AB43="","",IF(AA$1="Enthalpy",IOCBaseTableData!AB43*$B$47+$C$47,IF(AA$1="Temp",IOCBaseTableData!AB43*SlopeTemp+InterTemp,IOCBaseTableData!AB43*$B$46+$C$46)))</f>
        <v/>
      </c>
      <c r="AB41" s="18" t="str">
        <f>IF(IOCBaseTableData!AC43="","",IF(AB$1="Enthalpy",IOCBaseTableData!AC43*$B$47+$C$47,IF(AB$1="Temp",IOCBaseTableData!AC43*SlopeTemp+InterTemp,IOCBaseTableData!AC43*$B$46+$C$46)))</f>
        <v/>
      </c>
      <c r="AC41" s="18" t="str">
        <f>IF(IOCBaseTableData!AD43="","",IF(AC$1="Enthalpy",IOCBaseTableData!AD43*$B$47+$C$47,IF(AC$1="Temp",IOCBaseTableData!AD43*SlopeTemp+InterTemp,IOCBaseTableData!AD43*$B$46+$C$46)))</f>
        <v/>
      </c>
      <c r="AD41" s="18" t="str">
        <f>IF(IOCBaseTableData!AE43="","",IF(AD$1="Enthalpy",IOCBaseTableData!AE43*$B$47+$C$47,IF(AD$1="Temp",IOCBaseTableData!AE43*SlopeTemp+InterTemp,IOCBaseTableData!AE43*$B$46+$C$46)))</f>
        <v/>
      </c>
      <c r="AE41" s="18" t="str">
        <f>IF(IOCBaseTableData!AF43="","",IF(AE$1="Enthalpy",IOCBaseTableData!AF43*$B$47+$C$47,IF(AE$1="Temp",IOCBaseTableData!AF43*SlopeTemp+InterTemp,IOCBaseTableData!AF43*$B$46+$C$46)))</f>
        <v/>
      </c>
      <c r="AF41" s="18" t="str">
        <f>IF(IOCBaseTableData!AG43="","",IF(AF$1="Enthalpy",IOCBaseTableData!AG43*$B$47+$C$47,IF(AF$1="Temp",IOCBaseTableData!AG43*SlopeTemp+InterTemp,IOCBaseTableData!AG43*$B$46+$C$46)))</f>
        <v/>
      </c>
      <c r="AG41" s="18" t="str">
        <f>IF(IOCBaseTableData!AH43="","",IF(AG$1="Enthalpy",IOCBaseTableData!AH43*$B$47+$C$47,IF(AG$1="Temp",IOCBaseTableData!AH43*SlopeTemp+InterTemp,IOCBaseTableData!AH43*$B$46+$C$46)))</f>
        <v/>
      </c>
      <c r="AH41" s="18" t="str">
        <f>IF(IOCBaseTableData!AI43="","",IF(AH$1="Enthalpy",IOCBaseTableData!AI43*$B$47+$C$47,IF(AH$1="Temp",IOCBaseTableData!AI43*SlopeTemp+InterTemp,IOCBaseTableData!AI43*$B$46+$C$46)))</f>
        <v/>
      </c>
      <c r="AI41" s="18" t="str">
        <f>IF(IOCBaseTableData!AJ43="","",IF(AI$1="Enthalpy",IOCBaseTableData!AJ43*$B$47+$C$47,IF(AI$1="Temp",IOCBaseTableData!AJ43*SlopeTemp+InterTemp,IOCBaseTableData!AJ43*$B$46+$C$46)))</f>
        <v/>
      </c>
      <c r="AJ41" s="18" t="str">
        <f>IF(IOCBaseTableData!AK43="","",IF(AJ$1="Enthalpy",IOCBaseTableData!AK43*$B$47+$C$47,IF(AJ$1="Temp",IOCBaseTableData!AK43*SlopeTemp+InterTemp,IOCBaseTableData!AK43*$B$46+$C$46)))</f>
        <v/>
      </c>
    </row>
    <row r="42" spans="1:36" x14ac:dyDescent="0.15">
      <c r="A42" s="13" t="str">
        <f>IF(IOCBaseTableData!A44="","",IOCBaseTableData!A44)</f>
        <v/>
      </c>
      <c r="B42" s="18" t="str">
        <f>IF(IOCBaseTableData!C44="","",IF(B$1="Enthalpy",IOCBaseTableData!C44*$B$47+$C$47,IF(B$1="Temp",IOCBaseTableData!C44*SlopeTemp+InterTemp,IOCBaseTableData!C44*$B$46+$C$46)))</f>
        <v/>
      </c>
      <c r="C42" s="21" t="str">
        <f>IF(IOCBaseTableData!D44="","",IOCBaseTableData!D44)</f>
        <v/>
      </c>
      <c r="D42" s="18" t="str">
        <f>IF(IOCBaseTableData!E44="","",IF(D$1="Enthalpy",IOCBaseTableData!E44*$B$47+$C$47,IF(D$1="Temp",IOCBaseTableData!E44*SlopeTemp+InterTemp,IOCBaseTableData!E44*$B$46+$C$46)))</f>
        <v/>
      </c>
      <c r="E42" s="18" t="str">
        <f>IF(IOCBaseTableData!F44="","",IF(E$1="Enthalpy",IOCBaseTableData!F44*$B$47+$C$47,IF(E$1="Temp",IOCBaseTableData!F44*SlopeTemp+InterTemp,IOCBaseTableData!F44*$B$46+$C$46)))</f>
        <v/>
      </c>
      <c r="F42" s="18" t="str">
        <f>IF(IOCBaseTableData!G44="","",IF(F$1="Enthalpy",IOCBaseTableData!G44*$B$47+$C$47,IF(F$1="Temp",IOCBaseTableData!G44*SlopeTemp+InterTemp,IOCBaseTableData!G44*$B$46+$C$46)))</f>
        <v/>
      </c>
      <c r="G42" s="18" t="str">
        <f>IF(IOCBaseTableData!H44="","",IF(G$1="Enthalpy",IOCBaseTableData!H44*$B$47+$C$47,IF(G$1="Temp",IOCBaseTableData!H44*SlopeTemp+InterTemp,IOCBaseTableData!H44*$B$46+$C$46)))</f>
        <v/>
      </c>
      <c r="H42" s="18" t="str">
        <f>IF(IOCBaseTableData!I44="","",IF(H$1="Enthalpy",IOCBaseTableData!I44*$B$47+$C$47,IF(H$1="Temp",IOCBaseTableData!I44*SlopeTemp+InterTemp,IOCBaseTableData!I44*$B$46+$C$46)))</f>
        <v/>
      </c>
      <c r="I42" s="18" t="str">
        <f>IF(IOCBaseTableData!J44="","",IF(I$1="Enthalpy",IOCBaseTableData!J44*$B$47+$C$47,IF(I$1="Temp",IOCBaseTableData!J44*SlopeTemp+InterTemp,IOCBaseTableData!J44*$B$46+$C$46)))</f>
        <v/>
      </c>
      <c r="J42" s="18" t="str">
        <f>IF(IOCBaseTableData!K44="","",IF(J$1="Enthalpy",IOCBaseTableData!K44*$B$47+$C$47,IF(J$1="Temp",IOCBaseTableData!K44*SlopeTemp+InterTemp,IOCBaseTableData!K44*$B$46+$C$46)))</f>
        <v/>
      </c>
      <c r="K42" s="18" t="str">
        <f>IF(IOCBaseTableData!L44="","",IF(K$1="Enthalpy",IOCBaseTableData!L44*$B$47+$C$47,IF(K$1="Temp",IOCBaseTableData!L44*SlopeTemp+InterTemp,IOCBaseTableData!L44*$B$46+$C$46)))</f>
        <v/>
      </c>
      <c r="L42" s="18" t="str">
        <f>IF(IOCBaseTableData!M44="","",IF(L$1="Enthalpy",IOCBaseTableData!M44*$B$47+$C$47,IF(L$1="Temp",IOCBaseTableData!M44*SlopeTemp+InterTemp,IOCBaseTableData!M44*$B$46+$C$46)))</f>
        <v/>
      </c>
      <c r="M42" s="18" t="str">
        <f>IF(IOCBaseTableData!N44="","",IF(M$1="Enthalpy",IOCBaseTableData!N44*$B$47+$C$47,IF(M$1="Temp",IOCBaseTableData!N44*SlopeTemp+InterTemp,IOCBaseTableData!N44*$B$46+$C$46)))</f>
        <v/>
      </c>
      <c r="N42" s="18" t="str">
        <f>IF(IOCBaseTableData!O44="","",IF(N$1="Enthalpy",IOCBaseTableData!O44*$B$47+$C$47,IF(N$1="Temp",IOCBaseTableData!O44*SlopeTemp+InterTemp,IOCBaseTableData!O44*$B$46+$C$46)))</f>
        <v/>
      </c>
      <c r="O42" s="18" t="str">
        <f>IF(IOCBaseTableData!P44="","",IF(O$1="Enthalpy",IOCBaseTableData!P44*$B$47+$C$47,IF(O$1="Temp",IOCBaseTableData!P44*SlopeTemp+InterTemp,IOCBaseTableData!P44*$B$46+$C$46)))</f>
        <v/>
      </c>
      <c r="P42" s="18" t="str">
        <f>IF(IOCBaseTableData!Q44="","",IF(P$1="Enthalpy",IOCBaseTableData!Q44*$B$47+$C$47,IF(P$1="Temp",IOCBaseTableData!Q44*SlopeTemp+InterTemp,IOCBaseTableData!Q44*$B$46+$C$46)))</f>
        <v/>
      </c>
      <c r="Q42" s="18" t="str">
        <f>IF(IOCBaseTableData!R44="","",IF(Q$1="Enthalpy",IOCBaseTableData!R44*$B$47+$C$47,IF(Q$1="Temp",IOCBaseTableData!R44*SlopeTemp+InterTemp,IOCBaseTableData!R44*$B$46+$C$46)))</f>
        <v/>
      </c>
      <c r="R42" s="18" t="str">
        <f>IF(IOCBaseTableData!S44="","",IF(R$1="Enthalpy",IOCBaseTableData!S44*$B$47+$C$47,IF(R$1="Temp",IOCBaseTableData!S44*SlopeTemp+InterTemp,IOCBaseTableData!S44*$B$46+$C$46)))</f>
        <v/>
      </c>
      <c r="S42" s="18" t="str">
        <f>IF(IOCBaseTableData!T44="","",IF(S$1="Enthalpy",IOCBaseTableData!T44*$B$47+$C$47,IF(S$1="Temp",IOCBaseTableData!T44*SlopeTemp+InterTemp,IOCBaseTableData!T44*$B$46+$C$46)))</f>
        <v/>
      </c>
      <c r="T42" s="18" t="str">
        <f>IF(IOCBaseTableData!U44="","",IF(T$1="Enthalpy",IOCBaseTableData!U44*$B$47+$C$47,IF(T$1="Temp",IOCBaseTableData!U44*SlopeTemp+InterTemp,IOCBaseTableData!U44*$B$46+$C$46)))</f>
        <v/>
      </c>
      <c r="U42" s="18" t="str">
        <f>IF(IOCBaseTableData!V44="","",IF(U$1="Enthalpy",IOCBaseTableData!V44*$B$47+$C$47,IF(U$1="Temp",IOCBaseTableData!V44*SlopeTemp+InterTemp,IOCBaseTableData!V44*$B$46+$C$46)))</f>
        <v/>
      </c>
      <c r="V42" s="18" t="str">
        <f>IF(IOCBaseTableData!W44="","",IF(V$1="Enthalpy",IOCBaseTableData!W44*$B$47+$C$47,IF(V$1="Temp",IOCBaseTableData!W44*SlopeTemp+InterTemp,IOCBaseTableData!W44*$B$46+$C$46)))</f>
        <v/>
      </c>
      <c r="W42" s="18" t="str">
        <f>IF(IOCBaseTableData!X44="","",IF(W$1="Enthalpy",IOCBaseTableData!X44*$B$47+$C$47,IF(W$1="Temp",IOCBaseTableData!X44*SlopeTemp+InterTemp,IOCBaseTableData!X44*$B$46+$C$46)))</f>
        <v/>
      </c>
      <c r="X42" s="18" t="str">
        <f>IF(IOCBaseTableData!Y44="","",IF(X$1="Enthalpy",IOCBaseTableData!Y44*$B$47+$C$47,IF(X$1="Temp",IOCBaseTableData!Y44*SlopeTemp+InterTemp,IOCBaseTableData!Y44*$B$46+$C$46)))</f>
        <v/>
      </c>
      <c r="Y42" s="18" t="str">
        <f>IF(IOCBaseTableData!Z44="","",IF(Y$1="Enthalpy",IOCBaseTableData!Z44*$B$47+$C$47,IF(Y$1="Temp",IOCBaseTableData!Z44*SlopeTemp+InterTemp,IOCBaseTableData!Z44*$B$46+$C$46)))</f>
        <v/>
      </c>
      <c r="Z42" s="18" t="str">
        <f>IF(IOCBaseTableData!AA44="","",IF(Z$1="Enthalpy",IOCBaseTableData!AA44*$B$47+$C$47,IF(Z$1="Temp",IOCBaseTableData!AA44*SlopeTemp+InterTemp,IOCBaseTableData!AA44*$B$46+$C$46)))</f>
        <v/>
      </c>
      <c r="AA42" s="18" t="str">
        <f>IF(IOCBaseTableData!AB44="","",IF(AA$1="Enthalpy",IOCBaseTableData!AB44*$B$47+$C$47,IF(AA$1="Temp",IOCBaseTableData!AB44*SlopeTemp+InterTemp,IOCBaseTableData!AB44*$B$46+$C$46)))</f>
        <v/>
      </c>
      <c r="AB42" s="18" t="str">
        <f>IF(IOCBaseTableData!AC44="","",IF(AB$1="Enthalpy",IOCBaseTableData!AC44*$B$47+$C$47,IF(AB$1="Temp",IOCBaseTableData!AC44*SlopeTemp+InterTemp,IOCBaseTableData!AC44*$B$46+$C$46)))</f>
        <v/>
      </c>
      <c r="AC42" s="18" t="str">
        <f>IF(IOCBaseTableData!AD44="","",IF(AC$1="Enthalpy",IOCBaseTableData!AD44*$B$47+$C$47,IF(AC$1="Temp",IOCBaseTableData!AD44*SlopeTemp+InterTemp,IOCBaseTableData!AD44*$B$46+$C$46)))</f>
        <v/>
      </c>
      <c r="AD42" s="18" t="str">
        <f>IF(IOCBaseTableData!AE44="","",IF(AD$1="Enthalpy",IOCBaseTableData!AE44*$B$47+$C$47,IF(AD$1="Temp",IOCBaseTableData!AE44*SlopeTemp+InterTemp,IOCBaseTableData!AE44*$B$46+$C$46)))</f>
        <v/>
      </c>
      <c r="AE42" s="18" t="str">
        <f>IF(IOCBaseTableData!AF44="","",IF(AE$1="Enthalpy",IOCBaseTableData!AF44*$B$47+$C$47,IF(AE$1="Temp",IOCBaseTableData!AF44*SlopeTemp+InterTemp,IOCBaseTableData!AF44*$B$46+$C$46)))</f>
        <v/>
      </c>
      <c r="AF42" s="18" t="str">
        <f>IF(IOCBaseTableData!AG44="","",IF(AF$1="Enthalpy",IOCBaseTableData!AG44*$B$47+$C$47,IF(AF$1="Temp",IOCBaseTableData!AG44*SlopeTemp+InterTemp,IOCBaseTableData!AG44*$B$46+$C$46)))</f>
        <v/>
      </c>
      <c r="AG42" s="18" t="str">
        <f>IF(IOCBaseTableData!AH44="","",IF(AG$1="Enthalpy",IOCBaseTableData!AH44*$B$47+$C$47,IF(AG$1="Temp",IOCBaseTableData!AH44*SlopeTemp+InterTemp,IOCBaseTableData!AH44*$B$46+$C$46)))</f>
        <v/>
      </c>
      <c r="AH42" s="18" t="str">
        <f>IF(IOCBaseTableData!AI44="","",IF(AH$1="Enthalpy",IOCBaseTableData!AI44*$B$47+$C$47,IF(AH$1="Temp",IOCBaseTableData!AI44*SlopeTemp+InterTemp,IOCBaseTableData!AI44*$B$46+$C$46)))</f>
        <v/>
      </c>
      <c r="AI42" s="18" t="str">
        <f>IF(IOCBaseTableData!AJ44="","",IF(AI$1="Enthalpy",IOCBaseTableData!AJ44*$B$47+$C$47,IF(AI$1="Temp",IOCBaseTableData!AJ44*SlopeTemp+InterTemp,IOCBaseTableData!AJ44*$B$46+$C$46)))</f>
        <v/>
      </c>
      <c r="AJ42" s="18" t="str">
        <f>IF(IOCBaseTableData!AK44="","",IF(AJ$1="Enthalpy",IOCBaseTableData!AK44*$B$47+$C$47,IF(AJ$1="Temp",IOCBaseTableData!AK44*SlopeTemp+InterTemp,IOCBaseTableData!AK44*$B$46+$C$46)))</f>
        <v/>
      </c>
    </row>
    <row r="43" spans="1:36" x14ac:dyDescent="0.15">
      <c r="A43" s="13" t="str">
        <f>IF(IOCBaseTableData!A45="","",IOCBaseTableData!A45)</f>
        <v/>
      </c>
      <c r="B43" s="18" t="str">
        <f>IF(IOCBaseTableData!C45="","",IF(B$1="Enthalpy",IOCBaseTableData!C45*$B$47+$C$47,IF(B$1="Temp",IOCBaseTableData!C45*SlopeTemp+InterTemp,IOCBaseTableData!C45*$B$46+$C$46)))</f>
        <v/>
      </c>
      <c r="C43" s="21" t="str">
        <f>IF(IOCBaseTableData!D45="","",IOCBaseTableData!D45)</f>
        <v/>
      </c>
      <c r="D43" s="18" t="str">
        <f>IF(IOCBaseTableData!E45="","",IF(D$1="Enthalpy",IOCBaseTableData!E45*$B$47+$C$47,IF(D$1="Temp",IOCBaseTableData!E45*SlopeTemp+InterTemp,IOCBaseTableData!E45*$B$46+$C$46)))</f>
        <v/>
      </c>
      <c r="E43" s="18" t="str">
        <f>IF(IOCBaseTableData!F45="","",IF(E$1="Enthalpy",IOCBaseTableData!F45*$B$47+$C$47,IF(E$1="Temp",IOCBaseTableData!F45*SlopeTemp+InterTemp,IOCBaseTableData!F45*$B$46+$C$46)))</f>
        <v/>
      </c>
      <c r="F43" s="18" t="str">
        <f>IF(IOCBaseTableData!G45="","",IF(F$1="Enthalpy",IOCBaseTableData!G45*$B$47+$C$47,IF(F$1="Temp",IOCBaseTableData!G45*SlopeTemp+InterTemp,IOCBaseTableData!G45*$B$46+$C$46)))</f>
        <v/>
      </c>
      <c r="G43" s="18" t="str">
        <f>IF(IOCBaseTableData!H45="","",IF(G$1="Enthalpy",IOCBaseTableData!H45*$B$47+$C$47,IF(G$1="Temp",IOCBaseTableData!H45*SlopeTemp+InterTemp,IOCBaseTableData!H45*$B$46+$C$46)))</f>
        <v/>
      </c>
      <c r="H43" s="18" t="str">
        <f>IF(IOCBaseTableData!I45="","",IF(H$1="Enthalpy",IOCBaseTableData!I45*$B$47+$C$47,IF(H$1="Temp",IOCBaseTableData!I45*SlopeTemp+InterTemp,IOCBaseTableData!I45*$B$46+$C$46)))</f>
        <v/>
      </c>
      <c r="I43" s="18" t="str">
        <f>IF(IOCBaseTableData!J45="","",IF(I$1="Enthalpy",IOCBaseTableData!J45*$B$47+$C$47,IF(I$1="Temp",IOCBaseTableData!J45*SlopeTemp+InterTemp,IOCBaseTableData!J45*$B$46+$C$46)))</f>
        <v/>
      </c>
      <c r="J43" s="18" t="str">
        <f>IF(IOCBaseTableData!K45="","",IF(J$1="Enthalpy",IOCBaseTableData!K45*$B$47+$C$47,IF(J$1="Temp",IOCBaseTableData!K45*SlopeTemp+InterTemp,IOCBaseTableData!K45*$B$46+$C$46)))</f>
        <v/>
      </c>
      <c r="K43" s="18" t="str">
        <f>IF(IOCBaseTableData!L45="","",IF(K$1="Enthalpy",IOCBaseTableData!L45*$B$47+$C$47,IF(K$1="Temp",IOCBaseTableData!L45*SlopeTemp+InterTemp,IOCBaseTableData!L45*$B$46+$C$46)))</f>
        <v/>
      </c>
      <c r="L43" s="18" t="str">
        <f>IF(IOCBaseTableData!M45="","",IF(L$1="Enthalpy",IOCBaseTableData!M45*$B$47+$C$47,IF(L$1="Temp",IOCBaseTableData!M45*SlopeTemp+InterTemp,IOCBaseTableData!M45*$B$46+$C$46)))</f>
        <v/>
      </c>
      <c r="M43" s="18" t="str">
        <f>IF(IOCBaseTableData!N45="","",IF(M$1="Enthalpy",IOCBaseTableData!N45*$B$47+$C$47,IF(M$1="Temp",IOCBaseTableData!N45*SlopeTemp+InterTemp,IOCBaseTableData!N45*$B$46+$C$46)))</f>
        <v/>
      </c>
      <c r="N43" s="18" t="str">
        <f>IF(IOCBaseTableData!O45="","",IF(N$1="Enthalpy",IOCBaseTableData!O45*$B$47+$C$47,IF(N$1="Temp",IOCBaseTableData!O45*SlopeTemp+InterTemp,IOCBaseTableData!O45*$B$46+$C$46)))</f>
        <v/>
      </c>
      <c r="O43" s="18" t="str">
        <f>IF(IOCBaseTableData!P45="","",IF(O$1="Enthalpy",IOCBaseTableData!P45*$B$47+$C$47,IF(O$1="Temp",IOCBaseTableData!P45*SlopeTemp+InterTemp,IOCBaseTableData!P45*$B$46+$C$46)))</f>
        <v/>
      </c>
      <c r="P43" s="18" t="str">
        <f>IF(IOCBaseTableData!Q45="","",IF(P$1="Enthalpy",IOCBaseTableData!Q45*$B$47+$C$47,IF(P$1="Temp",IOCBaseTableData!Q45*SlopeTemp+InterTemp,IOCBaseTableData!Q45*$B$46+$C$46)))</f>
        <v/>
      </c>
      <c r="Q43" s="18" t="str">
        <f>IF(IOCBaseTableData!R45="","",IF(Q$1="Enthalpy",IOCBaseTableData!R45*$B$47+$C$47,IF(Q$1="Temp",IOCBaseTableData!R45*SlopeTemp+InterTemp,IOCBaseTableData!R45*$B$46+$C$46)))</f>
        <v/>
      </c>
      <c r="R43" s="18" t="str">
        <f>IF(IOCBaseTableData!S45="","",IF(R$1="Enthalpy",IOCBaseTableData!S45*$B$47+$C$47,IF(R$1="Temp",IOCBaseTableData!S45*SlopeTemp+InterTemp,IOCBaseTableData!S45*$B$46+$C$46)))</f>
        <v/>
      </c>
      <c r="S43" s="18" t="str">
        <f>IF(IOCBaseTableData!T45="","",IF(S$1="Enthalpy",IOCBaseTableData!T45*$B$47+$C$47,IF(S$1="Temp",IOCBaseTableData!T45*SlopeTemp+InterTemp,IOCBaseTableData!T45*$B$46+$C$46)))</f>
        <v/>
      </c>
      <c r="T43" s="18" t="str">
        <f>IF(IOCBaseTableData!U45="","",IF(T$1="Enthalpy",IOCBaseTableData!U45*$B$47+$C$47,IF(T$1="Temp",IOCBaseTableData!U45*SlopeTemp+InterTemp,IOCBaseTableData!U45*$B$46+$C$46)))</f>
        <v/>
      </c>
      <c r="U43" s="18" t="str">
        <f>IF(IOCBaseTableData!V45="","",IF(U$1="Enthalpy",IOCBaseTableData!V45*$B$47+$C$47,IF(U$1="Temp",IOCBaseTableData!V45*SlopeTemp+InterTemp,IOCBaseTableData!V45*$B$46+$C$46)))</f>
        <v/>
      </c>
      <c r="V43" s="18" t="str">
        <f>IF(IOCBaseTableData!W45="","",IF(V$1="Enthalpy",IOCBaseTableData!W45*$B$47+$C$47,IF(V$1="Temp",IOCBaseTableData!W45*SlopeTemp+InterTemp,IOCBaseTableData!W45*$B$46+$C$46)))</f>
        <v/>
      </c>
      <c r="W43" s="18" t="str">
        <f>IF(IOCBaseTableData!X45="","",IF(W$1="Enthalpy",IOCBaseTableData!X45*$B$47+$C$47,IF(W$1="Temp",IOCBaseTableData!X45*SlopeTemp+InterTemp,IOCBaseTableData!X45*$B$46+$C$46)))</f>
        <v/>
      </c>
      <c r="X43" s="18" t="str">
        <f>IF(IOCBaseTableData!Y45="","",IF(X$1="Enthalpy",IOCBaseTableData!Y45*$B$47+$C$47,IF(X$1="Temp",IOCBaseTableData!Y45*SlopeTemp+InterTemp,IOCBaseTableData!Y45*$B$46+$C$46)))</f>
        <v/>
      </c>
      <c r="Y43" s="18" t="str">
        <f>IF(IOCBaseTableData!Z45="","",IF(Y$1="Enthalpy",IOCBaseTableData!Z45*$B$47+$C$47,IF(Y$1="Temp",IOCBaseTableData!Z45*SlopeTemp+InterTemp,IOCBaseTableData!Z45*$B$46+$C$46)))</f>
        <v/>
      </c>
      <c r="Z43" s="18" t="str">
        <f>IF(IOCBaseTableData!AA45="","",IF(Z$1="Enthalpy",IOCBaseTableData!AA45*$B$47+$C$47,IF(Z$1="Temp",IOCBaseTableData!AA45*SlopeTemp+InterTemp,IOCBaseTableData!AA45*$B$46+$C$46)))</f>
        <v/>
      </c>
      <c r="AA43" s="18" t="str">
        <f>IF(IOCBaseTableData!AB45="","",IF(AA$1="Enthalpy",IOCBaseTableData!AB45*$B$47+$C$47,IF(AA$1="Temp",IOCBaseTableData!AB45*SlopeTemp+InterTemp,IOCBaseTableData!AB45*$B$46+$C$46)))</f>
        <v/>
      </c>
      <c r="AB43" s="18" t="str">
        <f>IF(IOCBaseTableData!AC45="","",IF(AB$1="Enthalpy",IOCBaseTableData!AC45*$B$47+$C$47,IF(AB$1="Temp",IOCBaseTableData!AC45*SlopeTemp+InterTemp,IOCBaseTableData!AC45*$B$46+$C$46)))</f>
        <v/>
      </c>
      <c r="AC43" s="18" t="str">
        <f>IF(IOCBaseTableData!AD45="","",IF(AC$1="Enthalpy",IOCBaseTableData!AD45*$B$47+$C$47,IF(AC$1="Temp",IOCBaseTableData!AD45*SlopeTemp+InterTemp,IOCBaseTableData!AD45*$B$46+$C$46)))</f>
        <v/>
      </c>
      <c r="AD43" s="18" t="str">
        <f>IF(IOCBaseTableData!AE45="","",IF(AD$1="Enthalpy",IOCBaseTableData!AE45*$B$47+$C$47,IF(AD$1="Temp",IOCBaseTableData!AE45*SlopeTemp+InterTemp,IOCBaseTableData!AE45*$B$46+$C$46)))</f>
        <v/>
      </c>
      <c r="AE43" s="18" t="str">
        <f>IF(IOCBaseTableData!AF45="","",IF(AE$1="Enthalpy",IOCBaseTableData!AF45*$B$47+$C$47,IF(AE$1="Temp",IOCBaseTableData!AF45*SlopeTemp+InterTemp,IOCBaseTableData!AF45*$B$46+$C$46)))</f>
        <v/>
      </c>
      <c r="AF43" s="18" t="str">
        <f>IF(IOCBaseTableData!AG45="","",IF(AF$1="Enthalpy",IOCBaseTableData!AG45*$B$47+$C$47,IF(AF$1="Temp",IOCBaseTableData!AG45*SlopeTemp+InterTemp,IOCBaseTableData!AG45*$B$46+$C$46)))</f>
        <v/>
      </c>
      <c r="AG43" s="18" t="str">
        <f>IF(IOCBaseTableData!AH45="","",IF(AG$1="Enthalpy",IOCBaseTableData!AH45*$B$47+$C$47,IF(AG$1="Temp",IOCBaseTableData!AH45*SlopeTemp+InterTemp,IOCBaseTableData!AH45*$B$46+$C$46)))</f>
        <v/>
      </c>
      <c r="AH43" s="18" t="str">
        <f>IF(IOCBaseTableData!AI45="","",IF(AH$1="Enthalpy",IOCBaseTableData!AI45*$B$47+$C$47,IF(AH$1="Temp",IOCBaseTableData!AI45*SlopeTemp+InterTemp,IOCBaseTableData!AI45*$B$46+$C$46)))</f>
        <v/>
      </c>
      <c r="AI43" s="18" t="str">
        <f>IF(IOCBaseTableData!AJ45="","",IF(AI$1="Enthalpy",IOCBaseTableData!AJ45*$B$47+$C$47,IF(AI$1="Temp",IOCBaseTableData!AJ45*SlopeTemp+InterTemp,IOCBaseTableData!AJ45*$B$46+$C$46)))</f>
        <v/>
      </c>
      <c r="AJ43" s="18" t="str">
        <f>IF(IOCBaseTableData!AK45="","",IF(AJ$1="Enthalpy",IOCBaseTableData!AK45*$B$47+$C$47,IF(AJ$1="Temp",IOCBaseTableData!AK45*SlopeTemp+InterTemp,IOCBaseTableData!AK45*$B$46+$C$46)))</f>
        <v/>
      </c>
    </row>
    <row r="44" spans="1:36" x14ac:dyDescent="0.15">
      <c r="A44" s="13" t="str">
        <f>IF(IOCBaseTableData!A46="","",IOCBaseTableData!A46)</f>
        <v/>
      </c>
      <c r="B44" s="18" t="str">
        <f>IF(IOCBaseTableData!C46="","",IF(B$1="Enthalpy",IOCBaseTableData!C46*$B$47+$C$47,IF(B$1="Temp",IOCBaseTableData!C46*SlopeTemp+InterTemp,IOCBaseTableData!C46*$B$46+$C$46)))</f>
        <v/>
      </c>
      <c r="C44" s="21" t="str">
        <f>IF(IOCBaseTableData!D46="","",IOCBaseTableData!D46)</f>
        <v/>
      </c>
      <c r="D44" s="18" t="str">
        <f>IF(IOCBaseTableData!E46="","",IF(D$1="Enthalpy",IOCBaseTableData!E46*$B$47+$C$47,IF(D$1="Temp",IOCBaseTableData!E46*SlopeTemp+InterTemp,IOCBaseTableData!E46*$B$46+$C$46)))</f>
        <v/>
      </c>
      <c r="E44" s="18" t="str">
        <f>IF(IOCBaseTableData!F46="","",IF(E$1="Enthalpy",IOCBaseTableData!F46*$B$47+$C$47,IF(E$1="Temp",IOCBaseTableData!F46*SlopeTemp+InterTemp,IOCBaseTableData!F46*$B$46+$C$46)))</f>
        <v/>
      </c>
      <c r="F44" s="18" t="str">
        <f>IF(IOCBaseTableData!G46="","",IF(F$1="Enthalpy",IOCBaseTableData!G46*$B$47+$C$47,IF(F$1="Temp",IOCBaseTableData!G46*SlopeTemp+InterTemp,IOCBaseTableData!G46*$B$46+$C$46)))</f>
        <v/>
      </c>
      <c r="G44" s="18" t="str">
        <f>IF(IOCBaseTableData!H46="","",IF(G$1="Enthalpy",IOCBaseTableData!H46*$B$47+$C$47,IF(G$1="Temp",IOCBaseTableData!H46*SlopeTemp+InterTemp,IOCBaseTableData!H46*$B$46+$C$46)))</f>
        <v/>
      </c>
      <c r="H44" s="18" t="str">
        <f>IF(IOCBaseTableData!I46="","",IF(H$1="Enthalpy",IOCBaseTableData!I46*$B$47+$C$47,IF(H$1="Temp",IOCBaseTableData!I46*SlopeTemp+InterTemp,IOCBaseTableData!I46*$B$46+$C$46)))</f>
        <v/>
      </c>
      <c r="I44" s="18" t="str">
        <f>IF(IOCBaseTableData!J46="","",IF(I$1="Enthalpy",IOCBaseTableData!J46*$B$47+$C$47,IF(I$1="Temp",IOCBaseTableData!J46*SlopeTemp+InterTemp,IOCBaseTableData!J46*$B$46+$C$46)))</f>
        <v/>
      </c>
      <c r="J44" s="18" t="str">
        <f>IF(IOCBaseTableData!K46="","",IF(J$1="Enthalpy",IOCBaseTableData!K46*$B$47+$C$47,IF(J$1="Temp",IOCBaseTableData!K46*SlopeTemp+InterTemp,IOCBaseTableData!K46*$B$46+$C$46)))</f>
        <v/>
      </c>
      <c r="K44" s="18" t="str">
        <f>IF(IOCBaseTableData!L46="","",IF(K$1="Enthalpy",IOCBaseTableData!L46*$B$47+$C$47,IF(K$1="Temp",IOCBaseTableData!L46*SlopeTemp+InterTemp,IOCBaseTableData!L46*$B$46+$C$46)))</f>
        <v/>
      </c>
      <c r="L44" s="18" t="str">
        <f>IF(IOCBaseTableData!M46="","",IF(L$1="Enthalpy",IOCBaseTableData!M46*$B$47+$C$47,IF(L$1="Temp",IOCBaseTableData!M46*SlopeTemp+InterTemp,IOCBaseTableData!M46*$B$46+$C$46)))</f>
        <v/>
      </c>
      <c r="M44" s="18" t="str">
        <f>IF(IOCBaseTableData!N46="","",IF(M$1="Enthalpy",IOCBaseTableData!N46*$B$47+$C$47,IF(M$1="Temp",IOCBaseTableData!N46*SlopeTemp+InterTemp,IOCBaseTableData!N46*$B$46+$C$46)))</f>
        <v/>
      </c>
      <c r="N44" s="18" t="str">
        <f>IF(IOCBaseTableData!O46="","",IF(N$1="Enthalpy",IOCBaseTableData!O46*$B$47+$C$47,IF(N$1="Temp",IOCBaseTableData!O46*SlopeTemp+InterTemp,IOCBaseTableData!O46*$B$46+$C$46)))</f>
        <v/>
      </c>
      <c r="O44" s="18" t="str">
        <f>IF(IOCBaseTableData!P46="","",IF(O$1="Enthalpy",IOCBaseTableData!P46*$B$47+$C$47,IF(O$1="Temp",IOCBaseTableData!P46*SlopeTemp+InterTemp,IOCBaseTableData!P46*$B$46+$C$46)))</f>
        <v/>
      </c>
      <c r="P44" s="18" t="str">
        <f>IF(IOCBaseTableData!Q46="","",IF(P$1="Enthalpy",IOCBaseTableData!Q46*$B$47+$C$47,IF(P$1="Temp",IOCBaseTableData!Q46*SlopeTemp+InterTemp,IOCBaseTableData!Q46*$B$46+$C$46)))</f>
        <v/>
      </c>
      <c r="Q44" s="18" t="str">
        <f>IF(IOCBaseTableData!R46="","",IF(Q$1="Enthalpy",IOCBaseTableData!R46*$B$47+$C$47,IF(Q$1="Temp",IOCBaseTableData!R46*SlopeTemp+InterTemp,IOCBaseTableData!R46*$B$46+$C$46)))</f>
        <v/>
      </c>
      <c r="R44" s="18" t="str">
        <f>IF(IOCBaseTableData!S46="","",IF(R$1="Enthalpy",IOCBaseTableData!S46*$B$47+$C$47,IF(R$1="Temp",IOCBaseTableData!S46*SlopeTemp+InterTemp,IOCBaseTableData!S46*$B$46+$C$46)))</f>
        <v/>
      </c>
      <c r="S44" s="18" t="str">
        <f>IF(IOCBaseTableData!T46="","",IF(S$1="Enthalpy",IOCBaseTableData!T46*$B$47+$C$47,IF(S$1="Temp",IOCBaseTableData!T46*SlopeTemp+InterTemp,IOCBaseTableData!T46*$B$46+$C$46)))</f>
        <v/>
      </c>
      <c r="T44" s="18" t="str">
        <f>IF(IOCBaseTableData!U46="","",IF(T$1="Enthalpy",IOCBaseTableData!U46*$B$47+$C$47,IF(T$1="Temp",IOCBaseTableData!U46*SlopeTemp+InterTemp,IOCBaseTableData!U46*$B$46+$C$46)))</f>
        <v/>
      </c>
      <c r="U44" s="18" t="str">
        <f>IF(IOCBaseTableData!V46="","",IF(U$1="Enthalpy",IOCBaseTableData!V46*$B$47+$C$47,IF(U$1="Temp",IOCBaseTableData!V46*SlopeTemp+InterTemp,IOCBaseTableData!V46*$B$46+$C$46)))</f>
        <v/>
      </c>
      <c r="V44" s="18" t="str">
        <f>IF(IOCBaseTableData!W46="","",IF(V$1="Enthalpy",IOCBaseTableData!W46*$B$47+$C$47,IF(V$1="Temp",IOCBaseTableData!W46*SlopeTemp+InterTemp,IOCBaseTableData!W46*$B$46+$C$46)))</f>
        <v/>
      </c>
      <c r="W44" s="18" t="str">
        <f>IF(IOCBaseTableData!X46="","",IF(W$1="Enthalpy",IOCBaseTableData!X46*$B$47+$C$47,IF(W$1="Temp",IOCBaseTableData!X46*SlopeTemp+InterTemp,IOCBaseTableData!X46*$B$46+$C$46)))</f>
        <v/>
      </c>
      <c r="X44" s="18" t="str">
        <f>IF(IOCBaseTableData!Y46="","",IF(X$1="Enthalpy",IOCBaseTableData!Y46*$B$47+$C$47,IF(X$1="Temp",IOCBaseTableData!Y46*SlopeTemp+InterTemp,IOCBaseTableData!Y46*$B$46+$C$46)))</f>
        <v/>
      </c>
      <c r="Y44" s="18" t="str">
        <f>IF(IOCBaseTableData!Z46="","",IF(Y$1="Enthalpy",IOCBaseTableData!Z46*$B$47+$C$47,IF(Y$1="Temp",IOCBaseTableData!Z46*SlopeTemp+InterTemp,IOCBaseTableData!Z46*$B$46+$C$46)))</f>
        <v/>
      </c>
      <c r="Z44" s="18" t="str">
        <f>IF(IOCBaseTableData!AA46="","",IF(Z$1="Enthalpy",IOCBaseTableData!AA46*$B$47+$C$47,IF(Z$1="Temp",IOCBaseTableData!AA46*SlopeTemp+InterTemp,IOCBaseTableData!AA46*$B$46+$C$46)))</f>
        <v/>
      </c>
      <c r="AA44" s="18" t="str">
        <f>IF(IOCBaseTableData!AB46="","",IF(AA$1="Enthalpy",IOCBaseTableData!AB46*$B$47+$C$47,IF(AA$1="Temp",IOCBaseTableData!AB46*SlopeTemp+InterTemp,IOCBaseTableData!AB46*$B$46+$C$46)))</f>
        <v/>
      </c>
      <c r="AB44" s="18" t="str">
        <f>IF(IOCBaseTableData!AC46="","",IF(AB$1="Enthalpy",IOCBaseTableData!AC46*$B$47+$C$47,IF(AB$1="Temp",IOCBaseTableData!AC46*SlopeTemp+InterTemp,IOCBaseTableData!AC46*$B$46+$C$46)))</f>
        <v/>
      </c>
      <c r="AC44" s="18" t="str">
        <f>IF(IOCBaseTableData!AD46="","",IF(AC$1="Enthalpy",IOCBaseTableData!AD46*$B$47+$C$47,IF(AC$1="Temp",IOCBaseTableData!AD46*SlopeTemp+InterTemp,IOCBaseTableData!AD46*$B$46+$C$46)))</f>
        <v/>
      </c>
      <c r="AD44" s="18" t="str">
        <f>IF(IOCBaseTableData!AE46="","",IF(AD$1="Enthalpy",IOCBaseTableData!AE46*$B$47+$C$47,IF(AD$1="Temp",IOCBaseTableData!AE46*SlopeTemp+InterTemp,IOCBaseTableData!AE46*$B$46+$C$46)))</f>
        <v/>
      </c>
      <c r="AE44" s="18" t="str">
        <f>IF(IOCBaseTableData!AF46="","",IF(AE$1="Enthalpy",IOCBaseTableData!AF46*$B$47+$C$47,IF(AE$1="Temp",IOCBaseTableData!AF46*SlopeTemp+InterTemp,IOCBaseTableData!AF46*$B$46+$C$46)))</f>
        <v/>
      </c>
      <c r="AF44" s="18" t="str">
        <f>IF(IOCBaseTableData!AG46="","",IF(AF$1="Enthalpy",IOCBaseTableData!AG46*$B$47+$C$47,IF(AF$1="Temp",IOCBaseTableData!AG46*SlopeTemp+InterTemp,IOCBaseTableData!AG46*$B$46+$C$46)))</f>
        <v/>
      </c>
      <c r="AG44" s="18" t="str">
        <f>IF(IOCBaseTableData!AH46="","",IF(AG$1="Enthalpy",IOCBaseTableData!AH46*$B$47+$C$47,IF(AG$1="Temp",IOCBaseTableData!AH46*SlopeTemp+InterTemp,IOCBaseTableData!AH46*$B$46+$C$46)))</f>
        <v/>
      </c>
      <c r="AH44" s="18" t="str">
        <f>IF(IOCBaseTableData!AI46="","",IF(AH$1="Enthalpy",IOCBaseTableData!AI46*$B$47+$C$47,IF(AH$1="Temp",IOCBaseTableData!AI46*SlopeTemp+InterTemp,IOCBaseTableData!AI46*$B$46+$C$46)))</f>
        <v/>
      </c>
      <c r="AI44" s="18" t="str">
        <f>IF(IOCBaseTableData!AJ46="","",IF(AI$1="Enthalpy",IOCBaseTableData!AJ46*$B$47+$C$47,IF(AI$1="Temp",IOCBaseTableData!AJ46*SlopeTemp+InterTemp,IOCBaseTableData!AJ46*$B$46+$C$46)))</f>
        <v/>
      </c>
      <c r="AJ44" s="18" t="str">
        <f>IF(IOCBaseTableData!AK46="","",IF(AJ$1="Enthalpy",IOCBaseTableData!AK46*$B$47+$C$47,IF(AJ$1="Temp",IOCBaseTableData!AK46*SlopeTemp+InterTemp,IOCBaseTableData!AK46*$B$46+$C$46)))</f>
        <v/>
      </c>
    </row>
    <row r="45" spans="1:36" x14ac:dyDescent="0.15">
      <c r="B45" s="5" t="s">
        <v>14</v>
      </c>
      <c r="C45" s="5" t="s">
        <v>15</v>
      </c>
    </row>
    <row r="46" spans="1:36" x14ac:dyDescent="0.15">
      <c r="A46" s="16" t="s">
        <v>211</v>
      </c>
      <c r="B46" s="20">
        <v>3600</v>
      </c>
      <c r="C46" s="20">
        <v>0</v>
      </c>
    </row>
    <row r="47" spans="1:36" x14ac:dyDescent="0.15">
      <c r="A47" s="16" t="s">
        <v>18</v>
      </c>
      <c r="B47" s="20">
        <v>0.85984497999999998</v>
      </c>
      <c r="C47" s="20">
        <v>0</v>
      </c>
    </row>
    <row r="48" spans="1:36" x14ac:dyDescent="0.15">
      <c r="A48" s="16" t="s">
        <v>19</v>
      </c>
      <c r="B48" s="20">
        <v>1</v>
      </c>
      <c r="C48" s="20">
        <v>-273.14999999999998</v>
      </c>
    </row>
  </sheetData>
  <dataConsolidate/>
  <phoneticPr fontId="7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34"/>
  <sheetViews>
    <sheetView workbookViewId="0">
      <selection activeCell="A10" sqref="A5:A10"/>
    </sheetView>
  </sheetViews>
  <sheetFormatPr defaultRowHeight="8.25" x14ac:dyDescent="0.15"/>
  <cols>
    <col min="1" max="1" width="13.28515625" style="5" bestFit="1" customWidth="1"/>
    <col min="2" max="16384" width="9.140625" style="5"/>
  </cols>
  <sheetData>
    <row r="1" spans="1:20" x14ac:dyDescent="0.15">
      <c r="A1" s="4"/>
      <c r="C1" s="5" t="s">
        <v>184</v>
      </c>
      <c r="D1" s="5" t="s">
        <v>185</v>
      </c>
      <c r="E1" s="5" t="s">
        <v>186</v>
      </c>
      <c r="F1" s="5" t="s">
        <v>187</v>
      </c>
      <c r="G1" s="5" t="s">
        <v>188</v>
      </c>
      <c r="H1" s="5" t="s">
        <v>189</v>
      </c>
      <c r="I1" s="5" t="s">
        <v>190</v>
      </c>
      <c r="J1" s="5" t="s">
        <v>191</v>
      </c>
      <c r="K1" s="5" t="s">
        <v>192</v>
      </c>
      <c r="L1" s="5" t="s">
        <v>193</v>
      </c>
      <c r="M1" s="5" t="s">
        <v>194</v>
      </c>
      <c r="N1" s="5" t="s">
        <v>195</v>
      </c>
      <c r="O1" s="5" t="s">
        <v>196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</row>
    <row r="3" spans="1:20" x14ac:dyDescent="0.15">
      <c r="A3" s="6" t="s">
        <v>2</v>
      </c>
    </row>
    <row r="5" spans="1:20" x14ac:dyDescent="0.15">
      <c r="A5" s="5" t="s">
        <v>173</v>
      </c>
      <c r="C5" s="5">
        <v>134.44666251858001</v>
      </c>
      <c r="D5" s="5">
        <v>5.9827389752630501E-2</v>
      </c>
      <c r="E5" s="5">
        <v>75.992637578208701</v>
      </c>
      <c r="F5" s="5">
        <v>9.4821536850305996</v>
      </c>
      <c r="G5" s="5">
        <v>1.2512353100351601</v>
      </c>
      <c r="H5" s="5">
        <v>2.9656716105102601</v>
      </c>
      <c r="I5" s="5">
        <v>1.1754008565584799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1.8063179681288701E-2</v>
      </c>
      <c r="P5" s="5">
        <v>0</v>
      </c>
      <c r="Q5" s="5">
        <v>0</v>
      </c>
      <c r="R5" s="5">
        <v>0</v>
      </c>
      <c r="S5" s="5">
        <v>40.576006793820902</v>
      </c>
      <c r="T5" s="5">
        <v>0</v>
      </c>
    </row>
    <row r="6" spans="1:20" x14ac:dyDescent="0.15">
      <c r="A6" s="5" t="s">
        <v>174</v>
      </c>
      <c r="C6" s="5">
        <v>25.573507552974501</v>
      </c>
      <c r="D6" s="5">
        <v>0.87662211416777502</v>
      </c>
      <c r="E6" s="5">
        <v>16.311927787631099</v>
      </c>
      <c r="F6" s="5">
        <v>3.65401979428914E-2</v>
      </c>
      <c r="G6" s="5">
        <v>3.0831454716165801E-2</v>
      </c>
      <c r="H6" s="5">
        <v>0.74564141314558097</v>
      </c>
      <c r="I6" s="5">
        <v>0.174532497455339</v>
      </c>
      <c r="J6" s="5">
        <v>1.1878603177009801E-2</v>
      </c>
      <c r="K6" s="5">
        <v>1.53253994226912E-3</v>
      </c>
      <c r="L6" s="5">
        <v>0</v>
      </c>
      <c r="M6" s="5">
        <v>0</v>
      </c>
      <c r="N6" s="5">
        <v>1.40598029826001E-2</v>
      </c>
      <c r="O6" s="5">
        <v>7.6689834450545903E-3</v>
      </c>
      <c r="P6" s="5">
        <v>0</v>
      </c>
      <c r="Q6" s="5">
        <v>1.1446128907373701E-3</v>
      </c>
      <c r="R6" s="5">
        <v>0</v>
      </c>
      <c r="S6" s="5">
        <v>8.0617248840705695</v>
      </c>
      <c r="T6" s="5">
        <v>0</v>
      </c>
    </row>
    <row r="7" spans="1:20" x14ac:dyDescent="0.15">
      <c r="A7" s="5" t="s">
        <v>175</v>
      </c>
      <c r="C7" s="5">
        <v>35.994143484820398</v>
      </c>
      <c r="D7" s="5">
        <v>9.0893959026061598E-12</v>
      </c>
      <c r="E7" s="5">
        <v>0</v>
      </c>
      <c r="F7" s="5">
        <v>2.0240770313040501E-2</v>
      </c>
      <c r="G7" s="5">
        <v>1.70785170431247E-2</v>
      </c>
      <c r="H7" s="5">
        <v>0.96248807407526504</v>
      </c>
      <c r="I7" s="5">
        <v>0.77623374802639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0.29024331467862802</v>
      </c>
      <c r="P7" s="5">
        <v>30.076684725086601</v>
      </c>
      <c r="Q7" s="5">
        <v>9.6364036518761201E-2</v>
      </c>
      <c r="R7" s="5">
        <v>0</v>
      </c>
      <c r="S7" s="5">
        <v>2.6944468616420201</v>
      </c>
      <c r="T7" s="5">
        <v>0</v>
      </c>
    </row>
    <row r="8" spans="1:20" x14ac:dyDescent="0.15">
      <c r="A8" s="5" t="s">
        <v>176</v>
      </c>
      <c r="C8" s="5">
        <v>4.2388736116727896</v>
      </c>
      <c r="D8" s="5">
        <v>0.49110443885952099</v>
      </c>
      <c r="E8" s="5">
        <v>0</v>
      </c>
      <c r="F8" s="5">
        <v>2.41819238505005E-3</v>
      </c>
      <c r="G8" s="5">
        <v>2.0403936818068598E-3</v>
      </c>
      <c r="H8" s="5">
        <v>0.114989760539438</v>
      </c>
      <c r="I8" s="5">
        <v>9.2737702640048797E-2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3.4659352487619699E-2</v>
      </c>
      <c r="P8" s="5">
        <v>3.59277436895723</v>
      </c>
      <c r="Q8" s="5">
        <v>4.7041141037821796E-3</v>
      </c>
      <c r="R8" s="5">
        <v>0</v>
      </c>
      <c r="S8" s="5">
        <v>0.26786666343024002</v>
      </c>
      <c r="T8" s="5">
        <v>0</v>
      </c>
    </row>
    <row r="9" spans="1:20" x14ac:dyDescent="0.15">
      <c r="A9" s="5" t="s">
        <v>177</v>
      </c>
      <c r="C9" s="5">
        <v>19.266588059186901</v>
      </c>
      <c r="D9" s="5">
        <v>1.9220036947621499</v>
      </c>
      <c r="E9" s="5">
        <v>0</v>
      </c>
      <c r="F9" s="5">
        <v>9.6179766830211594E-2</v>
      </c>
      <c r="G9" s="5">
        <v>1.28502566460388E-2</v>
      </c>
      <c r="H9" s="5">
        <v>0.40659711733104897</v>
      </c>
      <c r="I9" s="5">
        <v>0.36384441747444801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13.693471791357499</v>
      </c>
      <c r="Q9" s="5">
        <v>3.0860332492698098E-2</v>
      </c>
      <c r="R9" s="5">
        <v>0</v>
      </c>
      <c r="S9" s="5">
        <v>1.0786541397955201</v>
      </c>
      <c r="T9" s="5">
        <v>0</v>
      </c>
    </row>
    <row r="10" spans="1:20" x14ac:dyDescent="0.15">
      <c r="A10" s="5" t="s">
        <v>178</v>
      </c>
      <c r="C10" s="5">
        <v>20.544483908880402</v>
      </c>
      <c r="D10" s="5">
        <v>0.73444312962239999</v>
      </c>
      <c r="E10" s="5">
        <v>12.997485409367</v>
      </c>
      <c r="F10" s="5">
        <v>0.110840840600003</v>
      </c>
      <c r="G10" s="5">
        <v>3.5970757497113898E-2</v>
      </c>
      <c r="H10" s="5">
        <v>0.45169575436745502</v>
      </c>
      <c r="I10" s="5">
        <v>2.1046549090075899E-2</v>
      </c>
      <c r="J10" s="5">
        <v>2.15579007256466E-2</v>
      </c>
      <c r="K10" s="5">
        <v>1.1919996018243601E-3</v>
      </c>
      <c r="L10" s="5">
        <v>2.2125517500986298E-2</v>
      </c>
      <c r="M10" s="5">
        <v>1.5680378288775099E-2</v>
      </c>
      <c r="N10" s="5">
        <v>2.1871246673250298E-3</v>
      </c>
      <c r="O10" s="5">
        <v>5.9648854563409898E-3</v>
      </c>
      <c r="P10" s="5">
        <v>0</v>
      </c>
      <c r="Q10" s="5">
        <v>7.4021769795167294E-2</v>
      </c>
      <c r="R10" s="5">
        <v>0</v>
      </c>
      <c r="S10" s="5">
        <v>6.7856891280137299</v>
      </c>
      <c r="T10" s="5">
        <v>4.8713231226784698E-2</v>
      </c>
    </row>
    <row r="11" spans="1:20" x14ac:dyDescent="0.15">
      <c r="A11" s="5" t="s">
        <v>202</v>
      </c>
      <c r="C11" s="5">
        <v>149.211067665135</v>
      </c>
      <c r="D11" s="5">
        <v>0.92290593188980796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0.21748104010114799</v>
      </c>
      <c r="R11" s="5">
        <v>112.961234728455</v>
      </c>
      <c r="S11" s="5">
        <v>36.032369139704201</v>
      </c>
      <c r="T11" s="5">
        <v>0</v>
      </c>
    </row>
    <row r="12" spans="1:20" x14ac:dyDescent="0.15">
      <c r="A12" s="5" t="s">
        <v>203</v>
      </c>
      <c r="C12" s="5">
        <v>9.7695871671240404</v>
      </c>
      <c r="D12" s="5">
        <v>0.95784153988924603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2.0532858842441999E-2</v>
      </c>
      <c r="S12" s="5">
        <v>9.7490543082816004</v>
      </c>
      <c r="T12" s="5">
        <v>0</v>
      </c>
    </row>
    <row r="26" spans="1:20" x14ac:dyDescent="0.15">
      <c r="A26" s="6" t="s">
        <v>3</v>
      </c>
    </row>
    <row r="28" spans="1:20" x14ac:dyDescent="0.15">
      <c r="A28" s="5" t="s">
        <v>204</v>
      </c>
      <c r="C28" s="5">
        <v>109.12190703042501</v>
      </c>
      <c r="D28" s="5">
        <v>0.26225738427281198</v>
      </c>
      <c r="E28" s="5">
        <v>103.52066627709701</v>
      </c>
      <c r="F28" s="5">
        <v>0</v>
      </c>
      <c r="G28" s="5">
        <v>0</v>
      </c>
      <c r="H28" s="5">
        <v>0.436031082288802</v>
      </c>
      <c r="I28" s="5">
        <v>0</v>
      </c>
      <c r="J28" s="5">
        <v>0.31233610343991502</v>
      </c>
      <c r="K28" s="5">
        <v>6.7509501330117697E-2</v>
      </c>
      <c r="L28" s="5">
        <v>0</v>
      </c>
      <c r="M28" s="5">
        <v>0</v>
      </c>
      <c r="N28" s="5">
        <v>0.13841022687739099</v>
      </c>
      <c r="O28" s="5">
        <v>4.2138228380225101E-2</v>
      </c>
      <c r="P28" s="5">
        <v>4.5821719564157899</v>
      </c>
      <c r="Q28" s="5">
        <v>0</v>
      </c>
      <c r="R28" s="5">
        <v>0</v>
      </c>
      <c r="S28" s="5">
        <v>0</v>
      </c>
      <c r="T28" s="5">
        <v>0</v>
      </c>
    </row>
    <row r="29" spans="1:20" x14ac:dyDescent="0.15">
      <c r="A29" s="5" t="s">
        <v>205</v>
      </c>
      <c r="C29" s="5">
        <v>13.6305204978663</v>
      </c>
      <c r="D29" s="5">
        <v>0.42254382922321898</v>
      </c>
      <c r="E29" s="5">
        <v>0</v>
      </c>
      <c r="F29" s="5">
        <v>0</v>
      </c>
      <c r="G29" s="5">
        <v>0</v>
      </c>
      <c r="H29" s="5">
        <v>4.3491317969813199</v>
      </c>
      <c r="I29" s="5">
        <v>2.28981423507182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6.9917028097813496</v>
      </c>
      <c r="T29" s="5">
        <v>0</v>
      </c>
    </row>
    <row r="30" spans="1:20" x14ac:dyDescent="0.15">
      <c r="A30" s="5" t="s">
        <v>206</v>
      </c>
      <c r="C30" s="5">
        <v>14.6342202981036</v>
      </c>
      <c r="D30" s="5">
        <v>9.1745104491309806E-2</v>
      </c>
      <c r="E30" s="5">
        <v>0.10985247550556</v>
      </c>
      <c r="F30" s="5">
        <v>8.2067695477577605</v>
      </c>
      <c r="G30" s="5">
        <v>1.5089781337417301</v>
      </c>
      <c r="H30" s="5">
        <v>0</v>
      </c>
      <c r="I30" s="5">
        <v>0</v>
      </c>
      <c r="J30" s="5">
        <v>0</v>
      </c>
      <c r="K30" s="5">
        <v>0.15250454020764501</v>
      </c>
      <c r="L30" s="5">
        <v>8.6096456375559405E-2</v>
      </c>
      <c r="M30" s="5">
        <v>0.10502366309245301</v>
      </c>
      <c r="N30" s="5">
        <v>3.7005872491438702E-4</v>
      </c>
      <c r="O30" s="5">
        <v>0.193726533415578</v>
      </c>
      <c r="P30" s="5">
        <v>0</v>
      </c>
      <c r="Q30" s="5">
        <v>0</v>
      </c>
      <c r="R30" s="5">
        <v>0</v>
      </c>
      <c r="S30" s="5">
        <v>4.4546313591999303</v>
      </c>
      <c r="T30" s="5">
        <v>0.24256800551101401</v>
      </c>
    </row>
    <row r="31" spans="1:20" x14ac:dyDescent="0.15">
      <c r="A31" s="5" t="s">
        <v>207</v>
      </c>
      <c r="C31" s="5">
        <v>83.062684799387796</v>
      </c>
      <c r="D31" s="5">
        <v>0.660227848954276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22.669176118170199</v>
      </c>
      <c r="Q31" s="5">
        <v>0</v>
      </c>
      <c r="R31" s="5">
        <v>0</v>
      </c>
      <c r="S31" s="5">
        <v>60.393508681217597</v>
      </c>
      <c r="T31" s="5">
        <v>0</v>
      </c>
    </row>
    <row r="32" spans="1:20" x14ac:dyDescent="0.15">
      <c r="A32" s="5" t="s">
        <v>208</v>
      </c>
      <c r="C32" s="5">
        <v>50.284068628261799</v>
      </c>
      <c r="D32" s="5">
        <v>0.55257500911523805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21.562060816484301</v>
      </c>
      <c r="Q32" s="5">
        <v>0</v>
      </c>
      <c r="R32" s="5">
        <v>0</v>
      </c>
      <c r="S32" s="5">
        <v>28.722007811777502</v>
      </c>
      <c r="T32" s="5">
        <v>0</v>
      </c>
    </row>
    <row r="33" spans="1:20" x14ac:dyDescent="0.15">
      <c r="A33" s="5" t="s">
        <v>209</v>
      </c>
      <c r="C33" s="5">
        <v>113.419432233626</v>
      </c>
      <c r="D33" s="5">
        <v>0.91860649910595904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-2.7309852157486601E-15</v>
      </c>
      <c r="Q33" s="5">
        <v>0.42457590590229399</v>
      </c>
      <c r="R33" s="5">
        <v>113.511289085901</v>
      </c>
      <c r="S33" s="5">
        <v>-0.51642721824785798</v>
      </c>
      <c r="T33" s="5">
        <v>0</v>
      </c>
    </row>
    <row r="34" spans="1:20" x14ac:dyDescent="0.15">
      <c r="A34" s="5" t="s">
        <v>210</v>
      </c>
      <c r="C34" s="5">
        <v>2.0752343461941698</v>
      </c>
      <c r="D34" s="5">
        <v>1.0153704524828999</v>
      </c>
      <c r="E34" s="5">
        <v>1.21390994138091</v>
      </c>
      <c r="F34" s="5">
        <v>0.111981103654946</v>
      </c>
      <c r="G34" s="5">
        <v>1.5310329022472501E-2</v>
      </c>
      <c r="H34" s="5">
        <v>4.7903259501718899E-2</v>
      </c>
      <c r="I34" s="5">
        <v>1.58121851119307E-2</v>
      </c>
      <c r="J34" s="5">
        <v>3.8280111336891798E-4</v>
      </c>
      <c r="K34" s="5">
        <v>3.0670550930068699E-5</v>
      </c>
      <c r="L34" s="5">
        <v>2.6056762237891101E-4</v>
      </c>
      <c r="M34" s="5">
        <v>1.84664557044864E-4</v>
      </c>
      <c r="N34" s="5">
        <v>1.7834801783651199E-4</v>
      </c>
      <c r="O34" s="5">
        <v>3.6355659865619798E-4</v>
      </c>
      <c r="P34" s="5">
        <v>0</v>
      </c>
      <c r="Q34" s="5">
        <v>0</v>
      </c>
      <c r="R34" s="5">
        <v>0</v>
      </c>
      <c r="S34" s="5">
        <v>0.63229616191721305</v>
      </c>
      <c r="T34" s="5">
        <v>5.7368560254428399E-4</v>
      </c>
    </row>
  </sheetData>
  <phoneticPr fontId="7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4"/>
  <sheetViews>
    <sheetView workbookViewId="0">
      <selection sqref="A1:E6"/>
    </sheetView>
  </sheetViews>
  <sheetFormatPr defaultRowHeight="12.75" x14ac:dyDescent="0.2"/>
  <cols>
    <col min="1" max="1" width="3.85546875" style="1" customWidth="1"/>
    <col min="2" max="2" width="61.28515625" style="7" bestFit="1" customWidth="1"/>
    <col min="3" max="3" width="7.7109375" style="1" bestFit="1" customWidth="1"/>
    <col min="4" max="4" width="3.7109375" style="1" bestFit="1" customWidth="1"/>
    <col min="5" max="5" width="24.7109375" style="1" bestFit="1" customWidth="1"/>
    <col min="6" max="6" width="9.140625" style="1"/>
    <col min="7" max="7" width="21.42578125" style="1" customWidth="1"/>
    <col min="8" max="8" width="13" style="1" bestFit="1" customWidth="1"/>
    <col min="9" max="9" width="5" style="1" customWidth="1"/>
    <col min="10" max="16384" width="9.140625" style="1"/>
  </cols>
  <sheetData>
    <row r="1" spans="1:9" x14ac:dyDescent="0.2">
      <c r="A1" s="207" t="s">
        <v>213</v>
      </c>
      <c r="B1" s="208" t="s">
        <v>214</v>
      </c>
      <c r="C1" s="205">
        <v>2.1</v>
      </c>
      <c r="D1" s="205">
        <v>10</v>
      </c>
      <c r="E1" s="205" t="s">
        <v>215</v>
      </c>
      <c r="G1" s="204" t="s">
        <v>4</v>
      </c>
      <c r="H1" s="205">
        <v>416.58839444444402</v>
      </c>
      <c r="I1" s="206" t="s">
        <v>221</v>
      </c>
    </row>
    <row r="2" spans="1:9" x14ac:dyDescent="0.2">
      <c r="A2" s="205" t="s">
        <v>213</v>
      </c>
      <c r="B2" s="208" t="s">
        <v>216</v>
      </c>
      <c r="C2" s="205">
        <v>1.44</v>
      </c>
      <c r="D2" s="205">
        <v>20</v>
      </c>
      <c r="E2" s="205" t="s">
        <v>215</v>
      </c>
      <c r="G2" s="204" t="s">
        <v>5</v>
      </c>
      <c r="H2" s="205">
        <v>244.954495833333</v>
      </c>
      <c r="I2" s="206" t="s">
        <v>221</v>
      </c>
    </row>
    <row r="3" spans="1:9" x14ac:dyDescent="0.2">
      <c r="A3" s="205" t="s">
        <v>213</v>
      </c>
      <c r="B3" s="208" t="s">
        <v>217</v>
      </c>
      <c r="C3" s="205">
        <v>0.02</v>
      </c>
      <c r="D3" s="205">
        <v>30</v>
      </c>
      <c r="E3" s="205" t="s">
        <v>215</v>
      </c>
      <c r="G3" s="204" t="s">
        <v>6</v>
      </c>
      <c r="H3" s="205">
        <v>22.5032059027778</v>
      </c>
      <c r="I3" s="205" t="s">
        <v>222</v>
      </c>
    </row>
    <row r="4" spans="1:9" x14ac:dyDescent="0.2">
      <c r="A4" s="205" t="s">
        <v>148</v>
      </c>
      <c r="B4" s="208" t="s">
        <v>218</v>
      </c>
      <c r="C4" s="205">
        <v>298.14999999999998</v>
      </c>
      <c r="D4" s="205">
        <v>40</v>
      </c>
      <c r="E4" s="205" t="s">
        <v>215</v>
      </c>
      <c r="G4" s="204" t="s">
        <v>7</v>
      </c>
      <c r="H4" s="205">
        <v>23.658644791666699</v>
      </c>
      <c r="I4" s="205" t="s">
        <v>222</v>
      </c>
    </row>
    <row r="5" spans="1:9" x14ac:dyDescent="0.2">
      <c r="A5" s="205" t="s">
        <v>148</v>
      </c>
      <c r="B5" s="208" t="s">
        <v>219</v>
      </c>
      <c r="C5" s="205">
        <v>298.14999999999998</v>
      </c>
      <c r="D5" s="205">
        <v>50</v>
      </c>
      <c r="E5" s="205" t="s">
        <v>215</v>
      </c>
      <c r="G5" s="204" t="s">
        <v>8</v>
      </c>
      <c r="H5" s="205">
        <v>3.0448385416666701</v>
      </c>
      <c r="I5" s="205" t="s">
        <v>222</v>
      </c>
    </row>
    <row r="6" spans="1:9" x14ac:dyDescent="0.2">
      <c r="A6" s="205" t="s">
        <v>148</v>
      </c>
      <c r="B6" s="208" t="s">
        <v>220</v>
      </c>
      <c r="C6" s="205">
        <v>298.14999999999998</v>
      </c>
      <c r="D6" s="205">
        <v>60</v>
      </c>
      <c r="E6" s="205" t="s">
        <v>215</v>
      </c>
      <c r="G6" s="204" t="s">
        <v>9</v>
      </c>
      <c r="H6" s="205">
        <v>50.793311458333299</v>
      </c>
      <c r="I6" s="205" t="s">
        <v>222</v>
      </c>
    </row>
    <row r="7" spans="1:9" x14ac:dyDescent="0.2">
      <c r="A7" s="205"/>
      <c r="B7" s="208"/>
      <c r="C7" s="205"/>
      <c r="D7" s="205"/>
      <c r="E7" s="205"/>
      <c r="G7" s="204" t="s">
        <v>122</v>
      </c>
      <c r="H7" s="205">
        <v>50.793311458333299</v>
      </c>
      <c r="I7" s="206" t="s">
        <v>222</v>
      </c>
    </row>
    <row r="8" spans="1:9" x14ac:dyDescent="0.2">
      <c r="A8" s="205"/>
      <c r="B8" s="208"/>
      <c r="C8" s="205"/>
      <c r="D8" s="205"/>
      <c r="E8" s="205"/>
      <c r="G8" s="204" t="s">
        <v>123</v>
      </c>
      <c r="H8" s="205">
        <v>50.793311458333299</v>
      </c>
      <c r="I8" s="206" t="s">
        <v>222</v>
      </c>
    </row>
    <row r="9" spans="1:9" x14ac:dyDescent="0.2">
      <c r="A9" s="205"/>
      <c r="B9" s="208"/>
      <c r="C9" s="205"/>
      <c r="D9" s="205"/>
      <c r="E9" s="205"/>
      <c r="G9" s="204" t="s">
        <v>124</v>
      </c>
      <c r="H9" s="205">
        <v>50.793311458333299</v>
      </c>
      <c r="I9" s="206" t="s">
        <v>222</v>
      </c>
    </row>
    <row r="10" spans="1:9" x14ac:dyDescent="0.2">
      <c r="A10" s="205"/>
      <c r="B10" s="208"/>
      <c r="C10" s="205"/>
      <c r="D10" s="205"/>
      <c r="E10" s="205"/>
      <c r="G10" s="204" t="s">
        <v>125</v>
      </c>
      <c r="H10" s="205">
        <v>50.793311458333299</v>
      </c>
      <c r="I10" s="206" t="s">
        <v>222</v>
      </c>
    </row>
    <row r="11" spans="1:9" x14ac:dyDescent="0.2">
      <c r="A11" s="205"/>
      <c r="B11" s="208"/>
      <c r="C11" s="205"/>
      <c r="D11" s="205"/>
      <c r="E11" s="205"/>
      <c r="G11" s="204" t="s">
        <v>133</v>
      </c>
      <c r="H11" s="205">
        <v>1</v>
      </c>
      <c r="I11" s="206" t="s">
        <v>223</v>
      </c>
    </row>
    <row r="12" spans="1:9" x14ac:dyDescent="0.2">
      <c r="A12" s="205"/>
      <c r="B12" s="208"/>
      <c r="C12" s="205"/>
      <c r="D12" s="205"/>
      <c r="E12" s="205"/>
    </row>
    <row r="13" spans="1:9" x14ac:dyDescent="0.2">
      <c r="A13" s="205"/>
      <c r="B13" s="208"/>
      <c r="C13" s="205"/>
      <c r="D13" s="205"/>
      <c r="E13" s="205"/>
    </row>
    <row r="14" spans="1:9" x14ac:dyDescent="0.2">
      <c r="A14" s="205"/>
      <c r="B14" s="208"/>
      <c r="C14" s="205"/>
      <c r="D14" s="205"/>
      <c r="E14" s="205"/>
    </row>
    <row r="15" spans="1:9" x14ac:dyDescent="0.2">
      <c r="A15" s="205"/>
      <c r="B15" s="208"/>
      <c r="C15" s="205"/>
      <c r="D15" s="205"/>
      <c r="E15" s="205"/>
    </row>
    <row r="16" spans="1:9" x14ac:dyDescent="0.2">
      <c r="A16" s="205"/>
      <c r="B16" s="208"/>
      <c r="C16" s="205"/>
      <c r="D16" s="205"/>
      <c r="E16" s="205"/>
    </row>
    <row r="17" spans="1:5" x14ac:dyDescent="0.2">
      <c r="A17" s="205"/>
      <c r="B17" s="208"/>
      <c r="C17" s="205"/>
      <c r="D17" s="205"/>
      <c r="E17" s="205"/>
    </row>
    <row r="18" spans="1:5" x14ac:dyDescent="0.2">
      <c r="A18" s="205"/>
      <c r="B18" s="208"/>
      <c r="C18" s="205"/>
      <c r="D18" s="205"/>
      <c r="E18" s="205"/>
    </row>
    <row r="19" spans="1:5" x14ac:dyDescent="0.2">
      <c r="A19" s="205"/>
      <c r="B19" s="208"/>
      <c r="C19" s="205"/>
      <c r="D19" s="205"/>
      <c r="E19" s="205"/>
    </row>
    <row r="20" spans="1:5" x14ac:dyDescent="0.2">
      <c r="A20" s="205"/>
      <c r="B20" s="208"/>
      <c r="C20" s="205"/>
      <c r="D20" s="205"/>
      <c r="E20" s="205"/>
    </row>
    <row r="21" spans="1:5" x14ac:dyDescent="0.2">
      <c r="A21" s="205"/>
      <c r="B21" s="208"/>
      <c r="C21" s="205"/>
      <c r="D21" s="205"/>
      <c r="E21" s="205"/>
    </row>
    <row r="22" spans="1:5" x14ac:dyDescent="0.2">
      <c r="A22" s="205"/>
      <c r="B22" s="208"/>
      <c r="C22" s="205"/>
      <c r="D22" s="205"/>
      <c r="E22" s="205"/>
    </row>
    <row r="23" spans="1:5" x14ac:dyDescent="0.2">
      <c r="A23" s="205"/>
      <c r="B23" s="208"/>
      <c r="C23" s="205"/>
      <c r="D23" s="205"/>
      <c r="E23" s="205"/>
    </row>
    <row r="24" spans="1:5" x14ac:dyDescent="0.2">
      <c r="A24" s="205"/>
      <c r="B24" s="208"/>
      <c r="C24" s="205"/>
      <c r="D24" s="205"/>
      <c r="E24" s="205"/>
    </row>
  </sheetData>
  <phoneticPr fontId="7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3"/>
  <sheetViews>
    <sheetView topLeftCell="C1" workbookViewId="0">
      <selection activeCell="D3" sqref="D3"/>
    </sheetView>
  </sheetViews>
  <sheetFormatPr defaultRowHeight="12.75" x14ac:dyDescent="0.2"/>
  <cols>
    <col min="1" max="1" width="48.28515625" bestFit="1" customWidth="1"/>
    <col min="2" max="2" width="37.5703125" customWidth="1"/>
    <col min="3" max="3" width="25.28515625" customWidth="1"/>
    <col min="4" max="4" width="39.7109375" customWidth="1"/>
    <col min="5" max="5" width="23.140625" bestFit="1" customWidth="1"/>
    <col min="6" max="6" width="35.42578125" customWidth="1"/>
  </cols>
  <sheetData>
    <row r="1" spans="1:6" ht="15" x14ac:dyDescent="0.25">
      <c r="A1" s="149" t="s">
        <v>33</v>
      </c>
      <c r="B1" s="150" t="s">
        <v>34</v>
      </c>
      <c r="C1" s="152" t="s">
        <v>35</v>
      </c>
      <c r="D1" s="155" t="s">
        <v>71</v>
      </c>
      <c r="E1" s="152" t="s">
        <v>35</v>
      </c>
      <c r="F1" s="152" t="s">
        <v>96</v>
      </c>
    </row>
    <row r="2" spans="1:6" x14ac:dyDescent="0.2">
      <c r="A2" s="151" t="str">
        <f>IF(MEB!SelectedLanguage="English",B2,IF(MEB!SelectedLanguage="Deutsch",D2,C2))</f>
        <v>{zh}</v>
      </c>
      <c r="B2" s="151" t="s">
        <v>61</v>
      </c>
      <c r="C2" s="153" t="s">
        <v>62</v>
      </c>
      <c r="D2" s="156" t="s">
        <v>72</v>
      </c>
      <c r="E2" s="153" t="s">
        <v>62</v>
      </c>
      <c r="F2" s="153" t="s">
        <v>99</v>
      </c>
    </row>
    <row r="3" spans="1:6" x14ac:dyDescent="0.2">
      <c r="A3" s="151" t="str">
        <f>IF(MEB!SelectedLanguage="English",B3,IF(MEB!SelectedLanguage="Deutsch",D3,C3))</f>
        <v>安钢3#高炉</v>
      </c>
      <c r="B3" s="151" t="s">
        <v>149</v>
      </c>
      <c r="C3" s="154" t="s">
        <v>150</v>
      </c>
      <c r="D3" s="156" t="s">
        <v>151</v>
      </c>
      <c r="E3" s="154" t="s">
        <v>150</v>
      </c>
      <c r="F3" s="156" t="s">
        <v>151</v>
      </c>
    </row>
    <row r="4" spans="1:6" x14ac:dyDescent="0.2">
      <c r="A4" s="151" t="str">
        <f>IF(MEB!SelectedLanguage="English",B4,IF(MEB!SelectedLanguage="Deutsch",D4,C4))</f>
        <v>计算号:</v>
      </c>
      <c r="B4" s="151" t="s">
        <v>20</v>
      </c>
      <c r="C4" s="154" t="s">
        <v>40</v>
      </c>
      <c r="D4" s="156" t="s">
        <v>73</v>
      </c>
      <c r="E4" s="154" t="s">
        <v>40</v>
      </c>
      <c r="F4" s="154" t="s">
        <v>100</v>
      </c>
    </row>
    <row r="5" spans="1:6" x14ac:dyDescent="0.2">
      <c r="A5" s="151" t="str">
        <f>IF(MEB!SelectedLanguage="English",B5,IF(MEB!SelectedLanguage="Deutsch",D5,C5))</f>
        <v>计算时间:</v>
      </c>
      <c r="B5" s="151" t="s">
        <v>32</v>
      </c>
      <c r="C5" s="154" t="s">
        <v>41</v>
      </c>
      <c r="D5" s="156" t="s">
        <v>74</v>
      </c>
      <c r="E5" s="154" t="s">
        <v>41</v>
      </c>
      <c r="F5" s="154" t="s">
        <v>101</v>
      </c>
    </row>
    <row r="6" spans="1:6" x14ac:dyDescent="0.2">
      <c r="A6" s="151" t="str">
        <f>IF(MEB!SelectedLanguage="English",B6,IF(MEB!SelectedLanguage="Deutsch",D6,C6))</f>
        <v>出铁</v>
      </c>
      <c r="B6" s="151" t="s">
        <v>36</v>
      </c>
      <c r="C6" s="154" t="s">
        <v>42</v>
      </c>
      <c r="D6" s="156" t="s">
        <v>75</v>
      </c>
      <c r="E6" s="154" t="s">
        <v>42</v>
      </c>
      <c r="F6" s="154" t="s">
        <v>102</v>
      </c>
    </row>
    <row r="7" spans="1:6" x14ac:dyDescent="0.2">
      <c r="A7" s="151" t="str">
        <f>IF(MEB!SelectedLanguage="English",B7,IF(MEB!SelectedLanguage="Deutsch",D7,C7))</f>
        <v>从</v>
      </c>
      <c r="B7" s="151" t="s">
        <v>37</v>
      </c>
      <c r="C7" s="154" t="s">
        <v>43</v>
      </c>
      <c r="D7" s="156" t="s">
        <v>76</v>
      </c>
      <c r="E7" s="154" t="s">
        <v>43</v>
      </c>
      <c r="F7" s="154" t="s">
        <v>103</v>
      </c>
    </row>
    <row r="8" spans="1:6" x14ac:dyDescent="0.2">
      <c r="A8" s="151" t="str">
        <f>IF(MEB!SelectedLanguage="English",B8,IF(MEB!SelectedLanguage="Deutsch",D8,C8))</f>
        <v>至</v>
      </c>
      <c r="B8" s="151" t="s">
        <v>38</v>
      </c>
      <c r="C8" s="154" t="s">
        <v>44</v>
      </c>
      <c r="D8" s="156" t="s">
        <v>77</v>
      </c>
      <c r="E8" s="154" t="s">
        <v>44</v>
      </c>
      <c r="F8" s="154" t="s">
        <v>104</v>
      </c>
    </row>
    <row r="9" spans="1:6" x14ac:dyDescent="0.2">
      <c r="A9" s="151" t="str">
        <f>IF(MEB!SelectedLanguage="English",B9,IF(MEB!SelectedLanguage="Deutsch",D9,C9))</f>
        <v>料批</v>
      </c>
      <c r="B9" s="151" t="s">
        <v>39</v>
      </c>
      <c r="C9" s="154" t="s">
        <v>45</v>
      </c>
      <c r="D9" s="156" t="s">
        <v>78</v>
      </c>
      <c r="E9" s="154" t="s">
        <v>45</v>
      </c>
      <c r="F9" s="154" t="s">
        <v>105</v>
      </c>
    </row>
    <row r="10" spans="1:6" x14ac:dyDescent="0.2">
      <c r="A10" s="151" t="str">
        <f>IF(MEB!SelectedLanguage="English",B10,IF(MEB!SelectedLanguage="Deutsch",D10,C10))</f>
        <v>物料输入</v>
      </c>
      <c r="B10" s="151" t="s">
        <v>11</v>
      </c>
      <c r="C10" s="154" t="s">
        <v>53</v>
      </c>
      <c r="D10" s="156" t="s">
        <v>11</v>
      </c>
      <c r="E10" s="154" t="s">
        <v>53</v>
      </c>
      <c r="F10" s="154" t="s">
        <v>106</v>
      </c>
    </row>
    <row r="11" spans="1:6" x14ac:dyDescent="0.2">
      <c r="A11" s="151" t="str">
        <f>IF(MEB!SelectedLanguage="English",B11,IF(MEB!SelectedLanguage="Deutsch",D11,C11))</f>
        <v>合计</v>
      </c>
      <c r="B11" s="151" t="s">
        <v>21</v>
      </c>
      <c r="C11" s="154" t="s">
        <v>138</v>
      </c>
      <c r="D11" s="156" t="s">
        <v>79</v>
      </c>
      <c r="E11" s="154" t="s">
        <v>46</v>
      </c>
      <c r="F11" s="154" t="s">
        <v>107</v>
      </c>
    </row>
    <row r="12" spans="1:6" x14ac:dyDescent="0.2">
      <c r="A12" s="151" t="str">
        <f>IF(MEB!SelectedLanguage="English",B12,IF(MEB!SelectedLanguage="Deutsch",D12,C12))</f>
        <v>物料输出</v>
      </c>
      <c r="B12" s="151" t="s">
        <v>12</v>
      </c>
      <c r="C12" s="154" t="s">
        <v>52</v>
      </c>
      <c r="D12" s="156" t="s">
        <v>12</v>
      </c>
      <c r="E12" s="154" t="s">
        <v>52</v>
      </c>
      <c r="F12" s="154" t="s">
        <v>108</v>
      </c>
    </row>
    <row r="13" spans="1:6" x14ac:dyDescent="0.2">
      <c r="A13" s="151" t="str">
        <f>IF(MEB!SelectedLanguage="English",B13,IF(MEB!SelectedLanguage="Deutsch",D13,C13))</f>
        <v>合计</v>
      </c>
      <c r="B13" s="151" t="s">
        <v>21</v>
      </c>
      <c r="C13" s="154" t="s">
        <v>47</v>
      </c>
      <c r="D13" s="156" t="s">
        <v>79</v>
      </c>
      <c r="E13" s="154" t="s">
        <v>47</v>
      </c>
      <c r="F13" s="154" t="s">
        <v>107</v>
      </c>
    </row>
    <row r="14" spans="1:6" x14ac:dyDescent="0.2">
      <c r="A14" s="151" t="str">
        <f>IF(MEB!SelectedLanguage="English",B14,IF(MEB!SelectedLanguage="Deutsch",D14,C14))</f>
        <v>炉顶煤气:</v>
      </c>
      <c r="B14" s="151" t="s">
        <v>128</v>
      </c>
      <c r="C14" s="154" t="s">
        <v>48</v>
      </c>
      <c r="D14" s="156" t="s">
        <v>80</v>
      </c>
      <c r="E14" s="154" t="s">
        <v>48</v>
      </c>
      <c r="F14" s="154" t="s">
        <v>109</v>
      </c>
    </row>
    <row r="15" spans="1:6" x14ac:dyDescent="0.2">
      <c r="A15" s="151" t="str">
        <f>IF(MEB!SelectedLanguage="English",B15,IF(MEB!SelectedLanguage="Deutsch",D15,C15))</f>
        <v>热风:</v>
      </c>
      <c r="B15" s="151" t="s">
        <v>131</v>
      </c>
      <c r="C15" s="154" t="s">
        <v>49</v>
      </c>
      <c r="D15" s="156" t="s">
        <v>81</v>
      </c>
      <c r="E15" s="154" t="s">
        <v>49</v>
      </c>
      <c r="F15" s="154" t="s">
        <v>110</v>
      </c>
    </row>
    <row r="16" spans="1:6" x14ac:dyDescent="0.2">
      <c r="A16" s="151" t="str">
        <f>IF(MEB!SelectedLanguage="English",B16,IF(MEB!SelectedLanguage="Deutsch",D16,C16))</f>
        <v>压力</v>
      </c>
      <c r="B16" s="151" t="s">
        <v>31</v>
      </c>
      <c r="C16" s="154" t="s">
        <v>50</v>
      </c>
      <c r="D16" s="156" t="s">
        <v>82</v>
      </c>
      <c r="E16" s="154" t="s">
        <v>50</v>
      </c>
      <c r="F16" s="154" t="s">
        <v>111</v>
      </c>
    </row>
    <row r="17" spans="1:6" x14ac:dyDescent="0.2">
      <c r="A17" s="151" t="str">
        <f>IF(MEB!SelectedLanguage="English",B17,IF(MEB!SelectedLanguage="Deutsch",D17,C17))</f>
        <v>热损失:</v>
      </c>
      <c r="B17" s="151" t="s">
        <v>129</v>
      </c>
      <c r="C17" s="154" t="s">
        <v>51</v>
      </c>
      <c r="D17" s="156" t="s">
        <v>83</v>
      </c>
      <c r="E17" s="154" t="s">
        <v>51</v>
      </c>
      <c r="F17" s="154" t="s">
        <v>112</v>
      </c>
    </row>
    <row r="18" spans="1:6" x14ac:dyDescent="0.2">
      <c r="A18" s="151" t="str">
        <f>IF(MEB!SelectedLanguage="English",B18,IF(MEB!SelectedLanguage="Deutsch",D18,C18))</f>
        <v>质量&amp;能量平衡报表</v>
      </c>
      <c r="B18" s="151" t="s">
        <v>54</v>
      </c>
      <c r="C18" s="154" t="s">
        <v>64</v>
      </c>
      <c r="D18" s="156" t="s">
        <v>84</v>
      </c>
      <c r="E18" s="154" t="s">
        <v>64</v>
      </c>
      <c r="F18" s="154" t="s">
        <v>113</v>
      </c>
    </row>
    <row r="19" spans="1:6" x14ac:dyDescent="0.2">
      <c r="A19" s="151" t="str">
        <f>IF(MEB!SelectedLanguage="English",B19,IF(MEB!SelectedLanguage="Deutsch",D19,C19))</f>
        <v>输入 /输出检测报表</v>
      </c>
      <c r="B19" s="151" t="s">
        <v>55</v>
      </c>
      <c r="C19" s="154" t="s">
        <v>139</v>
      </c>
      <c r="D19" s="156" t="s">
        <v>93</v>
      </c>
      <c r="E19" s="154" t="s">
        <v>70</v>
      </c>
      <c r="F19" s="154" t="s">
        <v>114</v>
      </c>
    </row>
    <row r="20" spans="1:6" x14ac:dyDescent="0.2">
      <c r="A20" s="151" t="str">
        <f>IF(MEB!SelectedLanguage="English",B20,IF(MEB!SelectedLanguage="Deutsch",D20,C20))</f>
        <v>绝对偏差</v>
      </c>
      <c r="B20" s="151" t="s">
        <v>58</v>
      </c>
      <c r="C20" s="154" t="s">
        <v>65</v>
      </c>
      <c r="D20" s="156" t="s">
        <v>94</v>
      </c>
      <c r="E20" s="154" t="s">
        <v>65</v>
      </c>
      <c r="F20" s="154" t="s">
        <v>115</v>
      </c>
    </row>
    <row r="21" spans="1:6" x14ac:dyDescent="0.2">
      <c r="A21" s="151" t="str">
        <f>IF(MEB!SelectedLanguage="English",B21,IF(MEB!SelectedLanguage="Deutsch",D21,C21))</f>
        <v>相对偏差</v>
      </c>
      <c r="B21" s="151" t="s">
        <v>59</v>
      </c>
      <c r="C21" s="154" t="s">
        <v>66</v>
      </c>
      <c r="D21" s="156" t="s">
        <v>95</v>
      </c>
      <c r="E21" s="154" t="s">
        <v>66</v>
      </c>
      <c r="F21" s="154" t="s">
        <v>116</v>
      </c>
    </row>
    <row r="22" spans="1:6" x14ac:dyDescent="0.2">
      <c r="A22" s="151" t="str">
        <f>IF(MEB!SelectedLanguage="English",B22,IF(MEB!SelectedLanguage="Deutsch",D22,C22))</f>
        <v>理论原料量(kg/thm)</v>
      </c>
      <c r="B22" s="151" t="s">
        <v>132</v>
      </c>
      <c r="C22" s="154" t="s">
        <v>140</v>
      </c>
      <c r="D22" s="156" t="s">
        <v>85</v>
      </c>
      <c r="E22" s="154" t="s">
        <v>69</v>
      </c>
      <c r="F22" s="154" t="s">
        <v>98</v>
      </c>
    </row>
    <row r="23" spans="1:6" x14ac:dyDescent="0.2">
      <c r="A23" s="151" t="str">
        <f>IF(MEB!SelectedLanguage="English",B23,IF(MEB!SelectedLanguage="Deutsch",D23,C23))</f>
        <v>误差限</v>
      </c>
      <c r="B23" s="151" t="s">
        <v>60</v>
      </c>
      <c r="C23" s="154" t="s">
        <v>141</v>
      </c>
      <c r="D23" s="156" t="s">
        <v>86</v>
      </c>
      <c r="E23" s="154" t="s">
        <v>67</v>
      </c>
      <c r="F23" s="154" t="s">
        <v>117</v>
      </c>
    </row>
    <row r="24" spans="1:6" x14ac:dyDescent="0.2">
      <c r="A24" s="151" t="str">
        <f>IF(MEB!SelectedLanguage="English",B24,IF(MEB!SelectedLanguage="Deutsch",D24,C24))</f>
        <v>发热值</v>
      </c>
      <c r="B24" s="151" t="s">
        <v>63</v>
      </c>
      <c r="C24" s="154" t="s">
        <v>143</v>
      </c>
      <c r="D24" s="156" t="s">
        <v>87</v>
      </c>
      <c r="E24" s="154" t="s">
        <v>68</v>
      </c>
      <c r="F24" s="154" t="s">
        <v>118</v>
      </c>
    </row>
    <row r="25" spans="1:6" x14ac:dyDescent="0.2">
      <c r="A25" s="151" t="str">
        <f>IF(MEB!SelectedLanguage="English",B25,IF(MEB!SelectedLanguage="Deutsch",D25,C25))</f>
        <v>kg/tHM</v>
      </c>
      <c r="B25" s="151" t="s">
        <v>1</v>
      </c>
      <c r="C25" s="153" t="s">
        <v>137</v>
      </c>
      <c r="D25" s="156" t="s">
        <v>88</v>
      </c>
      <c r="E25" s="153"/>
      <c r="F25" s="153" t="s">
        <v>97</v>
      </c>
    </row>
    <row r="26" spans="1:6" x14ac:dyDescent="0.2">
      <c r="A26" s="151" t="str">
        <f>IF(MEB!SelectedLanguage="English",B26,IF(MEB!SelectedLanguage="Deutsch",D26,C26))</f>
        <v>炉渣碱度B2</v>
      </c>
      <c r="B26" s="151" t="s">
        <v>89</v>
      </c>
      <c r="C26" s="154" t="s">
        <v>142</v>
      </c>
      <c r="D26" s="156" t="s">
        <v>90</v>
      </c>
      <c r="E26" s="153"/>
      <c r="F26" s="153" t="s">
        <v>119</v>
      </c>
    </row>
    <row r="27" spans="1:6" x14ac:dyDescent="0.2">
      <c r="A27" s="151" t="str">
        <f>IF(MEB!SelectedLanguage="English",B27,IF(MEB!SelectedLanguage="Deutsch",D27,C27))</f>
        <v>误差限</v>
      </c>
      <c r="B27" s="151" t="s">
        <v>57</v>
      </c>
      <c r="C27" s="154" t="s">
        <v>141</v>
      </c>
      <c r="D27" s="156" t="s">
        <v>91</v>
      </c>
      <c r="E27" s="153"/>
      <c r="F27" s="153" t="s">
        <v>120</v>
      </c>
    </row>
    <row r="28" spans="1:6" x14ac:dyDescent="0.2">
      <c r="A28" s="151" t="str">
        <f>IF(MEB!SelectedLanguage="English",B28,IF(MEB!SelectedLanguage="Deutsch",D28,C28))</f>
        <v>修正率</v>
      </c>
      <c r="B28" s="151" t="s">
        <v>56</v>
      </c>
      <c r="C28" s="154" t="s">
        <v>147</v>
      </c>
      <c r="D28" s="156" t="s">
        <v>92</v>
      </c>
      <c r="E28" s="153"/>
      <c r="F28" s="153" t="s">
        <v>121</v>
      </c>
    </row>
    <row r="29" spans="1:6" x14ac:dyDescent="0.2">
      <c r="A29" s="151" t="str">
        <f>IF(MEB!SelectedLanguage="English",B29,IF(MEB!SelectedLanguage="Deutsch",D29,C29))</f>
        <v>炉顶煤气（含齿轮箱用N2）</v>
      </c>
      <c r="B29" s="151" t="s">
        <v>130</v>
      </c>
      <c r="C29" s="213" t="s">
        <v>144</v>
      </c>
      <c r="D29" s="156"/>
    </row>
    <row r="30" spans="1:6" x14ac:dyDescent="0.2">
      <c r="A30" s="151" t="str">
        <f>IF(MEB!SelectedLanguage="English",B30,IF(MEB!SelectedLanguage="Deutsch",D30,C30))</f>
        <v>流量</v>
      </c>
      <c r="B30" s="151" t="s">
        <v>126</v>
      </c>
      <c r="C30" s="213" t="s">
        <v>145</v>
      </c>
      <c r="D30" s="156"/>
    </row>
    <row r="31" spans="1:6" x14ac:dyDescent="0.2">
      <c r="A31" s="151" t="str">
        <f>IF(MEB!SelectedLanguage="English",B31,IF(MEB!SelectedLanguage="Deutsch",D31,C31))</f>
        <v>齿轮箱用N2</v>
      </c>
      <c r="B31" s="151" t="s">
        <v>127</v>
      </c>
      <c r="C31" s="213" t="s">
        <v>146</v>
      </c>
      <c r="D31" s="156"/>
    </row>
    <row r="32" spans="1:6" x14ac:dyDescent="0.2">
      <c r="A32" s="151" t="str">
        <f>IF(MEB!SelectedLanguage="English",B32,IF(MEB!SelectedLanguage="Deutsch",D32,C32))</f>
        <v>kg/tHM</v>
      </c>
      <c r="B32" s="151" t="s">
        <v>1</v>
      </c>
      <c r="C32" s="151" t="s">
        <v>1</v>
      </c>
      <c r="D32" s="151" t="s">
        <v>1</v>
      </c>
      <c r="E32" s="153"/>
      <c r="F32" s="153" t="s">
        <v>97</v>
      </c>
    </row>
    <row r="33" spans="1:6" x14ac:dyDescent="0.2">
      <c r="A33" s="151" t="str">
        <f>IF(MEB!SelectedLanguage="English",B33,IF(MEB!SelectedLanguage="Deutsch",D33,C33))</f>
        <v>理论原料量(kg/t铁水)</v>
      </c>
      <c r="B33" s="151" t="s">
        <v>132</v>
      </c>
      <c r="C33" s="213" t="s">
        <v>69</v>
      </c>
      <c r="D33" s="156" t="s">
        <v>136</v>
      </c>
      <c r="E33" s="154" t="s">
        <v>69</v>
      </c>
      <c r="F33" s="154" t="s">
        <v>98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"/>
  <sheetViews>
    <sheetView workbookViewId="0">
      <selection activeCell="C17" sqref="C17"/>
    </sheetView>
  </sheetViews>
  <sheetFormatPr defaultRowHeight="12.75" x14ac:dyDescent="0.2"/>
  <cols>
    <col min="1" max="2" width="31.140625" style="1" customWidth="1"/>
    <col min="3" max="4" width="31.140625" style="2" customWidth="1"/>
    <col min="5" max="5" width="31.140625" style="3" customWidth="1"/>
    <col min="6" max="7" width="31.140625" style="1" customWidth="1"/>
    <col min="8" max="8" width="31.140625" style="2" customWidth="1"/>
    <col min="9" max="9" width="31.140625" style="1" customWidth="1"/>
    <col min="10" max="16384" width="9.140625" style="1"/>
  </cols>
  <sheetData>
    <row r="1" spans="1:2" x14ac:dyDescent="0.2">
      <c r="A1" s="1" t="s">
        <v>247</v>
      </c>
      <c r="B1" s="1" t="s">
        <v>249</v>
      </c>
    </row>
    <row r="2" spans="1:2" x14ac:dyDescent="0.2">
      <c r="A2" s="1" t="s">
        <v>248</v>
      </c>
      <c r="B2" s="1" t="s">
        <v>250</v>
      </c>
    </row>
  </sheetData>
  <phoneticPr fontId="7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K26" sqref="A1:XFD1048576"/>
    </sheetView>
  </sheetViews>
  <sheetFormatPr defaultRowHeight="12.75" x14ac:dyDescent="0.2"/>
  <cols>
    <col min="1" max="1" width="42.7109375" customWidth="1"/>
    <col min="2" max="2" width="87" customWidth="1"/>
  </cols>
  <sheetData>
    <row r="1" spans="1:2" x14ac:dyDescent="0.2">
      <c r="A1" s="227" t="s">
        <v>257</v>
      </c>
      <c r="B1" s="227" t="s">
        <v>258</v>
      </c>
    </row>
    <row r="2" spans="1:2" x14ac:dyDescent="0.2">
      <c r="A2" s="227" t="s">
        <v>259</v>
      </c>
      <c r="B2" s="227" t="s">
        <v>260</v>
      </c>
    </row>
    <row r="3" spans="1:2" x14ac:dyDescent="0.2">
      <c r="A3" s="227" t="s">
        <v>261</v>
      </c>
      <c r="B3" s="227" t="s">
        <v>262</v>
      </c>
    </row>
    <row r="4" spans="1:2" x14ac:dyDescent="0.2">
      <c r="A4" s="227" t="s">
        <v>263</v>
      </c>
      <c r="B4" s="227" t="s">
        <v>264</v>
      </c>
    </row>
    <row r="5" spans="1:2" x14ac:dyDescent="0.2">
      <c r="A5" s="227" t="s">
        <v>265</v>
      </c>
      <c r="B5" s="227" t="s">
        <v>266</v>
      </c>
    </row>
    <row r="6" spans="1:2" x14ac:dyDescent="0.2">
      <c r="A6" s="227" t="s">
        <v>267</v>
      </c>
      <c r="B6" s="227" t="s">
        <v>268</v>
      </c>
    </row>
    <row r="7" spans="1:2" x14ac:dyDescent="0.2">
      <c r="A7" s="227" t="s">
        <v>269</v>
      </c>
      <c r="B7" s="227" t="s">
        <v>270</v>
      </c>
    </row>
    <row r="8" spans="1:2" x14ac:dyDescent="0.2">
      <c r="A8" s="227" t="s">
        <v>271</v>
      </c>
      <c r="B8" s="228" t="s">
        <v>272</v>
      </c>
    </row>
    <row r="9" spans="1:2" x14ac:dyDescent="0.2">
      <c r="A9" s="227" t="s">
        <v>273</v>
      </c>
      <c r="B9" s="227" t="s">
        <v>274</v>
      </c>
    </row>
    <row r="10" spans="1:2" x14ac:dyDescent="0.2">
      <c r="A10" s="227" t="s">
        <v>275</v>
      </c>
      <c r="B10" s="227" t="s">
        <v>274</v>
      </c>
    </row>
    <row r="11" spans="1:2" x14ac:dyDescent="0.2">
      <c r="A11" s="227" t="s">
        <v>276</v>
      </c>
      <c r="B11" s="227" t="s">
        <v>277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2:AH59"/>
  <sheetViews>
    <sheetView showGridLines="0" zoomScale="60" zoomScaleNormal="75" workbookViewId="0">
      <selection activeCell="AN38" sqref="AN38"/>
    </sheetView>
  </sheetViews>
  <sheetFormatPr defaultRowHeight="15" x14ac:dyDescent="0.2"/>
  <cols>
    <col min="1" max="1" width="9.140625" style="42"/>
    <col min="2" max="2" width="42" style="42" bestFit="1" customWidth="1"/>
    <col min="3" max="3" width="14.140625" style="42" bestFit="1" customWidth="1"/>
    <col min="4" max="4" width="13.42578125" style="42" bestFit="1" customWidth="1"/>
    <col min="5" max="6" width="12" style="42" bestFit="1" customWidth="1"/>
    <col min="7" max="8" width="10.5703125" style="42" bestFit="1" customWidth="1"/>
    <col min="9" max="10" width="9.85546875" style="42" bestFit="1" customWidth="1"/>
    <col min="11" max="11" width="12.7109375" style="42" bestFit="1" customWidth="1"/>
    <col min="12" max="12" width="14.140625" style="42" bestFit="1" customWidth="1"/>
    <col min="13" max="14" width="12" style="42" bestFit="1" customWidth="1"/>
    <col min="15" max="15" width="12.7109375" style="42" bestFit="1" customWidth="1"/>
    <col min="16" max="16" width="10.5703125" style="42" bestFit="1" customWidth="1"/>
    <col min="17" max="17" width="12" style="42" bestFit="1" customWidth="1"/>
    <col min="18" max="18" width="11.28515625" style="42" bestFit="1" customWidth="1"/>
    <col min="19" max="21" width="12" style="42" bestFit="1" customWidth="1"/>
    <col min="22" max="33" width="10.7109375" style="42" hidden="1" customWidth="1"/>
    <col min="34" max="16384" width="9.140625" style="42"/>
  </cols>
  <sheetData>
    <row r="2" spans="2:33" ht="15.75" x14ac:dyDescent="0.25">
      <c r="B2" s="41" t="str">
        <f>TranslationData!A4</f>
        <v>计算号:</v>
      </c>
      <c r="C2" s="160"/>
      <c r="D2" s="160"/>
      <c r="E2" s="160"/>
      <c r="F2" s="160"/>
      <c r="G2" s="265" t="str">
        <f>TranslationData!A3</f>
        <v>安钢3#高炉</v>
      </c>
      <c r="H2" s="266"/>
      <c r="I2" s="266"/>
      <c r="J2" s="266"/>
      <c r="K2" s="266"/>
      <c r="L2" s="266"/>
      <c r="M2" s="266"/>
      <c r="N2" s="266"/>
      <c r="O2" s="266"/>
      <c r="P2" s="266"/>
      <c r="Q2" s="267"/>
      <c r="R2" s="161"/>
      <c r="S2" s="161"/>
      <c r="T2" s="161"/>
      <c r="U2" s="161"/>
    </row>
    <row r="3" spans="2:33" ht="23.25" x14ac:dyDescent="0.35">
      <c r="B3" s="43" t="e">
        <f>IF(Info!#REF!="","",Info!#REF!)</f>
        <v>#REF!</v>
      </c>
      <c r="C3" s="164"/>
      <c r="D3" s="164"/>
      <c r="E3" s="164"/>
      <c r="F3" s="164"/>
      <c r="G3" s="268"/>
      <c r="H3" s="269"/>
      <c r="I3" s="269"/>
      <c r="J3" s="269"/>
      <c r="K3" s="269"/>
      <c r="L3" s="269"/>
      <c r="M3" s="269"/>
      <c r="N3" s="269"/>
      <c r="O3" s="269"/>
      <c r="P3" s="269"/>
      <c r="Q3" s="270"/>
      <c r="R3" s="164"/>
      <c r="S3" s="164"/>
      <c r="T3" s="164"/>
      <c r="U3" s="164"/>
    </row>
    <row r="4" spans="2:33" ht="8.25" customHeight="1" x14ac:dyDescent="0.3">
      <c r="B4" s="41"/>
      <c r="C4" s="165"/>
      <c r="D4" s="165"/>
      <c r="E4" s="165"/>
      <c r="F4" s="165"/>
      <c r="G4" s="291" t="str">
        <f>TranslationData!A19</f>
        <v>输入 /输出检测报表</v>
      </c>
      <c r="H4" s="292"/>
      <c r="I4" s="292"/>
      <c r="J4" s="292"/>
      <c r="K4" s="292"/>
      <c r="L4" s="292"/>
      <c r="M4" s="292"/>
      <c r="N4" s="292"/>
      <c r="O4" s="292"/>
      <c r="P4" s="292"/>
      <c r="Q4" s="293"/>
      <c r="R4" s="165"/>
      <c r="S4" s="165"/>
      <c r="T4" s="165"/>
      <c r="U4" s="165"/>
    </row>
    <row r="5" spans="2:33" ht="20.25" x14ac:dyDescent="0.3">
      <c r="B5" s="41" t="str">
        <f>TranslationData!A5</f>
        <v>计算时间:</v>
      </c>
      <c r="C5" s="165"/>
      <c r="D5" s="165"/>
      <c r="E5" s="165"/>
      <c r="F5" s="165"/>
      <c r="G5" s="294"/>
      <c r="H5" s="295"/>
      <c r="I5" s="295"/>
      <c r="J5" s="295"/>
      <c r="K5" s="295"/>
      <c r="L5" s="295"/>
      <c r="M5" s="295"/>
      <c r="N5" s="295"/>
      <c r="O5" s="295"/>
      <c r="P5" s="295"/>
      <c r="Q5" s="296"/>
      <c r="R5" s="165"/>
      <c r="S5" s="165"/>
      <c r="T5" s="165"/>
      <c r="U5" s="165"/>
    </row>
    <row r="6" spans="2:33" ht="15.75" x14ac:dyDescent="0.25">
      <c r="B6" s="148" t="e">
        <f>IF(Info!#REF!="","",Info!#REF!)</f>
        <v>#REF!</v>
      </c>
    </row>
    <row r="7" spans="2:33" ht="15.75" x14ac:dyDescent="0.25">
      <c r="B7" s="41"/>
      <c r="C7" s="45" t="str">
        <f>TranslationData!A6</f>
        <v>出铁</v>
      </c>
      <c r="D7" s="46" t="str">
        <f>TranslationData!A7</f>
        <v>从</v>
      </c>
      <c r="E7" s="277" t="e">
        <f>IF(Info!#REF!="","",Info!#REF!)</f>
        <v>#REF!</v>
      </c>
      <c r="F7" s="277"/>
      <c r="G7" s="132" t="str">
        <f>TranslationData!A8</f>
        <v>至</v>
      </c>
      <c r="H7" s="277" t="e">
        <f>IF(Info!#REF!="","",Info!#REF!)</f>
        <v>#REF!</v>
      </c>
      <c r="I7" s="297"/>
      <c r="J7" s="297"/>
      <c r="K7" s="290" t="str">
        <f>TranslationData!A23</f>
        <v>误差限</v>
      </c>
      <c r="L7" s="290"/>
      <c r="M7" s="135">
        <v>0.1</v>
      </c>
      <c r="N7" s="48"/>
      <c r="O7" s="48"/>
      <c r="T7" s="49"/>
      <c r="U7" s="50"/>
    </row>
    <row r="8" spans="2:33" x14ac:dyDescent="0.2">
      <c r="C8" s="52" t="str">
        <f>TranslationData!A9</f>
        <v>料批</v>
      </c>
      <c r="D8" s="53" t="str">
        <f>TranslationData!A7</f>
        <v>从</v>
      </c>
      <c r="E8" s="279" t="e">
        <f>IF(Info!#REF!="","",Info!#REF!)</f>
        <v>#REF!</v>
      </c>
      <c r="F8" s="279"/>
      <c r="G8" s="133" t="str">
        <f>TranslationData!A8</f>
        <v>至</v>
      </c>
      <c r="H8" s="279" t="e">
        <f>IF(Info!#REF!="","",Info!#REF!)</f>
        <v>#REF!</v>
      </c>
      <c r="I8" s="298"/>
      <c r="J8" s="298"/>
      <c r="K8" s="133"/>
      <c r="L8" s="133"/>
      <c r="M8" s="131"/>
      <c r="N8" s="48"/>
      <c r="O8" s="48"/>
      <c r="T8" s="49"/>
      <c r="U8" s="50"/>
    </row>
    <row r="9" spans="2:33" ht="9" customHeight="1" thickBot="1" x14ac:dyDescent="0.25"/>
    <row r="10" spans="2:33" ht="17.45" customHeight="1" x14ac:dyDescent="0.2">
      <c r="B10" s="284" t="s">
        <v>135</v>
      </c>
      <c r="C10" s="181" t="str">
        <f>IOCRateData!B1</f>
        <v>Rate</v>
      </c>
      <c r="D10" s="181" t="str">
        <f>TranslationData!A27</f>
        <v>误差限</v>
      </c>
      <c r="E10" s="181" t="str">
        <f>TranslationData!A28</f>
        <v>修正率</v>
      </c>
      <c r="F10" s="180" t="str">
        <f>IOCRateData!D1</f>
        <v>Fe</v>
      </c>
      <c r="G10" s="180" t="str">
        <f>IOCRateData!E1</f>
        <v>Ca</v>
      </c>
      <c r="H10" s="180" t="str">
        <f>IOCRateData!F1</f>
        <v>Mg</v>
      </c>
      <c r="I10" s="180" t="str">
        <f>IOCRateData!G1</f>
        <v>Si</v>
      </c>
      <c r="J10" s="180" t="str">
        <f>IOCRateData!H1</f>
        <v>Al</v>
      </c>
      <c r="K10" s="180" t="str">
        <f>IOCRateData!I1</f>
        <v>Mn</v>
      </c>
      <c r="L10" s="180" t="str">
        <f>IOCRateData!J1</f>
        <v>Ti</v>
      </c>
      <c r="M10" s="180" t="str">
        <f>IOCRateData!K1</f>
        <v>Na</v>
      </c>
      <c r="N10" s="180" t="str">
        <f>IOCRateData!L1</f>
        <v>K</v>
      </c>
      <c r="O10" s="180" t="str">
        <f>IOCRateData!M1</f>
        <v>P</v>
      </c>
      <c r="P10" s="180" t="str">
        <f>IOCRateData!N1</f>
        <v>S</v>
      </c>
      <c r="Q10" s="180" t="str">
        <f>IOCRateData!O1</f>
        <v>C</v>
      </c>
      <c r="R10" s="180" t="str">
        <f>IOCRateData!P1</f>
        <v>H</v>
      </c>
      <c r="S10" s="180" t="str">
        <f>IOCRateData!Q1</f>
        <v>N</v>
      </c>
      <c r="T10" s="180" t="str">
        <f>IOCRateData!R1</f>
        <v>O</v>
      </c>
      <c r="U10" s="186" t="str">
        <f>IOCRateData!S1</f>
        <v>Alkali</v>
      </c>
      <c r="V10"/>
      <c r="W10" s="22" t="str">
        <f>IOCRateData!Y1</f>
        <v/>
      </c>
      <c r="X10" s="23" t="str">
        <f>IOCRateData!Z1</f>
        <v/>
      </c>
      <c r="Y10" s="23" t="str">
        <f>IOCRateData!AA1</f>
        <v/>
      </c>
      <c r="Z10" s="23" t="str">
        <f>IOCRateData!AB1</f>
        <v/>
      </c>
      <c r="AA10" s="23" t="str">
        <f>IOCRateData!AC1</f>
        <v/>
      </c>
      <c r="AB10" s="23" t="str">
        <f>IOCRateData!AD1</f>
        <v/>
      </c>
      <c r="AC10" s="23" t="str">
        <f>IOCRateData!AE1</f>
        <v/>
      </c>
      <c r="AD10" s="23" t="str">
        <f>IOCRateData!AF1</f>
        <v/>
      </c>
      <c r="AE10" s="23" t="str">
        <f>IOCRateData!AG1</f>
        <v/>
      </c>
      <c r="AF10" s="23" t="str">
        <f>IOCRateData!AH1</f>
        <v/>
      </c>
      <c r="AG10" s="23" t="str">
        <f>IOCRateData!AI1</f>
        <v/>
      </c>
    </row>
    <row r="11" spans="2:33" ht="16.5" customHeight="1" thickBot="1" x14ac:dyDescent="0.25">
      <c r="B11" s="285"/>
      <c r="C11" s="25" t="str">
        <f t="shared" ref="C11:U11" si="0">IF(C$10="","",IF(C$10="Enthalpy",RateEnthUnit,IF(C$10="Temp",TempUnit,RateUnit)))</f>
        <v>kg/h</v>
      </c>
      <c r="D11" s="25" t="s">
        <v>0</v>
      </c>
      <c r="E11" s="25" t="str">
        <f>C11</f>
        <v>kg/h</v>
      </c>
      <c r="F11" s="24" t="str">
        <f t="shared" si="0"/>
        <v>kg/h</v>
      </c>
      <c r="G11" s="25" t="str">
        <f t="shared" si="0"/>
        <v>kg/h</v>
      </c>
      <c r="H11" s="25" t="str">
        <f t="shared" si="0"/>
        <v>kg/h</v>
      </c>
      <c r="I11" s="25" t="str">
        <f t="shared" si="0"/>
        <v>kg/h</v>
      </c>
      <c r="J11" s="25" t="str">
        <f t="shared" si="0"/>
        <v>kg/h</v>
      </c>
      <c r="K11" s="25" t="str">
        <f t="shared" si="0"/>
        <v>kg/h</v>
      </c>
      <c r="L11" s="25" t="str">
        <f t="shared" si="0"/>
        <v>kg/h</v>
      </c>
      <c r="M11" s="25" t="str">
        <f t="shared" si="0"/>
        <v>kg/h</v>
      </c>
      <c r="N11" s="25" t="str">
        <f t="shared" si="0"/>
        <v>kg/h</v>
      </c>
      <c r="O11" s="25" t="str">
        <f t="shared" si="0"/>
        <v>kg/h</v>
      </c>
      <c r="P11" s="25" t="str">
        <f t="shared" si="0"/>
        <v>kg/h</v>
      </c>
      <c r="Q11" s="25" t="str">
        <f t="shared" si="0"/>
        <v>kg/h</v>
      </c>
      <c r="R11" s="25" t="str">
        <f t="shared" si="0"/>
        <v>kg/h</v>
      </c>
      <c r="S11" s="25" t="str">
        <f t="shared" si="0"/>
        <v>kg/h</v>
      </c>
      <c r="T11" s="25" t="str">
        <f t="shared" si="0"/>
        <v>kg/h</v>
      </c>
      <c r="U11" s="183" t="str">
        <f t="shared" si="0"/>
        <v>kg/h</v>
      </c>
      <c r="V11"/>
      <c r="W11" s="24" t="str">
        <f t="shared" ref="W11:AG11" si="1">IF(W$10="","",IF(W$10="Enthalpy",RateEnthUnit,RateUnit))</f>
        <v/>
      </c>
      <c r="X11" s="25" t="str">
        <f t="shared" si="1"/>
        <v/>
      </c>
      <c r="Y11" s="25" t="str">
        <f t="shared" si="1"/>
        <v/>
      </c>
      <c r="Z11" s="25" t="str">
        <f t="shared" si="1"/>
        <v/>
      </c>
      <c r="AA11" s="25" t="str">
        <f t="shared" si="1"/>
        <v/>
      </c>
      <c r="AB11" s="25" t="str">
        <f t="shared" si="1"/>
        <v/>
      </c>
      <c r="AC11" s="25" t="str">
        <f t="shared" si="1"/>
        <v/>
      </c>
      <c r="AD11" s="25" t="str">
        <f t="shared" si="1"/>
        <v/>
      </c>
      <c r="AE11" s="25" t="str">
        <f t="shared" si="1"/>
        <v/>
      </c>
      <c r="AF11" s="25" t="str">
        <f t="shared" si="1"/>
        <v/>
      </c>
      <c r="AG11" s="25" t="str">
        <f t="shared" si="1"/>
        <v/>
      </c>
    </row>
    <row r="12" spans="2:33" ht="18.75" thickBot="1" x14ac:dyDescent="0.25">
      <c r="B12" s="170" t="str">
        <f>TranslationData!A10</f>
        <v>物料输入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200"/>
      <c r="V12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9"/>
    </row>
    <row r="13" spans="2:33" ht="16.5" thickBot="1" x14ac:dyDescent="0.25">
      <c r="B13" s="27" t="str">
        <f>MID(IOCRateData!A4,IF(ISERROR(FIND(SelectedLang, IOCRateData!A4)),1,FIND(SelectedLang, IOCRateData!A4)+LEN(SelectedLang)), IF(ISERROR(FIND("{", IOCRateData!A4, IF(ISERROR(FIND(SelectedLang, IOCRateData!A4)),1,FIND(SelectedLang, IOCRateData!A4)+LEN(SelectedLang)))),LEN(IOCRateData!A4),FIND("{", IOCRateData!A4, IF(ISERROR(FIND(SelectedLang, IOCRateData!A4)),1,FIND(SelectedLang, IOCRateData!A4)+LEN(SelectedLang)))-1)+1-IF(ISERROR(FIND(SelectedLang, IOCRateData!A4)),1,FIND(SelectedLang, IOCRateData!A4)+LEN(SelectedLang)))</f>
        <v>自产烧结矿</v>
      </c>
      <c r="C13" s="28" t="str">
        <f>'tag5'!A1</f>
        <v>{{$fe: data5 n:t.t1</v>
      </c>
      <c r="D13" s="28" t="str">
        <f>'tag5'!B1</f>
        <v>n:t.t2</v>
      </c>
      <c r="E13" s="28" t="str">
        <f>'tag5'!C1</f>
        <v>n:t.t3</v>
      </c>
      <c r="F13" s="28" t="str">
        <f>'tag5'!D1</f>
        <v>n:t.t4</v>
      </c>
      <c r="G13" s="28" t="str">
        <f>'tag5'!E1</f>
        <v>n:t.t5</v>
      </c>
      <c r="H13" s="28" t="str">
        <f>'tag5'!F1</f>
        <v>n:t.t6</v>
      </c>
      <c r="I13" s="28" t="str">
        <f>'tag5'!G1</f>
        <v>n:t.t7</v>
      </c>
      <c r="J13" s="28" t="str">
        <f>'tag5'!H1</f>
        <v>n:t.t8</v>
      </c>
      <c r="K13" s="28" t="str">
        <f>'tag5'!I1</f>
        <v>n:t.t9</v>
      </c>
      <c r="L13" s="28" t="str">
        <f>'tag5'!J1</f>
        <v>n:t.t10</v>
      </c>
      <c r="M13" s="28" t="str">
        <f>'tag5'!K1</f>
        <v>n:t.t11</v>
      </c>
      <c r="N13" s="28" t="str">
        <f>'tag5'!L1</f>
        <v>n:t.t12</v>
      </c>
      <c r="O13" s="28" t="str">
        <f>'tag5'!M1</f>
        <v>n:t.t13</v>
      </c>
      <c r="P13" s="28" t="str">
        <f>'tag5'!N1</f>
        <v>n:t.t14</v>
      </c>
      <c r="Q13" s="28" t="str">
        <f>'tag5'!O1</f>
        <v>n:t.t15</v>
      </c>
      <c r="R13" s="28" t="str">
        <f>'tag5'!P1</f>
        <v>n:t.t16</v>
      </c>
      <c r="S13" s="28" t="str">
        <f>'tag5'!Q1</f>
        <v>n:t.t17</v>
      </c>
      <c r="T13" s="28" t="str">
        <f>'tag5'!R1</f>
        <v>n:t.t18</v>
      </c>
      <c r="U13" s="28" t="str">
        <f>'tag5'!S1</f>
        <v>n:t.t19</v>
      </c>
      <c r="V13"/>
      <c r="W13" s="29" t="str">
        <f>IOCRateData!Y4</f>
        <v/>
      </c>
      <c r="X13" s="30" t="str">
        <f>IOCRateData!Z4</f>
        <v/>
      </c>
      <c r="Y13" s="30" t="str">
        <f>IOCRateData!AA4</f>
        <v/>
      </c>
      <c r="Z13" s="30" t="str">
        <f>IOCRateData!AB4</f>
        <v/>
      </c>
      <c r="AA13" s="30" t="str">
        <f>IOCRateData!AC4</f>
        <v/>
      </c>
      <c r="AB13" s="30" t="str">
        <f>IOCRateData!AD4</f>
        <v/>
      </c>
      <c r="AC13" s="30" t="str">
        <f>IOCRateData!AE4</f>
        <v/>
      </c>
      <c r="AD13" s="30" t="str">
        <f>IOCRateData!AF4</f>
        <v/>
      </c>
      <c r="AE13" s="30" t="str">
        <f>IOCRateData!AG4</f>
        <v/>
      </c>
      <c r="AF13" s="30" t="str">
        <f>IOCRateData!AH4</f>
        <v/>
      </c>
      <c r="AG13" s="31" t="str">
        <f>IOCRateData!AI4</f>
        <v/>
      </c>
    </row>
    <row r="14" spans="2:33" ht="16.5" thickBot="1" x14ac:dyDescent="0.25">
      <c r="B14" s="32" t="str">
        <f>MID(IOCRateData!A5,IF(ISERROR(FIND(SelectedLang, IOCRateData!A5)),1,FIND(SelectedLang, IOCRateData!A5)+LEN(SelectedLang)), IF(ISERROR(FIND("{", IOCRateData!A5, IF(ISERROR(FIND(SelectedLang, IOCRateData!A5)),1,FIND(SelectedLang, IOCRateData!A5)+LEN(SelectedLang)))),LEN(IOCRateData!A5),FIND("{", IOCRateData!A5, IF(ISERROR(FIND(SelectedLang, IOCRateData!A5)),1,FIND(SelectedLang, IOCRateData!A5)+LEN(SelectedLang)))-1)+1-IF(ISERROR(FIND(SelectedLang, IOCRateData!A5)),1,FIND(SelectedLang, IOCRateData!A5)+LEN(SelectedLang)))</f>
        <v>南非块矿</v>
      </c>
      <c r="C14" s="28">
        <f>'tag5'!A2</f>
        <v>0</v>
      </c>
      <c r="D14" s="28">
        <f>'tag5'!B2</f>
        <v>0</v>
      </c>
      <c r="E14" s="28">
        <f>'tag5'!C2</f>
        <v>0</v>
      </c>
      <c r="F14" s="28">
        <f>'tag5'!D2</f>
        <v>0</v>
      </c>
      <c r="G14" s="28">
        <f>'tag5'!E2</f>
        <v>0</v>
      </c>
      <c r="H14" s="28">
        <f>'tag5'!F2</f>
        <v>0</v>
      </c>
      <c r="I14" s="28">
        <f>'tag5'!G2</f>
        <v>0</v>
      </c>
      <c r="J14" s="28">
        <f>'tag5'!H2</f>
        <v>0</v>
      </c>
      <c r="K14" s="28">
        <f>'tag5'!I2</f>
        <v>0</v>
      </c>
      <c r="L14" s="28">
        <f>'tag5'!J2</f>
        <v>0</v>
      </c>
      <c r="M14" s="28">
        <f>'tag5'!K2</f>
        <v>0</v>
      </c>
      <c r="N14" s="28">
        <f>'tag5'!L2</f>
        <v>0</v>
      </c>
      <c r="O14" s="28">
        <f>'tag5'!M2</f>
        <v>0</v>
      </c>
      <c r="P14" s="28">
        <f>'tag5'!N2</f>
        <v>0</v>
      </c>
      <c r="Q14" s="28">
        <f>'tag5'!O2</f>
        <v>0</v>
      </c>
      <c r="R14" s="28">
        <f>'tag5'!P2</f>
        <v>0</v>
      </c>
      <c r="S14" s="28">
        <f>'tag5'!Q2</f>
        <v>0</v>
      </c>
      <c r="T14" s="28">
        <f>'tag5'!R2</f>
        <v>0</v>
      </c>
      <c r="U14" s="28">
        <f>'tag5'!S2</f>
        <v>0</v>
      </c>
      <c r="V14"/>
      <c r="W14" s="34" t="str">
        <f>IOCRateData!Y5</f>
        <v/>
      </c>
      <c r="X14" s="34" t="str">
        <f>IOCRateData!Z5</f>
        <v/>
      </c>
      <c r="Y14" s="34" t="str">
        <f>IOCRateData!AA5</f>
        <v/>
      </c>
      <c r="Z14" s="34" t="str">
        <f>IOCRateData!AB5</f>
        <v/>
      </c>
      <c r="AA14" s="34" t="str">
        <f>IOCRateData!AC5</f>
        <v/>
      </c>
      <c r="AB14" s="34" t="str">
        <f>IOCRateData!AD5</f>
        <v/>
      </c>
      <c r="AC14" s="34" t="str">
        <f>IOCRateData!AE5</f>
        <v/>
      </c>
      <c r="AD14" s="34" t="str">
        <f>IOCRateData!AF5</f>
        <v/>
      </c>
      <c r="AE14" s="34" t="str">
        <f>IOCRateData!AG5</f>
        <v/>
      </c>
      <c r="AF14" s="34" t="str">
        <f>IOCRateData!AH5</f>
        <v/>
      </c>
      <c r="AG14" s="35" t="str">
        <f>IOCRateData!AI5</f>
        <v/>
      </c>
    </row>
    <row r="15" spans="2:33" ht="16.5" thickBot="1" x14ac:dyDescent="0.25">
      <c r="B15" s="32" t="str">
        <f>MID(IOCRateData!A6,IF(ISERROR(FIND(SelectedLang, IOCRateData!A6)),1,FIND(SelectedLang, IOCRateData!A6)+LEN(SelectedLang)), IF(ISERROR(FIND("{", IOCRateData!A6, IF(ISERROR(FIND(SelectedLang, IOCRateData!A6)),1,FIND(SelectedLang, IOCRateData!A6)+LEN(SelectedLang)))),LEN(IOCRateData!A6),FIND("{", IOCRateData!A6, IF(ISERROR(FIND(SelectedLang, IOCRateData!A6)),1,FIND(SelectedLang, IOCRateData!A6)+LEN(SelectedLang)))-1)+1-IF(ISERROR(FIND(SelectedLang, IOCRateData!A6)),1,FIND(SelectedLang, IOCRateData!A6)+LEN(SelectedLang)))</f>
        <v>自产冶金焦</v>
      </c>
      <c r="C15" s="28">
        <f>'tag5'!A3</f>
        <v>0</v>
      </c>
      <c r="D15" s="28">
        <f>'tag5'!B3</f>
        <v>0</v>
      </c>
      <c r="E15" s="28">
        <f>'tag5'!C3</f>
        <v>0</v>
      </c>
      <c r="F15" s="28">
        <f>'tag5'!D3</f>
        <v>0</v>
      </c>
      <c r="G15" s="28">
        <f>'tag5'!E3</f>
        <v>0</v>
      </c>
      <c r="H15" s="28">
        <f>'tag5'!F3</f>
        <v>0</v>
      </c>
      <c r="I15" s="28">
        <f>'tag5'!G3</f>
        <v>0</v>
      </c>
      <c r="J15" s="28">
        <f>'tag5'!H3</f>
        <v>0</v>
      </c>
      <c r="K15" s="28">
        <f>'tag5'!I3</f>
        <v>0</v>
      </c>
      <c r="L15" s="28">
        <f>'tag5'!J3</f>
        <v>0</v>
      </c>
      <c r="M15" s="28">
        <f>'tag5'!K3</f>
        <v>0</v>
      </c>
      <c r="N15" s="28">
        <f>'tag5'!L3</f>
        <v>0</v>
      </c>
      <c r="O15" s="28">
        <f>'tag5'!M3</f>
        <v>0</v>
      </c>
      <c r="P15" s="28">
        <f>'tag5'!N3</f>
        <v>0</v>
      </c>
      <c r="Q15" s="28">
        <f>'tag5'!O3</f>
        <v>0</v>
      </c>
      <c r="R15" s="28">
        <f>'tag5'!P3</f>
        <v>0</v>
      </c>
      <c r="S15" s="28">
        <f>'tag5'!Q3</f>
        <v>0</v>
      </c>
      <c r="T15" s="28">
        <f>'tag5'!R3</f>
        <v>0</v>
      </c>
      <c r="U15" s="28">
        <f>'tag5'!S3</f>
        <v>0</v>
      </c>
      <c r="V15"/>
      <c r="W15" s="34" t="str">
        <f>IOCRateData!Y6</f>
        <v/>
      </c>
      <c r="X15" s="34" t="str">
        <f>IOCRateData!Z6</f>
        <v/>
      </c>
      <c r="Y15" s="34" t="str">
        <f>IOCRateData!AA6</f>
        <v/>
      </c>
      <c r="Z15" s="34" t="str">
        <f>IOCRateData!AB6</f>
        <v/>
      </c>
      <c r="AA15" s="34" t="str">
        <f>IOCRateData!AC6</f>
        <v/>
      </c>
      <c r="AB15" s="34" t="str">
        <f>IOCRateData!AD6</f>
        <v/>
      </c>
      <c r="AC15" s="34" t="str">
        <f>IOCRateData!AE6</f>
        <v/>
      </c>
      <c r="AD15" s="34" t="str">
        <f>IOCRateData!AF6</f>
        <v/>
      </c>
      <c r="AE15" s="34" t="str">
        <f>IOCRateData!AG6</f>
        <v/>
      </c>
      <c r="AF15" s="34" t="str">
        <f>IOCRateData!AH6</f>
        <v/>
      </c>
      <c r="AG15" s="35" t="str">
        <f>IOCRateData!AI6</f>
        <v/>
      </c>
    </row>
    <row r="16" spans="2:33" ht="16.5" thickBot="1" x14ac:dyDescent="0.25">
      <c r="B16" s="32" t="str">
        <f>MID(IOCRateData!A7,IF(ISERROR(FIND(SelectedLang, IOCRateData!A7)),1,FIND(SelectedLang, IOCRateData!A7)+LEN(SelectedLang)), IF(ISERROR(FIND("{", IOCRateData!A7, IF(ISERROR(FIND(SelectedLang, IOCRateData!A7)),1,FIND(SelectedLang, IOCRateData!A7)+LEN(SelectedLang)))),LEN(IOCRateData!A7),FIND("{", IOCRateData!A7, IF(ISERROR(FIND(SelectedLang, IOCRateData!A7)),1,FIND(SelectedLang, IOCRateData!A7)+LEN(SelectedLang)))-1)+1-IF(ISERROR(FIND(SelectedLang, IOCRateData!A7)),1,FIND(SelectedLang, IOCRateData!A7)+LEN(SelectedLang)))</f>
        <v>焦丁</v>
      </c>
      <c r="C16" s="28">
        <f>'tag5'!A4</f>
        <v>0</v>
      </c>
      <c r="D16" s="28">
        <f>'tag5'!B4</f>
        <v>0</v>
      </c>
      <c r="E16" s="28">
        <f>'tag5'!C4</f>
        <v>0</v>
      </c>
      <c r="F16" s="28">
        <f>'tag5'!D4</f>
        <v>0</v>
      </c>
      <c r="G16" s="28">
        <f>'tag5'!E4</f>
        <v>0</v>
      </c>
      <c r="H16" s="28">
        <f>'tag5'!F4</f>
        <v>0</v>
      </c>
      <c r="I16" s="28">
        <f>'tag5'!G4</f>
        <v>0</v>
      </c>
      <c r="J16" s="28">
        <f>'tag5'!H4</f>
        <v>0</v>
      </c>
      <c r="K16" s="28">
        <f>'tag5'!I4</f>
        <v>0</v>
      </c>
      <c r="L16" s="28">
        <f>'tag5'!J4</f>
        <v>0</v>
      </c>
      <c r="M16" s="28">
        <f>'tag5'!K4</f>
        <v>0</v>
      </c>
      <c r="N16" s="28">
        <f>'tag5'!L4</f>
        <v>0</v>
      </c>
      <c r="O16" s="28">
        <f>'tag5'!M4</f>
        <v>0</v>
      </c>
      <c r="P16" s="28">
        <f>'tag5'!N4</f>
        <v>0</v>
      </c>
      <c r="Q16" s="28">
        <f>'tag5'!O4</f>
        <v>0</v>
      </c>
      <c r="R16" s="28">
        <f>'tag5'!P4</f>
        <v>0</v>
      </c>
      <c r="S16" s="28">
        <f>'tag5'!Q4</f>
        <v>0</v>
      </c>
      <c r="T16" s="28">
        <f>'tag5'!R4</f>
        <v>0</v>
      </c>
      <c r="U16" s="28">
        <f>'tag5'!S4</f>
        <v>0</v>
      </c>
      <c r="V16"/>
      <c r="W16" s="34" t="str">
        <f>IOCRateData!Y7</f>
        <v/>
      </c>
      <c r="X16" s="34" t="str">
        <f>IOCRateData!Z7</f>
        <v/>
      </c>
      <c r="Y16" s="34" t="str">
        <f>IOCRateData!AA7</f>
        <v/>
      </c>
      <c r="Z16" s="34" t="str">
        <f>IOCRateData!AB7</f>
        <v/>
      </c>
      <c r="AA16" s="34" t="str">
        <f>IOCRateData!AC7</f>
        <v/>
      </c>
      <c r="AB16" s="34" t="str">
        <f>IOCRateData!AD7</f>
        <v/>
      </c>
      <c r="AC16" s="34" t="str">
        <f>IOCRateData!AE7</f>
        <v/>
      </c>
      <c r="AD16" s="34" t="str">
        <f>IOCRateData!AF7</f>
        <v/>
      </c>
      <c r="AE16" s="34" t="str">
        <f>IOCRateData!AG7</f>
        <v/>
      </c>
      <c r="AF16" s="34" t="str">
        <f>IOCRateData!AH7</f>
        <v/>
      </c>
      <c r="AG16" s="35" t="str">
        <f>IOCRateData!AI7</f>
        <v/>
      </c>
    </row>
    <row r="17" spans="2:33" ht="16.5" thickBot="1" x14ac:dyDescent="0.25">
      <c r="B17" s="32" t="str">
        <f>MID(IOCRateData!A8,IF(ISERROR(FIND(SelectedLang, IOCRateData!A8)),1,FIND(SelectedLang, IOCRateData!A8)+LEN(SelectedLang)), IF(ISERROR(FIND("{", IOCRateData!A8, IF(ISERROR(FIND(SelectedLang, IOCRateData!A8)),1,FIND(SelectedLang, IOCRateData!A8)+LEN(SelectedLang)))),LEN(IOCRateData!A8),FIND("{", IOCRateData!A8, IF(ISERROR(FIND(SelectedLang, IOCRateData!A8)),1,FIND(SelectedLang, IOCRateData!A8)+LEN(SelectedLang)))-1)+1-IF(ISERROR(FIND(SelectedLang, IOCRateData!A8)),1,FIND(SelectedLang, IOCRateData!A8)+LEN(SelectedLang)))</f>
        <v>PCI</v>
      </c>
      <c r="C17" s="28">
        <f>'tag5'!A5</f>
        <v>0</v>
      </c>
      <c r="D17" s="28">
        <f>'tag5'!B5</f>
        <v>0</v>
      </c>
      <c r="E17" s="28">
        <f>'tag5'!C5</f>
        <v>0</v>
      </c>
      <c r="F17" s="28">
        <f>'tag5'!D5</f>
        <v>0</v>
      </c>
      <c r="G17" s="28">
        <f>'tag5'!E5</f>
        <v>0</v>
      </c>
      <c r="H17" s="28">
        <f>'tag5'!F5</f>
        <v>0</v>
      </c>
      <c r="I17" s="28">
        <f>'tag5'!G5</f>
        <v>0</v>
      </c>
      <c r="J17" s="28">
        <f>'tag5'!H5</f>
        <v>0</v>
      </c>
      <c r="K17" s="28">
        <f>'tag5'!I5</f>
        <v>0</v>
      </c>
      <c r="L17" s="28">
        <f>'tag5'!J5</f>
        <v>0</v>
      </c>
      <c r="M17" s="28">
        <f>'tag5'!K5</f>
        <v>0</v>
      </c>
      <c r="N17" s="28">
        <f>'tag5'!L5</f>
        <v>0</v>
      </c>
      <c r="O17" s="28">
        <f>'tag5'!M5</f>
        <v>0</v>
      </c>
      <c r="P17" s="28">
        <f>'tag5'!N5</f>
        <v>0</v>
      </c>
      <c r="Q17" s="28">
        <f>'tag5'!O5</f>
        <v>0</v>
      </c>
      <c r="R17" s="28">
        <f>'tag5'!P5</f>
        <v>0</v>
      </c>
      <c r="S17" s="28">
        <f>'tag5'!Q5</f>
        <v>0</v>
      </c>
      <c r="T17" s="28">
        <f>'tag5'!R5</f>
        <v>0</v>
      </c>
      <c r="U17" s="28">
        <f>'tag5'!S5</f>
        <v>0</v>
      </c>
      <c r="V17"/>
      <c r="W17" s="34" t="str">
        <f>IOCRateData!Y8</f>
        <v/>
      </c>
      <c r="X17" s="34" t="str">
        <f>IOCRateData!Z8</f>
        <v/>
      </c>
      <c r="Y17" s="34" t="str">
        <f>IOCRateData!AA8</f>
        <v/>
      </c>
      <c r="Z17" s="34" t="str">
        <f>IOCRateData!AB8</f>
        <v/>
      </c>
      <c r="AA17" s="34" t="str">
        <f>IOCRateData!AC8</f>
        <v/>
      </c>
      <c r="AB17" s="34" t="str">
        <f>IOCRateData!AD8</f>
        <v/>
      </c>
      <c r="AC17" s="34" t="str">
        <f>IOCRateData!AE8</f>
        <v/>
      </c>
      <c r="AD17" s="34" t="str">
        <f>IOCRateData!AF8</f>
        <v/>
      </c>
      <c r="AE17" s="34" t="str">
        <f>IOCRateData!AG8</f>
        <v/>
      </c>
      <c r="AF17" s="34" t="str">
        <f>IOCRateData!AH8</f>
        <v/>
      </c>
      <c r="AG17" s="35" t="str">
        <f>IOCRateData!AI8</f>
        <v/>
      </c>
    </row>
    <row r="18" spans="2:33" ht="16.5" thickBot="1" x14ac:dyDescent="0.25">
      <c r="B18" s="32" t="str">
        <f>MID(IOCRateData!A9,IF(ISERROR(FIND(SelectedLang, IOCRateData!A9)),1,FIND(SelectedLang, IOCRateData!A9)+LEN(SelectedLang)), IF(ISERROR(FIND("{", IOCRateData!A9, IF(ISERROR(FIND(SelectedLang, IOCRateData!A9)),1,FIND(SelectedLang, IOCRateData!A9)+LEN(SelectedLang)))),LEN(IOCRateData!A9),FIND("{", IOCRateData!A9, IF(ISERROR(FIND(SelectedLang, IOCRateData!A9)),1,FIND(SelectedLang, IOCRateData!A9)+LEN(SelectedLang)))-1)+1-IF(ISERROR(FIND(SelectedLang, IOCRateData!A9)),1,FIND(SelectedLang, IOCRateData!A9)+LEN(SelectedLang)))</f>
        <v>美国球团</v>
      </c>
      <c r="C18" s="28">
        <f>'tag5'!A6</f>
        <v>0</v>
      </c>
      <c r="D18" s="28">
        <f>'tag5'!B6</f>
        <v>0</v>
      </c>
      <c r="E18" s="28">
        <f>'tag5'!C6</f>
        <v>0</v>
      </c>
      <c r="F18" s="28">
        <f>'tag5'!D6</f>
        <v>0</v>
      </c>
      <c r="G18" s="28">
        <f>'tag5'!E6</f>
        <v>0</v>
      </c>
      <c r="H18" s="28">
        <f>'tag5'!F6</f>
        <v>0</v>
      </c>
      <c r="I18" s="28">
        <f>'tag5'!G6</f>
        <v>0</v>
      </c>
      <c r="J18" s="28">
        <f>'tag5'!H6</f>
        <v>0</v>
      </c>
      <c r="K18" s="28">
        <f>'tag5'!I6</f>
        <v>0</v>
      </c>
      <c r="L18" s="28">
        <f>'tag5'!J6</f>
        <v>0</v>
      </c>
      <c r="M18" s="28">
        <f>'tag5'!K6</f>
        <v>0</v>
      </c>
      <c r="N18" s="28">
        <f>'tag5'!L6</f>
        <v>0</v>
      </c>
      <c r="O18" s="28">
        <f>'tag5'!M6</f>
        <v>0</v>
      </c>
      <c r="P18" s="28">
        <f>'tag5'!N6</f>
        <v>0</v>
      </c>
      <c r="Q18" s="28">
        <f>'tag5'!O6</f>
        <v>0</v>
      </c>
      <c r="R18" s="28">
        <f>'tag5'!P6</f>
        <v>0</v>
      </c>
      <c r="S18" s="28">
        <f>'tag5'!Q6</f>
        <v>0</v>
      </c>
      <c r="T18" s="28">
        <f>'tag5'!R6</f>
        <v>0</v>
      </c>
      <c r="U18" s="28">
        <f>'tag5'!S6</f>
        <v>0</v>
      </c>
      <c r="V18"/>
      <c r="W18" s="34" t="str">
        <f>IOCRateData!Y9</f>
        <v/>
      </c>
      <c r="X18" s="34" t="str">
        <f>IOCRateData!Z9</f>
        <v/>
      </c>
      <c r="Y18" s="34" t="str">
        <f>IOCRateData!AA9</f>
        <v/>
      </c>
      <c r="Z18" s="34" t="str">
        <f>IOCRateData!AB9</f>
        <v/>
      </c>
      <c r="AA18" s="34" t="str">
        <f>IOCRateData!AC9</f>
        <v/>
      </c>
      <c r="AB18" s="34" t="str">
        <f>IOCRateData!AD9</f>
        <v/>
      </c>
      <c r="AC18" s="34" t="str">
        <f>IOCRateData!AE9</f>
        <v/>
      </c>
      <c r="AD18" s="34" t="str">
        <f>IOCRateData!AF9</f>
        <v/>
      </c>
      <c r="AE18" s="34" t="str">
        <f>IOCRateData!AG9</f>
        <v/>
      </c>
      <c r="AF18" s="34" t="str">
        <f>IOCRateData!AH9</f>
        <v/>
      </c>
      <c r="AG18" s="35" t="str">
        <f>IOCRateData!AI9</f>
        <v/>
      </c>
    </row>
    <row r="19" spans="2:33" ht="16.5" thickBot="1" x14ac:dyDescent="0.25">
      <c r="B19" s="32" t="str">
        <f>MID(IOCRateData!A10,IF(ISERROR(FIND(SelectedLang, IOCRateData!A10)),1,FIND(SelectedLang, IOCRateData!A10)+LEN(SelectedLang)), IF(ISERROR(FIND("{", IOCRateData!A10, IF(ISERROR(FIND(SelectedLang, IOCRateData!A10)),1,FIND(SelectedLang, IOCRateData!A10)+LEN(SelectedLang)))),LEN(IOCRateData!A10),FIND("{", IOCRateData!A10, IF(ISERROR(FIND(SelectedLang, IOCRateData!A10)),1,FIND(SelectedLang, IOCRateData!A10)+LEN(SelectedLang)))-1)+1-IF(ISERROR(FIND(SelectedLang, IOCRateData!A10)),1,FIND(SelectedLang, IOCRateData!A10)+LEN(SelectedLang)))</f>
        <v>Blast without additional oxygen</v>
      </c>
      <c r="C19" s="28">
        <f>'tag5'!A7</f>
        <v>0</v>
      </c>
      <c r="D19" s="28">
        <f>'tag5'!B7</f>
        <v>0</v>
      </c>
      <c r="E19" s="28">
        <f>'tag5'!C7</f>
        <v>0</v>
      </c>
      <c r="F19" s="28">
        <f>'tag5'!D7</f>
        <v>0</v>
      </c>
      <c r="G19" s="28">
        <f>'tag5'!E7</f>
        <v>0</v>
      </c>
      <c r="H19" s="28">
        <f>'tag5'!F7</f>
        <v>0</v>
      </c>
      <c r="I19" s="28">
        <f>'tag5'!G7</f>
        <v>0</v>
      </c>
      <c r="J19" s="28">
        <f>'tag5'!H7</f>
        <v>0</v>
      </c>
      <c r="K19" s="28">
        <f>'tag5'!I7</f>
        <v>0</v>
      </c>
      <c r="L19" s="28">
        <f>'tag5'!J7</f>
        <v>0</v>
      </c>
      <c r="M19" s="28">
        <f>'tag5'!K7</f>
        <v>0</v>
      </c>
      <c r="N19" s="28">
        <f>'tag5'!L7</f>
        <v>0</v>
      </c>
      <c r="O19" s="28">
        <f>'tag5'!M7</f>
        <v>0</v>
      </c>
      <c r="P19" s="28">
        <f>'tag5'!N7</f>
        <v>0</v>
      </c>
      <c r="Q19" s="28">
        <f>'tag5'!O7</f>
        <v>0</v>
      </c>
      <c r="R19" s="28">
        <f>'tag5'!P7</f>
        <v>0</v>
      </c>
      <c r="S19" s="28">
        <f>'tag5'!Q7</f>
        <v>0</v>
      </c>
      <c r="T19" s="28">
        <f>'tag5'!R7</f>
        <v>0</v>
      </c>
      <c r="U19" s="28">
        <f>'tag5'!S7</f>
        <v>0</v>
      </c>
      <c r="V19"/>
      <c r="W19" s="34" t="str">
        <f>IOCRateData!Y10</f>
        <v/>
      </c>
      <c r="X19" s="34" t="str">
        <f>IOCRateData!Z10</f>
        <v/>
      </c>
      <c r="Y19" s="34" t="str">
        <f>IOCRateData!AA10</f>
        <v/>
      </c>
      <c r="Z19" s="34" t="str">
        <f>IOCRateData!AB10</f>
        <v/>
      </c>
      <c r="AA19" s="34" t="str">
        <f>IOCRateData!AC10</f>
        <v/>
      </c>
      <c r="AB19" s="34" t="str">
        <f>IOCRateData!AD10</f>
        <v/>
      </c>
      <c r="AC19" s="34" t="str">
        <f>IOCRateData!AE10</f>
        <v/>
      </c>
      <c r="AD19" s="34" t="str">
        <f>IOCRateData!AF10</f>
        <v/>
      </c>
      <c r="AE19" s="34" t="str">
        <f>IOCRateData!AG10</f>
        <v/>
      </c>
      <c r="AF19" s="34" t="str">
        <f>IOCRateData!AH10</f>
        <v/>
      </c>
      <c r="AG19" s="35" t="str">
        <f>IOCRateData!AI10</f>
        <v/>
      </c>
    </row>
    <row r="20" spans="2:33" ht="16.5" thickBot="1" x14ac:dyDescent="0.25">
      <c r="B20" s="32" t="str">
        <f>MID(IOCRateData!A11,IF(ISERROR(FIND(SelectedLang, IOCRateData!A11)),1,FIND(SelectedLang, IOCRateData!A11)+LEN(SelectedLang)), IF(ISERROR(FIND("{", IOCRateData!A11, IF(ISERROR(FIND(SelectedLang, IOCRateData!A11)),1,FIND(SelectedLang, IOCRateData!A11)+LEN(SelectedLang)))),LEN(IOCRateData!A11),FIND("{", IOCRateData!A11, IF(ISERROR(FIND(SelectedLang, IOCRateData!A11)),1,FIND(SelectedLang, IOCRateData!A11)+LEN(SelectedLang)))-1)+1-IF(ISERROR(FIND(SelectedLang, IOCRateData!A11)),1,FIND(SelectedLang, IOCRateData!A11)+LEN(SelectedLang)))</f>
        <v>Blast additional oxygen</v>
      </c>
      <c r="C20" s="28">
        <f>'tag5'!A8</f>
        <v>0</v>
      </c>
      <c r="D20" s="28">
        <f>'tag5'!B8</f>
        <v>0</v>
      </c>
      <c r="E20" s="28">
        <f>'tag5'!C8</f>
        <v>0</v>
      </c>
      <c r="F20" s="28">
        <f>'tag5'!D8</f>
        <v>0</v>
      </c>
      <c r="G20" s="28">
        <f>'tag5'!E8</f>
        <v>0</v>
      </c>
      <c r="H20" s="28">
        <f>'tag5'!F8</f>
        <v>0</v>
      </c>
      <c r="I20" s="28">
        <f>'tag5'!G8</f>
        <v>0</v>
      </c>
      <c r="J20" s="28">
        <f>'tag5'!H8</f>
        <v>0</v>
      </c>
      <c r="K20" s="28">
        <f>'tag5'!I8</f>
        <v>0</v>
      </c>
      <c r="L20" s="28">
        <f>'tag5'!J8</f>
        <v>0</v>
      </c>
      <c r="M20" s="28">
        <f>'tag5'!K8</f>
        <v>0</v>
      </c>
      <c r="N20" s="28">
        <f>'tag5'!L8</f>
        <v>0</v>
      </c>
      <c r="O20" s="28">
        <f>'tag5'!M8</f>
        <v>0</v>
      </c>
      <c r="P20" s="28">
        <f>'tag5'!N8</f>
        <v>0</v>
      </c>
      <c r="Q20" s="28">
        <f>'tag5'!O8</f>
        <v>0</v>
      </c>
      <c r="R20" s="28">
        <f>'tag5'!P8</f>
        <v>0</v>
      </c>
      <c r="S20" s="28">
        <f>'tag5'!Q8</f>
        <v>0</v>
      </c>
      <c r="T20" s="28">
        <f>'tag5'!R8</f>
        <v>0</v>
      </c>
      <c r="U20" s="28">
        <f>'tag5'!S8</f>
        <v>0</v>
      </c>
      <c r="V20"/>
      <c r="W20" s="34" t="str">
        <f>IOCRateData!Y11</f>
        <v/>
      </c>
      <c r="X20" s="34" t="str">
        <f>IOCRateData!Z11</f>
        <v/>
      </c>
      <c r="Y20" s="34" t="str">
        <f>IOCRateData!AA11</f>
        <v/>
      </c>
      <c r="Z20" s="34" t="str">
        <f>IOCRateData!AB11</f>
        <v/>
      </c>
      <c r="AA20" s="34" t="str">
        <f>IOCRateData!AC11</f>
        <v/>
      </c>
      <c r="AB20" s="34" t="str">
        <f>IOCRateData!AD11</f>
        <v/>
      </c>
      <c r="AC20" s="34" t="str">
        <f>IOCRateData!AE11</f>
        <v/>
      </c>
      <c r="AD20" s="34" t="str">
        <f>IOCRateData!AF11</f>
        <v/>
      </c>
      <c r="AE20" s="34" t="str">
        <f>IOCRateData!AG11</f>
        <v/>
      </c>
      <c r="AF20" s="34" t="str">
        <f>IOCRateData!AH11</f>
        <v/>
      </c>
      <c r="AG20" s="35" t="str">
        <f>IOCRateData!AI11</f>
        <v/>
      </c>
    </row>
    <row r="21" spans="2:33" ht="15.75" hidden="1" x14ac:dyDescent="0.2">
      <c r="B21" s="32" t="str">
        <f>MID(IOCRateData!A12,IF(ISERROR(FIND(SelectedLang, IOCRateData!A12)),1,FIND(SelectedLang, IOCRateData!A12)+LEN(SelectedLang)), IF(ISERROR(FIND("{", IOCRateData!A12, IF(ISERROR(FIND(SelectedLang, IOCRateData!A12)),1,FIND(SelectedLang, IOCRateData!A12)+LEN(SelectedLang)))),LEN(IOCRateData!A12),FIND("{", IOCRateData!A12, IF(ISERROR(FIND(SelectedLang, IOCRateData!A12)),1,FIND(SelectedLang, IOCRateData!A12)+LEN(SelectedLang)))-1)+1-IF(ISERROR(FIND(SelectedLang, IOCRateData!A12)),1,FIND(SelectedLang, IOCRateData!A12)+LEN(SelectedLang)))</f>
        <v/>
      </c>
      <c r="C21" s="33" t="str">
        <f>IOCRateData!B12</f>
        <v/>
      </c>
      <c r="D21" s="129" t="str">
        <f>IF(IOCRateData!C12="","", IOCRateData!C12-1)</f>
        <v/>
      </c>
      <c r="E21" s="140" t="str">
        <f>IF(IOCRateData!C12="","",IOCRateData!C12*C21)</f>
        <v/>
      </c>
      <c r="F21" s="141" t="str">
        <f>IF(IOCRateData!$C12="","",IOCRateData!D12*IOCRateData!$C12)</f>
        <v/>
      </c>
      <c r="G21" s="142" t="str">
        <f>IF(IOCRateData!$C12="","",IOCRateData!E12*IOCRateData!$C12)</f>
        <v/>
      </c>
      <c r="H21" s="142" t="str">
        <f>IF(IOCRateData!$C12="","",IOCRateData!F12*IOCRateData!$C12)</f>
        <v/>
      </c>
      <c r="I21" s="142" t="str">
        <f>IF(IOCRateData!$C12="","",IOCRateData!G12*IOCRateData!$C12)</f>
        <v/>
      </c>
      <c r="J21" s="142" t="str">
        <f>IF(IOCRateData!$C12="","",IOCRateData!H12*IOCRateData!$C12)</f>
        <v/>
      </c>
      <c r="K21" s="142" t="str">
        <f>IF(IOCRateData!$C12="","",IOCRateData!I12*IOCRateData!$C12)</f>
        <v/>
      </c>
      <c r="L21" s="142" t="str">
        <f>IF(IOCRateData!$C12="","",IOCRateData!J12*IOCRateData!$C12)</f>
        <v/>
      </c>
      <c r="M21" s="142" t="str">
        <f>IF(IOCRateData!$C12="","",IOCRateData!K12*IOCRateData!$C12)</f>
        <v/>
      </c>
      <c r="N21" s="142" t="str">
        <f>IF(IOCRateData!$C12="","",IOCRateData!L12*IOCRateData!$C12)</f>
        <v/>
      </c>
      <c r="O21" s="142" t="str">
        <f>IF(IOCRateData!$C12="","",IOCRateData!M12*IOCRateData!$C12)</f>
        <v/>
      </c>
      <c r="P21" s="142" t="str">
        <f>IF(IOCRateData!$C12="","",IOCRateData!N12*IOCRateData!$C12)</f>
        <v/>
      </c>
      <c r="Q21" s="142" t="str">
        <f>IF(IOCRateData!$C12="","",IOCRateData!O12*IOCRateData!$C12)</f>
        <v/>
      </c>
      <c r="R21" s="142" t="str">
        <f>IF(IOCRateData!$C12="","",IOCRateData!P12*IOCRateData!$C12)</f>
        <v/>
      </c>
      <c r="S21" s="142" t="str">
        <f>IF(IOCRateData!$C12="","",IOCRateData!Q12*IOCRateData!$C12)</f>
        <v/>
      </c>
      <c r="T21" s="142" t="str">
        <f>IF(IOCRateData!$C12="","",IOCRateData!R12*IOCRateData!$C12)</f>
        <v/>
      </c>
      <c r="U21" s="202" t="str">
        <f>IF(IOCRateData!$C12="","",IOCRateData!S12*IOCRateData!$C12)</f>
        <v/>
      </c>
      <c r="V21"/>
      <c r="W21" s="34" t="str">
        <f>IOCRateData!Y12</f>
        <v/>
      </c>
      <c r="X21" s="34" t="str">
        <f>IOCRateData!Z12</f>
        <v/>
      </c>
      <c r="Y21" s="34" t="str">
        <f>IOCRateData!AA12</f>
        <v/>
      </c>
      <c r="Z21" s="34" t="str">
        <f>IOCRateData!AB12</f>
        <v/>
      </c>
      <c r="AA21" s="34" t="str">
        <f>IOCRateData!AC12</f>
        <v/>
      </c>
      <c r="AB21" s="34" t="str">
        <f>IOCRateData!AD12</f>
        <v/>
      </c>
      <c r="AC21" s="34" t="str">
        <f>IOCRateData!AE12</f>
        <v/>
      </c>
      <c r="AD21" s="34" t="str">
        <f>IOCRateData!AF12</f>
        <v/>
      </c>
      <c r="AE21" s="34" t="str">
        <f>IOCRateData!AG12</f>
        <v/>
      </c>
      <c r="AF21" s="34" t="str">
        <f>IOCRateData!AH12</f>
        <v/>
      </c>
      <c r="AG21" s="35" t="str">
        <f>IOCRateData!AI12</f>
        <v/>
      </c>
    </row>
    <row r="22" spans="2:33" ht="15.75" hidden="1" x14ac:dyDescent="0.2">
      <c r="B22" s="32" t="str">
        <f>MID(IOCRateData!A13,IF(ISERROR(FIND(SelectedLang, IOCRateData!A13)),1,FIND(SelectedLang, IOCRateData!A13)+LEN(SelectedLang)), IF(ISERROR(FIND("{", IOCRateData!A13, IF(ISERROR(FIND(SelectedLang, IOCRateData!A13)),1,FIND(SelectedLang, IOCRateData!A13)+LEN(SelectedLang)))),LEN(IOCRateData!A13),FIND("{", IOCRateData!A13, IF(ISERROR(FIND(SelectedLang, IOCRateData!A13)),1,FIND(SelectedLang, IOCRateData!A13)+LEN(SelectedLang)))-1)+1-IF(ISERROR(FIND(SelectedLang, IOCRateData!A13)),1,FIND(SelectedLang, IOCRateData!A13)+LEN(SelectedLang)))</f>
        <v/>
      </c>
      <c r="C22" s="33" t="str">
        <f>IOCRateData!B13</f>
        <v/>
      </c>
      <c r="D22" s="129" t="str">
        <f>IF(IOCRateData!C13="","", IOCRateData!C13-1)</f>
        <v/>
      </c>
      <c r="E22" s="140" t="str">
        <f>IF(IOCRateData!C13="","",IOCRateData!C13*C22)</f>
        <v/>
      </c>
      <c r="F22" s="141" t="str">
        <f>IF(IOCRateData!$C13="","",IOCRateData!D13*IOCRateData!$C13)</f>
        <v/>
      </c>
      <c r="G22" s="142" t="str">
        <f>IF(IOCRateData!$C13="","",IOCRateData!E13*IOCRateData!$C13)</f>
        <v/>
      </c>
      <c r="H22" s="142" t="str">
        <f>IF(IOCRateData!$C13="","",IOCRateData!F13*IOCRateData!$C13)</f>
        <v/>
      </c>
      <c r="I22" s="142" t="str">
        <f>IF(IOCRateData!$C13="","",IOCRateData!G13*IOCRateData!$C13)</f>
        <v/>
      </c>
      <c r="J22" s="142" t="str">
        <f>IF(IOCRateData!$C13="","",IOCRateData!H13*IOCRateData!$C13)</f>
        <v/>
      </c>
      <c r="K22" s="142" t="str">
        <f>IF(IOCRateData!$C13="","",IOCRateData!I13*IOCRateData!$C13)</f>
        <v/>
      </c>
      <c r="L22" s="142" t="str">
        <f>IF(IOCRateData!$C13="","",IOCRateData!J13*IOCRateData!$C13)</f>
        <v/>
      </c>
      <c r="M22" s="142" t="str">
        <f>IF(IOCRateData!$C13="","",IOCRateData!K13*IOCRateData!$C13)</f>
        <v/>
      </c>
      <c r="N22" s="142" t="str">
        <f>IF(IOCRateData!$C13="","",IOCRateData!L13*IOCRateData!$C13)</f>
        <v/>
      </c>
      <c r="O22" s="142" t="str">
        <f>IF(IOCRateData!$C13="","",IOCRateData!M13*IOCRateData!$C13)</f>
        <v/>
      </c>
      <c r="P22" s="142" t="str">
        <f>IF(IOCRateData!$C13="","",IOCRateData!N13*IOCRateData!$C13)</f>
        <v/>
      </c>
      <c r="Q22" s="142" t="str">
        <f>IF(IOCRateData!$C13="","",IOCRateData!O13*IOCRateData!$C13)</f>
        <v/>
      </c>
      <c r="R22" s="142" t="str">
        <f>IF(IOCRateData!$C13="","",IOCRateData!P13*IOCRateData!$C13)</f>
        <v/>
      </c>
      <c r="S22" s="142" t="str">
        <f>IF(IOCRateData!$C13="","",IOCRateData!Q13*IOCRateData!$C13)</f>
        <v/>
      </c>
      <c r="T22" s="142" t="str">
        <f>IF(IOCRateData!$C13="","",IOCRateData!R13*IOCRateData!$C13)</f>
        <v/>
      </c>
      <c r="U22" s="202" t="str">
        <f>IF(IOCRateData!$C13="","",IOCRateData!S13*IOCRateData!$C13)</f>
        <v/>
      </c>
      <c r="V22"/>
      <c r="W22" s="34" t="str">
        <f>IOCRateData!Y13</f>
        <v/>
      </c>
      <c r="X22" s="34" t="str">
        <f>IOCRateData!Z13</f>
        <v/>
      </c>
      <c r="Y22" s="34" t="str">
        <f>IOCRateData!AA13</f>
        <v/>
      </c>
      <c r="Z22" s="34" t="str">
        <f>IOCRateData!AB13</f>
        <v/>
      </c>
      <c r="AA22" s="34" t="str">
        <f>IOCRateData!AC13</f>
        <v/>
      </c>
      <c r="AB22" s="34" t="str">
        <f>IOCRateData!AD13</f>
        <v/>
      </c>
      <c r="AC22" s="34" t="str">
        <f>IOCRateData!AE13</f>
        <v/>
      </c>
      <c r="AD22" s="34" t="str">
        <f>IOCRateData!AF13</f>
        <v/>
      </c>
      <c r="AE22" s="34" t="str">
        <f>IOCRateData!AG13</f>
        <v/>
      </c>
      <c r="AF22" s="34" t="str">
        <f>IOCRateData!AH13</f>
        <v/>
      </c>
      <c r="AG22" s="35" t="str">
        <f>IOCRateData!AI13</f>
        <v/>
      </c>
    </row>
    <row r="23" spans="2:33" ht="15.75" hidden="1" x14ac:dyDescent="0.2">
      <c r="B23" s="32" t="str">
        <f>MID(IOCRateData!A14,IF(ISERROR(FIND(SelectedLang, IOCRateData!A14)),1,FIND(SelectedLang, IOCRateData!A14)+LEN(SelectedLang)), IF(ISERROR(FIND("{", IOCRateData!A14, IF(ISERROR(FIND(SelectedLang, IOCRateData!A14)),1,FIND(SelectedLang, IOCRateData!A14)+LEN(SelectedLang)))),LEN(IOCRateData!A14),FIND("{", IOCRateData!A14, IF(ISERROR(FIND(SelectedLang, IOCRateData!A14)),1,FIND(SelectedLang, IOCRateData!A14)+LEN(SelectedLang)))-1)+1-IF(ISERROR(FIND(SelectedLang, IOCRateData!A14)),1,FIND(SelectedLang, IOCRateData!A14)+LEN(SelectedLang)))</f>
        <v/>
      </c>
      <c r="C23" s="33" t="str">
        <f>IOCRateData!B14</f>
        <v/>
      </c>
      <c r="D23" s="129" t="str">
        <f>IF(IOCRateData!C14="","", IOCRateData!C14-1)</f>
        <v/>
      </c>
      <c r="E23" s="140" t="str">
        <f>IF(IOCRateData!C14="","",IOCRateData!C14*C23)</f>
        <v/>
      </c>
      <c r="F23" s="141" t="str">
        <f>IF(IOCRateData!$C14="","",IOCRateData!D14*IOCRateData!$C14)</f>
        <v/>
      </c>
      <c r="G23" s="142" t="str">
        <f>IF(IOCRateData!$C14="","",IOCRateData!E14*IOCRateData!$C14)</f>
        <v/>
      </c>
      <c r="H23" s="142" t="str">
        <f>IF(IOCRateData!$C14="","",IOCRateData!F14*IOCRateData!$C14)</f>
        <v/>
      </c>
      <c r="I23" s="142" t="str">
        <f>IF(IOCRateData!$C14="","",IOCRateData!G14*IOCRateData!$C14)</f>
        <v/>
      </c>
      <c r="J23" s="142" t="str">
        <f>IF(IOCRateData!$C14="","",IOCRateData!H14*IOCRateData!$C14)</f>
        <v/>
      </c>
      <c r="K23" s="142" t="str">
        <f>IF(IOCRateData!$C14="","",IOCRateData!I14*IOCRateData!$C14)</f>
        <v/>
      </c>
      <c r="L23" s="142" t="str">
        <f>IF(IOCRateData!$C14="","",IOCRateData!J14*IOCRateData!$C14)</f>
        <v/>
      </c>
      <c r="M23" s="142" t="str">
        <f>IF(IOCRateData!$C14="","",IOCRateData!K14*IOCRateData!$C14)</f>
        <v/>
      </c>
      <c r="N23" s="142" t="str">
        <f>IF(IOCRateData!$C14="","",IOCRateData!L14*IOCRateData!$C14)</f>
        <v/>
      </c>
      <c r="O23" s="142" t="str">
        <f>IF(IOCRateData!$C14="","",IOCRateData!M14*IOCRateData!$C14)</f>
        <v/>
      </c>
      <c r="P23" s="142" t="str">
        <f>IF(IOCRateData!$C14="","",IOCRateData!N14*IOCRateData!$C14)</f>
        <v/>
      </c>
      <c r="Q23" s="142" t="str">
        <f>IF(IOCRateData!$C14="","",IOCRateData!O14*IOCRateData!$C14)</f>
        <v/>
      </c>
      <c r="R23" s="142" t="str">
        <f>IF(IOCRateData!$C14="","",IOCRateData!P14*IOCRateData!$C14)</f>
        <v/>
      </c>
      <c r="S23" s="142" t="str">
        <f>IF(IOCRateData!$C14="","",IOCRateData!Q14*IOCRateData!$C14)</f>
        <v/>
      </c>
      <c r="T23" s="142" t="str">
        <f>IF(IOCRateData!$C14="","",IOCRateData!R14*IOCRateData!$C14)</f>
        <v/>
      </c>
      <c r="U23" s="202" t="str">
        <f>IF(IOCRateData!$C14="","",IOCRateData!S14*IOCRateData!$C14)</f>
        <v/>
      </c>
      <c r="V23"/>
      <c r="W23" s="34" t="str">
        <f>IOCRateData!Y14</f>
        <v/>
      </c>
      <c r="X23" s="34" t="str">
        <f>IOCRateData!Z14</f>
        <v/>
      </c>
      <c r="Y23" s="34" t="str">
        <f>IOCRateData!AA14</f>
        <v/>
      </c>
      <c r="Z23" s="34" t="str">
        <f>IOCRateData!AB14</f>
        <v/>
      </c>
      <c r="AA23" s="34" t="str">
        <f>IOCRateData!AC14</f>
        <v/>
      </c>
      <c r="AB23" s="34" t="str">
        <f>IOCRateData!AD14</f>
        <v/>
      </c>
      <c r="AC23" s="34" t="str">
        <f>IOCRateData!AE14</f>
        <v/>
      </c>
      <c r="AD23" s="34" t="str">
        <f>IOCRateData!AF14</f>
        <v/>
      </c>
      <c r="AE23" s="34" t="str">
        <f>IOCRateData!AG14</f>
        <v/>
      </c>
      <c r="AF23" s="34" t="str">
        <f>IOCRateData!AH14</f>
        <v/>
      </c>
      <c r="AG23" s="35" t="str">
        <f>IOCRateData!AI14</f>
        <v/>
      </c>
    </row>
    <row r="24" spans="2:33" ht="15.75" hidden="1" x14ac:dyDescent="0.2">
      <c r="B24" s="32" t="str">
        <f>MID(IOCRateData!A15,IF(ISERROR(FIND(SelectedLang, IOCRateData!A15)),1,FIND(SelectedLang, IOCRateData!A15)+LEN(SelectedLang)), IF(ISERROR(FIND("{", IOCRateData!A15, IF(ISERROR(FIND(SelectedLang, IOCRateData!A15)),1,FIND(SelectedLang, IOCRateData!A15)+LEN(SelectedLang)))),LEN(IOCRateData!A15),FIND("{", IOCRateData!A15, IF(ISERROR(FIND(SelectedLang, IOCRateData!A15)),1,FIND(SelectedLang, IOCRateData!A15)+LEN(SelectedLang)))-1)+1-IF(ISERROR(FIND(SelectedLang, IOCRateData!A15)),1,FIND(SelectedLang, IOCRateData!A15)+LEN(SelectedLang)))</f>
        <v/>
      </c>
      <c r="C24" s="33" t="str">
        <f>IOCRateData!B15</f>
        <v/>
      </c>
      <c r="D24" s="129" t="str">
        <f>IF(IOCRateData!C15="","", IOCRateData!C15-1)</f>
        <v/>
      </c>
      <c r="E24" s="140" t="str">
        <f>IF(IOCRateData!C15="","",IOCRateData!C15*C24)</f>
        <v/>
      </c>
      <c r="F24" s="141" t="str">
        <f>IF(IOCRateData!$C15="","",IOCRateData!D15*IOCRateData!$C15)</f>
        <v/>
      </c>
      <c r="G24" s="142" t="str">
        <f>IF(IOCRateData!$C15="","",IOCRateData!E15*IOCRateData!$C15)</f>
        <v/>
      </c>
      <c r="H24" s="142" t="str">
        <f>IF(IOCRateData!$C15="","",IOCRateData!F15*IOCRateData!$C15)</f>
        <v/>
      </c>
      <c r="I24" s="142" t="str">
        <f>IF(IOCRateData!$C15="","",IOCRateData!G15*IOCRateData!$C15)</f>
        <v/>
      </c>
      <c r="J24" s="142" t="str">
        <f>IF(IOCRateData!$C15="","",IOCRateData!H15*IOCRateData!$C15)</f>
        <v/>
      </c>
      <c r="K24" s="142" t="str">
        <f>IF(IOCRateData!$C15="","",IOCRateData!I15*IOCRateData!$C15)</f>
        <v/>
      </c>
      <c r="L24" s="142" t="str">
        <f>IF(IOCRateData!$C15="","",IOCRateData!J15*IOCRateData!$C15)</f>
        <v/>
      </c>
      <c r="M24" s="142" t="str">
        <f>IF(IOCRateData!$C15="","",IOCRateData!K15*IOCRateData!$C15)</f>
        <v/>
      </c>
      <c r="N24" s="142" t="str">
        <f>IF(IOCRateData!$C15="","",IOCRateData!L15*IOCRateData!$C15)</f>
        <v/>
      </c>
      <c r="O24" s="142" t="str">
        <f>IF(IOCRateData!$C15="","",IOCRateData!M15*IOCRateData!$C15)</f>
        <v/>
      </c>
      <c r="P24" s="142" t="str">
        <f>IF(IOCRateData!$C15="","",IOCRateData!N15*IOCRateData!$C15)</f>
        <v/>
      </c>
      <c r="Q24" s="142" t="str">
        <f>IF(IOCRateData!$C15="","",IOCRateData!O15*IOCRateData!$C15)</f>
        <v/>
      </c>
      <c r="R24" s="142" t="str">
        <f>IF(IOCRateData!$C15="","",IOCRateData!P15*IOCRateData!$C15)</f>
        <v/>
      </c>
      <c r="S24" s="142" t="str">
        <f>IF(IOCRateData!$C15="","",IOCRateData!Q15*IOCRateData!$C15)</f>
        <v/>
      </c>
      <c r="T24" s="142" t="str">
        <f>IF(IOCRateData!$C15="","",IOCRateData!R15*IOCRateData!$C15)</f>
        <v/>
      </c>
      <c r="U24" s="202" t="str">
        <f>IF(IOCRateData!$C15="","",IOCRateData!S15*IOCRateData!$C15)</f>
        <v/>
      </c>
      <c r="V24"/>
      <c r="W24" s="34" t="str">
        <f>IOCRateData!Y15</f>
        <v/>
      </c>
      <c r="X24" s="34" t="str">
        <f>IOCRateData!Z15</f>
        <v/>
      </c>
      <c r="Y24" s="34" t="str">
        <f>IOCRateData!AA15</f>
        <v/>
      </c>
      <c r="Z24" s="34" t="str">
        <f>IOCRateData!AB15</f>
        <v/>
      </c>
      <c r="AA24" s="34" t="str">
        <f>IOCRateData!AC15</f>
        <v/>
      </c>
      <c r="AB24" s="34" t="str">
        <f>IOCRateData!AD15</f>
        <v/>
      </c>
      <c r="AC24" s="34" t="str">
        <f>IOCRateData!AE15</f>
        <v/>
      </c>
      <c r="AD24" s="34" t="str">
        <f>IOCRateData!AF15</f>
        <v/>
      </c>
      <c r="AE24" s="34" t="str">
        <f>IOCRateData!AG15</f>
        <v/>
      </c>
      <c r="AF24" s="34" t="str">
        <f>IOCRateData!AH15</f>
        <v/>
      </c>
      <c r="AG24" s="35" t="str">
        <f>IOCRateData!AI15</f>
        <v/>
      </c>
    </row>
    <row r="25" spans="2:33" ht="15.75" hidden="1" x14ac:dyDescent="0.2">
      <c r="B25" s="32" t="str">
        <f>MID(IOCRateData!A16,IF(ISERROR(FIND(SelectedLang, IOCRateData!A16)),1,FIND(SelectedLang, IOCRateData!A16)+LEN(SelectedLang)), IF(ISERROR(FIND("{", IOCRateData!A16, IF(ISERROR(FIND(SelectedLang, IOCRateData!A16)),1,FIND(SelectedLang, IOCRateData!A16)+LEN(SelectedLang)))),LEN(IOCRateData!A16),FIND("{", IOCRateData!A16, IF(ISERROR(FIND(SelectedLang, IOCRateData!A16)),1,FIND(SelectedLang, IOCRateData!A16)+LEN(SelectedLang)))-1)+1-IF(ISERROR(FIND(SelectedLang, IOCRateData!A16)),1,FIND(SelectedLang, IOCRateData!A16)+LEN(SelectedLang)))</f>
        <v/>
      </c>
      <c r="C25" s="33" t="str">
        <f>IOCRateData!B16</f>
        <v/>
      </c>
      <c r="D25" s="129" t="str">
        <f>IF(IOCRateData!C16="","", IOCRateData!C16-1)</f>
        <v/>
      </c>
      <c r="E25" s="140" t="str">
        <f>IF(IOCRateData!C16="","",IOCRateData!C16*C25)</f>
        <v/>
      </c>
      <c r="F25" s="141" t="str">
        <f>IF(IOCRateData!$C16="","",IOCRateData!D16*IOCRateData!$C16)</f>
        <v/>
      </c>
      <c r="G25" s="142" t="str">
        <f>IF(IOCRateData!$C16="","",IOCRateData!E16*IOCRateData!$C16)</f>
        <v/>
      </c>
      <c r="H25" s="142" t="str">
        <f>IF(IOCRateData!$C16="","",IOCRateData!F16*IOCRateData!$C16)</f>
        <v/>
      </c>
      <c r="I25" s="142" t="str">
        <f>IF(IOCRateData!$C16="","",IOCRateData!G16*IOCRateData!$C16)</f>
        <v/>
      </c>
      <c r="J25" s="142" t="str">
        <f>IF(IOCRateData!$C16="","",IOCRateData!H16*IOCRateData!$C16)</f>
        <v/>
      </c>
      <c r="K25" s="142" t="str">
        <f>IF(IOCRateData!$C16="","",IOCRateData!I16*IOCRateData!$C16)</f>
        <v/>
      </c>
      <c r="L25" s="142" t="str">
        <f>IF(IOCRateData!$C16="","",IOCRateData!J16*IOCRateData!$C16)</f>
        <v/>
      </c>
      <c r="M25" s="142" t="str">
        <f>IF(IOCRateData!$C16="","",IOCRateData!K16*IOCRateData!$C16)</f>
        <v/>
      </c>
      <c r="N25" s="142" t="str">
        <f>IF(IOCRateData!$C16="","",IOCRateData!L16*IOCRateData!$C16)</f>
        <v/>
      </c>
      <c r="O25" s="142" t="str">
        <f>IF(IOCRateData!$C16="","",IOCRateData!M16*IOCRateData!$C16)</f>
        <v/>
      </c>
      <c r="P25" s="142" t="str">
        <f>IF(IOCRateData!$C16="","",IOCRateData!N16*IOCRateData!$C16)</f>
        <v/>
      </c>
      <c r="Q25" s="142" t="str">
        <f>IF(IOCRateData!$C16="","",IOCRateData!O16*IOCRateData!$C16)</f>
        <v/>
      </c>
      <c r="R25" s="142" t="str">
        <f>IF(IOCRateData!$C16="","",IOCRateData!P16*IOCRateData!$C16)</f>
        <v/>
      </c>
      <c r="S25" s="142" t="str">
        <f>IF(IOCRateData!$C16="","",IOCRateData!Q16*IOCRateData!$C16)</f>
        <v/>
      </c>
      <c r="T25" s="142" t="str">
        <f>IF(IOCRateData!$C16="","",IOCRateData!R16*IOCRateData!$C16)</f>
        <v/>
      </c>
      <c r="U25" s="202" t="str">
        <f>IF(IOCRateData!$C16="","",IOCRateData!S16*IOCRateData!$C16)</f>
        <v/>
      </c>
      <c r="V25"/>
      <c r="W25" s="34" t="str">
        <f>IOCRateData!Y16</f>
        <v/>
      </c>
      <c r="X25" s="34" t="str">
        <f>IOCRateData!Z16</f>
        <v/>
      </c>
      <c r="Y25" s="34" t="str">
        <f>IOCRateData!AA16</f>
        <v/>
      </c>
      <c r="Z25" s="34" t="str">
        <f>IOCRateData!AB16</f>
        <v/>
      </c>
      <c r="AA25" s="34" t="str">
        <f>IOCRateData!AC16</f>
        <v/>
      </c>
      <c r="AB25" s="34" t="str">
        <f>IOCRateData!AD16</f>
        <v/>
      </c>
      <c r="AC25" s="34" t="str">
        <f>IOCRateData!AE16</f>
        <v/>
      </c>
      <c r="AD25" s="34" t="str">
        <f>IOCRateData!AF16</f>
        <v/>
      </c>
      <c r="AE25" s="34" t="str">
        <f>IOCRateData!AG16</f>
        <v/>
      </c>
      <c r="AF25" s="34" t="str">
        <f>IOCRateData!AH16</f>
        <v/>
      </c>
      <c r="AG25" s="35" t="str">
        <f>IOCRateData!AI16</f>
        <v/>
      </c>
    </row>
    <row r="26" spans="2:33" ht="15.75" hidden="1" x14ac:dyDescent="0.2">
      <c r="B26" s="32" t="str">
        <f>MID(IOCRateData!A17,IF(ISERROR(FIND(SelectedLang, IOCRateData!A17)),1,FIND(SelectedLang, IOCRateData!A17)+LEN(SelectedLang)), IF(ISERROR(FIND("{", IOCRateData!A17, IF(ISERROR(FIND(SelectedLang, IOCRateData!A17)),1,FIND(SelectedLang, IOCRateData!A17)+LEN(SelectedLang)))),LEN(IOCRateData!A17),FIND("{", IOCRateData!A17, IF(ISERROR(FIND(SelectedLang, IOCRateData!A17)),1,FIND(SelectedLang, IOCRateData!A17)+LEN(SelectedLang)))-1)+1-IF(ISERROR(FIND(SelectedLang, IOCRateData!A17)),1,FIND(SelectedLang, IOCRateData!A17)+LEN(SelectedLang)))</f>
        <v/>
      </c>
      <c r="C26" s="33" t="str">
        <f>IOCRateData!B17</f>
        <v/>
      </c>
      <c r="D26" s="129" t="str">
        <f>IF(IOCRateData!C17="","", IOCRateData!C17-1)</f>
        <v/>
      </c>
      <c r="E26" s="140" t="str">
        <f>IF(IOCRateData!C17="","",IOCRateData!C17*C26)</f>
        <v/>
      </c>
      <c r="F26" s="141" t="str">
        <f>IF(IOCRateData!$C17="","",IOCRateData!D17*IOCRateData!$C17)</f>
        <v/>
      </c>
      <c r="G26" s="142" t="str">
        <f>IF(IOCRateData!$C17="","",IOCRateData!E17*IOCRateData!$C17)</f>
        <v/>
      </c>
      <c r="H26" s="142" t="str">
        <f>IF(IOCRateData!$C17="","",IOCRateData!F17*IOCRateData!$C17)</f>
        <v/>
      </c>
      <c r="I26" s="142" t="str">
        <f>IF(IOCRateData!$C17="","",IOCRateData!G17*IOCRateData!$C17)</f>
        <v/>
      </c>
      <c r="J26" s="142" t="str">
        <f>IF(IOCRateData!$C17="","",IOCRateData!H17*IOCRateData!$C17)</f>
        <v/>
      </c>
      <c r="K26" s="142" t="str">
        <f>IF(IOCRateData!$C17="","",IOCRateData!I17*IOCRateData!$C17)</f>
        <v/>
      </c>
      <c r="L26" s="142" t="str">
        <f>IF(IOCRateData!$C17="","",IOCRateData!J17*IOCRateData!$C17)</f>
        <v/>
      </c>
      <c r="M26" s="142" t="str">
        <f>IF(IOCRateData!$C17="","",IOCRateData!K17*IOCRateData!$C17)</f>
        <v/>
      </c>
      <c r="N26" s="142" t="str">
        <f>IF(IOCRateData!$C17="","",IOCRateData!L17*IOCRateData!$C17)</f>
        <v/>
      </c>
      <c r="O26" s="142" t="str">
        <f>IF(IOCRateData!$C17="","",IOCRateData!M17*IOCRateData!$C17)</f>
        <v/>
      </c>
      <c r="P26" s="142" t="str">
        <f>IF(IOCRateData!$C17="","",IOCRateData!N17*IOCRateData!$C17)</f>
        <v/>
      </c>
      <c r="Q26" s="142" t="str">
        <f>IF(IOCRateData!$C17="","",IOCRateData!O17*IOCRateData!$C17)</f>
        <v/>
      </c>
      <c r="R26" s="142" t="str">
        <f>IF(IOCRateData!$C17="","",IOCRateData!P17*IOCRateData!$C17)</f>
        <v/>
      </c>
      <c r="S26" s="142" t="str">
        <f>IF(IOCRateData!$C17="","",IOCRateData!Q17*IOCRateData!$C17)</f>
        <v/>
      </c>
      <c r="T26" s="142" t="str">
        <f>IF(IOCRateData!$C17="","",IOCRateData!R17*IOCRateData!$C17)</f>
        <v/>
      </c>
      <c r="U26" s="202" t="str">
        <f>IF(IOCRateData!$C17="","",IOCRateData!S17*IOCRateData!$C17)</f>
        <v/>
      </c>
      <c r="V26"/>
      <c r="W26" s="34" t="str">
        <f>IOCRateData!Y17</f>
        <v/>
      </c>
      <c r="X26" s="34" t="str">
        <f>IOCRateData!Z17</f>
        <v/>
      </c>
      <c r="Y26" s="34" t="str">
        <f>IOCRateData!AA17</f>
        <v/>
      </c>
      <c r="Z26" s="34" t="str">
        <f>IOCRateData!AB17</f>
        <v/>
      </c>
      <c r="AA26" s="34" t="str">
        <f>IOCRateData!AC17</f>
        <v/>
      </c>
      <c r="AB26" s="34" t="str">
        <f>IOCRateData!AD17</f>
        <v/>
      </c>
      <c r="AC26" s="34" t="str">
        <f>IOCRateData!AE17</f>
        <v/>
      </c>
      <c r="AD26" s="34" t="str">
        <f>IOCRateData!AF17</f>
        <v/>
      </c>
      <c r="AE26" s="34" t="str">
        <f>IOCRateData!AG17</f>
        <v/>
      </c>
      <c r="AF26" s="34" t="str">
        <f>IOCRateData!AH17</f>
        <v/>
      </c>
      <c r="AG26" s="35" t="str">
        <f>IOCRateData!AI17</f>
        <v/>
      </c>
    </row>
    <row r="27" spans="2:33" ht="15.75" hidden="1" x14ac:dyDescent="0.2">
      <c r="B27" s="32" t="str">
        <f>MID(IOCRateData!A18,IF(ISERROR(FIND(SelectedLang, IOCRateData!A18)),1,FIND(SelectedLang, IOCRateData!A18)+LEN(SelectedLang)), IF(ISERROR(FIND("{", IOCRateData!A18, IF(ISERROR(FIND(SelectedLang, IOCRateData!A18)),1,FIND(SelectedLang, IOCRateData!A18)+LEN(SelectedLang)))),LEN(IOCRateData!A18),FIND("{", IOCRateData!A18, IF(ISERROR(FIND(SelectedLang, IOCRateData!A18)),1,FIND(SelectedLang, IOCRateData!A18)+LEN(SelectedLang)))-1)+1-IF(ISERROR(FIND(SelectedLang, IOCRateData!A18)),1,FIND(SelectedLang, IOCRateData!A18)+LEN(SelectedLang)))</f>
        <v/>
      </c>
      <c r="C27" s="33" t="str">
        <f>IOCRateData!B18</f>
        <v/>
      </c>
      <c r="D27" s="129" t="str">
        <f>IF(IOCRateData!C18="","", IOCRateData!C18-1)</f>
        <v/>
      </c>
      <c r="E27" s="140" t="str">
        <f>IF(IOCRateData!C18="","",IOCRateData!C18*C27)</f>
        <v/>
      </c>
      <c r="F27" s="141" t="str">
        <f>IF(IOCRateData!$C18="","",IOCRateData!D18*IOCRateData!$C18)</f>
        <v/>
      </c>
      <c r="G27" s="142" t="str">
        <f>IF(IOCRateData!$C18="","",IOCRateData!E18*IOCRateData!$C18)</f>
        <v/>
      </c>
      <c r="H27" s="142" t="str">
        <f>IF(IOCRateData!$C18="","",IOCRateData!F18*IOCRateData!$C18)</f>
        <v/>
      </c>
      <c r="I27" s="142" t="str">
        <f>IF(IOCRateData!$C18="","",IOCRateData!G18*IOCRateData!$C18)</f>
        <v/>
      </c>
      <c r="J27" s="142" t="str">
        <f>IF(IOCRateData!$C18="","",IOCRateData!H18*IOCRateData!$C18)</f>
        <v/>
      </c>
      <c r="K27" s="142" t="str">
        <f>IF(IOCRateData!$C18="","",IOCRateData!I18*IOCRateData!$C18)</f>
        <v/>
      </c>
      <c r="L27" s="142" t="str">
        <f>IF(IOCRateData!$C18="","",IOCRateData!J18*IOCRateData!$C18)</f>
        <v/>
      </c>
      <c r="M27" s="142" t="str">
        <f>IF(IOCRateData!$C18="","",IOCRateData!K18*IOCRateData!$C18)</f>
        <v/>
      </c>
      <c r="N27" s="142" t="str">
        <f>IF(IOCRateData!$C18="","",IOCRateData!L18*IOCRateData!$C18)</f>
        <v/>
      </c>
      <c r="O27" s="142" t="str">
        <f>IF(IOCRateData!$C18="","",IOCRateData!M18*IOCRateData!$C18)</f>
        <v/>
      </c>
      <c r="P27" s="142" t="str">
        <f>IF(IOCRateData!$C18="","",IOCRateData!N18*IOCRateData!$C18)</f>
        <v/>
      </c>
      <c r="Q27" s="142" t="str">
        <f>IF(IOCRateData!$C18="","",IOCRateData!O18*IOCRateData!$C18)</f>
        <v/>
      </c>
      <c r="R27" s="142" t="str">
        <f>IF(IOCRateData!$C18="","",IOCRateData!P18*IOCRateData!$C18)</f>
        <v/>
      </c>
      <c r="S27" s="142" t="str">
        <f>IF(IOCRateData!$C18="","",IOCRateData!Q18*IOCRateData!$C18)</f>
        <v/>
      </c>
      <c r="T27" s="142" t="str">
        <f>IF(IOCRateData!$C18="","",IOCRateData!R18*IOCRateData!$C18)</f>
        <v/>
      </c>
      <c r="U27" s="202" t="str">
        <f>IF(IOCRateData!$C18="","",IOCRateData!S18*IOCRateData!$C18)</f>
        <v/>
      </c>
      <c r="V27"/>
      <c r="W27" s="34" t="str">
        <f>IOCRateData!Y18</f>
        <v/>
      </c>
      <c r="X27" s="34" t="str">
        <f>IOCRateData!Z18</f>
        <v/>
      </c>
      <c r="Y27" s="34" t="str">
        <f>IOCRateData!AA18</f>
        <v/>
      </c>
      <c r="Z27" s="34" t="str">
        <f>IOCRateData!AB18</f>
        <v/>
      </c>
      <c r="AA27" s="34" t="str">
        <f>IOCRateData!AC18</f>
        <v/>
      </c>
      <c r="AB27" s="34" t="str">
        <f>IOCRateData!AD18</f>
        <v/>
      </c>
      <c r="AC27" s="34" t="str">
        <f>IOCRateData!AE18</f>
        <v/>
      </c>
      <c r="AD27" s="34" t="str">
        <f>IOCRateData!AF18</f>
        <v/>
      </c>
      <c r="AE27" s="34" t="str">
        <f>IOCRateData!AG18</f>
        <v/>
      </c>
      <c r="AF27" s="34" t="str">
        <f>IOCRateData!AH18</f>
        <v/>
      </c>
      <c r="AG27" s="35" t="str">
        <f>IOCRateData!AI18</f>
        <v/>
      </c>
    </row>
    <row r="28" spans="2:33" ht="15.75" hidden="1" x14ac:dyDescent="0.2">
      <c r="B28" s="32" t="str">
        <f>MID(IOCRateData!A19,IF(ISERROR(FIND(SelectedLang, IOCRateData!A19)),1,FIND(SelectedLang, IOCRateData!A19)+LEN(SelectedLang)), IF(ISERROR(FIND("{", IOCRateData!A19, IF(ISERROR(FIND(SelectedLang, IOCRateData!A19)),1,FIND(SelectedLang, IOCRateData!A19)+LEN(SelectedLang)))),LEN(IOCRateData!A19),FIND("{", IOCRateData!A19, IF(ISERROR(FIND(SelectedLang, IOCRateData!A19)),1,FIND(SelectedLang, IOCRateData!A19)+LEN(SelectedLang)))-1)+1-IF(ISERROR(FIND(SelectedLang, IOCRateData!A19)),1,FIND(SelectedLang, IOCRateData!A19)+LEN(SelectedLang)))</f>
        <v/>
      </c>
      <c r="C28" s="33" t="str">
        <f>IOCRateData!B19</f>
        <v/>
      </c>
      <c r="D28" s="129" t="str">
        <f>IF(IOCRateData!C19="","", IOCRateData!C19-1)</f>
        <v/>
      </c>
      <c r="E28" s="140" t="str">
        <f>IF(IOCRateData!C19="","",IOCRateData!C19*C28)</f>
        <v/>
      </c>
      <c r="F28" s="141" t="str">
        <f>IF(IOCRateData!$C19="","",IOCRateData!D19*IOCRateData!$C19)</f>
        <v/>
      </c>
      <c r="G28" s="142" t="str">
        <f>IF(IOCRateData!$C19="","",IOCRateData!E19*IOCRateData!$C19)</f>
        <v/>
      </c>
      <c r="H28" s="142" t="str">
        <f>IF(IOCRateData!$C19="","",IOCRateData!F19*IOCRateData!$C19)</f>
        <v/>
      </c>
      <c r="I28" s="142" t="str">
        <f>IF(IOCRateData!$C19="","",IOCRateData!G19*IOCRateData!$C19)</f>
        <v/>
      </c>
      <c r="J28" s="142" t="str">
        <f>IF(IOCRateData!$C19="","",IOCRateData!H19*IOCRateData!$C19)</f>
        <v/>
      </c>
      <c r="K28" s="142" t="str">
        <f>IF(IOCRateData!$C19="","",IOCRateData!I19*IOCRateData!$C19)</f>
        <v/>
      </c>
      <c r="L28" s="142" t="str">
        <f>IF(IOCRateData!$C19="","",IOCRateData!J19*IOCRateData!$C19)</f>
        <v/>
      </c>
      <c r="M28" s="142" t="str">
        <f>IF(IOCRateData!$C19="","",IOCRateData!K19*IOCRateData!$C19)</f>
        <v/>
      </c>
      <c r="N28" s="142" t="str">
        <f>IF(IOCRateData!$C19="","",IOCRateData!L19*IOCRateData!$C19)</f>
        <v/>
      </c>
      <c r="O28" s="142" t="str">
        <f>IF(IOCRateData!$C19="","",IOCRateData!M19*IOCRateData!$C19)</f>
        <v/>
      </c>
      <c r="P28" s="142" t="str">
        <f>IF(IOCRateData!$C19="","",IOCRateData!N19*IOCRateData!$C19)</f>
        <v/>
      </c>
      <c r="Q28" s="142" t="str">
        <f>IF(IOCRateData!$C19="","",IOCRateData!O19*IOCRateData!$C19)</f>
        <v/>
      </c>
      <c r="R28" s="142" t="str">
        <f>IF(IOCRateData!$C19="","",IOCRateData!P19*IOCRateData!$C19)</f>
        <v/>
      </c>
      <c r="S28" s="142" t="str">
        <f>IF(IOCRateData!$C19="","",IOCRateData!Q19*IOCRateData!$C19)</f>
        <v/>
      </c>
      <c r="T28" s="142" t="str">
        <f>IF(IOCRateData!$C19="","",IOCRateData!R19*IOCRateData!$C19)</f>
        <v/>
      </c>
      <c r="U28" s="202" t="str">
        <f>IF(IOCRateData!$C19="","",IOCRateData!S19*IOCRateData!$C19)</f>
        <v/>
      </c>
      <c r="V28"/>
      <c r="W28" s="34" t="str">
        <f>IOCRateData!Y19</f>
        <v/>
      </c>
      <c r="X28" s="34" t="str">
        <f>IOCRateData!Z19</f>
        <v/>
      </c>
      <c r="Y28" s="34" t="str">
        <f>IOCRateData!AA19</f>
        <v/>
      </c>
      <c r="Z28" s="34" t="str">
        <f>IOCRateData!AB19</f>
        <v/>
      </c>
      <c r="AA28" s="34" t="str">
        <f>IOCRateData!AC19</f>
        <v/>
      </c>
      <c r="AB28" s="34" t="str">
        <f>IOCRateData!AD19</f>
        <v/>
      </c>
      <c r="AC28" s="34" t="str">
        <f>IOCRateData!AE19</f>
        <v/>
      </c>
      <c r="AD28" s="34" t="str">
        <f>IOCRateData!AF19</f>
        <v/>
      </c>
      <c r="AE28" s="34" t="str">
        <f>IOCRateData!AG19</f>
        <v/>
      </c>
      <c r="AF28" s="34" t="str">
        <f>IOCRateData!AH19</f>
        <v/>
      </c>
      <c r="AG28" s="35" t="str">
        <f>IOCRateData!AI19</f>
        <v/>
      </c>
    </row>
    <row r="29" spans="2:33" ht="15.75" hidden="1" x14ac:dyDescent="0.2">
      <c r="B29" s="32" t="str">
        <f>MID(IOCRateData!A20,IF(ISERROR(FIND(SelectedLang, IOCRateData!A20)),1,FIND(SelectedLang, IOCRateData!A20)+LEN(SelectedLang)), IF(ISERROR(FIND("{", IOCRateData!A20, IF(ISERROR(FIND(SelectedLang, IOCRateData!A20)),1,FIND(SelectedLang, IOCRateData!A20)+LEN(SelectedLang)))),LEN(IOCRateData!A20),FIND("{", IOCRateData!A20, IF(ISERROR(FIND(SelectedLang, IOCRateData!A20)),1,FIND(SelectedLang, IOCRateData!A20)+LEN(SelectedLang)))-1)+1-IF(ISERROR(FIND(SelectedLang, IOCRateData!A20)),1,FIND(SelectedLang, IOCRateData!A20)+LEN(SelectedLang)))</f>
        <v/>
      </c>
      <c r="C29" s="33" t="str">
        <f>IOCRateData!B20</f>
        <v/>
      </c>
      <c r="D29" s="129" t="str">
        <f>IF(IOCRateData!C20="","", IOCRateData!C20-1)</f>
        <v/>
      </c>
      <c r="E29" s="140" t="str">
        <f>IF(IOCRateData!C20="","",IOCRateData!C20*C29)</f>
        <v/>
      </c>
      <c r="F29" s="141" t="str">
        <f>IF(IOCRateData!$C20="","",IOCRateData!D20*IOCRateData!$C20)</f>
        <v/>
      </c>
      <c r="G29" s="142" t="str">
        <f>IF(IOCRateData!$C20="","",IOCRateData!E20*IOCRateData!$C20)</f>
        <v/>
      </c>
      <c r="H29" s="142" t="str">
        <f>IF(IOCRateData!$C20="","",IOCRateData!F20*IOCRateData!$C20)</f>
        <v/>
      </c>
      <c r="I29" s="142" t="str">
        <f>IF(IOCRateData!$C20="","",IOCRateData!G20*IOCRateData!$C20)</f>
        <v/>
      </c>
      <c r="J29" s="142" t="str">
        <f>IF(IOCRateData!$C20="","",IOCRateData!H20*IOCRateData!$C20)</f>
        <v/>
      </c>
      <c r="K29" s="142" t="str">
        <f>IF(IOCRateData!$C20="","",IOCRateData!I20*IOCRateData!$C20)</f>
        <v/>
      </c>
      <c r="L29" s="142" t="str">
        <f>IF(IOCRateData!$C20="","",IOCRateData!J20*IOCRateData!$C20)</f>
        <v/>
      </c>
      <c r="M29" s="142" t="str">
        <f>IF(IOCRateData!$C20="","",IOCRateData!K20*IOCRateData!$C20)</f>
        <v/>
      </c>
      <c r="N29" s="142" t="str">
        <f>IF(IOCRateData!$C20="","",IOCRateData!L20*IOCRateData!$C20)</f>
        <v/>
      </c>
      <c r="O29" s="142" t="str">
        <f>IF(IOCRateData!$C20="","",IOCRateData!M20*IOCRateData!$C20)</f>
        <v/>
      </c>
      <c r="P29" s="142" t="str">
        <f>IF(IOCRateData!$C20="","",IOCRateData!N20*IOCRateData!$C20)</f>
        <v/>
      </c>
      <c r="Q29" s="142" t="str">
        <f>IF(IOCRateData!$C20="","",IOCRateData!O20*IOCRateData!$C20)</f>
        <v/>
      </c>
      <c r="R29" s="142" t="str">
        <f>IF(IOCRateData!$C20="","",IOCRateData!P20*IOCRateData!$C20)</f>
        <v/>
      </c>
      <c r="S29" s="142" t="str">
        <f>IF(IOCRateData!$C20="","",IOCRateData!Q20*IOCRateData!$C20)</f>
        <v/>
      </c>
      <c r="T29" s="142" t="str">
        <f>IF(IOCRateData!$C20="","",IOCRateData!R20*IOCRateData!$C20)</f>
        <v/>
      </c>
      <c r="U29" s="202" t="str">
        <f>IF(IOCRateData!$C20="","",IOCRateData!S20*IOCRateData!$C20)</f>
        <v/>
      </c>
      <c r="V29"/>
      <c r="W29" s="34" t="str">
        <f>IOCRateData!Y20</f>
        <v/>
      </c>
      <c r="X29" s="34" t="str">
        <f>IOCRateData!Z20</f>
        <v/>
      </c>
      <c r="Y29" s="34" t="str">
        <f>IOCRateData!AA20</f>
        <v/>
      </c>
      <c r="Z29" s="34" t="str">
        <f>IOCRateData!AB20</f>
        <v/>
      </c>
      <c r="AA29" s="34" t="str">
        <f>IOCRateData!AC20</f>
        <v/>
      </c>
      <c r="AB29" s="34" t="str">
        <f>IOCRateData!AD20</f>
        <v/>
      </c>
      <c r="AC29" s="34" t="str">
        <f>IOCRateData!AE20</f>
        <v/>
      </c>
      <c r="AD29" s="34" t="str">
        <f>IOCRateData!AF20</f>
        <v/>
      </c>
      <c r="AE29" s="34" t="str">
        <f>IOCRateData!AG20</f>
        <v/>
      </c>
      <c r="AF29" s="34" t="str">
        <f>IOCRateData!AH20</f>
        <v/>
      </c>
      <c r="AG29" s="35" t="str">
        <f>IOCRateData!AI20</f>
        <v/>
      </c>
    </row>
    <row r="30" spans="2:33" ht="15.75" hidden="1" x14ac:dyDescent="0.2">
      <c r="B30" s="32" t="str">
        <f>MID(IOCRateData!A21,IF(ISERROR(FIND(SelectedLang, IOCRateData!A21)),1,FIND(SelectedLang, IOCRateData!A21)+LEN(SelectedLang)), IF(ISERROR(FIND("{", IOCRateData!A21, IF(ISERROR(FIND(SelectedLang, IOCRateData!A21)),1,FIND(SelectedLang, IOCRateData!A21)+LEN(SelectedLang)))),LEN(IOCRateData!A21),FIND("{", IOCRateData!A21, IF(ISERROR(FIND(SelectedLang, IOCRateData!A21)),1,FIND(SelectedLang, IOCRateData!A21)+LEN(SelectedLang)))-1)+1-IF(ISERROR(FIND(SelectedLang, IOCRateData!A21)),1,FIND(SelectedLang, IOCRateData!A21)+LEN(SelectedLang)))</f>
        <v/>
      </c>
      <c r="C30" s="33" t="str">
        <f>IOCRateData!B21</f>
        <v/>
      </c>
      <c r="D30" s="129" t="str">
        <f>IF(IOCRateData!C21="","", IOCRateData!C21-1)</f>
        <v/>
      </c>
      <c r="E30" s="140" t="str">
        <f>IF(IOCRateData!C21="","",IOCRateData!C21*C30)</f>
        <v/>
      </c>
      <c r="F30" s="141" t="str">
        <f>IF(IOCRateData!$C21="","",IOCRateData!D21*IOCRateData!$C21)</f>
        <v/>
      </c>
      <c r="G30" s="142" t="str">
        <f>IF(IOCRateData!$C21="","",IOCRateData!E21*IOCRateData!$C21)</f>
        <v/>
      </c>
      <c r="H30" s="142" t="str">
        <f>IF(IOCRateData!$C21="","",IOCRateData!F21*IOCRateData!$C21)</f>
        <v/>
      </c>
      <c r="I30" s="142" t="str">
        <f>IF(IOCRateData!$C21="","",IOCRateData!G21*IOCRateData!$C21)</f>
        <v/>
      </c>
      <c r="J30" s="142" t="str">
        <f>IF(IOCRateData!$C21="","",IOCRateData!H21*IOCRateData!$C21)</f>
        <v/>
      </c>
      <c r="K30" s="142" t="str">
        <f>IF(IOCRateData!$C21="","",IOCRateData!I21*IOCRateData!$C21)</f>
        <v/>
      </c>
      <c r="L30" s="142" t="str">
        <f>IF(IOCRateData!$C21="","",IOCRateData!J21*IOCRateData!$C21)</f>
        <v/>
      </c>
      <c r="M30" s="142" t="str">
        <f>IF(IOCRateData!$C21="","",IOCRateData!K21*IOCRateData!$C21)</f>
        <v/>
      </c>
      <c r="N30" s="142" t="str">
        <f>IF(IOCRateData!$C21="","",IOCRateData!L21*IOCRateData!$C21)</f>
        <v/>
      </c>
      <c r="O30" s="142" t="str">
        <f>IF(IOCRateData!$C21="","",IOCRateData!M21*IOCRateData!$C21)</f>
        <v/>
      </c>
      <c r="P30" s="142" t="str">
        <f>IF(IOCRateData!$C21="","",IOCRateData!N21*IOCRateData!$C21)</f>
        <v/>
      </c>
      <c r="Q30" s="142" t="str">
        <f>IF(IOCRateData!$C21="","",IOCRateData!O21*IOCRateData!$C21)</f>
        <v/>
      </c>
      <c r="R30" s="142" t="str">
        <f>IF(IOCRateData!$C21="","",IOCRateData!P21*IOCRateData!$C21)</f>
        <v/>
      </c>
      <c r="S30" s="142" t="str">
        <f>IF(IOCRateData!$C21="","",IOCRateData!Q21*IOCRateData!$C21)</f>
        <v/>
      </c>
      <c r="T30" s="142" t="str">
        <f>IF(IOCRateData!$C21="","",IOCRateData!R21*IOCRateData!$C21)</f>
        <v/>
      </c>
      <c r="U30" s="202" t="str">
        <f>IF(IOCRateData!$C21="","",IOCRateData!S21*IOCRateData!$C21)</f>
        <v/>
      </c>
      <c r="V30"/>
      <c r="W30" s="34" t="str">
        <f>IOCRateData!Y21</f>
        <v/>
      </c>
      <c r="X30" s="34" t="str">
        <f>IOCRateData!Z21</f>
        <v/>
      </c>
      <c r="Y30" s="34" t="str">
        <f>IOCRateData!AA21</f>
        <v/>
      </c>
      <c r="Z30" s="34" t="str">
        <f>IOCRateData!AB21</f>
        <v/>
      </c>
      <c r="AA30" s="34" t="str">
        <f>IOCRateData!AC21</f>
        <v/>
      </c>
      <c r="AB30" s="34" t="str">
        <f>IOCRateData!AD21</f>
        <v/>
      </c>
      <c r="AC30" s="34" t="str">
        <f>IOCRateData!AE21</f>
        <v/>
      </c>
      <c r="AD30" s="34" t="str">
        <f>IOCRateData!AF21</f>
        <v/>
      </c>
      <c r="AE30" s="34" t="str">
        <f>IOCRateData!AG21</f>
        <v/>
      </c>
      <c r="AF30" s="34" t="str">
        <f>IOCRateData!AH21</f>
        <v/>
      </c>
      <c r="AG30" s="35" t="str">
        <f>IOCRateData!AI21</f>
        <v/>
      </c>
    </row>
    <row r="31" spans="2:33" ht="15.75" hidden="1" x14ac:dyDescent="0.2">
      <c r="B31" s="32" t="str">
        <f>MID(IOCRateData!A22,IF(ISERROR(FIND(SelectedLang, IOCRateData!A22)),1,FIND(SelectedLang, IOCRateData!A22)+LEN(SelectedLang)), IF(ISERROR(FIND("{", IOCRateData!A22, IF(ISERROR(FIND(SelectedLang, IOCRateData!A22)),1,FIND(SelectedLang, IOCRateData!A22)+LEN(SelectedLang)))),LEN(IOCRateData!A22),FIND("{", IOCRateData!A22, IF(ISERROR(FIND(SelectedLang, IOCRateData!A22)),1,FIND(SelectedLang, IOCRateData!A22)+LEN(SelectedLang)))-1)+1-IF(ISERROR(FIND(SelectedLang, IOCRateData!A22)),1,FIND(SelectedLang, IOCRateData!A22)+LEN(SelectedLang)))</f>
        <v/>
      </c>
      <c r="C31" s="33" t="str">
        <f>IOCRateData!B22</f>
        <v/>
      </c>
      <c r="D31" s="129" t="str">
        <f>IF(IOCRateData!C22="","", IOCRateData!C22-1)</f>
        <v/>
      </c>
      <c r="E31" s="140" t="str">
        <f>IF(IOCRateData!C22="","",IOCRateData!C22*C31)</f>
        <v/>
      </c>
      <c r="F31" s="141" t="str">
        <f>IF(IOCRateData!$C22="","",IOCRateData!D22*IOCRateData!$C22)</f>
        <v/>
      </c>
      <c r="G31" s="142" t="str">
        <f>IF(IOCRateData!$C22="","",IOCRateData!E22*IOCRateData!$C22)</f>
        <v/>
      </c>
      <c r="H31" s="142" t="str">
        <f>IF(IOCRateData!$C22="","",IOCRateData!F22*IOCRateData!$C22)</f>
        <v/>
      </c>
      <c r="I31" s="142" t="str">
        <f>IF(IOCRateData!$C22="","",IOCRateData!G22*IOCRateData!$C22)</f>
        <v/>
      </c>
      <c r="J31" s="142" t="str">
        <f>IF(IOCRateData!$C22="","",IOCRateData!H22*IOCRateData!$C22)</f>
        <v/>
      </c>
      <c r="K31" s="142" t="str">
        <f>IF(IOCRateData!$C22="","",IOCRateData!I22*IOCRateData!$C22)</f>
        <v/>
      </c>
      <c r="L31" s="142" t="str">
        <f>IF(IOCRateData!$C22="","",IOCRateData!J22*IOCRateData!$C22)</f>
        <v/>
      </c>
      <c r="M31" s="142" t="str">
        <f>IF(IOCRateData!$C22="","",IOCRateData!K22*IOCRateData!$C22)</f>
        <v/>
      </c>
      <c r="N31" s="142" t="str">
        <f>IF(IOCRateData!$C22="","",IOCRateData!L22*IOCRateData!$C22)</f>
        <v/>
      </c>
      <c r="O31" s="142" t="str">
        <f>IF(IOCRateData!$C22="","",IOCRateData!M22*IOCRateData!$C22)</f>
        <v/>
      </c>
      <c r="P31" s="142" t="str">
        <f>IF(IOCRateData!$C22="","",IOCRateData!N22*IOCRateData!$C22)</f>
        <v/>
      </c>
      <c r="Q31" s="142" t="str">
        <f>IF(IOCRateData!$C22="","",IOCRateData!O22*IOCRateData!$C22)</f>
        <v/>
      </c>
      <c r="R31" s="142" t="str">
        <f>IF(IOCRateData!$C22="","",IOCRateData!P22*IOCRateData!$C22)</f>
        <v/>
      </c>
      <c r="S31" s="142" t="str">
        <f>IF(IOCRateData!$C22="","",IOCRateData!Q22*IOCRateData!$C22)</f>
        <v/>
      </c>
      <c r="T31" s="142" t="str">
        <f>IF(IOCRateData!$C22="","",IOCRateData!R22*IOCRateData!$C22)</f>
        <v/>
      </c>
      <c r="U31" s="202" t="str">
        <f>IF(IOCRateData!$C22="","",IOCRateData!S22*IOCRateData!$C22)</f>
        <v/>
      </c>
      <c r="V31"/>
      <c r="W31" s="34" t="str">
        <f>IOCRateData!Y22</f>
        <v/>
      </c>
      <c r="X31" s="34" t="str">
        <f>IOCRateData!Z22</f>
        <v/>
      </c>
      <c r="Y31" s="34" t="str">
        <f>IOCRateData!AA22</f>
        <v/>
      </c>
      <c r="Z31" s="34" t="str">
        <f>IOCRateData!AB22</f>
        <v/>
      </c>
      <c r="AA31" s="34" t="str">
        <f>IOCRateData!AC22</f>
        <v/>
      </c>
      <c r="AB31" s="34" t="str">
        <f>IOCRateData!AD22</f>
        <v/>
      </c>
      <c r="AC31" s="34" t="str">
        <f>IOCRateData!AE22</f>
        <v/>
      </c>
      <c r="AD31" s="34" t="str">
        <f>IOCRateData!AF22</f>
        <v/>
      </c>
      <c r="AE31" s="34" t="str">
        <f>IOCRateData!AG22</f>
        <v/>
      </c>
      <c r="AF31" s="34" t="str">
        <f>IOCRateData!AH22</f>
        <v/>
      </c>
      <c r="AG31" s="35" t="str">
        <f>IOCRateData!AI22</f>
        <v/>
      </c>
    </row>
    <row r="32" spans="2:33" ht="15.75" hidden="1" x14ac:dyDescent="0.2">
      <c r="B32" s="32" t="str">
        <f>MID(IOCRateData!A23,IF(ISERROR(FIND(SelectedLang, IOCRateData!A23)),1,FIND(SelectedLang, IOCRateData!A23)+LEN(SelectedLang)), IF(ISERROR(FIND("{", IOCRateData!A23, IF(ISERROR(FIND(SelectedLang, IOCRateData!A23)),1,FIND(SelectedLang, IOCRateData!A23)+LEN(SelectedLang)))),LEN(IOCRateData!A23),FIND("{", IOCRateData!A23, IF(ISERROR(FIND(SelectedLang, IOCRateData!A23)),1,FIND(SelectedLang, IOCRateData!A23)+LEN(SelectedLang)))-1)+1-IF(ISERROR(FIND(SelectedLang, IOCRateData!A23)),1,FIND(SelectedLang, IOCRateData!A23)+LEN(SelectedLang)))</f>
        <v/>
      </c>
      <c r="C32" s="33" t="str">
        <f>IOCRateData!B23</f>
        <v/>
      </c>
      <c r="D32" s="129" t="str">
        <f>IF(IOCRateData!C23="","", IOCRateData!C23-1)</f>
        <v/>
      </c>
      <c r="E32" s="140" t="str">
        <f>IF(IOCRateData!C23="","",IOCRateData!C23*C32)</f>
        <v/>
      </c>
      <c r="F32" s="141" t="str">
        <f>IF(IOCRateData!$C23="","",IOCRateData!D23*IOCRateData!$C23)</f>
        <v/>
      </c>
      <c r="G32" s="142" t="str">
        <f>IF(IOCRateData!$C23="","",IOCRateData!E23*IOCRateData!$C23)</f>
        <v/>
      </c>
      <c r="H32" s="142" t="str">
        <f>IF(IOCRateData!$C23="","",IOCRateData!F23*IOCRateData!$C23)</f>
        <v/>
      </c>
      <c r="I32" s="142" t="str">
        <f>IF(IOCRateData!$C23="","",IOCRateData!G23*IOCRateData!$C23)</f>
        <v/>
      </c>
      <c r="J32" s="142" t="str">
        <f>IF(IOCRateData!$C23="","",IOCRateData!H23*IOCRateData!$C23)</f>
        <v/>
      </c>
      <c r="K32" s="142" t="str">
        <f>IF(IOCRateData!$C23="","",IOCRateData!I23*IOCRateData!$C23)</f>
        <v/>
      </c>
      <c r="L32" s="142" t="str">
        <f>IF(IOCRateData!$C23="","",IOCRateData!J23*IOCRateData!$C23)</f>
        <v/>
      </c>
      <c r="M32" s="142" t="str">
        <f>IF(IOCRateData!$C23="","",IOCRateData!K23*IOCRateData!$C23)</f>
        <v/>
      </c>
      <c r="N32" s="142" t="str">
        <f>IF(IOCRateData!$C23="","",IOCRateData!L23*IOCRateData!$C23)</f>
        <v/>
      </c>
      <c r="O32" s="142" t="str">
        <f>IF(IOCRateData!$C23="","",IOCRateData!M23*IOCRateData!$C23)</f>
        <v/>
      </c>
      <c r="P32" s="142" t="str">
        <f>IF(IOCRateData!$C23="","",IOCRateData!N23*IOCRateData!$C23)</f>
        <v/>
      </c>
      <c r="Q32" s="142" t="str">
        <f>IF(IOCRateData!$C23="","",IOCRateData!O23*IOCRateData!$C23)</f>
        <v/>
      </c>
      <c r="R32" s="142" t="str">
        <f>IF(IOCRateData!$C23="","",IOCRateData!P23*IOCRateData!$C23)</f>
        <v/>
      </c>
      <c r="S32" s="142" t="str">
        <f>IF(IOCRateData!$C23="","",IOCRateData!Q23*IOCRateData!$C23)</f>
        <v/>
      </c>
      <c r="T32" s="142" t="str">
        <f>IF(IOCRateData!$C23="","",IOCRateData!R23*IOCRateData!$C23)</f>
        <v/>
      </c>
      <c r="U32" s="202" t="str">
        <f>IF(IOCRateData!$C23="","",IOCRateData!S23*IOCRateData!$C23)</f>
        <v/>
      </c>
      <c r="V32"/>
      <c r="W32" s="34" t="str">
        <f>IOCRateData!Y23</f>
        <v/>
      </c>
      <c r="X32" s="34" t="str">
        <f>IOCRateData!Z23</f>
        <v/>
      </c>
      <c r="Y32" s="34" t="str">
        <f>IOCRateData!AA23</f>
        <v/>
      </c>
      <c r="Z32" s="34" t="str">
        <f>IOCRateData!AB23</f>
        <v/>
      </c>
      <c r="AA32" s="34" t="str">
        <f>IOCRateData!AC23</f>
        <v/>
      </c>
      <c r="AB32" s="34" t="str">
        <f>IOCRateData!AD23</f>
        <v/>
      </c>
      <c r="AC32" s="34" t="str">
        <f>IOCRateData!AE23</f>
        <v/>
      </c>
      <c r="AD32" s="34" t="str">
        <f>IOCRateData!AF23</f>
        <v/>
      </c>
      <c r="AE32" s="34" t="str">
        <f>IOCRateData!AG23</f>
        <v/>
      </c>
      <c r="AF32" s="34" t="str">
        <f>IOCRateData!AH23</f>
        <v/>
      </c>
      <c r="AG32" s="35" t="str">
        <f>IOCRateData!AI23</f>
        <v/>
      </c>
    </row>
    <row r="33" spans="2:33" ht="16.5" hidden="1" thickBot="1" x14ac:dyDescent="0.25">
      <c r="B33" s="36" t="str">
        <f>MID(IOCRateData!A24,IF(ISERROR(FIND(SelectedLang, IOCRateData!A24)),1,FIND(SelectedLang, IOCRateData!A24)+LEN(SelectedLang)), IF(ISERROR(FIND("{", IOCRateData!A24, IF(ISERROR(FIND(SelectedLang, IOCRateData!A24)),1,FIND(SelectedLang, IOCRateData!A24)+LEN(SelectedLang)))),LEN(IOCRateData!A24),FIND("{", IOCRateData!A24, IF(ISERROR(FIND(SelectedLang, IOCRateData!A24)),1,FIND(SelectedLang, IOCRateData!A24)+LEN(SelectedLang)))-1)+1-IF(ISERROR(FIND(SelectedLang, IOCRateData!A24)),1,FIND(SelectedLang, IOCRateData!A24)+LEN(SelectedLang)))</f>
        <v/>
      </c>
      <c r="C33" s="37" t="str">
        <f>IOCRateData!B24</f>
        <v/>
      </c>
      <c r="D33" s="130" t="str">
        <f>IF(IOCRateData!C24="","", IOCRateData!C24-1)</f>
        <v/>
      </c>
      <c r="E33" s="143" t="str">
        <f>IF(IOCRateData!C24="","",IOCRateData!C24*C33)</f>
        <v/>
      </c>
      <c r="F33" s="144" t="str">
        <f>IF(IOCRateData!$C24="","",IOCRateData!D24*IOCRateData!$C24)</f>
        <v/>
      </c>
      <c r="G33" s="145" t="str">
        <f>IF(IOCRateData!$C24="","",IOCRateData!E24*IOCRateData!$C24)</f>
        <v/>
      </c>
      <c r="H33" s="145" t="str">
        <f>IF(IOCRateData!$C24="","",IOCRateData!F24*IOCRateData!$C24)</f>
        <v/>
      </c>
      <c r="I33" s="145" t="str">
        <f>IF(IOCRateData!$C24="","",IOCRateData!G24*IOCRateData!$C24)</f>
        <v/>
      </c>
      <c r="J33" s="145" t="str">
        <f>IF(IOCRateData!$C24="","",IOCRateData!H24*IOCRateData!$C24)</f>
        <v/>
      </c>
      <c r="K33" s="145" t="str">
        <f>IF(IOCRateData!$C24="","",IOCRateData!I24*IOCRateData!$C24)</f>
        <v/>
      </c>
      <c r="L33" s="145" t="str">
        <f>IF(IOCRateData!$C24="","",IOCRateData!J24*IOCRateData!$C24)</f>
        <v/>
      </c>
      <c r="M33" s="145" t="str">
        <f>IF(IOCRateData!$C24="","",IOCRateData!K24*IOCRateData!$C24)</f>
        <v/>
      </c>
      <c r="N33" s="145" t="str">
        <f>IF(IOCRateData!$C24="","",IOCRateData!L24*IOCRateData!$C24)</f>
        <v/>
      </c>
      <c r="O33" s="145" t="str">
        <f>IF(IOCRateData!$C24="","",IOCRateData!M24*IOCRateData!$C24)</f>
        <v/>
      </c>
      <c r="P33" s="145" t="str">
        <f>IF(IOCRateData!$C24="","",IOCRateData!N24*IOCRateData!$C24)</f>
        <v/>
      </c>
      <c r="Q33" s="145" t="str">
        <f>IF(IOCRateData!$C24="","",IOCRateData!O24*IOCRateData!$C24)</f>
        <v/>
      </c>
      <c r="R33" s="145" t="str">
        <f>IF(IOCRateData!$C24="","",IOCRateData!P24*IOCRateData!$C24)</f>
        <v/>
      </c>
      <c r="S33" s="145" t="str">
        <f>IF(IOCRateData!$C24="","",IOCRateData!Q24*IOCRateData!$C24)</f>
        <v/>
      </c>
      <c r="T33" s="145" t="str">
        <f>IF(IOCRateData!$C24="","",IOCRateData!R24*IOCRateData!$C24)</f>
        <v/>
      </c>
      <c r="U33" s="203" t="str">
        <f>IF(IOCRateData!$C24="","",IOCRateData!S24*IOCRateData!$C24)</f>
        <v/>
      </c>
      <c r="V33"/>
      <c r="W33" s="34" t="str">
        <f>IOCRateData!Y24</f>
        <v/>
      </c>
      <c r="X33" s="34" t="str">
        <f>IOCRateData!Z24</f>
        <v/>
      </c>
      <c r="Y33" s="34" t="str">
        <f>IOCRateData!AA24</f>
        <v/>
      </c>
      <c r="Z33" s="34" t="str">
        <f>IOCRateData!AB24</f>
        <v/>
      </c>
      <c r="AA33" s="34" t="str">
        <f>IOCRateData!AC24</f>
        <v/>
      </c>
      <c r="AB33" s="34" t="str">
        <f>IOCRateData!AD24</f>
        <v/>
      </c>
      <c r="AC33" s="34" t="str">
        <f>IOCRateData!AE24</f>
        <v/>
      </c>
      <c r="AD33" s="34" t="str">
        <f>IOCRateData!AF24</f>
        <v/>
      </c>
      <c r="AE33" s="34" t="str">
        <f>IOCRateData!AG24</f>
        <v/>
      </c>
      <c r="AF33" s="34" t="str">
        <f>IOCRateData!AH24</f>
        <v/>
      </c>
      <c r="AG33" s="35" t="str">
        <f>IOCRateData!AI24</f>
        <v/>
      </c>
    </row>
    <row r="34" spans="2:33" ht="16.5" thickBot="1" x14ac:dyDescent="0.25">
      <c r="B34" s="38" t="str">
        <f>TranslationData!A13</f>
        <v>合计</v>
      </c>
      <c r="C34" s="39" t="str">
        <f>IF(SUM(C13:C33)=0,"",SUM(C13:C33))</f>
        <v/>
      </c>
      <c r="D34" s="40"/>
      <c r="E34" s="128" t="str">
        <f t="shared" ref="E34:U34" si="2">IF(SUM(E13:E33)=0,"",SUM(E13:E33))</f>
        <v/>
      </c>
      <c r="F34" s="128" t="str">
        <f t="shared" si="2"/>
        <v/>
      </c>
      <c r="G34" s="39" t="str">
        <f t="shared" si="2"/>
        <v/>
      </c>
      <c r="H34" s="39" t="str">
        <f t="shared" si="2"/>
        <v/>
      </c>
      <c r="I34" s="39" t="str">
        <f t="shared" si="2"/>
        <v/>
      </c>
      <c r="J34" s="39" t="str">
        <f t="shared" si="2"/>
        <v/>
      </c>
      <c r="K34" s="39" t="str">
        <f t="shared" si="2"/>
        <v/>
      </c>
      <c r="L34" s="39" t="str">
        <f t="shared" si="2"/>
        <v/>
      </c>
      <c r="M34" s="39" t="str">
        <f t="shared" si="2"/>
        <v/>
      </c>
      <c r="N34" s="39" t="str">
        <f t="shared" si="2"/>
        <v/>
      </c>
      <c r="O34" s="39" t="str">
        <f t="shared" si="2"/>
        <v/>
      </c>
      <c r="P34" s="39" t="str">
        <f t="shared" si="2"/>
        <v/>
      </c>
      <c r="Q34" s="39" t="str">
        <f t="shared" si="2"/>
        <v/>
      </c>
      <c r="R34" s="39" t="str">
        <f t="shared" si="2"/>
        <v/>
      </c>
      <c r="S34" s="39" t="str">
        <f t="shared" si="2"/>
        <v/>
      </c>
      <c r="T34" s="39" t="str">
        <f t="shared" si="2"/>
        <v/>
      </c>
      <c r="U34" s="39" t="str">
        <f t="shared" si="2"/>
        <v/>
      </c>
      <c r="V34"/>
      <c r="W34" s="128" t="str">
        <f t="shared" ref="W34:AG34" si="3">IF(SUM(W13:W33)=0,"",SUM(W13:W33))</f>
        <v/>
      </c>
      <c r="X34" s="39" t="str">
        <f t="shared" si="3"/>
        <v/>
      </c>
      <c r="Y34" s="39" t="str">
        <f t="shared" si="3"/>
        <v/>
      </c>
      <c r="Z34" s="39" t="str">
        <f t="shared" si="3"/>
        <v/>
      </c>
      <c r="AA34" s="39" t="str">
        <f t="shared" si="3"/>
        <v/>
      </c>
      <c r="AB34" s="39" t="str">
        <f t="shared" si="3"/>
        <v/>
      </c>
      <c r="AC34" s="39" t="str">
        <f t="shared" si="3"/>
        <v/>
      </c>
      <c r="AD34" s="39" t="str">
        <f t="shared" si="3"/>
        <v/>
      </c>
      <c r="AE34" s="39" t="str">
        <f t="shared" si="3"/>
        <v/>
      </c>
      <c r="AF34" s="39" t="str">
        <f t="shared" si="3"/>
        <v/>
      </c>
      <c r="AG34" s="39" t="str">
        <f t="shared" si="3"/>
        <v/>
      </c>
    </row>
    <row r="35" spans="2:33" ht="18.75" thickBot="1" x14ac:dyDescent="0.25">
      <c r="B35" s="169" t="str">
        <f>TranslationData!A12</f>
        <v>物料输出</v>
      </c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201"/>
      <c r="V35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7"/>
    </row>
    <row r="36" spans="2:33" ht="16.5" thickBot="1" x14ac:dyDescent="0.25">
      <c r="B36" s="168" t="str">
        <f>MID(IOCRateData!A26,IF(ISERROR(FIND(SelectedLang, IOCRateData!A26)),1,FIND(SelectedLang, IOCRateData!A26)+LEN(SelectedLang)), IF(ISERROR(FIND("{", IOCRateData!A26, IF(ISERROR(FIND(SelectedLang, IOCRateData!A26)),1,FIND(SelectedLang, IOCRateData!A26)+LEN(SelectedLang)))),LEN(IOCRateData!A26),FIND("{", IOCRateData!A26, IF(ISERROR(FIND(SelectedLang, IOCRateData!A26)),1,FIND(SelectedLang, IOCRateData!A26)+LEN(SelectedLang)))-1)+1-IF(ISERROR(FIND(SelectedLang, IOCRateData!A26)),1,FIND(SelectedLang, IOCRateData!A26)+LEN(SelectedLang)))</f>
        <v>Hot Metal</v>
      </c>
      <c r="C36" s="56" t="str">
        <f>'tag6'!A1</f>
        <v>{{$fe: data6 n:t.t1</v>
      </c>
      <c r="D36" s="56" t="str">
        <f>'tag6'!B1</f>
        <v>n:t.t2</v>
      </c>
      <c r="E36" s="56" t="str">
        <f>'tag6'!C1</f>
        <v>n:t.t3</v>
      </c>
      <c r="F36" s="56" t="str">
        <f>'tag6'!D1</f>
        <v>n:t.t4</v>
      </c>
      <c r="G36" s="56" t="str">
        <f>'tag6'!E1</f>
        <v>n:t.t5</v>
      </c>
      <c r="H36" s="56" t="str">
        <f>'tag6'!F1</f>
        <v>n:t.t6</v>
      </c>
      <c r="I36" s="56" t="str">
        <f>'tag6'!G1</f>
        <v>n:t.t7</v>
      </c>
      <c r="J36" s="56" t="str">
        <f>'tag6'!H1</f>
        <v>n:t.t8</v>
      </c>
      <c r="K36" s="56" t="str">
        <f>'tag6'!I1</f>
        <v>n:t.t9</v>
      </c>
      <c r="L36" s="56" t="str">
        <f>'tag6'!J1</f>
        <v>n:t.t10</v>
      </c>
      <c r="M36" s="56" t="str">
        <f>'tag6'!K1</f>
        <v>n:t.t11</v>
      </c>
      <c r="N36" s="56" t="str">
        <f>'tag6'!L1</f>
        <v>n:t.t12</v>
      </c>
      <c r="O36" s="56" t="str">
        <f>'tag6'!M1</f>
        <v>n:t.t13</v>
      </c>
      <c r="P36" s="56" t="str">
        <f>'tag6'!N1</f>
        <v>n:t.t14</v>
      </c>
      <c r="Q36" s="56" t="str">
        <f>'tag6'!O1</f>
        <v>n:t.t15</v>
      </c>
      <c r="R36" s="56" t="str">
        <f>'tag6'!P1</f>
        <v>n:t.t16</v>
      </c>
      <c r="S36" s="56" t="str">
        <f>'tag6'!Q1</f>
        <v>n:t.t17</v>
      </c>
      <c r="T36" s="56" t="str">
        <f>'tag6'!R1</f>
        <v>n:t.t18</v>
      </c>
      <c r="U36" s="56" t="str">
        <f>'tag6'!S1</f>
        <v>n:t.t19</v>
      </c>
      <c r="V36"/>
      <c r="W36" s="57" t="str">
        <f>IOCRateData!Y26</f>
        <v/>
      </c>
      <c r="X36" s="57" t="str">
        <f>IOCRateData!Z26</f>
        <v/>
      </c>
      <c r="Y36" s="57" t="str">
        <f>IOCRateData!AA26</f>
        <v/>
      </c>
      <c r="Z36" s="57" t="str">
        <f>IOCRateData!AB26</f>
        <v/>
      </c>
      <c r="AA36" s="57" t="str">
        <f>IOCRateData!AC26</f>
        <v/>
      </c>
      <c r="AB36" s="57" t="str">
        <f>IOCRateData!AD26</f>
        <v/>
      </c>
      <c r="AC36" s="57" t="str">
        <f>IOCRateData!AE26</f>
        <v/>
      </c>
      <c r="AD36" s="57" t="str">
        <f>IOCRateData!AF26</f>
        <v/>
      </c>
      <c r="AE36" s="57" t="str">
        <f>IOCRateData!AG26</f>
        <v/>
      </c>
      <c r="AF36" s="57" t="str">
        <f>IOCRateData!AH26</f>
        <v/>
      </c>
      <c r="AG36" s="58" t="str">
        <f>IOCRateData!AI26</f>
        <v/>
      </c>
    </row>
    <row r="37" spans="2:33" ht="16.5" thickBot="1" x14ac:dyDescent="0.25">
      <c r="B37" s="59" t="str">
        <f>MID(IOCRateData!A27,IF(ISERROR(FIND(SelectedLang, IOCRateData!A27)),1,FIND(SelectedLang, IOCRateData!A27)+LEN(SelectedLang)), IF(ISERROR(FIND("{", IOCRateData!A27, IF(ISERROR(FIND(SelectedLang, IOCRateData!A27)),1,FIND(SelectedLang, IOCRateData!A27)+LEN(SelectedLang)))),LEN(IOCRateData!A27),FIND("{", IOCRateData!A27, IF(ISERROR(FIND(SelectedLang, IOCRateData!A27)),1,FIND(SelectedLang, IOCRateData!A27)+LEN(SelectedLang)))-1)+1-IF(ISERROR(FIND(SelectedLang, IOCRateData!A27)),1,FIND(SelectedLang, IOCRateData!A27)+LEN(SelectedLang)))</f>
        <v>Acidic slag components</v>
      </c>
      <c r="C37" s="56">
        <f>'tag6'!A2</f>
        <v>0</v>
      </c>
      <c r="D37" s="56">
        <f>'tag6'!B2</f>
        <v>0</v>
      </c>
      <c r="E37" s="56">
        <f>'tag6'!C2</f>
        <v>0</v>
      </c>
      <c r="F37" s="56">
        <f>'tag6'!D2</f>
        <v>0</v>
      </c>
      <c r="G37" s="56">
        <f>'tag6'!E2</f>
        <v>0</v>
      </c>
      <c r="H37" s="56">
        <f>'tag6'!F2</f>
        <v>0</v>
      </c>
      <c r="I37" s="56">
        <f>'tag6'!G2</f>
        <v>0</v>
      </c>
      <c r="J37" s="56">
        <f>'tag6'!H2</f>
        <v>0</v>
      </c>
      <c r="K37" s="56">
        <f>'tag6'!I2</f>
        <v>0</v>
      </c>
      <c r="L37" s="56">
        <f>'tag6'!J2</f>
        <v>0</v>
      </c>
      <c r="M37" s="56">
        <f>'tag6'!K2</f>
        <v>0</v>
      </c>
      <c r="N37" s="56">
        <f>'tag6'!L2</f>
        <v>0</v>
      </c>
      <c r="O37" s="56">
        <f>'tag6'!M2</f>
        <v>0</v>
      </c>
      <c r="P37" s="56">
        <f>'tag6'!N2</f>
        <v>0</v>
      </c>
      <c r="Q37" s="56">
        <f>'tag6'!O2</f>
        <v>0</v>
      </c>
      <c r="R37" s="56">
        <f>'tag6'!P2</f>
        <v>0</v>
      </c>
      <c r="S37" s="56">
        <f>'tag6'!Q2</f>
        <v>0</v>
      </c>
      <c r="T37" s="56">
        <f>'tag6'!R2</f>
        <v>0</v>
      </c>
      <c r="U37" s="56">
        <f>'tag6'!S2</f>
        <v>0</v>
      </c>
      <c r="V37"/>
      <c r="W37" s="61" t="str">
        <f>IOCRateData!Y27</f>
        <v/>
      </c>
      <c r="X37" s="61" t="str">
        <f>IOCRateData!Z27</f>
        <v/>
      </c>
      <c r="Y37" s="61" t="str">
        <f>IOCRateData!AA27</f>
        <v/>
      </c>
      <c r="Z37" s="61" t="str">
        <f>IOCRateData!AB27</f>
        <v/>
      </c>
      <c r="AA37" s="61" t="str">
        <f>IOCRateData!AC27</f>
        <v/>
      </c>
      <c r="AB37" s="61" t="str">
        <f>IOCRateData!AD27</f>
        <v/>
      </c>
      <c r="AC37" s="61" t="str">
        <f>IOCRateData!AE27</f>
        <v/>
      </c>
      <c r="AD37" s="61" t="str">
        <f>IOCRateData!AF27</f>
        <v/>
      </c>
      <c r="AE37" s="61" t="str">
        <f>IOCRateData!AG27</f>
        <v/>
      </c>
      <c r="AF37" s="61" t="str">
        <f>IOCRateData!AH27</f>
        <v/>
      </c>
      <c r="AG37" s="62" t="str">
        <f>IOCRateData!AI27</f>
        <v/>
      </c>
    </row>
    <row r="38" spans="2:33" ht="16.5" thickBot="1" x14ac:dyDescent="0.25">
      <c r="B38" s="59" t="str">
        <f>MID(IOCRateData!A28,IF(ISERROR(FIND(SelectedLang, IOCRateData!A28)),1,FIND(SelectedLang, IOCRateData!A28)+LEN(SelectedLang)), IF(ISERROR(FIND("{", IOCRateData!A28, IF(ISERROR(FIND(SelectedLang, IOCRateData!A28)),1,FIND(SelectedLang, IOCRateData!A28)+LEN(SelectedLang)))),LEN(IOCRateData!A28),FIND("{", IOCRateData!A28, IF(ISERROR(FIND(SelectedLang, IOCRateData!A28)),1,FIND(SelectedLang, IOCRateData!A28)+LEN(SelectedLang)))-1)+1-IF(ISERROR(FIND(SelectedLang, IOCRateData!A28)),1,FIND(SelectedLang, IOCRateData!A28)+LEN(SelectedLang)))</f>
        <v>Non-acidic slag components</v>
      </c>
      <c r="C38" s="56">
        <f>'tag6'!A3</f>
        <v>0</v>
      </c>
      <c r="D38" s="56">
        <f>'tag6'!B3</f>
        <v>0</v>
      </c>
      <c r="E38" s="56">
        <f>'tag6'!C3</f>
        <v>0</v>
      </c>
      <c r="F38" s="56">
        <f>'tag6'!D3</f>
        <v>0</v>
      </c>
      <c r="G38" s="56">
        <f>'tag6'!E3</f>
        <v>0</v>
      </c>
      <c r="H38" s="56">
        <f>'tag6'!F3</f>
        <v>0</v>
      </c>
      <c r="I38" s="56">
        <f>'tag6'!G3</f>
        <v>0</v>
      </c>
      <c r="J38" s="56">
        <f>'tag6'!H3</f>
        <v>0</v>
      </c>
      <c r="K38" s="56">
        <f>'tag6'!I3</f>
        <v>0</v>
      </c>
      <c r="L38" s="56">
        <f>'tag6'!J3</f>
        <v>0</v>
      </c>
      <c r="M38" s="56">
        <f>'tag6'!K3</f>
        <v>0</v>
      </c>
      <c r="N38" s="56">
        <f>'tag6'!L3</f>
        <v>0</v>
      </c>
      <c r="O38" s="56">
        <f>'tag6'!M3</f>
        <v>0</v>
      </c>
      <c r="P38" s="56">
        <f>'tag6'!N3</f>
        <v>0</v>
      </c>
      <c r="Q38" s="56">
        <f>'tag6'!O3</f>
        <v>0</v>
      </c>
      <c r="R38" s="56">
        <f>'tag6'!P3</f>
        <v>0</v>
      </c>
      <c r="S38" s="56">
        <f>'tag6'!Q3</f>
        <v>0</v>
      </c>
      <c r="T38" s="56">
        <f>'tag6'!R3</f>
        <v>0</v>
      </c>
      <c r="U38" s="56">
        <f>'tag6'!S3</f>
        <v>0</v>
      </c>
      <c r="V38"/>
      <c r="W38" s="61" t="str">
        <f>IOCRateData!Y28</f>
        <v/>
      </c>
      <c r="X38" s="61" t="str">
        <f>IOCRateData!Z28</f>
        <v/>
      </c>
      <c r="Y38" s="61" t="str">
        <f>IOCRateData!AA28</f>
        <v/>
      </c>
      <c r="Z38" s="61" t="str">
        <f>IOCRateData!AB28</f>
        <v/>
      </c>
      <c r="AA38" s="61" t="str">
        <f>IOCRateData!AC28</f>
        <v/>
      </c>
      <c r="AB38" s="61" t="str">
        <f>IOCRateData!AD28</f>
        <v/>
      </c>
      <c r="AC38" s="61" t="str">
        <f>IOCRateData!AE28</f>
        <v/>
      </c>
      <c r="AD38" s="61" t="str">
        <f>IOCRateData!AF28</f>
        <v/>
      </c>
      <c r="AE38" s="61" t="str">
        <f>IOCRateData!AG28</f>
        <v/>
      </c>
      <c r="AF38" s="61" t="str">
        <f>IOCRateData!AH28</f>
        <v/>
      </c>
      <c r="AG38" s="62" t="str">
        <f>IOCRateData!AI28</f>
        <v/>
      </c>
    </row>
    <row r="39" spans="2:33" ht="16.5" thickBot="1" x14ac:dyDescent="0.25">
      <c r="B39" s="59" t="str">
        <f>MID(IOCRateData!A29,IF(ISERROR(FIND(SelectedLang, IOCRateData!A29)),1,FIND(SelectedLang, IOCRateData!A29)+LEN(SelectedLang)), IF(ISERROR(FIND("{", IOCRateData!A29, IF(ISERROR(FIND(SelectedLang, IOCRateData!A29)),1,FIND(SelectedLang, IOCRateData!A29)+LEN(SelectedLang)))),LEN(IOCRateData!A29),FIND("{", IOCRateData!A29, IF(ISERROR(FIND(SelectedLang, IOCRateData!A29)),1,FIND(SelectedLang, IOCRateData!A29)+LEN(SelectedLang)))-1)+1-IF(ISERROR(FIND(SelectedLang, IOCRateData!A29)),1,FIND(SelectedLang, IOCRateData!A29)+LEN(SelectedLang)))</f>
        <v>Top Gas CO2</v>
      </c>
      <c r="C39" s="56">
        <f>'tag6'!A4</f>
        <v>0</v>
      </c>
      <c r="D39" s="56">
        <f>'tag6'!B4</f>
        <v>0</v>
      </c>
      <c r="E39" s="56">
        <f>'tag6'!C4</f>
        <v>0</v>
      </c>
      <c r="F39" s="56">
        <f>'tag6'!D4</f>
        <v>0</v>
      </c>
      <c r="G39" s="56">
        <f>'tag6'!E4</f>
        <v>0</v>
      </c>
      <c r="H39" s="56">
        <f>'tag6'!F4</f>
        <v>0</v>
      </c>
      <c r="I39" s="56">
        <f>'tag6'!G4</f>
        <v>0</v>
      </c>
      <c r="J39" s="56">
        <f>'tag6'!H4</f>
        <v>0</v>
      </c>
      <c r="K39" s="56">
        <f>'tag6'!I4</f>
        <v>0</v>
      </c>
      <c r="L39" s="56">
        <f>'tag6'!J4</f>
        <v>0</v>
      </c>
      <c r="M39" s="56">
        <f>'tag6'!K4</f>
        <v>0</v>
      </c>
      <c r="N39" s="56">
        <f>'tag6'!L4</f>
        <v>0</v>
      </c>
      <c r="O39" s="56">
        <f>'tag6'!M4</f>
        <v>0</v>
      </c>
      <c r="P39" s="56">
        <f>'tag6'!N4</f>
        <v>0</v>
      </c>
      <c r="Q39" s="56">
        <f>'tag6'!O4</f>
        <v>0</v>
      </c>
      <c r="R39" s="56">
        <f>'tag6'!P4</f>
        <v>0</v>
      </c>
      <c r="S39" s="56">
        <f>'tag6'!Q4</f>
        <v>0</v>
      </c>
      <c r="T39" s="56">
        <f>'tag6'!R4</f>
        <v>0</v>
      </c>
      <c r="U39" s="56">
        <f>'tag6'!S4</f>
        <v>0</v>
      </c>
      <c r="V39"/>
      <c r="W39" s="61" t="str">
        <f>IOCRateData!Y29</f>
        <v/>
      </c>
      <c r="X39" s="61" t="str">
        <f>IOCRateData!Z29</f>
        <v/>
      </c>
      <c r="Y39" s="61" t="str">
        <f>IOCRateData!AA29</f>
        <v/>
      </c>
      <c r="Z39" s="61" t="str">
        <f>IOCRateData!AB29</f>
        <v/>
      </c>
      <c r="AA39" s="61" t="str">
        <f>IOCRateData!AC29</f>
        <v/>
      </c>
      <c r="AB39" s="61" t="str">
        <f>IOCRateData!AD29</f>
        <v/>
      </c>
      <c r="AC39" s="61" t="str">
        <f>IOCRateData!AE29</f>
        <v/>
      </c>
      <c r="AD39" s="61" t="str">
        <f>IOCRateData!AF29</f>
        <v/>
      </c>
      <c r="AE39" s="61" t="str">
        <f>IOCRateData!AG29</f>
        <v/>
      </c>
      <c r="AF39" s="61" t="str">
        <f>IOCRateData!AH29</f>
        <v/>
      </c>
      <c r="AG39" s="62" t="str">
        <f>IOCRateData!AI29</f>
        <v/>
      </c>
    </row>
    <row r="40" spans="2:33" ht="16.5" thickBot="1" x14ac:dyDescent="0.25">
      <c r="B40" s="59" t="str">
        <f>MID(IOCRateData!A30,IF(ISERROR(FIND(SelectedLang, IOCRateData!A30)),1,FIND(SelectedLang, IOCRateData!A30)+LEN(SelectedLang)), IF(ISERROR(FIND("{", IOCRateData!A30, IF(ISERROR(FIND(SelectedLang, IOCRateData!A30)),1,FIND(SelectedLang, IOCRateData!A30)+LEN(SelectedLang)))),LEN(IOCRateData!A30),FIND("{", IOCRateData!A30, IF(ISERROR(FIND(SelectedLang, IOCRateData!A30)),1,FIND(SelectedLang, IOCRateData!A30)+LEN(SelectedLang)))-1)+1-IF(ISERROR(FIND(SelectedLang, IOCRateData!A30)),1,FIND(SelectedLang, IOCRateData!A30)+LEN(SelectedLang)))</f>
        <v>Top Gas CO</v>
      </c>
      <c r="C40" s="56">
        <f>'tag6'!A5</f>
        <v>0</v>
      </c>
      <c r="D40" s="56">
        <f>'tag6'!B5</f>
        <v>0</v>
      </c>
      <c r="E40" s="56">
        <f>'tag6'!C5</f>
        <v>0</v>
      </c>
      <c r="F40" s="56">
        <f>'tag6'!D5</f>
        <v>0</v>
      </c>
      <c r="G40" s="56">
        <f>'tag6'!E5</f>
        <v>0</v>
      </c>
      <c r="H40" s="56">
        <f>'tag6'!F5</f>
        <v>0</v>
      </c>
      <c r="I40" s="56">
        <f>'tag6'!G5</f>
        <v>0</v>
      </c>
      <c r="J40" s="56">
        <f>'tag6'!H5</f>
        <v>0</v>
      </c>
      <c r="K40" s="56">
        <f>'tag6'!I5</f>
        <v>0</v>
      </c>
      <c r="L40" s="56">
        <f>'tag6'!J5</f>
        <v>0</v>
      </c>
      <c r="M40" s="56">
        <f>'tag6'!K5</f>
        <v>0</v>
      </c>
      <c r="N40" s="56">
        <f>'tag6'!L5</f>
        <v>0</v>
      </c>
      <c r="O40" s="56">
        <f>'tag6'!M5</f>
        <v>0</v>
      </c>
      <c r="P40" s="56">
        <f>'tag6'!N5</f>
        <v>0</v>
      </c>
      <c r="Q40" s="56">
        <f>'tag6'!O5</f>
        <v>0</v>
      </c>
      <c r="R40" s="56">
        <f>'tag6'!P5</f>
        <v>0</v>
      </c>
      <c r="S40" s="56">
        <f>'tag6'!Q5</f>
        <v>0</v>
      </c>
      <c r="T40" s="56">
        <f>'tag6'!R5</f>
        <v>0</v>
      </c>
      <c r="U40" s="56">
        <f>'tag6'!S5</f>
        <v>0</v>
      </c>
      <c r="V40"/>
      <c r="W40" s="61" t="str">
        <f>IOCRateData!Y30</f>
        <v/>
      </c>
      <c r="X40" s="61" t="str">
        <f>IOCRateData!Z30</f>
        <v/>
      </c>
      <c r="Y40" s="61" t="str">
        <f>IOCRateData!AA30</f>
        <v/>
      </c>
      <c r="Z40" s="61" t="str">
        <f>IOCRateData!AB30</f>
        <v/>
      </c>
      <c r="AA40" s="61" t="str">
        <f>IOCRateData!AC30</f>
        <v/>
      </c>
      <c r="AB40" s="61" t="str">
        <f>IOCRateData!AD30</f>
        <v/>
      </c>
      <c r="AC40" s="61" t="str">
        <f>IOCRateData!AE30</f>
        <v/>
      </c>
      <c r="AD40" s="61" t="str">
        <f>IOCRateData!AF30</f>
        <v/>
      </c>
      <c r="AE40" s="61" t="str">
        <f>IOCRateData!AG30</f>
        <v/>
      </c>
      <c r="AF40" s="61" t="str">
        <f>IOCRateData!AH30</f>
        <v/>
      </c>
      <c r="AG40" s="62" t="str">
        <f>IOCRateData!AI30</f>
        <v/>
      </c>
    </row>
    <row r="41" spans="2:33" ht="16.5" thickBot="1" x14ac:dyDescent="0.25">
      <c r="B41" s="59" t="str">
        <f>MID(IOCRateData!A31,IF(ISERROR(FIND(SelectedLang, IOCRateData!A31)),1,FIND(SelectedLang, IOCRateData!A31)+LEN(SelectedLang)), IF(ISERROR(FIND("{", IOCRateData!A31, IF(ISERROR(FIND(SelectedLang, IOCRateData!A31)),1,FIND(SelectedLang, IOCRateData!A31)+LEN(SelectedLang)))),LEN(IOCRateData!A31),FIND("{", IOCRateData!A31, IF(ISERROR(FIND(SelectedLang, IOCRateData!A31)),1,FIND(SelectedLang, IOCRateData!A31)+LEN(SelectedLang)))-1)+1-IF(ISERROR(FIND(SelectedLang, IOCRateData!A31)),1,FIND(SelectedLang, IOCRateData!A31)+LEN(SelectedLang)))</f>
        <v>Top Gas Rest</v>
      </c>
      <c r="C41" s="56">
        <f>'tag6'!A6</f>
        <v>0</v>
      </c>
      <c r="D41" s="56">
        <f>'tag6'!B6</f>
        <v>0</v>
      </c>
      <c r="E41" s="56">
        <f>'tag6'!C6</f>
        <v>0</v>
      </c>
      <c r="F41" s="56">
        <f>'tag6'!D6</f>
        <v>0</v>
      </c>
      <c r="G41" s="56">
        <f>'tag6'!E6</f>
        <v>0</v>
      </c>
      <c r="H41" s="56">
        <f>'tag6'!F6</f>
        <v>0</v>
      </c>
      <c r="I41" s="56">
        <f>'tag6'!G6</f>
        <v>0</v>
      </c>
      <c r="J41" s="56">
        <f>'tag6'!H6</f>
        <v>0</v>
      </c>
      <c r="K41" s="56">
        <f>'tag6'!I6</f>
        <v>0</v>
      </c>
      <c r="L41" s="56">
        <f>'tag6'!J6</f>
        <v>0</v>
      </c>
      <c r="M41" s="56">
        <f>'tag6'!K6</f>
        <v>0</v>
      </c>
      <c r="N41" s="56">
        <f>'tag6'!L6</f>
        <v>0</v>
      </c>
      <c r="O41" s="56">
        <f>'tag6'!M6</f>
        <v>0</v>
      </c>
      <c r="P41" s="56">
        <f>'tag6'!N6</f>
        <v>0</v>
      </c>
      <c r="Q41" s="56">
        <f>'tag6'!O6</f>
        <v>0</v>
      </c>
      <c r="R41" s="56">
        <f>'tag6'!P6</f>
        <v>0</v>
      </c>
      <c r="S41" s="56">
        <f>'tag6'!Q6</f>
        <v>0</v>
      </c>
      <c r="T41" s="56">
        <f>'tag6'!R6</f>
        <v>0</v>
      </c>
      <c r="U41" s="56">
        <f>'tag6'!S6</f>
        <v>0</v>
      </c>
      <c r="V41"/>
      <c r="W41" s="61" t="str">
        <f>IOCRateData!Y31</f>
        <v/>
      </c>
      <c r="X41" s="61" t="str">
        <f>IOCRateData!Z31</f>
        <v/>
      </c>
      <c r="Y41" s="61" t="str">
        <f>IOCRateData!AA31</f>
        <v/>
      </c>
      <c r="Z41" s="61" t="str">
        <f>IOCRateData!AB31</f>
        <v/>
      </c>
      <c r="AA41" s="61" t="str">
        <f>IOCRateData!AC31</f>
        <v/>
      </c>
      <c r="AB41" s="61" t="str">
        <f>IOCRateData!AD31</f>
        <v/>
      </c>
      <c r="AC41" s="61" t="str">
        <f>IOCRateData!AE31</f>
        <v/>
      </c>
      <c r="AD41" s="61" t="str">
        <f>IOCRateData!AF31</f>
        <v/>
      </c>
      <c r="AE41" s="61" t="str">
        <f>IOCRateData!AG31</f>
        <v/>
      </c>
      <c r="AF41" s="61" t="str">
        <f>IOCRateData!AH31</f>
        <v/>
      </c>
      <c r="AG41" s="62" t="str">
        <f>IOCRateData!AI31</f>
        <v/>
      </c>
    </row>
    <row r="42" spans="2:33" ht="16.5" thickBot="1" x14ac:dyDescent="0.25">
      <c r="B42" s="59" t="str">
        <f>MID(IOCRateData!A32,IF(ISERROR(FIND(SelectedLang, IOCRateData!A32)),1,FIND(SelectedLang, IOCRateData!A32)+LEN(SelectedLang)), IF(ISERROR(FIND("{", IOCRateData!A32, IF(ISERROR(FIND(SelectedLang, IOCRateData!A32)),1,FIND(SelectedLang, IOCRateData!A32)+LEN(SelectedLang)))),LEN(IOCRateData!A32),FIND("{", IOCRateData!A32, IF(ISERROR(FIND(SelectedLang, IOCRateData!A32)),1,FIND(SelectedLang, IOCRateData!A32)+LEN(SelectedLang)))-1)+1-IF(ISERROR(FIND(SelectedLang, IOCRateData!A32)),1,FIND(SelectedLang, IOCRateData!A32)+LEN(SelectedLang)))</f>
        <v>Dust in Top Gas</v>
      </c>
      <c r="C42" s="56">
        <f>'tag6'!A7</f>
        <v>0</v>
      </c>
      <c r="D42" s="56">
        <f>'tag6'!B7</f>
        <v>0</v>
      </c>
      <c r="E42" s="56">
        <f>'tag6'!C7</f>
        <v>0</v>
      </c>
      <c r="F42" s="56">
        <f>'tag6'!D7</f>
        <v>0</v>
      </c>
      <c r="G42" s="56">
        <f>'tag6'!E7</f>
        <v>0</v>
      </c>
      <c r="H42" s="56">
        <f>'tag6'!F7</f>
        <v>0</v>
      </c>
      <c r="I42" s="56">
        <f>'tag6'!G7</f>
        <v>0</v>
      </c>
      <c r="J42" s="56">
        <f>'tag6'!H7</f>
        <v>0</v>
      </c>
      <c r="K42" s="56">
        <f>'tag6'!I7</f>
        <v>0</v>
      </c>
      <c r="L42" s="56">
        <f>'tag6'!J7</f>
        <v>0</v>
      </c>
      <c r="M42" s="56">
        <f>'tag6'!K7</f>
        <v>0</v>
      </c>
      <c r="N42" s="56">
        <f>'tag6'!L7</f>
        <v>0</v>
      </c>
      <c r="O42" s="56">
        <f>'tag6'!M7</f>
        <v>0</v>
      </c>
      <c r="P42" s="56">
        <f>'tag6'!N7</f>
        <v>0</v>
      </c>
      <c r="Q42" s="56">
        <f>'tag6'!O7</f>
        <v>0</v>
      </c>
      <c r="R42" s="56">
        <f>'tag6'!P7</f>
        <v>0</v>
      </c>
      <c r="S42" s="56">
        <f>'tag6'!Q7</f>
        <v>0</v>
      </c>
      <c r="T42" s="56">
        <f>'tag6'!R7</f>
        <v>0</v>
      </c>
      <c r="U42" s="56">
        <f>'tag6'!S7</f>
        <v>0</v>
      </c>
      <c r="V42"/>
      <c r="W42" s="61" t="str">
        <f>IOCRateData!Y32</f>
        <v/>
      </c>
      <c r="X42" s="61" t="str">
        <f>IOCRateData!Z32</f>
        <v/>
      </c>
      <c r="Y42" s="61" t="str">
        <f>IOCRateData!AA32</f>
        <v/>
      </c>
      <c r="Z42" s="61" t="str">
        <f>IOCRateData!AB32</f>
        <v/>
      </c>
      <c r="AA42" s="61" t="str">
        <f>IOCRateData!AC32</f>
        <v/>
      </c>
      <c r="AB42" s="61" t="str">
        <f>IOCRateData!AD32</f>
        <v/>
      </c>
      <c r="AC42" s="61" t="str">
        <f>IOCRateData!AE32</f>
        <v/>
      </c>
      <c r="AD42" s="61" t="str">
        <f>IOCRateData!AF32</f>
        <v/>
      </c>
      <c r="AE42" s="61" t="str">
        <f>IOCRateData!AG32</f>
        <v/>
      </c>
      <c r="AF42" s="61" t="str">
        <f>IOCRateData!AH32</f>
        <v/>
      </c>
      <c r="AG42" s="62" t="str">
        <f>IOCRateData!AI32</f>
        <v/>
      </c>
    </row>
    <row r="43" spans="2:33" ht="15.75" hidden="1" x14ac:dyDescent="0.2">
      <c r="B43" s="59" t="str">
        <f>MID(IOCRateData!A33,IF(ISERROR(FIND(SelectedLang, IOCRateData!A33)),1,FIND(SelectedLang, IOCRateData!A33)+LEN(SelectedLang)), IF(ISERROR(FIND("{", IOCRateData!A33, IF(ISERROR(FIND(SelectedLang, IOCRateData!A33)),1,FIND(SelectedLang, IOCRateData!A33)+LEN(SelectedLang)))),LEN(IOCRateData!A33),FIND("{", IOCRateData!A33, IF(ISERROR(FIND(SelectedLang, IOCRateData!A33)),1,FIND(SelectedLang, IOCRateData!A33)+LEN(SelectedLang)))-1)+1-IF(ISERROR(FIND(SelectedLang, IOCRateData!A33)),1,FIND(SelectedLang, IOCRateData!A33)+LEN(SelectedLang)))</f>
        <v/>
      </c>
      <c r="C43" s="60" t="str">
        <f>IOCRateData!B33</f>
        <v/>
      </c>
      <c r="D43" s="129" t="str">
        <f>IF(IOCRateData!C33="","", IOCRateData!C33-1)</f>
        <v/>
      </c>
      <c r="E43" s="140" t="str">
        <f>IF(IOCRateData!C33="","",IOCRateData!C33*C43)</f>
        <v/>
      </c>
      <c r="F43" s="146" t="str">
        <f>IF(IOCRateData!$C33="","",IOCRateData!D33*IOCRateData!$C33)</f>
        <v/>
      </c>
      <c r="G43" s="142" t="str">
        <f>IF(IOCRateData!$C33="","",IOCRateData!E33*IOCRateData!$C33)</f>
        <v/>
      </c>
      <c r="H43" s="142" t="str">
        <f>IF(IOCRateData!$C33="","",IOCRateData!F33*IOCRateData!$C33)</f>
        <v/>
      </c>
      <c r="I43" s="142" t="str">
        <f>IF(IOCRateData!$C33="","",IOCRateData!G33*IOCRateData!$C33)</f>
        <v/>
      </c>
      <c r="J43" s="142" t="str">
        <f>IF(IOCRateData!$C33="","",IOCRateData!H33*IOCRateData!$C33)</f>
        <v/>
      </c>
      <c r="K43" s="142" t="str">
        <f>IF(IOCRateData!$C33="","",IOCRateData!I33*IOCRateData!$C33)</f>
        <v/>
      </c>
      <c r="L43" s="142" t="str">
        <f>IF(IOCRateData!$C33="","",IOCRateData!J33*IOCRateData!$C33)</f>
        <v/>
      </c>
      <c r="M43" s="142" t="str">
        <f>IF(IOCRateData!$C33="","",IOCRateData!K33*IOCRateData!$C33)</f>
        <v/>
      </c>
      <c r="N43" s="142" t="str">
        <f>IF(IOCRateData!$C33="","",IOCRateData!L33*IOCRateData!$C33)</f>
        <v/>
      </c>
      <c r="O43" s="142" t="str">
        <f>IF(IOCRateData!$C33="","",IOCRateData!M33*IOCRateData!$C33)</f>
        <v/>
      </c>
      <c r="P43" s="142" t="str">
        <f>IF(IOCRateData!$C33="","",IOCRateData!N33*IOCRateData!$C33)</f>
        <v/>
      </c>
      <c r="Q43" s="142" t="str">
        <f>IF(IOCRateData!$C33="","",IOCRateData!O33*IOCRateData!$C33)</f>
        <v/>
      </c>
      <c r="R43" s="142" t="str">
        <f>IF(IOCRateData!$C33="","",IOCRateData!P33*IOCRateData!$C33)</f>
        <v/>
      </c>
      <c r="S43" s="142" t="str">
        <f>IF(IOCRateData!$C33="","",IOCRateData!Q33*IOCRateData!$C33)</f>
        <v/>
      </c>
      <c r="T43" s="142" t="str">
        <f>IF(IOCRateData!$C33="","",IOCRateData!R33*IOCRateData!$C33)</f>
        <v/>
      </c>
      <c r="U43" s="202" t="str">
        <f>IF(IOCRateData!$C33="","",IOCRateData!S33*IOCRateData!$C33)</f>
        <v/>
      </c>
      <c r="V43"/>
      <c r="W43" s="61" t="str">
        <f>IOCRateData!Y33</f>
        <v/>
      </c>
      <c r="X43" s="61" t="str">
        <f>IOCRateData!Z33</f>
        <v/>
      </c>
      <c r="Y43" s="61" t="str">
        <f>IOCRateData!AA33</f>
        <v/>
      </c>
      <c r="Z43" s="61" t="str">
        <f>IOCRateData!AB33</f>
        <v/>
      </c>
      <c r="AA43" s="61" t="str">
        <f>IOCRateData!AC33</f>
        <v/>
      </c>
      <c r="AB43" s="61" t="str">
        <f>IOCRateData!AD33</f>
        <v/>
      </c>
      <c r="AC43" s="61" t="str">
        <f>IOCRateData!AE33</f>
        <v/>
      </c>
      <c r="AD43" s="61" t="str">
        <f>IOCRateData!AF33</f>
        <v/>
      </c>
      <c r="AE43" s="61" t="str">
        <f>IOCRateData!AG33</f>
        <v/>
      </c>
      <c r="AF43" s="61" t="str">
        <f>IOCRateData!AH33</f>
        <v/>
      </c>
      <c r="AG43" s="62" t="str">
        <f>IOCRateData!AI33</f>
        <v/>
      </c>
    </row>
    <row r="44" spans="2:33" ht="15.75" hidden="1" x14ac:dyDescent="0.2">
      <c r="B44" s="59" t="str">
        <f>MID(IOCRateData!A34,IF(ISERROR(FIND(SelectedLang, IOCRateData!A34)),1,FIND(SelectedLang, IOCRateData!A34)+LEN(SelectedLang)), IF(ISERROR(FIND("{", IOCRateData!A34, IF(ISERROR(FIND(SelectedLang, IOCRateData!A34)),1,FIND(SelectedLang, IOCRateData!A34)+LEN(SelectedLang)))),LEN(IOCRateData!A34),FIND("{", IOCRateData!A34, IF(ISERROR(FIND(SelectedLang, IOCRateData!A34)),1,FIND(SelectedLang, IOCRateData!A34)+LEN(SelectedLang)))-1)+1-IF(ISERROR(FIND(SelectedLang, IOCRateData!A34)),1,FIND(SelectedLang, IOCRateData!A34)+LEN(SelectedLang)))</f>
        <v/>
      </c>
      <c r="C44" s="60" t="str">
        <f>IOCRateData!B34</f>
        <v/>
      </c>
      <c r="D44" s="129" t="str">
        <f>IF(IOCRateData!C34="","", IOCRateData!C34-1)</f>
        <v/>
      </c>
      <c r="E44" s="140" t="str">
        <f>IF(IOCRateData!C34="","",IOCRateData!C34*C44)</f>
        <v/>
      </c>
      <c r="F44" s="146" t="str">
        <f>IF(IOCRateData!$C34="","",IOCRateData!D34*IOCRateData!$C34)</f>
        <v/>
      </c>
      <c r="G44" s="142" t="str">
        <f>IF(IOCRateData!$C34="","",IOCRateData!E34*IOCRateData!$C34)</f>
        <v/>
      </c>
      <c r="H44" s="142" t="str">
        <f>IF(IOCRateData!$C34="","",IOCRateData!F34*IOCRateData!$C34)</f>
        <v/>
      </c>
      <c r="I44" s="142" t="str">
        <f>IF(IOCRateData!$C34="","",IOCRateData!G34*IOCRateData!$C34)</f>
        <v/>
      </c>
      <c r="J44" s="142" t="str">
        <f>IF(IOCRateData!$C34="","",IOCRateData!H34*IOCRateData!$C34)</f>
        <v/>
      </c>
      <c r="K44" s="142" t="str">
        <f>IF(IOCRateData!$C34="","",IOCRateData!I34*IOCRateData!$C34)</f>
        <v/>
      </c>
      <c r="L44" s="142" t="str">
        <f>IF(IOCRateData!$C34="","",IOCRateData!J34*IOCRateData!$C34)</f>
        <v/>
      </c>
      <c r="M44" s="142" t="str">
        <f>IF(IOCRateData!$C34="","",IOCRateData!K34*IOCRateData!$C34)</f>
        <v/>
      </c>
      <c r="N44" s="142" t="str">
        <f>IF(IOCRateData!$C34="","",IOCRateData!L34*IOCRateData!$C34)</f>
        <v/>
      </c>
      <c r="O44" s="142" t="str">
        <f>IF(IOCRateData!$C34="","",IOCRateData!M34*IOCRateData!$C34)</f>
        <v/>
      </c>
      <c r="P44" s="142" t="str">
        <f>IF(IOCRateData!$C34="","",IOCRateData!N34*IOCRateData!$C34)</f>
        <v/>
      </c>
      <c r="Q44" s="142" t="str">
        <f>IF(IOCRateData!$C34="","",IOCRateData!O34*IOCRateData!$C34)</f>
        <v/>
      </c>
      <c r="R44" s="142" t="str">
        <f>IF(IOCRateData!$C34="","",IOCRateData!P34*IOCRateData!$C34)</f>
        <v/>
      </c>
      <c r="S44" s="142" t="str">
        <f>IF(IOCRateData!$C34="","",IOCRateData!Q34*IOCRateData!$C34)</f>
        <v/>
      </c>
      <c r="T44" s="142" t="str">
        <f>IF(IOCRateData!$C34="","",IOCRateData!R34*IOCRateData!$C34)</f>
        <v/>
      </c>
      <c r="U44" s="202" t="str">
        <f>IF(IOCRateData!$C34="","",IOCRateData!S34*IOCRateData!$C34)</f>
        <v/>
      </c>
      <c r="V44"/>
      <c r="W44" s="61" t="str">
        <f>IOCRateData!Y34</f>
        <v/>
      </c>
      <c r="X44" s="61" t="str">
        <f>IOCRateData!Z34</f>
        <v/>
      </c>
      <c r="Y44" s="61" t="str">
        <f>IOCRateData!AA34</f>
        <v/>
      </c>
      <c r="Z44" s="61" t="str">
        <f>IOCRateData!AB34</f>
        <v/>
      </c>
      <c r="AA44" s="61" t="str">
        <f>IOCRateData!AC34</f>
        <v/>
      </c>
      <c r="AB44" s="61" t="str">
        <f>IOCRateData!AD34</f>
        <v/>
      </c>
      <c r="AC44" s="61" t="str">
        <f>IOCRateData!AE34</f>
        <v/>
      </c>
      <c r="AD44" s="61" t="str">
        <f>IOCRateData!AF34</f>
        <v/>
      </c>
      <c r="AE44" s="61" t="str">
        <f>IOCRateData!AG34</f>
        <v/>
      </c>
      <c r="AF44" s="61" t="str">
        <f>IOCRateData!AH34</f>
        <v/>
      </c>
      <c r="AG44" s="62" t="str">
        <f>IOCRateData!AI34</f>
        <v/>
      </c>
    </row>
    <row r="45" spans="2:33" ht="15.75" hidden="1" x14ac:dyDescent="0.2">
      <c r="B45" s="59" t="str">
        <f>MID(IOCRateData!A35,IF(ISERROR(FIND(SelectedLang, IOCRateData!A35)),1,FIND(SelectedLang, IOCRateData!A35)+LEN(SelectedLang)), IF(ISERROR(FIND("{", IOCRateData!A35, IF(ISERROR(FIND(SelectedLang, IOCRateData!A35)),1,FIND(SelectedLang, IOCRateData!A35)+LEN(SelectedLang)))),LEN(IOCRateData!A35),FIND("{", IOCRateData!A35, IF(ISERROR(FIND(SelectedLang, IOCRateData!A35)),1,FIND(SelectedLang, IOCRateData!A35)+LEN(SelectedLang)))-1)+1-IF(ISERROR(FIND(SelectedLang, IOCRateData!A35)),1,FIND(SelectedLang, IOCRateData!A35)+LEN(SelectedLang)))</f>
        <v/>
      </c>
      <c r="C45" s="60" t="str">
        <f>IOCRateData!B35</f>
        <v/>
      </c>
      <c r="D45" s="129" t="str">
        <f>IF(IOCRateData!C35="","", IOCRateData!C35-1)</f>
        <v/>
      </c>
      <c r="E45" s="140" t="str">
        <f>IF(IOCRateData!C35="","",IOCRateData!C35*C45)</f>
        <v/>
      </c>
      <c r="F45" s="146" t="str">
        <f>IF(IOCRateData!$C35="","",IOCRateData!D35*IOCRateData!$C35)</f>
        <v/>
      </c>
      <c r="G45" s="142" t="str">
        <f>IF(IOCRateData!$C35="","",IOCRateData!E35*IOCRateData!$C35)</f>
        <v/>
      </c>
      <c r="H45" s="142" t="str">
        <f>IF(IOCRateData!$C35="","",IOCRateData!F35*IOCRateData!$C35)</f>
        <v/>
      </c>
      <c r="I45" s="142" t="str">
        <f>IF(IOCRateData!$C35="","",IOCRateData!G35*IOCRateData!$C35)</f>
        <v/>
      </c>
      <c r="J45" s="142" t="str">
        <f>IF(IOCRateData!$C35="","",IOCRateData!H35*IOCRateData!$C35)</f>
        <v/>
      </c>
      <c r="K45" s="142" t="str">
        <f>IF(IOCRateData!$C35="","",IOCRateData!I35*IOCRateData!$C35)</f>
        <v/>
      </c>
      <c r="L45" s="142" t="str">
        <f>IF(IOCRateData!$C35="","",IOCRateData!J35*IOCRateData!$C35)</f>
        <v/>
      </c>
      <c r="M45" s="142" t="str">
        <f>IF(IOCRateData!$C35="","",IOCRateData!K35*IOCRateData!$C35)</f>
        <v/>
      </c>
      <c r="N45" s="142" t="str">
        <f>IF(IOCRateData!$C35="","",IOCRateData!L35*IOCRateData!$C35)</f>
        <v/>
      </c>
      <c r="O45" s="142" t="str">
        <f>IF(IOCRateData!$C35="","",IOCRateData!M35*IOCRateData!$C35)</f>
        <v/>
      </c>
      <c r="P45" s="142" t="str">
        <f>IF(IOCRateData!$C35="","",IOCRateData!N35*IOCRateData!$C35)</f>
        <v/>
      </c>
      <c r="Q45" s="142" t="str">
        <f>IF(IOCRateData!$C35="","",IOCRateData!O35*IOCRateData!$C35)</f>
        <v/>
      </c>
      <c r="R45" s="142" t="str">
        <f>IF(IOCRateData!$C35="","",IOCRateData!P35*IOCRateData!$C35)</f>
        <v/>
      </c>
      <c r="S45" s="142" t="str">
        <f>IF(IOCRateData!$C35="","",IOCRateData!Q35*IOCRateData!$C35)</f>
        <v/>
      </c>
      <c r="T45" s="142" t="str">
        <f>IF(IOCRateData!$C35="","",IOCRateData!R35*IOCRateData!$C35)</f>
        <v/>
      </c>
      <c r="U45" s="202" t="str">
        <f>IF(IOCRateData!$C35="","",IOCRateData!S35*IOCRateData!$C35)</f>
        <v/>
      </c>
      <c r="V45"/>
      <c r="W45" s="61" t="str">
        <f>IOCRateData!Y35</f>
        <v/>
      </c>
      <c r="X45" s="61" t="str">
        <f>IOCRateData!Z35</f>
        <v/>
      </c>
      <c r="Y45" s="61" t="str">
        <f>IOCRateData!AA35</f>
        <v/>
      </c>
      <c r="Z45" s="61" t="str">
        <f>IOCRateData!AB35</f>
        <v/>
      </c>
      <c r="AA45" s="61" t="str">
        <f>IOCRateData!AC35</f>
        <v/>
      </c>
      <c r="AB45" s="61" t="str">
        <f>IOCRateData!AD35</f>
        <v/>
      </c>
      <c r="AC45" s="61" t="str">
        <f>IOCRateData!AE35</f>
        <v/>
      </c>
      <c r="AD45" s="61" t="str">
        <f>IOCRateData!AF35</f>
        <v/>
      </c>
      <c r="AE45" s="61" t="str">
        <f>IOCRateData!AG35</f>
        <v/>
      </c>
      <c r="AF45" s="61" t="str">
        <f>IOCRateData!AH35</f>
        <v/>
      </c>
      <c r="AG45" s="62" t="str">
        <f>IOCRateData!AI35</f>
        <v/>
      </c>
    </row>
    <row r="46" spans="2:33" ht="15.75" hidden="1" x14ac:dyDescent="0.2">
      <c r="B46" s="59" t="str">
        <f>MID(IOCRateData!A36,IF(ISERROR(FIND(SelectedLang, IOCRateData!A36)),1,FIND(SelectedLang, IOCRateData!A36)+LEN(SelectedLang)), IF(ISERROR(FIND("{", IOCRateData!A36, IF(ISERROR(FIND(SelectedLang, IOCRateData!A36)),1,FIND(SelectedLang, IOCRateData!A36)+LEN(SelectedLang)))),LEN(IOCRateData!A36),FIND("{", IOCRateData!A36, IF(ISERROR(FIND(SelectedLang, IOCRateData!A36)),1,FIND(SelectedLang, IOCRateData!A36)+LEN(SelectedLang)))-1)+1-IF(ISERROR(FIND(SelectedLang, IOCRateData!A36)),1,FIND(SelectedLang, IOCRateData!A36)+LEN(SelectedLang)))</f>
        <v/>
      </c>
      <c r="C46" s="60" t="str">
        <f>IOCRateData!B36</f>
        <v/>
      </c>
      <c r="D46" s="129" t="str">
        <f>IF(IOCRateData!C36="","", IOCRateData!C36-1)</f>
        <v/>
      </c>
      <c r="E46" s="140" t="str">
        <f>IF(IOCRateData!C36="","",IOCRateData!C36*C46)</f>
        <v/>
      </c>
      <c r="F46" s="146" t="str">
        <f>IF(IOCRateData!$C36="","",IOCRateData!D36*IOCRateData!$C36)</f>
        <v/>
      </c>
      <c r="G46" s="142" t="str">
        <f>IF(IOCRateData!$C36="","",IOCRateData!E36*IOCRateData!$C36)</f>
        <v/>
      </c>
      <c r="H46" s="142" t="str">
        <f>IF(IOCRateData!$C36="","",IOCRateData!F36*IOCRateData!$C36)</f>
        <v/>
      </c>
      <c r="I46" s="142" t="str">
        <f>IF(IOCRateData!$C36="","",IOCRateData!G36*IOCRateData!$C36)</f>
        <v/>
      </c>
      <c r="J46" s="142" t="str">
        <f>IF(IOCRateData!$C36="","",IOCRateData!H36*IOCRateData!$C36)</f>
        <v/>
      </c>
      <c r="K46" s="142" t="str">
        <f>IF(IOCRateData!$C36="","",IOCRateData!I36*IOCRateData!$C36)</f>
        <v/>
      </c>
      <c r="L46" s="142" t="str">
        <f>IF(IOCRateData!$C36="","",IOCRateData!J36*IOCRateData!$C36)</f>
        <v/>
      </c>
      <c r="M46" s="142" t="str">
        <f>IF(IOCRateData!$C36="","",IOCRateData!K36*IOCRateData!$C36)</f>
        <v/>
      </c>
      <c r="N46" s="142" t="str">
        <f>IF(IOCRateData!$C36="","",IOCRateData!L36*IOCRateData!$C36)</f>
        <v/>
      </c>
      <c r="O46" s="142" t="str">
        <f>IF(IOCRateData!$C36="","",IOCRateData!M36*IOCRateData!$C36)</f>
        <v/>
      </c>
      <c r="P46" s="142" t="str">
        <f>IF(IOCRateData!$C36="","",IOCRateData!N36*IOCRateData!$C36)</f>
        <v/>
      </c>
      <c r="Q46" s="142" t="str">
        <f>IF(IOCRateData!$C36="","",IOCRateData!O36*IOCRateData!$C36)</f>
        <v/>
      </c>
      <c r="R46" s="142" t="str">
        <f>IF(IOCRateData!$C36="","",IOCRateData!P36*IOCRateData!$C36)</f>
        <v/>
      </c>
      <c r="S46" s="142" t="str">
        <f>IF(IOCRateData!$C36="","",IOCRateData!Q36*IOCRateData!$C36)</f>
        <v/>
      </c>
      <c r="T46" s="142" t="str">
        <f>IF(IOCRateData!$C36="","",IOCRateData!R36*IOCRateData!$C36)</f>
        <v/>
      </c>
      <c r="U46" s="202" t="str">
        <f>IF(IOCRateData!$C36="","",IOCRateData!S36*IOCRateData!$C36)</f>
        <v/>
      </c>
      <c r="V46"/>
      <c r="W46" s="61" t="str">
        <f>IOCRateData!Y36</f>
        <v/>
      </c>
      <c r="X46" s="61" t="str">
        <f>IOCRateData!Z36</f>
        <v/>
      </c>
      <c r="Y46" s="61" t="str">
        <f>IOCRateData!AA36</f>
        <v/>
      </c>
      <c r="Z46" s="61" t="str">
        <f>IOCRateData!AB36</f>
        <v/>
      </c>
      <c r="AA46" s="61" t="str">
        <f>IOCRateData!AC36</f>
        <v/>
      </c>
      <c r="AB46" s="61" t="str">
        <f>IOCRateData!AD36</f>
        <v/>
      </c>
      <c r="AC46" s="61" t="str">
        <f>IOCRateData!AE36</f>
        <v/>
      </c>
      <c r="AD46" s="61" t="str">
        <f>IOCRateData!AF36</f>
        <v/>
      </c>
      <c r="AE46" s="61" t="str">
        <f>IOCRateData!AG36</f>
        <v/>
      </c>
      <c r="AF46" s="61" t="str">
        <f>IOCRateData!AH36</f>
        <v/>
      </c>
      <c r="AG46" s="62" t="str">
        <f>IOCRateData!AI36</f>
        <v/>
      </c>
    </row>
    <row r="47" spans="2:33" ht="15.75" hidden="1" x14ac:dyDescent="0.2">
      <c r="B47" s="59" t="str">
        <f>MID(IOCRateData!A37,IF(ISERROR(FIND(SelectedLang, IOCRateData!A37)),1,FIND(SelectedLang, IOCRateData!A37)+LEN(SelectedLang)), IF(ISERROR(FIND("{", IOCRateData!A37, IF(ISERROR(FIND(SelectedLang, IOCRateData!A37)),1,FIND(SelectedLang, IOCRateData!A37)+LEN(SelectedLang)))),LEN(IOCRateData!A37),FIND("{", IOCRateData!A37, IF(ISERROR(FIND(SelectedLang, IOCRateData!A37)),1,FIND(SelectedLang, IOCRateData!A37)+LEN(SelectedLang)))-1)+1-IF(ISERROR(FIND(SelectedLang, IOCRateData!A37)),1,FIND(SelectedLang, IOCRateData!A37)+LEN(SelectedLang)))</f>
        <v/>
      </c>
      <c r="C47" s="60" t="str">
        <f>IOCRateData!B37</f>
        <v/>
      </c>
      <c r="D47" s="129" t="str">
        <f>IF(IOCRateData!C37="","", IOCRateData!C37-1)</f>
        <v/>
      </c>
      <c r="E47" s="140" t="str">
        <f>IF(IOCRateData!C37="","",IOCRateData!C37*C47)</f>
        <v/>
      </c>
      <c r="F47" s="146" t="str">
        <f>IF(IOCRateData!$C37="","",IOCRateData!D37*IOCRateData!$C37)</f>
        <v/>
      </c>
      <c r="G47" s="142" t="str">
        <f>IF(IOCRateData!$C37="","",IOCRateData!E37*IOCRateData!$C37)</f>
        <v/>
      </c>
      <c r="H47" s="142" t="str">
        <f>IF(IOCRateData!$C37="","",IOCRateData!F37*IOCRateData!$C37)</f>
        <v/>
      </c>
      <c r="I47" s="142" t="str">
        <f>IF(IOCRateData!$C37="","",IOCRateData!G37*IOCRateData!$C37)</f>
        <v/>
      </c>
      <c r="J47" s="142" t="str">
        <f>IF(IOCRateData!$C37="","",IOCRateData!H37*IOCRateData!$C37)</f>
        <v/>
      </c>
      <c r="K47" s="142" t="str">
        <f>IF(IOCRateData!$C37="","",IOCRateData!I37*IOCRateData!$C37)</f>
        <v/>
      </c>
      <c r="L47" s="142" t="str">
        <f>IF(IOCRateData!$C37="","",IOCRateData!J37*IOCRateData!$C37)</f>
        <v/>
      </c>
      <c r="M47" s="142" t="str">
        <f>IF(IOCRateData!$C37="","",IOCRateData!K37*IOCRateData!$C37)</f>
        <v/>
      </c>
      <c r="N47" s="142" t="str">
        <f>IF(IOCRateData!$C37="","",IOCRateData!L37*IOCRateData!$C37)</f>
        <v/>
      </c>
      <c r="O47" s="142" t="str">
        <f>IF(IOCRateData!$C37="","",IOCRateData!M37*IOCRateData!$C37)</f>
        <v/>
      </c>
      <c r="P47" s="142" t="str">
        <f>IF(IOCRateData!$C37="","",IOCRateData!N37*IOCRateData!$C37)</f>
        <v/>
      </c>
      <c r="Q47" s="142" t="str">
        <f>IF(IOCRateData!$C37="","",IOCRateData!O37*IOCRateData!$C37)</f>
        <v/>
      </c>
      <c r="R47" s="142" t="str">
        <f>IF(IOCRateData!$C37="","",IOCRateData!P37*IOCRateData!$C37)</f>
        <v/>
      </c>
      <c r="S47" s="142" t="str">
        <f>IF(IOCRateData!$C37="","",IOCRateData!Q37*IOCRateData!$C37)</f>
        <v/>
      </c>
      <c r="T47" s="142" t="str">
        <f>IF(IOCRateData!$C37="","",IOCRateData!R37*IOCRateData!$C37)</f>
        <v/>
      </c>
      <c r="U47" s="202" t="str">
        <f>IF(IOCRateData!$C37="","",IOCRateData!S37*IOCRateData!$C37)</f>
        <v/>
      </c>
      <c r="V47"/>
      <c r="W47" s="61" t="str">
        <f>IOCRateData!Y37</f>
        <v/>
      </c>
      <c r="X47" s="61" t="str">
        <f>IOCRateData!Z37</f>
        <v/>
      </c>
      <c r="Y47" s="61" t="str">
        <f>IOCRateData!AA37</f>
        <v/>
      </c>
      <c r="Z47" s="61" t="str">
        <f>IOCRateData!AB37</f>
        <v/>
      </c>
      <c r="AA47" s="61" t="str">
        <f>IOCRateData!AC37</f>
        <v/>
      </c>
      <c r="AB47" s="61" t="str">
        <f>IOCRateData!AD37</f>
        <v/>
      </c>
      <c r="AC47" s="61" t="str">
        <f>IOCRateData!AE37</f>
        <v/>
      </c>
      <c r="AD47" s="61" t="str">
        <f>IOCRateData!AF37</f>
        <v/>
      </c>
      <c r="AE47" s="61" t="str">
        <f>IOCRateData!AG37</f>
        <v/>
      </c>
      <c r="AF47" s="61" t="str">
        <f>IOCRateData!AH37</f>
        <v/>
      </c>
      <c r="AG47" s="62" t="str">
        <f>IOCRateData!AI37</f>
        <v/>
      </c>
    </row>
    <row r="48" spans="2:33" ht="15.75" hidden="1" x14ac:dyDescent="0.2">
      <c r="B48" s="59" t="str">
        <f>MID(IOCRateData!A38,IF(ISERROR(FIND(SelectedLang, IOCRateData!A38)),1,FIND(SelectedLang, IOCRateData!A38)+LEN(SelectedLang)), IF(ISERROR(FIND("{", IOCRateData!A38, IF(ISERROR(FIND(SelectedLang, IOCRateData!A38)),1,FIND(SelectedLang, IOCRateData!A38)+LEN(SelectedLang)))),LEN(IOCRateData!A38),FIND("{", IOCRateData!A38, IF(ISERROR(FIND(SelectedLang, IOCRateData!A38)),1,FIND(SelectedLang, IOCRateData!A38)+LEN(SelectedLang)))-1)+1-IF(ISERROR(FIND(SelectedLang, IOCRateData!A38)),1,FIND(SelectedLang, IOCRateData!A38)+LEN(SelectedLang)))</f>
        <v/>
      </c>
      <c r="C48" s="60" t="str">
        <f>IOCRateData!B38</f>
        <v/>
      </c>
      <c r="D48" s="129" t="str">
        <f>IF(IOCRateData!C38="","", IOCRateData!C38-1)</f>
        <v/>
      </c>
      <c r="E48" s="140" t="str">
        <f>IF(IOCRateData!C38="","",IOCRateData!C38*C48)</f>
        <v/>
      </c>
      <c r="F48" s="146" t="str">
        <f>IF(IOCRateData!$C38="","",IOCRateData!D38*IOCRateData!$C38)</f>
        <v/>
      </c>
      <c r="G48" s="142" t="str">
        <f>IF(IOCRateData!$C38="","",IOCRateData!E38*IOCRateData!$C38)</f>
        <v/>
      </c>
      <c r="H48" s="142" t="str">
        <f>IF(IOCRateData!$C38="","",IOCRateData!F38*IOCRateData!$C38)</f>
        <v/>
      </c>
      <c r="I48" s="142" t="str">
        <f>IF(IOCRateData!$C38="","",IOCRateData!G38*IOCRateData!$C38)</f>
        <v/>
      </c>
      <c r="J48" s="142" t="str">
        <f>IF(IOCRateData!$C38="","",IOCRateData!H38*IOCRateData!$C38)</f>
        <v/>
      </c>
      <c r="K48" s="142" t="str">
        <f>IF(IOCRateData!$C38="","",IOCRateData!I38*IOCRateData!$C38)</f>
        <v/>
      </c>
      <c r="L48" s="142" t="str">
        <f>IF(IOCRateData!$C38="","",IOCRateData!J38*IOCRateData!$C38)</f>
        <v/>
      </c>
      <c r="M48" s="142" t="str">
        <f>IF(IOCRateData!$C38="","",IOCRateData!K38*IOCRateData!$C38)</f>
        <v/>
      </c>
      <c r="N48" s="142" t="str">
        <f>IF(IOCRateData!$C38="","",IOCRateData!L38*IOCRateData!$C38)</f>
        <v/>
      </c>
      <c r="O48" s="142" t="str">
        <f>IF(IOCRateData!$C38="","",IOCRateData!M38*IOCRateData!$C38)</f>
        <v/>
      </c>
      <c r="P48" s="142" t="str">
        <f>IF(IOCRateData!$C38="","",IOCRateData!N38*IOCRateData!$C38)</f>
        <v/>
      </c>
      <c r="Q48" s="142" t="str">
        <f>IF(IOCRateData!$C38="","",IOCRateData!O38*IOCRateData!$C38)</f>
        <v/>
      </c>
      <c r="R48" s="142" t="str">
        <f>IF(IOCRateData!$C38="","",IOCRateData!P38*IOCRateData!$C38)</f>
        <v/>
      </c>
      <c r="S48" s="142" t="str">
        <f>IF(IOCRateData!$C38="","",IOCRateData!Q38*IOCRateData!$C38)</f>
        <v/>
      </c>
      <c r="T48" s="142" t="str">
        <f>IF(IOCRateData!$C38="","",IOCRateData!R38*IOCRateData!$C38)</f>
        <v/>
      </c>
      <c r="U48" s="202" t="str">
        <f>IF(IOCRateData!$C38="","",IOCRateData!S38*IOCRateData!$C38)</f>
        <v/>
      </c>
      <c r="V48"/>
      <c r="W48" s="61" t="str">
        <f>IOCRateData!Y38</f>
        <v/>
      </c>
      <c r="X48" s="61" t="str">
        <f>IOCRateData!Z38</f>
        <v/>
      </c>
      <c r="Y48" s="61" t="str">
        <f>IOCRateData!AA38</f>
        <v/>
      </c>
      <c r="Z48" s="61" t="str">
        <f>IOCRateData!AB38</f>
        <v/>
      </c>
      <c r="AA48" s="61" t="str">
        <f>IOCRateData!AC38</f>
        <v/>
      </c>
      <c r="AB48" s="61" t="str">
        <f>IOCRateData!AD38</f>
        <v/>
      </c>
      <c r="AC48" s="61" t="str">
        <f>IOCRateData!AE38</f>
        <v/>
      </c>
      <c r="AD48" s="61" t="str">
        <f>IOCRateData!AF38</f>
        <v/>
      </c>
      <c r="AE48" s="61" t="str">
        <f>IOCRateData!AG38</f>
        <v/>
      </c>
      <c r="AF48" s="61" t="str">
        <f>IOCRateData!AH38</f>
        <v/>
      </c>
      <c r="AG48" s="62" t="str">
        <f>IOCRateData!AI38</f>
        <v/>
      </c>
    </row>
    <row r="49" spans="1:34" ht="15.75" hidden="1" x14ac:dyDescent="0.2">
      <c r="B49" s="59" t="str">
        <f>MID(IOCRateData!A39,IF(ISERROR(FIND(SelectedLang, IOCRateData!A39)),1,FIND(SelectedLang, IOCRateData!A39)+LEN(SelectedLang)), IF(ISERROR(FIND("{", IOCRateData!A39, IF(ISERROR(FIND(SelectedLang, IOCRateData!A39)),1,FIND(SelectedLang, IOCRateData!A39)+LEN(SelectedLang)))),LEN(IOCRateData!A39),FIND("{", IOCRateData!A39, IF(ISERROR(FIND(SelectedLang, IOCRateData!A39)),1,FIND(SelectedLang, IOCRateData!A39)+LEN(SelectedLang)))-1)+1-IF(ISERROR(FIND(SelectedLang, IOCRateData!A39)),1,FIND(SelectedLang, IOCRateData!A39)+LEN(SelectedLang)))</f>
        <v/>
      </c>
      <c r="C49" s="60" t="str">
        <f>IOCRateData!B39</f>
        <v/>
      </c>
      <c r="D49" s="129" t="str">
        <f>IF(IOCRateData!C39="","", IOCRateData!C39-1)</f>
        <v/>
      </c>
      <c r="E49" s="140" t="str">
        <f>IF(IOCRateData!C39="","",IOCRateData!C39*C49)</f>
        <v/>
      </c>
      <c r="F49" s="146" t="str">
        <f>IF(IOCRateData!$C39="","",IOCRateData!D39*IOCRateData!$C39)</f>
        <v/>
      </c>
      <c r="G49" s="142" t="str">
        <f>IF(IOCRateData!$C39="","",IOCRateData!E39*IOCRateData!$C39)</f>
        <v/>
      </c>
      <c r="H49" s="142" t="str">
        <f>IF(IOCRateData!$C39="","",IOCRateData!F39*IOCRateData!$C39)</f>
        <v/>
      </c>
      <c r="I49" s="142" t="str">
        <f>IF(IOCRateData!$C39="","",IOCRateData!G39*IOCRateData!$C39)</f>
        <v/>
      </c>
      <c r="J49" s="142" t="str">
        <f>IF(IOCRateData!$C39="","",IOCRateData!H39*IOCRateData!$C39)</f>
        <v/>
      </c>
      <c r="K49" s="142" t="str">
        <f>IF(IOCRateData!$C39="","",IOCRateData!I39*IOCRateData!$C39)</f>
        <v/>
      </c>
      <c r="L49" s="142" t="str">
        <f>IF(IOCRateData!$C39="","",IOCRateData!J39*IOCRateData!$C39)</f>
        <v/>
      </c>
      <c r="M49" s="142" t="str">
        <f>IF(IOCRateData!$C39="","",IOCRateData!K39*IOCRateData!$C39)</f>
        <v/>
      </c>
      <c r="N49" s="142" t="str">
        <f>IF(IOCRateData!$C39="","",IOCRateData!L39*IOCRateData!$C39)</f>
        <v/>
      </c>
      <c r="O49" s="142" t="str">
        <f>IF(IOCRateData!$C39="","",IOCRateData!M39*IOCRateData!$C39)</f>
        <v/>
      </c>
      <c r="P49" s="142" t="str">
        <f>IF(IOCRateData!$C39="","",IOCRateData!N39*IOCRateData!$C39)</f>
        <v/>
      </c>
      <c r="Q49" s="142" t="str">
        <f>IF(IOCRateData!$C39="","",IOCRateData!O39*IOCRateData!$C39)</f>
        <v/>
      </c>
      <c r="R49" s="142" t="str">
        <f>IF(IOCRateData!$C39="","",IOCRateData!P39*IOCRateData!$C39)</f>
        <v/>
      </c>
      <c r="S49" s="142" t="str">
        <f>IF(IOCRateData!$C39="","",IOCRateData!Q39*IOCRateData!$C39)</f>
        <v/>
      </c>
      <c r="T49" s="142" t="str">
        <f>IF(IOCRateData!$C39="","",IOCRateData!R39*IOCRateData!$C39)</f>
        <v/>
      </c>
      <c r="U49" s="202" t="str">
        <f>IF(IOCRateData!$C39="","",IOCRateData!S39*IOCRateData!$C39)</f>
        <v/>
      </c>
      <c r="V49"/>
      <c r="W49" s="61" t="str">
        <f>IOCRateData!Y39</f>
        <v/>
      </c>
      <c r="X49" s="61" t="str">
        <f>IOCRateData!Z39</f>
        <v/>
      </c>
      <c r="Y49" s="61" t="str">
        <f>IOCRateData!AA39</f>
        <v/>
      </c>
      <c r="Z49" s="61" t="str">
        <f>IOCRateData!AB39</f>
        <v/>
      </c>
      <c r="AA49" s="61" t="str">
        <f>IOCRateData!AC39</f>
        <v/>
      </c>
      <c r="AB49" s="61" t="str">
        <f>IOCRateData!AD39</f>
        <v/>
      </c>
      <c r="AC49" s="61" t="str">
        <f>IOCRateData!AE39</f>
        <v/>
      </c>
      <c r="AD49" s="61" t="str">
        <f>IOCRateData!AF39</f>
        <v/>
      </c>
      <c r="AE49" s="61" t="str">
        <f>IOCRateData!AG39</f>
        <v/>
      </c>
      <c r="AF49" s="61" t="str">
        <f>IOCRateData!AH39</f>
        <v/>
      </c>
      <c r="AG49" s="62" t="str">
        <f>IOCRateData!AI39</f>
        <v/>
      </c>
    </row>
    <row r="50" spans="1:34" ht="15.75" hidden="1" x14ac:dyDescent="0.2">
      <c r="B50" s="59" t="str">
        <f>MID(IOCRateData!A40,IF(ISERROR(FIND(SelectedLang, IOCRateData!A40)),1,FIND(SelectedLang, IOCRateData!A40)+LEN(SelectedLang)), IF(ISERROR(FIND("{", IOCRateData!A40, IF(ISERROR(FIND(SelectedLang, IOCRateData!A40)),1,FIND(SelectedLang, IOCRateData!A40)+LEN(SelectedLang)))),LEN(IOCRateData!A40),FIND("{", IOCRateData!A40, IF(ISERROR(FIND(SelectedLang, IOCRateData!A40)),1,FIND(SelectedLang, IOCRateData!A40)+LEN(SelectedLang)))-1)+1-IF(ISERROR(FIND(SelectedLang, IOCRateData!A40)),1,FIND(SelectedLang, IOCRateData!A40)+LEN(SelectedLang)))</f>
        <v/>
      </c>
      <c r="C50" s="60" t="str">
        <f>IOCRateData!B40</f>
        <v/>
      </c>
      <c r="D50" s="129" t="str">
        <f>IF(IOCRateData!C40="","", IOCRateData!C40-1)</f>
        <v/>
      </c>
      <c r="E50" s="140" t="str">
        <f>IF(IOCRateData!C40="","",IOCRateData!C40*C50)</f>
        <v/>
      </c>
      <c r="F50" s="146" t="str">
        <f>IF(IOCRateData!$C40="","",IOCRateData!D40*IOCRateData!$C40)</f>
        <v/>
      </c>
      <c r="G50" s="142" t="str">
        <f>IF(IOCRateData!$C40="","",IOCRateData!E40*IOCRateData!$C40)</f>
        <v/>
      </c>
      <c r="H50" s="142" t="str">
        <f>IF(IOCRateData!$C40="","",IOCRateData!F40*IOCRateData!$C40)</f>
        <v/>
      </c>
      <c r="I50" s="142" t="str">
        <f>IF(IOCRateData!$C40="","",IOCRateData!G40*IOCRateData!$C40)</f>
        <v/>
      </c>
      <c r="J50" s="142" t="str">
        <f>IF(IOCRateData!$C40="","",IOCRateData!H40*IOCRateData!$C40)</f>
        <v/>
      </c>
      <c r="K50" s="142" t="str">
        <f>IF(IOCRateData!$C40="","",IOCRateData!I40*IOCRateData!$C40)</f>
        <v/>
      </c>
      <c r="L50" s="142" t="str">
        <f>IF(IOCRateData!$C40="","",IOCRateData!J40*IOCRateData!$C40)</f>
        <v/>
      </c>
      <c r="M50" s="142" t="str">
        <f>IF(IOCRateData!$C40="","",IOCRateData!K40*IOCRateData!$C40)</f>
        <v/>
      </c>
      <c r="N50" s="142" t="str">
        <f>IF(IOCRateData!$C40="","",IOCRateData!L40*IOCRateData!$C40)</f>
        <v/>
      </c>
      <c r="O50" s="142" t="str">
        <f>IF(IOCRateData!$C40="","",IOCRateData!M40*IOCRateData!$C40)</f>
        <v/>
      </c>
      <c r="P50" s="142" t="str">
        <f>IF(IOCRateData!$C40="","",IOCRateData!N40*IOCRateData!$C40)</f>
        <v/>
      </c>
      <c r="Q50" s="142" t="str">
        <f>IF(IOCRateData!$C40="","",IOCRateData!O40*IOCRateData!$C40)</f>
        <v/>
      </c>
      <c r="R50" s="142" t="str">
        <f>IF(IOCRateData!$C40="","",IOCRateData!P40*IOCRateData!$C40)</f>
        <v/>
      </c>
      <c r="S50" s="142" t="str">
        <f>IF(IOCRateData!$C40="","",IOCRateData!Q40*IOCRateData!$C40)</f>
        <v/>
      </c>
      <c r="T50" s="142" t="str">
        <f>IF(IOCRateData!$C40="","",IOCRateData!R40*IOCRateData!$C40)</f>
        <v/>
      </c>
      <c r="U50" s="202" t="str">
        <f>IF(IOCRateData!$C40="","",IOCRateData!S40*IOCRateData!$C40)</f>
        <v/>
      </c>
      <c r="V50"/>
      <c r="W50" s="61" t="str">
        <f>IOCRateData!Y40</f>
        <v/>
      </c>
      <c r="X50" s="61" t="str">
        <f>IOCRateData!Z40</f>
        <v/>
      </c>
      <c r="Y50" s="61" t="str">
        <f>IOCRateData!AA40</f>
        <v/>
      </c>
      <c r="Z50" s="61" t="str">
        <f>IOCRateData!AB40</f>
        <v/>
      </c>
      <c r="AA50" s="61" t="str">
        <f>IOCRateData!AC40</f>
        <v/>
      </c>
      <c r="AB50" s="61" t="str">
        <f>IOCRateData!AD40</f>
        <v/>
      </c>
      <c r="AC50" s="61" t="str">
        <f>IOCRateData!AE40</f>
        <v/>
      </c>
      <c r="AD50" s="61" t="str">
        <f>IOCRateData!AF40</f>
        <v/>
      </c>
      <c r="AE50" s="61" t="str">
        <f>IOCRateData!AG40</f>
        <v/>
      </c>
      <c r="AF50" s="61" t="str">
        <f>IOCRateData!AH40</f>
        <v/>
      </c>
      <c r="AG50" s="62" t="str">
        <f>IOCRateData!AI40</f>
        <v/>
      </c>
    </row>
    <row r="51" spans="1:34" ht="15.75" hidden="1" x14ac:dyDescent="0.2">
      <c r="B51" s="59" t="str">
        <f>MID(IOCRateData!A41,IF(ISERROR(FIND(SelectedLang, IOCRateData!A41)),1,FIND(SelectedLang, IOCRateData!A41)+LEN(SelectedLang)), IF(ISERROR(FIND("{", IOCRateData!A41, IF(ISERROR(FIND(SelectedLang, IOCRateData!A41)),1,FIND(SelectedLang, IOCRateData!A41)+LEN(SelectedLang)))),LEN(IOCRateData!A41),FIND("{", IOCRateData!A41, IF(ISERROR(FIND(SelectedLang, IOCRateData!A41)),1,FIND(SelectedLang, IOCRateData!A41)+LEN(SelectedLang)))-1)+1-IF(ISERROR(FIND(SelectedLang, IOCRateData!A41)),1,FIND(SelectedLang, IOCRateData!A41)+LEN(SelectedLang)))</f>
        <v/>
      </c>
      <c r="C51" s="60" t="str">
        <f>IOCRateData!B41</f>
        <v/>
      </c>
      <c r="D51" s="129" t="str">
        <f>IF(IOCRateData!C41="","", IOCRateData!C41-1)</f>
        <v/>
      </c>
      <c r="E51" s="140" t="str">
        <f>IF(IOCRateData!C41="","",IOCRateData!C41*C51)</f>
        <v/>
      </c>
      <c r="F51" s="146" t="str">
        <f>IF(IOCRateData!$C41="","",IOCRateData!D41*IOCRateData!$C41)</f>
        <v/>
      </c>
      <c r="G51" s="142" t="str">
        <f>IF(IOCRateData!$C41="","",IOCRateData!E41*IOCRateData!$C41)</f>
        <v/>
      </c>
      <c r="H51" s="142" t="str">
        <f>IF(IOCRateData!$C41="","",IOCRateData!F41*IOCRateData!$C41)</f>
        <v/>
      </c>
      <c r="I51" s="142" t="str">
        <f>IF(IOCRateData!$C41="","",IOCRateData!G41*IOCRateData!$C41)</f>
        <v/>
      </c>
      <c r="J51" s="142" t="str">
        <f>IF(IOCRateData!$C41="","",IOCRateData!H41*IOCRateData!$C41)</f>
        <v/>
      </c>
      <c r="K51" s="142" t="str">
        <f>IF(IOCRateData!$C41="","",IOCRateData!I41*IOCRateData!$C41)</f>
        <v/>
      </c>
      <c r="L51" s="142" t="str">
        <f>IF(IOCRateData!$C41="","",IOCRateData!J41*IOCRateData!$C41)</f>
        <v/>
      </c>
      <c r="M51" s="142" t="str">
        <f>IF(IOCRateData!$C41="","",IOCRateData!K41*IOCRateData!$C41)</f>
        <v/>
      </c>
      <c r="N51" s="142" t="str">
        <f>IF(IOCRateData!$C41="","",IOCRateData!L41*IOCRateData!$C41)</f>
        <v/>
      </c>
      <c r="O51" s="142" t="str">
        <f>IF(IOCRateData!$C41="","",IOCRateData!M41*IOCRateData!$C41)</f>
        <v/>
      </c>
      <c r="P51" s="142" t="str">
        <f>IF(IOCRateData!$C41="","",IOCRateData!N41*IOCRateData!$C41)</f>
        <v/>
      </c>
      <c r="Q51" s="142" t="str">
        <f>IF(IOCRateData!$C41="","",IOCRateData!O41*IOCRateData!$C41)</f>
        <v/>
      </c>
      <c r="R51" s="142" t="str">
        <f>IF(IOCRateData!$C41="","",IOCRateData!P41*IOCRateData!$C41)</f>
        <v/>
      </c>
      <c r="S51" s="142" t="str">
        <f>IF(IOCRateData!$C41="","",IOCRateData!Q41*IOCRateData!$C41)</f>
        <v/>
      </c>
      <c r="T51" s="142" t="str">
        <f>IF(IOCRateData!$C41="","",IOCRateData!R41*IOCRateData!$C41)</f>
        <v/>
      </c>
      <c r="U51" s="202" t="str">
        <f>IF(IOCRateData!$C41="","",IOCRateData!S41*IOCRateData!$C41)</f>
        <v/>
      </c>
      <c r="V51"/>
      <c r="W51" s="61" t="str">
        <f>IOCRateData!Y41</f>
        <v/>
      </c>
      <c r="X51" s="61" t="str">
        <f>IOCRateData!Z41</f>
        <v/>
      </c>
      <c r="Y51" s="61" t="str">
        <f>IOCRateData!AA41</f>
        <v/>
      </c>
      <c r="Z51" s="61" t="str">
        <f>IOCRateData!AB41</f>
        <v/>
      </c>
      <c r="AA51" s="61" t="str">
        <f>IOCRateData!AC41</f>
        <v/>
      </c>
      <c r="AB51" s="61" t="str">
        <f>IOCRateData!AD41</f>
        <v/>
      </c>
      <c r="AC51" s="61" t="str">
        <f>IOCRateData!AE41</f>
        <v/>
      </c>
      <c r="AD51" s="61" t="str">
        <f>IOCRateData!AF41</f>
        <v/>
      </c>
      <c r="AE51" s="61" t="str">
        <f>IOCRateData!AG41</f>
        <v/>
      </c>
      <c r="AF51" s="61" t="str">
        <f>IOCRateData!AH41</f>
        <v/>
      </c>
      <c r="AG51" s="62" t="str">
        <f>IOCRateData!AI41</f>
        <v/>
      </c>
    </row>
    <row r="52" spans="1:34" ht="15.75" hidden="1" x14ac:dyDescent="0.2">
      <c r="B52" s="59" t="str">
        <f>MID(IOCRateData!A42,IF(ISERROR(FIND(SelectedLang, IOCRateData!A42)),1,FIND(SelectedLang, IOCRateData!A42)+LEN(SelectedLang)), IF(ISERROR(FIND("{", IOCRateData!A42, IF(ISERROR(FIND(SelectedLang, IOCRateData!A42)),1,FIND(SelectedLang, IOCRateData!A42)+LEN(SelectedLang)))),LEN(IOCRateData!A42),FIND("{", IOCRateData!A42, IF(ISERROR(FIND(SelectedLang, IOCRateData!A42)),1,FIND(SelectedLang, IOCRateData!A42)+LEN(SelectedLang)))-1)+1-IF(ISERROR(FIND(SelectedLang, IOCRateData!A42)),1,FIND(SelectedLang, IOCRateData!A42)+LEN(SelectedLang)))</f>
        <v/>
      </c>
      <c r="C52" s="60" t="str">
        <f>IOCRateData!B42</f>
        <v/>
      </c>
      <c r="D52" s="129" t="str">
        <f>IF(IOCRateData!C42="","", IOCRateData!C42-1)</f>
        <v/>
      </c>
      <c r="E52" s="140" t="str">
        <f>IF(IOCRateData!C42="","",IOCRateData!C42*C52)</f>
        <v/>
      </c>
      <c r="F52" s="146" t="str">
        <f>IF(IOCRateData!$C42="","",IOCRateData!D42*IOCRateData!$C42)</f>
        <v/>
      </c>
      <c r="G52" s="142" t="str">
        <f>IF(IOCRateData!$C42="","",IOCRateData!E42*IOCRateData!$C42)</f>
        <v/>
      </c>
      <c r="H52" s="142" t="str">
        <f>IF(IOCRateData!$C42="","",IOCRateData!F42*IOCRateData!$C42)</f>
        <v/>
      </c>
      <c r="I52" s="142" t="str">
        <f>IF(IOCRateData!$C42="","",IOCRateData!G42*IOCRateData!$C42)</f>
        <v/>
      </c>
      <c r="J52" s="142" t="str">
        <f>IF(IOCRateData!$C42="","",IOCRateData!H42*IOCRateData!$C42)</f>
        <v/>
      </c>
      <c r="K52" s="142" t="str">
        <f>IF(IOCRateData!$C42="","",IOCRateData!I42*IOCRateData!$C42)</f>
        <v/>
      </c>
      <c r="L52" s="142" t="str">
        <f>IF(IOCRateData!$C42="","",IOCRateData!J42*IOCRateData!$C42)</f>
        <v/>
      </c>
      <c r="M52" s="142" t="str">
        <f>IF(IOCRateData!$C42="","",IOCRateData!K42*IOCRateData!$C42)</f>
        <v/>
      </c>
      <c r="N52" s="142" t="str">
        <f>IF(IOCRateData!$C42="","",IOCRateData!L42*IOCRateData!$C42)</f>
        <v/>
      </c>
      <c r="O52" s="142" t="str">
        <f>IF(IOCRateData!$C42="","",IOCRateData!M42*IOCRateData!$C42)</f>
        <v/>
      </c>
      <c r="P52" s="142" t="str">
        <f>IF(IOCRateData!$C42="","",IOCRateData!N42*IOCRateData!$C42)</f>
        <v/>
      </c>
      <c r="Q52" s="142" t="str">
        <f>IF(IOCRateData!$C42="","",IOCRateData!O42*IOCRateData!$C42)</f>
        <v/>
      </c>
      <c r="R52" s="142" t="str">
        <f>IF(IOCRateData!$C42="","",IOCRateData!P42*IOCRateData!$C42)</f>
        <v/>
      </c>
      <c r="S52" s="142" t="str">
        <f>IF(IOCRateData!$C42="","",IOCRateData!Q42*IOCRateData!$C42)</f>
        <v/>
      </c>
      <c r="T52" s="142" t="str">
        <f>IF(IOCRateData!$C42="","",IOCRateData!R42*IOCRateData!$C42)</f>
        <v/>
      </c>
      <c r="U52" s="202" t="str">
        <f>IF(IOCRateData!$C42="","",IOCRateData!S42*IOCRateData!$C42)</f>
        <v/>
      </c>
      <c r="V52"/>
      <c r="W52" s="61" t="str">
        <f>IOCRateData!Y42</f>
        <v/>
      </c>
      <c r="X52" s="61" t="str">
        <f>IOCRateData!Z42</f>
        <v/>
      </c>
      <c r="Y52" s="61" t="str">
        <f>IOCRateData!AA42</f>
        <v/>
      </c>
      <c r="Z52" s="61" t="str">
        <f>IOCRateData!AB42</f>
        <v/>
      </c>
      <c r="AA52" s="61" t="str">
        <f>IOCRateData!AC42</f>
        <v/>
      </c>
      <c r="AB52" s="61" t="str">
        <f>IOCRateData!AD42</f>
        <v/>
      </c>
      <c r="AC52" s="61" t="str">
        <f>IOCRateData!AE42</f>
        <v/>
      </c>
      <c r="AD52" s="61" t="str">
        <f>IOCRateData!AF42</f>
        <v/>
      </c>
      <c r="AE52" s="61" t="str">
        <f>IOCRateData!AG42</f>
        <v/>
      </c>
      <c r="AF52" s="61" t="str">
        <f>IOCRateData!AH42</f>
        <v/>
      </c>
      <c r="AG52" s="62" t="str">
        <f>IOCRateData!AI42</f>
        <v/>
      </c>
    </row>
    <row r="53" spans="1:34" ht="15.75" hidden="1" x14ac:dyDescent="0.2">
      <c r="B53" s="59" t="str">
        <f>MID(IOCRateData!A43,IF(ISERROR(FIND(SelectedLang, IOCRateData!A43)),1,FIND(SelectedLang, IOCRateData!A43)+LEN(SelectedLang)), IF(ISERROR(FIND("{", IOCRateData!A43, IF(ISERROR(FIND(SelectedLang, IOCRateData!A43)),1,FIND(SelectedLang, IOCRateData!A43)+LEN(SelectedLang)))),LEN(IOCRateData!A43),FIND("{", IOCRateData!A43, IF(ISERROR(FIND(SelectedLang, IOCRateData!A43)),1,FIND(SelectedLang, IOCRateData!A43)+LEN(SelectedLang)))-1)+1-IF(ISERROR(FIND(SelectedLang, IOCRateData!A43)),1,FIND(SelectedLang, IOCRateData!A43)+LEN(SelectedLang)))</f>
        <v/>
      </c>
      <c r="C53" s="60" t="str">
        <f>IOCRateData!B43</f>
        <v/>
      </c>
      <c r="D53" s="129" t="str">
        <f>IF(IOCRateData!C43="","", IOCRateData!C43-1)</f>
        <v/>
      </c>
      <c r="E53" s="140" t="str">
        <f>IF(IOCRateData!C43="","",IOCRateData!C43*C53)</f>
        <v/>
      </c>
      <c r="F53" s="146" t="str">
        <f>IF(IOCRateData!$C43="","",IOCRateData!D43*IOCRateData!$C43)</f>
        <v/>
      </c>
      <c r="G53" s="142" t="str">
        <f>IF(IOCRateData!$C43="","",IOCRateData!E43*IOCRateData!$C43)</f>
        <v/>
      </c>
      <c r="H53" s="142" t="str">
        <f>IF(IOCRateData!$C43="","",IOCRateData!F43*IOCRateData!$C43)</f>
        <v/>
      </c>
      <c r="I53" s="142" t="str">
        <f>IF(IOCRateData!$C43="","",IOCRateData!G43*IOCRateData!$C43)</f>
        <v/>
      </c>
      <c r="J53" s="142" t="str">
        <f>IF(IOCRateData!$C43="","",IOCRateData!H43*IOCRateData!$C43)</f>
        <v/>
      </c>
      <c r="K53" s="142" t="str">
        <f>IF(IOCRateData!$C43="","",IOCRateData!I43*IOCRateData!$C43)</f>
        <v/>
      </c>
      <c r="L53" s="142" t="str">
        <f>IF(IOCRateData!$C43="","",IOCRateData!J43*IOCRateData!$C43)</f>
        <v/>
      </c>
      <c r="M53" s="142" t="str">
        <f>IF(IOCRateData!$C43="","",IOCRateData!K43*IOCRateData!$C43)</f>
        <v/>
      </c>
      <c r="N53" s="142" t="str">
        <f>IF(IOCRateData!$C43="","",IOCRateData!L43*IOCRateData!$C43)</f>
        <v/>
      </c>
      <c r="O53" s="142" t="str">
        <f>IF(IOCRateData!$C43="","",IOCRateData!M43*IOCRateData!$C43)</f>
        <v/>
      </c>
      <c r="P53" s="142" t="str">
        <f>IF(IOCRateData!$C43="","",IOCRateData!N43*IOCRateData!$C43)</f>
        <v/>
      </c>
      <c r="Q53" s="142" t="str">
        <f>IF(IOCRateData!$C43="","",IOCRateData!O43*IOCRateData!$C43)</f>
        <v/>
      </c>
      <c r="R53" s="142" t="str">
        <f>IF(IOCRateData!$C43="","",IOCRateData!P43*IOCRateData!$C43)</f>
        <v/>
      </c>
      <c r="S53" s="142" t="str">
        <f>IF(IOCRateData!$C43="","",IOCRateData!Q43*IOCRateData!$C43)</f>
        <v/>
      </c>
      <c r="T53" s="142" t="str">
        <f>IF(IOCRateData!$C43="","",IOCRateData!R43*IOCRateData!$C43)</f>
        <v/>
      </c>
      <c r="U53" s="202" t="str">
        <f>IF(IOCRateData!$C43="","",IOCRateData!S43*IOCRateData!$C43)</f>
        <v/>
      </c>
      <c r="V53"/>
      <c r="W53" s="61" t="str">
        <f>IOCRateData!Y43</f>
        <v/>
      </c>
      <c r="X53" s="61" t="str">
        <f>IOCRateData!Z43</f>
        <v/>
      </c>
      <c r="Y53" s="61" t="str">
        <f>IOCRateData!AA43</f>
        <v/>
      </c>
      <c r="Z53" s="61" t="str">
        <f>IOCRateData!AB43</f>
        <v/>
      </c>
      <c r="AA53" s="61" t="str">
        <f>IOCRateData!AC43</f>
        <v/>
      </c>
      <c r="AB53" s="61" t="str">
        <f>IOCRateData!AD43</f>
        <v/>
      </c>
      <c r="AC53" s="61" t="str">
        <f>IOCRateData!AE43</f>
        <v/>
      </c>
      <c r="AD53" s="61" t="str">
        <f>IOCRateData!AF43</f>
        <v/>
      </c>
      <c r="AE53" s="61" t="str">
        <f>IOCRateData!AG43</f>
        <v/>
      </c>
      <c r="AF53" s="61" t="str">
        <f>IOCRateData!AH43</f>
        <v/>
      </c>
      <c r="AG53" s="62" t="str">
        <f>IOCRateData!AI43</f>
        <v/>
      </c>
    </row>
    <row r="54" spans="1:34" ht="16.5" hidden="1" thickBot="1" x14ac:dyDescent="0.25">
      <c r="B54" s="63" t="str">
        <f>MID(IOCRateData!A44,IF(ISERROR(FIND(SelectedLang, IOCRateData!A44)),1,FIND(SelectedLang, IOCRateData!A44)+LEN(SelectedLang)), IF(ISERROR(FIND("{", IOCRateData!A44, IF(ISERROR(FIND(SelectedLang, IOCRateData!A44)),1,FIND(SelectedLang, IOCRateData!A44)+LEN(SelectedLang)))),LEN(IOCRateData!A44),FIND("{", IOCRateData!A44, IF(ISERROR(FIND(SelectedLang, IOCRateData!A44)),1,FIND(SelectedLang, IOCRateData!A44)+LEN(SelectedLang)))-1)+1-IF(ISERROR(FIND(SelectedLang, IOCRateData!A44)),1,FIND(SelectedLang, IOCRateData!A44)+LEN(SelectedLang)))</f>
        <v/>
      </c>
      <c r="C54" s="64" t="str">
        <f>IOCRateData!B44</f>
        <v/>
      </c>
      <c r="D54" s="130" t="str">
        <f>IF(IOCRateData!C44="","", IOCRateData!C44-1)</f>
        <v/>
      </c>
      <c r="E54" s="143" t="str">
        <f>IF(IOCRateData!C44="","",IOCRateData!C44*C54)</f>
        <v/>
      </c>
      <c r="F54" s="147" t="str">
        <f>IF(IOCRateData!$C44="","",IOCRateData!D44*IOCRateData!$C44)</f>
        <v/>
      </c>
      <c r="G54" s="145" t="str">
        <f>IF(IOCRateData!$C44="","",IOCRateData!E44*IOCRateData!$C44)</f>
        <v/>
      </c>
      <c r="H54" s="145" t="str">
        <f>IF(IOCRateData!$C44="","",IOCRateData!F44*IOCRateData!$C44)</f>
        <v/>
      </c>
      <c r="I54" s="145" t="str">
        <f>IF(IOCRateData!$C44="","",IOCRateData!G44*IOCRateData!$C44)</f>
        <v/>
      </c>
      <c r="J54" s="145" t="str">
        <f>IF(IOCRateData!$C44="","",IOCRateData!H44*IOCRateData!$C44)</f>
        <v/>
      </c>
      <c r="K54" s="145" t="str">
        <f>IF(IOCRateData!$C44="","",IOCRateData!I44*IOCRateData!$C44)</f>
        <v/>
      </c>
      <c r="L54" s="145" t="str">
        <f>IF(IOCRateData!$C44="","",IOCRateData!J44*IOCRateData!$C44)</f>
        <v/>
      </c>
      <c r="M54" s="145" t="str">
        <f>IF(IOCRateData!$C44="","",IOCRateData!K44*IOCRateData!$C44)</f>
        <v/>
      </c>
      <c r="N54" s="145" t="str">
        <f>IF(IOCRateData!$C44="","",IOCRateData!L44*IOCRateData!$C44)</f>
        <v/>
      </c>
      <c r="O54" s="145" t="str">
        <f>IF(IOCRateData!$C44="","",IOCRateData!M44*IOCRateData!$C44)</f>
        <v/>
      </c>
      <c r="P54" s="145" t="str">
        <f>IF(IOCRateData!$C44="","",IOCRateData!N44*IOCRateData!$C44)</f>
        <v/>
      </c>
      <c r="Q54" s="145" t="str">
        <f>IF(IOCRateData!$C44="","",IOCRateData!O44*IOCRateData!$C44)</f>
        <v/>
      </c>
      <c r="R54" s="145" t="str">
        <f>IF(IOCRateData!$C44="","",IOCRateData!P44*IOCRateData!$C44)</f>
        <v/>
      </c>
      <c r="S54" s="145" t="str">
        <f>IF(IOCRateData!$C44="","",IOCRateData!Q44*IOCRateData!$C44)</f>
        <v/>
      </c>
      <c r="T54" s="145" t="str">
        <f>IF(IOCRateData!$C44="","",IOCRateData!R44*IOCRateData!$C44)</f>
        <v/>
      </c>
      <c r="U54" s="203" t="str">
        <f>IF(IOCRateData!$C44="","",IOCRateData!S44*IOCRateData!$C44)</f>
        <v/>
      </c>
      <c r="V54"/>
      <c r="W54" s="61" t="str">
        <f>IOCRateData!Y44</f>
        <v/>
      </c>
      <c r="X54" s="61" t="str">
        <f>IOCRateData!Z44</f>
        <v/>
      </c>
      <c r="Y54" s="61" t="str">
        <f>IOCRateData!AA44</f>
        <v/>
      </c>
      <c r="Z54" s="61" t="str">
        <f>IOCRateData!AB44</f>
        <v/>
      </c>
      <c r="AA54" s="61" t="str">
        <f>IOCRateData!AC44</f>
        <v/>
      </c>
      <c r="AB54" s="61" t="str">
        <f>IOCRateData!AD44</f>
        <v/>
      </c>
      <c r="AC54" s="61" t="str">
        <f>IOCRateData!AE44</f>
        <v/>
      </c>
      <c r="AD54" s="61" t="str">
        <f>IOCRateData!AF44</f>
        <v/>
      </c>
      <c r="AE54" s="61" t="str">
        <f>IOCRateData!AG44</f>
        <v/>
      </c>
      <c r="AF54" s="61" t="str">
        <f>IOCRateData!AH44</f>
        <v/>
      </c>
      <c r="AG54" s="62" t="str">
        <f>IOCRateData!AI44</f>
        <v/>
      </c>
    </row>
    <row r="55" spans="1:34" ht="16.5" thickBot="1" x14ac:dyDescent="0.25">
      <c r="B55" s="66" t="str">
        <f>TranslationData!A13</f>
        <v>合计</v>
      </c>
      <c r="C55" s="67" t="str">
        <f>IF(SUM(C36:C54)=0,"",SUM(C36:C54))</f>
        <v/>
      </c>
      <c r="D55" s="67"/>
      <c r="E55" s="67" t="str">
        <f t="shared" ref="E55:U55" si="4">IF(SUM(E36:E54)=0,"",SUM(E36:E54))</f>
        <v/>
      </c>
      <c r="F55" s="67" t="str">
        <f t="shared" si="4"/>
        <v/>
      </c>
      <c r="G55" s="67" t="str">
        <f t="shared" si="4"/>
        <v/>
      </c>
      <c r="H55" s="67" t="str">
        <f t="shared" si="4"/>
        <v/>
      </c>
      <c r="I55" s="67" t="str">
        <f t="shared" si="4"/>
        <v/>
      </c>
      <c r="J55" s="67" t="str">
        <f t="shared" si="4"/>
        <v/>
      </c>
      <c r="K55" s="67" t="str">
        <f t="shared" si="4"/>
        <v/>
      </c>
      <c r="L55" s="67" t="str">
        <f t="shared" si="4"/>
        <v/>
      </c>
      <c r="M55" s="67" t="str">
        <f t="shared" si="4"/>
        <v/>
      </c>
      <c r="N55" s="67" t="str">
        <f t="shared" si="4"/>
        <v/>
      </c>
      <c r="O55" s="67" t="str">
        <f t="shared" si="4"/>
        <v/>
      </c>
      <c r="P55" s="67" t="str">
        <f t="shared" si="4"/>
        <v/>
      </c>
      <c r="Q55" s="67" t="str">
        <f t="shared" si="4"/>
        <v/>
      </c>
      <c r="R55" s="67" t="str">
        <f t="shared" si="4"/>
        <v/>
      </c>
      <c r="S55" s="67" t="str">
        <f t="shared" si="4"/>
        <v/>
      </c>
      <c r="T55" s="67" t="str">
        <f t="shared" si="4"/>
        <v/>
      </c>
      <c r="U55" s="67" t="str">
        <f t="shared" si="4"/>
        <v/>
      </c>
      <c r="V55"/>
      <c r="W55" s="68" t="str">
        <f t="shared" ref="W55:AG55" si="5">IF(SUM(W36:W54)=0,"",SUM(W36:W54))</f>
        <v/>
      </c>
      <c r="X55" s="69" t="str">
        <f t="shared" si="5"/>
        <v/>
      </c>
      <c r="Y55" s="69" t="str">
        <f t="shared" si="5"/>
        <v/>
      </c>
      <c r="Z55" s="69" t="str">
        <f t="shared" si="5"/>
        <v/>
      </c>
      <c r="AA55" s="69" t="str">
        <f t="shared" si="5"/>
        <v/>
      </c>
      <c r="AB55" s="69" t="str">
        <f t="shared" si="5"/>
        <v/>
      </c>
      <c r="AC55" s="69" t="str">
        <f t="shared" si="5"/>
        <v/>
      </c>
      <c r="AD55" s="69" t="str">
        <f t="shared" si="5"/>
        <v/>
      </c>
      <c r="AE55" s="69" t="str">
        <f t="shared" si="5"/>
        <v/>
      </c>
      <c r="AF55" s="69" t="str">
        <f t="shared" si="5"/>
        <v/>
      </c>
      <c r="AG55" s="69" t="str">
        <f t="shared" si="5"/>
        <v/>
      </c>
    </row>
    <row r="56" spans="1:34" ht="16.5" thickBot="1" x14ac:dyDescent="0.25">
      <c r="B56" s="70" t="str">
        <f>TranslationData!A20</f>
        <v>绝对偏差</v>
      </c>
      <c r="C56" s="71" t="str">
        <f>IF(C55="", "", C55-C34)</f>
        <v/>
      </c>
      <c r="D56" s="71"/>
      <c r="E56" s="71" t="str">
        <f>IF(E55="", "", E55-E34)</f>
        <v/>
      </c>
      <c r="F56" s="71" t="str">
        <f>IF(F55="", "", F55-F34)</f>
        <v/>
      </c>
      <c r="G56" s="71" t="str">
        <f t="shared" ref="G56:U56" si="6">IF(G55="", "", G55-G34)</f>
        <v/>
      </c>
      <c r="H56" s="71" t="str">
        <f t="shared" si="6"/>
        <v/>
      </c>
      <c r="I56" s="71" t="str">
        <f t="shared" si="6"/>
        <v/>
      </c>
      <c r="J56" s="71" t="str">
        <f t="shared" si="6"/>
        <v/>
      </c>
      <c r="K56" s="71" t="str">
        <f t="shared" si="6"/>
        <v/>
      </c>
      <c r="L56" s="71" t="str">
        <f t="shared" si="6"/>
        <v/>
      </c>
      <c r="M56" s="71" t="str">
        <f t="shared" si="6"/>
        <v/>
      </c>
      <c r="N56" s="71" t="str">
        <f t="shared" si="6"/>
        <v/>
      </c>
      <c r="O56" s="71" t="str">
        <f t="shared" si="6"/>
        <v/>
      </c>
      <c r="P56" s="71" t="str">
        <f t="shared" si="6"/>
        <v/>
      </c>
      <c r="Q56" s="71" t="str">
        <f t="shared" si="6"/>
        <v/>
      </c>
      <c r="R56" s="71" t="str">
        <f t="shared" si="6"/>
        <v/>
      </c>
      <c r="S56" s="71" t="str">
        <f t="shared" si="6"/>
        <v/>
      </c>
      <c r="T56" s="71" t="str">
        <f t="shared" si="6"/>
        <v/>
      </c>
      <c r="U56" s="71" t="str">
        <f t="shared" si="6"/>
        <v/>
      </c>
      <c r="V56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</row>
    <row r="57" spans="1:34" ht="16.5" thickBot="1" x14ac:dyDescent="0.25">
      <c r="B57" s="134" t="str">
        <f>TranslationData!A21</f>
        <v>相对偏差</v>
      </c>
      <c r="C57" s="73" t="str">
        <f>IF(SUM(C34)=0,"",C56/C34)</f>
        <v/>
      </c>
      <c r="D57" s="73"/>
      <c r="E57" s="73" t="str">
        <f>IF(SUM(E34)=0,"",E56/E34)</f>
        <v/>
      </c>
      <c r="F57" s="73" t="str">
        <f>IF(SUM(F34)=0,"",F56/F34)</f>
        <v/>
      </c>
      <c r="G57" s="73" t="str">
        <f t="shared" ref="G57:U57" si="7">IF(SUM(G34)=0,"",G56/G34)</f>
        <v/>
      </c>
      <c r="H57" s="73" t="str">
        <f t="shared" si="7"/>
        <v/>
      </c>
      <c r="I57" s="73" t="str">
        <f t="shared" si="7"/>
        <v/>
      </c>
      <c r="J57" s="73" t="str">
        <f t="shared" si="7"/>
        <v/>
      </c>
      <c r="K57" s="73" t="str">
        <f t="shared" si="7"/>
        <v/>
      </c>
      <c r="L57" s="73" t="str">
        <f t="shared" si="7"/>
        <v/>
      </c>
      <c r="M57" s="73" t="str">
        <f t="shared" si="7"/>
        <v/>
      </c>
      <c r="N57" s="73" t="str">
        <f t="shared" si="7"/>
        <v/>
      </c>
      <c r="O57" s="73" t="str">
        <f t="shared" si="7"/>
        <v/>
      </c>
      <c r="P57" s="73" t="str">
        <f t="shared" si="7"/>
        <v/>
      </c>
      <c r="Q57" s="73" t="str">
        <f t="shared" si="7"/>
        <v/>
      </c>
      <c r="R57" s="73" t="str">
        <f t="shared" si="7"/>
        <v/>
      </c>
      <c r="S57" s="73" t="str">
        <f t="shared" si="7"/>
        <v/>
      </c>
      <c r="T57" s="73" t="str">
        <f t="shared" si="7"/>
        <v/>
      </c>
      <c r="U57" s="73" t="str">
        <f t="shared" si="7"/>
        <v/>
      </c>
      <c r="V57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</row>
    <row r="58" spans="1:34" ht="15.75" thickBot="1" x14ac:dyDescent="0.25">
      <c r="A58" s="49"/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09"/>
      <c r="AH58" s="49"/>
    </row>
    <row r="59" spans="1:34" ht="16.5" thickBot="1" x14ac:dyDescent="0.25">
      <c r="B59" s="136" t="str">
        <f>TranslationData!A26</f>
        <v>炉渣碱度B2</v>
      </c>
      <c r="C59" s="138">
        <v>1.2341677697957201</v>
      </c>
      <c r="D59" s="137">
        <v>-0.78287434782808496</v>
      </c>
      <c r="E59" s="139">
        <f>IF(C59="","",C59*(1+D59))</f>
        <v>0.26796948190645364</v>
      </c>
    </row>
  </sheetData>
  <mergeCells count="9">
    <mergeCell ref="B58:U58"/>
    <mergeCell ref="G2:Q3"/>
    <mergeCell ref="B10:B11"/>
    <mergeCell ref="K7:L7"/>
    <mergeCell ref="G4:Q5"/>
    <mergeCell ref="E7:F7"/>
    <mergeCell ref="E8:F8"/>
    <mergeCell ref="H7:J7"/>
    <mergeCell ref="H8:J8"/>
  </mergeCells>
  <phoneticPr fontId="7" type="noConversion"/>
  <conditionalFormatting sqref="D59">
    <cfRule type="cellIs" dxfId="2" priority="1" stopIfTrue="1" operator="greaterThan">
      <formula>$M$7</formula>
    </cfRule>
  </conditionalFormatting>
  <conditionalFormatting sqref="D13:D33 D36:D54">
    <cfRule type="cellIs" dxfId="1" priority="2" stopIfTrue="1" operator="notBetween">
      <formula>-$M$7</formula>
      <formula>$M$7</formula>
    </cfRule>
  </conditionalFormatting>
  <conditionalFormatting sqref="F10:U10">
    <cfRule type="expression" dxfId="0" priority="3" stopIfTrue="1">
      <formula>(ABS(F56)&lt;0.1)</formula>
    </cfRule>
  </conditionalFormatting>
  <printOptions horizontalCentered="1" verticalCentered="1"/>
  <pageMargins left="0.18" right="0.17" top="0.22" bottom="0.23" header="0.2" footer="0.18"/>
  <pageSetup paperSize="8" scale="81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D31" sqref="D31"/>
    </sheetView>
  </sheetViews>
  <sheetFormatPr defaultRowHeight="12.75" x14ac:dyDescent="0.2"/>
  <sheetData>
    <row r="1" spans="1:22" x14ac:dyDescent="0.2">
      <c r="A1" t="s">
        <v>251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G9" sqref="G9"/>
    </sheetView>
  </sheetViews>
  <sheetFormatPr defaultRowHeight="12.75" x14ac:dyDescent="0.2"/>
  <sheetData>
    <row r="1" spans="1:22" x14ac:dyDescent="0.2">
      <c r="A1" t="s">
        <v>252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G20" sqref="G20:G21"/>
    </sheetView>
  </sheetViews>
  <sheetFormatPr defaultRowHeight="12.75" x14ac:dyDescent="0.2"/>
  <sheetData>
    <row r="1" spans="1:22" x14ac:dyDescent="0.2">
      <c r="A1" t="s">
        <v>253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</row>
  </sheetData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F19" sqref="F19"/>
    </sheetView>
  </sheetViews>
  <sheetFormatPr defaultRowHeight="12.75" x14ac:dyDescent="0.2"/>
  <sheetData>
    <row r="1" spans="1:22" x14ac:dyDescent="0.2">
      <c r="A1" t="s">
        <v>254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1"/>
  <sheetViews>
    <sheetView workbookViewId="0">
      <selection activeCell="A10" sqref="A5:A10"/>
    </sheetView>
  </sheetViews>
  <sheetFormatPr defaultRowHeight="8.25" x14ac:dyDescent="0.15"/>
  <cols>
    <col min="1" max="1" width="13.28515625" style="5" bestFit="1" customWidth="1"/>
    <col min="2" max="16384" width="9.140625" style="5"/>
  </cols>
  <sheetData>
    <row r="1" spans="1:23" x14ac:dyDescent="0.15">
      <c r="A1" s="4"/>
      <c r="C1" s="5" t="s">
        <v>152</v>
      </c>
      <c r="D1" s="5" t="s">
        <v>153</v>
      </c>
      <c r="E1" s="5" t="s">
        <v>154</v>
      </c>
      <c r="F1" s="5" t="s">
        <v>155</v>
      </c>
      <c r="G1" s="5" t="s">
        <v>156</v>
      </c>
      <c r="H1" s="5" t="s">
        <v>157</v>
      </c>
      <c r="I1" s="5" t="s">
        <v>158</v>
      </c>
      <c r="J1" s="5" t="s">
        <v>159</v>
      </c>
      <c r="K1" s="5" t="s">
        <v>160</v>
      </c>
      <c r="L1" s="5" t="s">
        <v>161</v>
      </c>
      <c r="M1" s="5" t="s">
        <v>162</v>
      </c>
      <c r="N1" s="5" t="s">
        <v>163</v>
      </c>
      <c r="O1" s="5" t="s">
        <v>164</v>
      </c>
      <c r="P1" s="5" t="s">
        <v>165</v>
      </c>
      <c r="Q1" s="5" t="s">
        <v>166</v>
      </c>
      <c r="R1" s="5" t="s">
        <v>167</v>
      </c>
      <c r="S1" s="5" t="s">
        <v>168</v>
      </c>
      <c r="T1" s="5" t="s">
        <v>169</v>
      </c>
      <c r="U1" s="5" t="s">
        <v>170</v>
      </c>
      <c r="V1" s="5" t="s">
        <v>171</v>
      </c>
      <c r="W1" s="5" t="s">
        <v>172</v>
      </c>
    </row>
    <row r="3" spans="1:23" x14ac:dyDescent="0.15">
      <c r="A3" s="6" t="s">
        <v>2</v>
      </c>
    </row>
    <row r="5" spans="1:23" x14ac:dyDescent="0.15">
      <c r="A5" s="5" t="s">
        <v>173</v>
      </c>
      <c r="C5" s="5">
        <v>134.44666251858001</v>
      </c>
      <c r="D5" s="5">
        <v>75.992637578208701</v>
      </c>
      <c r="E5" s="5">
        <v>9.4821536850305996</v>
      </c>
      <c r="F5" s="5">
        <v>1.2512353100351601</v>
      </c>
      <c r="G5" s="5">
        <v>2.9656716105102601</v>
      </c>
      <c r="H5" s="5">
        <v>1.1754008565584799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1.8063179681288701E-2</v>
      </c>
      <c r="O5" s="5">
        <v>0</v>
      </c>
      <c r="P5" s="5">
        <v>0</v>
      </c>
      <c r="Q5" s="5">
        <v>0</v>
      </c>
      <c r="R5" s="5">
        <v>40.576006793820902</v>
      </c>
      <c r="S5" s="5">
        <v>0</v>
      </c>
      <c r="T5" s="5">
        <v>97.536125126514605</v>
      </c>
      <c r="U5" s="5">
        <v>9.9992972881883109</v>
      </c>
      <c r="V5" s="5">
        <v>0</v>
      </c>
      <c r="W5" s="5">
        <v>298.14999999999998</v>
      </c>
    </row>
    <row r="6" spans="1:23" x14ac:dyDescent="0.15">
      <c r="A6" s="5" t="s">
        <v>174</v>
      </c>
      <c r="C6" s="5">
        <v>25.573507552974501</v>
      </c>
      <c r="D6" s="5">
        <v>16.311927787631099</v>
      </c>
      <c r="E6" s="5">
        <v>3.65401979428914E-2</v>
      </c>
      <c r="F6" s="5">
        <v>3.0831454716165801E-2</v>
      </c>
      <c r="G6" s="5">
        <v>0.74564141314558097</v>
      </c>
      <c r="H6" s="5">
        <v>0.174532497455339</v>
      </c>
      <c r="I6" s="5">
        <v>1.1878603177009801E-2</v>
      </c>
      <c r="J6" s="5">
        <v>1.53253994226912E-3</v>
      </c>
      <c r="K6" s="5">
        <v>0</v>
      </c>
      <c r="L6" s="5">
        <v>0</v>
      </c>
      <c r="M6" s="5">
        <v>1.40598029826001E-2</v>
      </c>
      <c r="N6" s="5">
        <v>7.6689834450545903E-3</v>
      </c>
      <c r="O6" s="5">
        <v>0</v>
      </c>
      <c r="P6" s="5">
        <v>1.1446128907373701E-3</v>
      </c>
      <c r="Q6" s="5">
        <v>0</v>
      </c>
      <c r="R6" s="5">
        <v>8.0617248840705695</v>
      </c>
      <c r="S6" s="5">
        <v>0</v>
      </c>
      <c r="T6" s="5">
        <v>23.128429069700299</v>
      </c>
      <c r="U6" s="5">
        <v>0.17383029142123699</v>
      </c>
      <c r="V6" s="5">
        <v>1.0229402792544799E-2</v>
      </c>
      <c r="W6" s="5">
        <v>298.14999999999998</v>
      </c>
    </row>
    <row r="7" spans="1:23" x14ac:dyDescent="0.15">
      <c r="A7" s="5" t="s">
        <v>175</v>
      </c>
      <c r="C7" s="5">
        <v>35.994143484820398</v>
      </c>
      <c r="D7" s="5">
        <v>0</v>
      </c>
      <c r="E7" s="5">
        <v>2.0240770313040501E-2</v>
      </c>
      <c r="F7" s="5">
        <v>1.70785170431247E-2</v>
      </c>
      <c r="G7" s="5">
        <v>0.96248807407526504</v>
      </c>
      <c r="H7" s="5">
        <v>0.77623374802639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0.29024331467862802</v>
      </c>
      <c r="O7" s="5">
        <v>30.076684725086601</v>
      </c>
      <c r="P7" s="5">
        <v>9.6364036518761201E-2</v>
      </c>
      <c r="Q7" s="5">
        <v>0</v>
      </c>
      <c r="R7" s="5">
        <v>2.6944468616420201</v>
      </c>
      <c r="S7" s="5">
        <v>0</v>
      </c>
      <c r="T7" s="5">
        <v>0</v>
      </c>
      <c r="U7" s="5">
        <v>0</v>
      </c>
      <c r="V7" s="5">
        <v>0.86120517446809597</v>
      </c>
      <c r="W7" s="5">
        <v>298.14999999999998</v>
      </c>
    </row>
    <row r="8" spans="1:23" x14ac:dyDescent="0.15">
      <c r="A8" s="5" t="s">
        <v>176</v>
      </c>
      <c r="C8" s="5">
        <v>4.2388736116727896</v>
      </c>
      <c r="D8" s="5">
        <v>0</v>
      </c>
      <c r="E8" s="5">
        <v>2.41819238505005E-3</v>
      </c>
      <c r="F8" s="5">
        <v>2.0403936818068598E-3</v>
      </c>
      <c r="G8" s="5">
        <v>0.114989760539438</v>
      </c>
      <c r="H8" s="5">
        <v>9.2737702640048797E-2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3.4659352487619699E-2</v>
      </c>
      <c r="O8" s="5">
        <v>3.59277436895723</v>
      </c>
      <c r="P8" s="5">
        <v>4.7041141037821796E-3</v>
      </c>
      <c r="Q8" s="5">
        <v>0</v>
      </c>
      <c r="R8" s="5">
        <v>0.26786666343024002</v>
      </c>
      <c r="S8" s="5">
        <v>0</v>
      </c>
      <c r="T8" s="5">
        <v>0</v>
      </c>
      <c r="U8" s="5">
        <v>0</v>
      </c>
      <c r="V8" s="5">
        <v>4.2040657010842697E-2</v>
      </c>
      <c r="W8" s="5">
        <v>298.14999999999998</v>
      </c>
    </row>
    <row r="9" spans="1:23" x14ac:dyDescent="0.15">
      <c r="A9" s="5" t="s">
        <v>177</v>
      </c>
      <c r="C9" s="5">
        <v>19.266588059186901</v>
      </c>
      <c r="D9" s="5">
        <v>0</v>
      </c>
      <c r="E9" s="5">
        <v>9.6179766830211594E-2</v>
      </c>
      <c r="F9" s="5">
        <v>1.28502566460388E-2</v>
      </c>
      <c r="G9" s="5">
        <v>0.40659711733104897</v>
      </c>
      <c r="H9" s="5">
        <v>0.36384441747444801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13.693471791357499</v>
      </c>
      <c r="P9" s="5">
        <v>3.0860332492698098E-2</v>
      </c>
      <c r="Q9" s="5">
        <v>0</v>
      </c>
      <c r="R9" s="5">
        <v>1.0786541397955201</v>
      </c>
      <c r="S9" s="5">
        <v>0</v>
      </c>
      <c r="T9" s="5">
        <v>0</v>
      </c>
      <c r="U9" s="5">
        <v>0</v>
      </c>
      <c r="V9" s="5">
        <v>0.27579872106481501</v>
      </c>
      <c r="W9" s="5">
        <v>373.15</v>
      </c>
    </row>
    <row r="10" spans="1:23" x14ac:dyDescent="0.15">
      <c r="A10" s="5" t="s">
        <v>178</v>
      </c>
      <c r="C10" s="5">
        <v>20.544483908880402</v>
      </c>
      <c r="D10" s="5">
        <v>12.997485409367</v>
      </c>
      <c r="E10" s="5">
        <v>0.110840840600003</v>
      </c>
      <c r="F10" s="5">
        <v>3.5970757497113898E-2</v>
      </c>
      <c r="G10" s="5">
        <v>0.45169575436745502</v>
      </c>
      <c r="H10" s="5">
        <v>2.1046549090075899E-2</v>
      </c>
      <c r="I10" s="5">
        <v>2.15579007256466E-2</v>
      </c>
      <c r="J10" s="5">
        <v>1.1919996018243601E-3</v>
      </c>
      <c r="K10" s="5">
        <v>2.2125517500986298E-2</v>
      </c>
      <c r="L10" s="5">
        <v>1.5680378288775099E-2</v>
      </c>
      <c r="M10" s="5">
        <v>2.1871246673250298E-3</v>
      </c>
      <c r="N10" s="5">
        <v>5.9648854563409898E-3</v>
      </c>
      <c r="O10" s="5">
        <v>0</v>
      </c>
      <c r="P10" s="5">
        <v>7.4021769795167294E-2</v>
      </c>
      <c r="Q10" s="5">
        <v>0</v>
      </c>
      <c r="R10" s="5">
        <v>6.7856891280137299</v>
      </c>
      <c r="S10" s="5">
        <v>4.8713231226784698E-2</v>
      </c>
      <c r="T10" s="5">
        <v>18.490057774984098</v>
      </c>
      <c r="U10" s="5">
        <v>8.3508396388773901E-2</v>
      </c>
      <c r="V10" s="5">
        <v>0.66153238774377299</v>
      </c>
      <c r="W10" s="5">
        <v>298.14999999999998</v>
      </c>
    </row>
    <row r="11" spans="1:23" x14ac:dyDescent="0.15">
      <c r="A11" s="5" t="s">
        <v>179</v>
      </c>
      <c r="C11" s="5">
        <v>158.98065483225901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0.21748104010114799</v>
      </c>
      <c r="Q11" s="5">
        <v>112.98176758729799</v>
      </c>
      <c r="R11" s="5">
        <v>45.781423447985802</v>
      </c>
      <c r="S11" s="5">
        <v>0</v>
      </c>
      <c r="T11" s="5">
        <v>0</v>
      </c>
      <c r="U11" s="5">
        <v>0</v>
      </c>
      <c r="V11" s="5">
        <v>1.9436275590982199</v>
      </c>
      <c r="W11" s="5">
        <v>1475.2147534722201</v>
      </c>
    </row>
    <row r="26" spans="1:23" x14ac:dyDescent="0.15">
      <c r="A26" s="6" t="s">
        <v>3</v>
      </c>
    </row>
    <row r="28" spans="1:23" x14ac:dyDescent="0.15">
      <c r="A28" s="5" t="s">
        <v>180</v>
      </c>
      <c r="C28" s="5">
        <v>109.12190703042501</v>
      </c>
      <c r="D28" s="5">
        <v>103.52066627709701</v>
      </c>
      <c r="E28" s="5">
        <v>0</v>
      </c>
      <c r="F28" s="5">
        <v>0</v>
      </c>
      <c r="G28" s="5">
        <v>0.436031082288802</v>
      </c>
      <c r="H28" s="5">
        <v>0</v>
      </c>
      <c r="I28" s="5">
        <v>0.31233610343991502</v>
      </c>
      <c r="J28" s="5">
        <v>6.7509501330117697E-2</v>
      </c>
      <c r="K28" s="5">
        <v>0</v>
      </c>
      <c r="L28" s="5">
        <v>0</v>
      </c>
      <c r="M28" s="5">
        <v>0.13841022687739099</v>
      </c>
      <c r="N28" s="5">
        <v>4.2138228380225101E-2</v>
      </c>
      <c r="O28" s="5">
        <v>4.5821719564157899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1781.3526138678999</v>
      </c>
    </row>
    <row r="29" spans="1:23" x14ac:dyDescent="0.15">
      <c r="A29" s="5" t="s">
        <v>181</v>
      </c>
      <c r="C29" s="5">
        <v>28.2647407959699</v>
      </c>
      <c r="D29" s="5">
        <v>0.10985247550556</v>
      </c>
      <c r="E29" s="5">
        <v>8.2067695477577605</v>
      </c>
      <c r="F29" s="5">
        <v>1.5089781337417301</v>
      </c>
      <c r="G29" s="5">
        <v>4.3491317969813199</v>
      </c>
      <c r="H29" s="5">
        <v>2.28981423507182</v>
      </c>
      <c r="I29" s="5">
        <v>0</v>
      </c>
      <c r="J29" s="5">
        <v>0.15250454020764501</v>
      </c>
      <c r="K29" s="5">
        <v>8.6096456375559405E-2</v>
      </c>
      <c r="L29" s="5">
        <v>0.10502366309245301</v>
      </c>
      <c r="M29" s="5">
        <v>3.7005872491438702E-4</v>
      </c>
      <c r="N29" s="5">
        <v>0.193726533415578</v>
      </c>
      <c r="O29" s="5">
        <v>0</v>
      </c>
      <c r="P29" s="5">
        <v>0</v>
      </c>
      <c r="Q29" s="5">
        <v>0</v>
      </c>
      <c r="R29" s="5">
        <v>11.4463341689813</v>
      </c>
      <c r="S29" s="5">
        <v>0.24256800551101301</v>
      </c>
      <c r="T29" s="5">
        <v>0</v>
      </c>
      <c r="U29" s="5">
        <v>0.141323703979849</v>
      </c>
      <c r="V29" s="5">
        <v>0</v>
      </c>
      <c r="W29" s="5">
        <v>1806.3526138678999</v>
      </c>
    </row>
    <row r="30" spans="1:23" x14ac:dyDescent="0.15">
      <c r="A30" s="5" t="s">
        <v>182</v>
      </c>
      <c r="C30" s="5">
        <v>246.76618566127601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44.231236934654497</v>
      </c>
      <c r="P30" s="5">
        <v>0.42457590590229399</v>
      </c>
      <c r="Q30" s="5">
        <v>113.511289085901</v>
      </c>
      <c r="R30" s="5">
        <v>88.5990892747472</v>
      </c>
      <c r="S30" s="5">
        <v>0</v>
      </c>
      <c r="T30" s="5">
        <v>0</v>
      </c>
      <c r="U30" s="5">
        <v>0</v>
      </c>
      <c r="V30" s="5">
        <v>-0.58149303237488303</v>
      </c>
      <c r="W30" s="5">
        <v>477.463095486111</v>
      </c>
    </row>
    <row r="31" spans="1:23" x14ac:dyDescent="0.15">
      <c r="A31" s="5" t="s">
        <v>183</v>
      </c>
      <c r="C31" s="5">
        <v>2.0752343461941698</v>
      </c>
      <c r="D31" s="5">
        <v>1.21390994138091</v>
      </c>
      <c r="E31" s="5">
        <v>0.111981103654946</v>
      </c>
      <c r="F31" s="5">
        <v>1.5310329022472501E-2</v>
      </c>
      <c r="G31" s="5">
        <v>4.7903259501718899E-2</v>
      </c>
      <c r="H31" s="5">
        <v>1.58121851119307E-2</v>
      </c>
      <c r="I31" s="5">
        <v>3.8280111336891798E-4</v>
      </c>
      <c r="J31" s="5">
        <v>3.0670550930068699E-5</v>
      </c>
      <c r="K31" s="5">
        <v>2.6056762237891101E-4</v>
      </c>
      <c r="L31" s="5">
        <v>1.84664557044864E-4</v>
      </c>
      <c r="M31" s="5">
        <v>1.7834801783651199E-4</v>
      </c>
      <c r="N31" s="5">
        <v>3.6355659865619798E-4</v>
      </c>
      <c r="O31" s="5">
        <v>0</v>
      </c>
      <c r="P31" s="5">
        <v>0</v>
      </c>
      <c r="Q31" s="5">
        <v>0</v>
      </c>
      <c r="R31" s="5">
        <v>0.63229616191721305</v>
      </c>
      <c r="S31" s="5">
        <v>5.7368560254428399E-4</v>
      </c>
      <c r="T31" s="5">
        <v>1.6031288563896999</v>
      </c>
      <c r="U31" s="5">
        <v>0.119163696065755</v>
      </c>
      <c r="V31" s="5">
        <v>0</v>
      </c>
      <c r="W31" s="5">
        <v>477.463095486111</v>
      </c>
    </row>
  </sheetData>
  <phoneticPr fontId="7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48"/>
  <sheetViews>
    <sheetView workbookViewId="0">
      <selection activeCell="D19" sqref="D19"/>
    </sheetView>
  </sheetViews>
  <sheetFormatPr defaultRowHeight="8.25" x14ac:dyDescent="0.15"/>
  <cols>
    <col min="1" max="1" width="13.85546875" style="5" bestFit="1" customWidth="1"/>
    <col min="2" max="18" width="9.140625" style="5"/>
    <col min="19" max="19" width="9.7109375" style="5" bestFit="1" customWidth="1"/>
    <col min="20" max="16384" width="9.140625" style="5"/>
  </cols>
  <sheetData>
    <row r="1" spans="1:36" x14ac:dyDescent="0.15">
      <c r="A1" s="14" t="s">
        <v>211</v>
      </c>
      <c r="B1" s="13" t="str">
        <f>IF(MEBBaseTableData!C1="","",MEBBaseTableData!C1)</f>
        <v>Rate</v>
      </c>
      <c r="C1" s="13" t="str">
        <f>IF(MEBBaseTableData!D1="","",MEBBaseTableData!D1)</f>
        <v>Fe</v>
      </c>
      <c r="D1" s="13" t="str">
        <f>IF(MEBBaseTableData!E1="","",MEBBaseTableData!E1)</f>
        <v>Ca</v>
      </c>
      <c r="E1" s="13" t="str">
        <f>IF(MEBBaseTableData!F1="","",MEBBaseTableData!F1)</f>
        <v>Mg</v>
      </c>
      <c r="F1" s="13" t="str">
        <f>IF(MEBBaseTableData!G1="","",MEBBaseTableData!G1)</f>
        <v>Si</v>
      </c>
      <c r="G1" s="13" t="str">
        <f>IF(MEBBaseTableData!H1="","",MEBBaseTableData!H1)</f>
        <v>Al</v>
      </c>
      <c r="H1" s="13" t="str">
        <f>IF(MEBBaseTableData!I1="","",MEBBaseTableData!I1)</f>
        <v>Mn</v>
      </c>
      <c r="I1" s="13" t="str">
        <f>IF(MEBBaseTableData!J1="","",MEBBaseTableData!J1)</f>
        <v>Ti</v>
      </c>
      <c r="J1" s="13" t="str">
        <f>IF(MEBBaseTableData!K1="","",MEBBaseTableData!K1)</f>
        <v>Na</v>
      </c>
      <c r="K1" s="13" t="str">
        <f>IF(MEBBaseTableData!L1="","",MEBBaseTableData!L1)</f>
        <v>K</v>
      </c>
      <c r="L1" s="13" t="str">
        <f>IF(MEBBaseTableData!M1="","",MEBBaseTableData!M1)</f>
        <v>P</v>
      </c>
      <c r="M1" s="13" t="str">
        <f>IF(MEBBaseTableData!N1="","",MEBBaseTableData!N1)</f>
        <v>S</v>
      </c>
      <c r="N1" s="13" t="str">
        <f>IF(MEBBaseTableData!O1="","",MEBBaseTableData!O1)</f>
        <v>C</v>
      </c>
      <c r="O1" s="13" t="str">
        <f>IF(MEBBaseTableData!P1="","",MEBBaseTableData!P1)</f>
        <v>H</v>
      </c>
      <c r="P1" s="13" t="str">
        <f>IF(MEBBaseTableData!Q1="","",MEBBaseTableData!Q1)</f>
        <v>N</v>
      </c>
      <c r="Q1" s="13" t="str">
        <f>IF(MEBBaseTableData!R1="","",MEBBaseTableData!R1)</f>
        <v>O</v>
      </c>
      <c r="R1" s="13" t="str">
        <f>IF(MEBBaseTableData!S1="","",MEBBaseTableData!S1)</f>
        <v>Alkali</v>
      </c>
      <c r="S1" s="13" t="str">
        <f>IF(MEBBaseTableData!T1="","",MEBBaseTableData!T1)</f>
        <v>Fe2O3</v>
      </c>
      <c r="T1" s="13" t="str">
        <f>IF(MEBBaseTableData!U1="","",MEBBaseTableData!U1)</f>
        <v>FeO</v>
      </c>
      <c r="U1" s="13" t="str">
        <f>IF(MEBBaseTableData!V1="","",MEBBaseTableData!V1)</f>
        <v>H2O</v>
      </c>
      <c r="V1" s="13" t="str">
        <f>IF(MEBBaseTableData!W1="","",MEBBaseTableData!W1)</f>
        <v>Temp</v>
      </c>
      <c r="W1" s="13" t="str">
        <f>IF(MEBBaseTableData!X1="","",MEBBaseTableData!X1)</f>
        <v/>
      </c>
      <c r="X1" s="13" t="str">
        <f>IF(MEBBaseTableData!Y1="","",MEBBaseTableData!Y1)</f>
        <v/>
      </c>
      <c r="Y1" s="13" t="str">
        <f>IF(MEBBaseTableData!Z1="","",MEBBaseTableData!Z1)</f>
        <v/>
      </c>
      <c r="Z1" s="13" t="str">
        <f>IF(MEBBaseTableData!AA1="","",MEBBaseTableData!AA1)</f>
        <v/>
      </c>
      <c r="AA1" s="13" t="str">
        <f>IF(MEBBaseTableData!AB1="","",MEBBaseTableData!AB1)</f>
        <v/>
      </c>
      <c r="AB1" s="13" t="str">
        <f>IF(MEBBaseTableData!AC1="","",MEBBaseTableData!AC1)</f>
        <v/>
      </c>
      <c r="AC1" s="13" t="str">
        <f>IF(MEBBaseTableData!AD1="","",MEBBaseTableData!AD1)</f>
        <v/>
      </c>
      <c r="AD1" s="13" t="str">
        <f>IF(MEBBaseTableData!AE1="","",MEBBaseTableData!AE1)</f>
        <v/>
      </c>
      <c r="AE1" s="13" t="str">
        <f>IF(MEBBaseTableData!AF1="","",MEBBaseTableData!AF1)</f>
        <v/>
      </c>
      <c r="AF1" s="13" t="str">
        <f>IF(MEBBaseTableData!AG1="","",MEBBaseTableData!AG1)</f>
        <v/>
      </c>
      <c r="AG1" s="13" t="str">
        <f>IF(MEBBaseTableData!AH1="","",MEBBaseTableData!AH1)</f>
        <v/>
      </c>
      <c r="AH1" s="13" t="str">
        <f>IF(MEBBaseTableData!AI1="","",MEBBaseTableData!AI1)</f>
        <v/>
      </c>
      <c r="AI1" s="13" t="str">
        <f>IF(MEBBaseTableData!AJ1="","",MEBBaseTableData!AJ1)</f>
        <v/>
      </c>
      <c r="AJ1" s="13" t="str">
        <f>IF(MEBBaseTableData!AK1="","",MEBBaseTableData!AK1)</f>
        <v/>
      </c>
    </row>
    <row r="2" spans="1:36" x14ac:dyDescent="0.15">
      <c r="A2" s="14"/>
      <c r="B2" s="14"/>
      <c r="T2" s="8" t="s">
        <v>10</v>
      </c>
      <c r="U2" s="8" t="s">
        <v>10</v>
      </c>
      <c r="V2" s="8" t="s">
        <v>10</v>
      </c>
      <c r="W2" s="8" t="s">
        <v>10</v>
      </c>
      <c r="X2" s="8" t="s">
        <v>10</v>
      </c>
      <c r="Y2" s="8" t="s">
        <v>10</v>
      </c>
      <c r="Z2" s="8" t="s">
        <v>10</v>
      </c>
      <c r="AA2" s="8" t="s">
        <v>10</v>
      </c>
    </row>
    <row r="3" spans="1:36" x14ac:dyDescent="0.15">
      <c r="A3" s="6" t="s">
        <v>11</v>
      </c>
    </row>
    <row r="4" spans="1:36" x14ac:dyDescent="0.15">
      <c r="A4" s="13" t="str">
        <f>IF(MEBBaseTableData!A5="","",MEBBaseTableData!A5)</f>
        <v>Large Sinter{zh}自产烧结矿</v>
      </c>
      <c r="B4" s="18">
        <f>IF(MEBBaseTableData!C5="","",IF(B$1="Enthalpy",MEBBaseTableData!C5*$B$47+$C$47,IF(B$1="Temp",MEBBaseTableData!C5*SlopeTemp+InterTemp,MEBBaseTableData!C5*$B$46+$C$46)))</f>
        <v>484007.98506688804</v>
      </c>
      <c r="C4" s="18">
        <f>IF(MEBBaseTableData!D5="","",IF(C$1="Enthalpy",MEBBaseTableData!D5*$B$47+$C$47,IF(C$1="Temp",MEBBaseTableData!D5*SlopeTemp+InterTemp,MEBBaseTableData!D5*$B$46+$C$46)))</f>
        <v>273573.49528155132</v>
      </c>
      <c r="D4" s="18">
        <f>IF(MEBBaseTableData!E5="","",IF(D$1="Enthalpy",MEBBaseTableData!E5*$B$47+$C$47,IF(D$1="Temp",MEBBaseTableData!E5*SlopeTemp+InterTemp,MEBBaseTableData!E5*$B$46+$C$46)))</f>
        <v>34135.753266110158</v>
      </c>
      <c r="E4" s="18">
        <f>IF(MEBBaseTableData!F5="","",IF(E$1="Enthalpy",MEBBaseTableData!F5*$B$47+$C$47,IF(E$1="Temp",MEBBaseTableData!F5*SlopeTemp+InterTemp,MEBBaseTableData!F5*$B$46+$C$46)))</f>
        <v>4504.4471161265765</v>
      </c>
      <c r="F4" s="18">
        <f>IF(MEBBaseTableData!G5="","",IF(F$1="Enthalpy",MEBBaseTableData!G5*$B$47+$C$47,IF(F$1="Temp",MEBBaseTableData!G5*SlopeTemp+InterTemp,MEBBaseTableData!G5*$B$46+$C$46)))</f>
        <v>10676.417797836937</v>
      </c>
      <c r="G4" s="18">
        <f>IF(MEBBaseTableData!H5="","",IF(G$1="Enthalpy",MEBBaseTableData!H5*$B$47+$C$47,IF(G$1="Temp",MEBBaseTableData!H5*SlopeTemp+InterTemp,MEBBaseTableData!H5*$B$46+$C$46)))</f>
        <v>4231.4430836105275</v>
      </c>
      <c r="H4" s="18">
        <f>IF(MEBBaseTableData!I5="","",IF(H$1="Enthalpy",MEBBaseTableData!I5*$B$47+$C$47,IF(H$1="Temp",MEBBaseTableData!I5*SlopeTemp+InterTemp,MEBBaseTableData!I5*$B$46+$C$46)))</f>
        <v>0</v>
      </c>
      <c r="I4" s="18">
        <f>IF(MEBBaseTableData!J5="","",IF(I$1="Enthalpy",MEBBaseTableData!J5*$B$47+$C$47,IF(I$1="Temp",MEBBaseTableData!J5*SlopeTemp+InterTemp,MEBBaseTableData!J5*$B$46+$C$46)))</f>
        <v>0</v>
      </c>
      <c r="J4" s="18">
        <f>IF(MEBBaseTableData!K5="","",IF(J$1="Enthalpy",MEBBaseTableData!K5*$B$47+$C$47,IF(J$1="Temp",MEBBaseTableData!K5*SlopeTemp+InterTemp,MEBBaseTableData!K5*$B$46+$C$46)))</f>
        <v>0</v>
      </c>
      <c r="K4" s="18">
        <f>IF(MEBBaseTableData!L5="","",IF(K$1="Enthalpy",MEBBaseTableData!L5*$B$47+$C$47,IF(K$1="Temp",MEBBaseTableData!L5*SlopeTemp+InterTemp,MEBBaseTableData!L5*$B$46+$C$46)))</f>
        <v>0</v>
      </c>
      <c r="L4" s="18">
        <f>IF(MEBBaseTableData!M5="","",IF(L$1="Enthalpy",MEBBaseTableData!M5*$B$47+$C$47,IF(L$1="Temp",MEBBaseTableData!M5*SlopeTemp+InterTemp,MEBBaseTableData!M5*$B$46+$C$46)))</f>
        <v>0</v>
      </c>
      <c r="M4" s="18">
        <f>IF(MEBBaseTableData!N5="","",IF(M$1="Enthalpy",MEBBaseTableData!N5*$B$47+$C$47,IF(M$1="Temp",MEBBaseTableData!N5*SlopeTemp+InterTemp,MEBBaseTableData!N5*$B$46+$C$46)))</f>
        <v>65.027446852639329</v>
      </c>
      <c r="N4" s="18">
        <f>IF(MEBBaseTableData!O5="","",IF(N$1="Enthalpy",MEBBaseTableData!O5*$B$47+$C$47,IF(N$1="Temp",MEBBaseTableData!O5*SlopeTemp+InterTemp,MEBBaseTableData!O5*$B$46+$C$46)))</f>
        <v>0</v>
      </c>
      <c r="O4" s="18">
        <f>IF(MEBBaseTableData!P5="","",IF(O$1="Enthalpy",MEBBaseTableData!P5*$B$47+$C$47,IF(O$1="Temp",MEBBaseTableData!P5*SlopeTemp+InterTemp,MEBBaseTableData!P5*$B$46+$C$46)))</f>
        <v>0</v>
      </c>
      <c r="P4" s="18">
        <f>IF(MEBBaseTableData!Q5="","",IF(P$1="Enthalpy",MEBBaseTableData!Q5*$B$47+$C$47,IF(P$1="Temp",MEBBaseTableData!Q5*SlopeTemp+InterTemp,MEBBaseTableData!Q5*$B$46+$C$46)))</f>
        <v>0</v>
      </c>
      <c r="Q4" s="18">
        <f>IF(MEBBaseTableData!R5="","",IF(Q$1="Enthalpy",MEBBaseTableData!R5*$B$47+$C$47,IF(Q$1="Temp",MEBBaseTableData!R5*SlopeTemp+InterTemp,MEBBaseTableData!R5*$B$46+$C$46)))</f>
        <v>146073.62445775524</v>
      </c>
      <c r="R4" s="18">
        <f>IF(MEBBaseTableData!S5="","",IF(R$1="Enthalpy",MEBBaseTableData!S5*$B$47+$C$47,IF(R$1="Temp",MEBBaseTableData!S5*SlopeTemp+InterTemp,MEBBaseTableData!S5*$B$46+$C$46)))</f>
        <v>0</v>
      </c>
      <c r="S4" s="18">
        <f>IF(MEBBaseTableData!T5="","",IF(S$1="Enthalpy",MEBBaseTableData!T5*$B$47+$C$47,IF(S$1="Temp",MEBBaseTableData!T5*SlopeTemp+InterTemp,MEBBaseTableData!T5*$B$46+$C$46)))</f>
        <v>351130.05045545258</v>
      </c>
      <c r="T4" s="18">
        <f>IF(MEBBaseTableData!U5="","",IF(T$1="Enthalpy",MEBBaseTableData!U5*$B$47+$C$47,IF(T$1="Temp",MEBBaseTableData!U5*SlopeTemp+InterTemp,MEBBaseTableData!U5*$B$46+$C$46)))</f>
        <v>35997.470237477923</v>
      </c>
      <c r="U4" s="18">
        <f>IF(MEBBaseTableData!V5="","",IF(U$1="Enthalpy",MEBBaseTableData!V5*$B$47+$C$47,IF(U$1="Temp",MEBBaseTableData!V5*SlopeTemp+InterTemp,MEBBaseTableData!V5*$B$46+$C$46)))</f>
        <v>0</v>
      </c>
      <c r="V4" s="18">
        <f>IF(MEBBaseTableData!W5="","",IF(V$1="Enthalpy",MEBBaseTableData!W5*$B$47+$C$47,IF(V$1="Temp",MEBBaseTableData!W5*SlopeTemp+InterTemp,MEBBaseTableData!W5*$B$46+$C$46)))</f>
        <v>25</v>
      </c>
      <c r="W4" s="18" t="str">
        <f>IF(MEBBaseTableData!X5="","",IF(W$1="Enthalpy",MEBBaseTableData!X5*$B$47+$C$47,IF(W$1="Temp",MEBBaseTableData!X5*SlopeTemp+InterTemp,MEBBaseTableData!X5*$B$46+$C$46)))</f>
        <v/>
      </c>
      <c r="X4" s="18" t="str">
        <f>IF(MEBBaseTableData!Y5="","",IF(X$1="Enthalpy",MEBBaseTableData!Y5*$B$47+$C$47,IF(X$1="Temp",MEBBaseTableData!Y5*SlopeTemp+InterTemp,MEBBaseTableData!Y5*$B$46+$C$46)))</f>
        <v/>
      </c>
      <c r="Y4" s="18" t="str">
        <f>IF(MEBBaseTableData!Z5="","",IF(Y$1="Enthalpy",MEBBaseTableData!Z5*$B$47+$C$47,IF(Y$1="Temp",MEBBaseTableData!Z5*SlopeTemp+InterTemp,MEBBaseTableData!Z5*$B$46+$C$46)))</f>
        <v/>
      </c>
      <c r="Z4" s="18" t="str">
        <f>IF(MEBBaseTableData!AA5="","",IF(Z$1="Enthalpy",MEBBaseTableData!AA5*$B$47+$C$47,IF(Z$1="Temp",MEBBaseTableData!AA5*SlopeTemp+InterTemp,MEBBaseTableData!AA5*$B$46+$C$46)))</f>
        <v/>
      </c>
      <c r="AA4" s="18" t="str">
        <f>IF(MEBBaseTableData!AB5="","",IF(AA$1="Enthalpy",MEBBaseTableData!AB5*$B$47+$C$47,IF(AA$1="Temp",MEBBaseTableData!AB5*SlopeTemp+InterTemp,MEBBaseTableData!AB5*$B$46+$C$46)))</f>
        <v/>
      </c>
      <c r="AB4" s="18" t="str">
        <f>IF(MEBBaseTableData!AC5="","",IF(AB$1="Enthalpy",MEBBaseTableData!AC5*$B$47+$C$47,IF(AB$1="Temp",MEBBaseTableData!AC5*SlopeTemp+InterTemp,MEBBaseTableData!AC5*$B$46+$C$46)))</f>
        <v/>
      </c>
      <c r="AC4" s="18" t="str">
        <f>IF(MEBBaseTableData!AD5="","",IF(AC$1="Enthalpy",MEBBaseTableData!AD5*$B$47+$C$47,IF(AC$1="Temp",MEBBaseTableData!AD5*SlopeTemp+InterTemp,MEBBaseTableData!AD5*$B$46+$C$46)))</f>
        <v/>
      </c>
      <c r="AD4" s="18" t="str">
        <f>IF(MEBBaseTableData!AE5="","",IF(AD$1="Enthalpy",MEBBaseTableData!AE5*$B$47+$C$47,IF(AD$1="Temp",MEBBaseTableData!AE5*SlopeTemp+InterTemp,MEBBaseTableData!AE5*$B$46+$C$46)))</f>
        <v/>
      </c>
      <c r="AE4" s="18" t="str">
        <f>IF(MEBBaseTableData!AF5="","",IF(AE$1="Enthalpy",MEBBaseTableData!AF5*$B$47+$C$47,IF(AE$1="Temp",MEBBaseTableData!AF5*SlopeTemp+InterTemp,MEBBaseTableData!AF5*$B$46+$C$46)))</f>
        <v/>
      </c>
      <c r="AF4" s="18" t="str">
        <f>IF(MEBBaseTableData!AG5="","",IF(AF$1="Enthalpy",MEBBaseTableData!AG5*$B$47+$C$47,IF(AF$1="Temp",MEBBaseTableData!AG5*SlopeTemp+InterTemp,MEBBaseTableData!AG5*$B$46+$C$46)))</f>
        <v/>
      </c>
      <c r="AG4" s="18" t="str">
        <f>IF(MEBBaseTableData!AH5="","",IF(AG$1="Enthalpy",MEBBaseTableData!AH5*$B$47+$C$47,IF(AG$1="Temp",MEBBaseTableData!AH5*SlopeTemp+InterTemp,MEBBaseTableData!AH5*$B$46+$C$46)))</f>
        <v/>
      </c>
      <c r="AH4" s="18" t="str">
        <f>IF(MEBBaseTableData!AI5="","",IF(AH$1="Enthalpy",MEBBaseTableData!AI5*$B$47+$C$47,IF(AH$1="Temp",MEBBaseTableData!AI5*SlopeTemp+InterTemp,MEBBaseTableData!AI5*$B$46+$C$46)))</f>
        <v/>
      </c>
      <c r="AI4" s="18" t="str">
        <f>IF(MEBBaseTableData!AJ5="","",IF(AI$1="Enthalpy",MEBBaseTableData!AJ5*$B$47+$C$47,IF(AI$1="Temp",MEBBaseTableData!AJ5*SlopeTemp+InterTemp,MEBBaseTableData!AJ5*$B$46+$C$46)))</f>
        <v/>
      </c>
      <c r="AJ4" s="18" t="str">
        <f>IF(MEBBaseTableData!AK5="","",IF(AJ$1="Enthalpy",MEBBaseTableData!AK5*$B$47+$C$47,IF(AJ$1="Temp",MEBBaseTableData!AK5*SlopeTemp+InterTemp,MEBBaseTableData!AK5*$B$46+$C$46)))</f>
        <v/>
      </c>
    </row>
    <row r="5" spans="1:36" x14ac:dyDescent="0.15">
      <c r="A5" s="13" t="str">
        <f>IF(MEBBaseTableData!A6="","",MEBBaseTableData!A6)</f>
        <v>南非块矿</v>
      </c>
      <c r="B5" s="18">
        <f>IF(MEBBaseTableData!C6="","",IF(B$1="Enthalpy",MEBBaseTableData!C6*$B$47+$C$47,IF(B$1="Temp",MEBBaseTableData!C6*SlopeTemp+InterTemp,MEBBaseTableData!C6*$B$46+$C$46)))</f>
        <v>92064.627190708197</v>
      </c>
      <c r="C5" s="18">
        <f>IF(MEBBaseTableData!D6="","",IF(C$1="Enthalpy",MEBBaseTableData!D6*$B$47+$C$47,IF(C$1="Temp",MEBBaseTableData!D6*SlopeTemp+InterTemp,MEBBaseTableData!D6*$B$46+$C$46)))</f>
        <v>58722.940035471955</v>
      </c>
      <c r="D5" s="18">
        <f>IF(MEBBaseTableData!E6="","",IF(D$1="Enthalpy",MEBBaseTableData!E6*$B$47+$C$47,IF(D$1="Temp",MEBBaseTableData!E6*SlopeTemp+InterTemp,MEBBaseTableData!E6*$B$46+$C$46)))</f>
        <v>131.54471259440905</v>
      </c>
      <c r="E5" s="18">
        <f>IF(MEBBaseTableData!F6="","",IF(E$1="Enthalpy",MEBBaseTableData!F6*$B$47+$C$47,IF(E$1="Temp",MEBBaseTableData!F6*SlopeTemp+InterTemp,MEBBaseTableData!F6*$B$46+$C$46)))</f>
        <v>110.99323697819689</v>
      </c>
      <c r="F5" s="18">
        <f>IF(MEBBaseTableData!G6="","",IF(F$1="Enthalpy",MEBBaseTableData!G6*$B$47+$C$47,IF(F$1="Temp",MEBBaseTableData!G6*SlopeTemp+InterTemp,MEBBaseTableData!G6*$B$46+$C$46)))</f>
        <v>2684.3090873240917</v>
      </c>
      <c r="G5" s="18">
        <f>IF(MEBBaseTableData!H6="","",IF(G$1="Enthalpy",MEBBaseTableData!H6*$B$47+$C$47,IF(G$1="Temp",MEBBaseTableData!H6*SlopeTemp+InterTemp,MEBBaseTableData!H6*$B$46+$C$46)))</f>
        <v>628.31699083922035</v>
      </c>
      <c r="H5" s="18">
        <f>IF(MEBBaseTableData!I6="","",IF(H$1="Enthalpy",MEBBaseTableData!I6*$B$47+$C$47,IF(H$1="Temp",MEBBaseTableData!I6*SlopeTemp+InterTemp,MEBBaseTableData!I6*$B$46+$C$46)))</f>
        <v>42.762971437235279</v>
      </c>
      <c r="I5" s="18">
        <f>IF(MEBBaseTableData!J6="","",IF(I$1="Enthalpy",MEBBaseTableData!J6*$B$47+$C$47,IF(I$1="Temp",MEBBaseTableData!J6*SlopeTemp+InterTemp,MEBBaseTableData!J6*$B$46+$C$46)))</f>
        <v>5.5171437921688318</v>
      </c>
      <c r="J5" s="18">
        <f>IF(MEBBaseTableData!K6="","",IF(J$1="Enthalpy",MEBBaseTableData!K6*$B$47+$C$47,IF(J$1="Temp",MEBBaseTableData!K6*SlopeTemp+InterTemp,MEBBaseTableData!K6*$B$46+$C$46)))</f>
        <v>0</v>
      </c>
      <c r="K5" s="18">
        <f>IF(MEBBaseTableData!L6="","",IF(K$1="Enthalpy",MEBBaseTableData!L6*$B$47+$C$47,IF(K$1="Temp",MEBBaseTableData!L6*SlopeTemp+InterTemp,MEBBaseTableData!L6*$B$46+$C$46)))</f>
        <v>0</v>
      </c>
      <c r="L5" s="18">
        <f>IF(MEBBaseTableData!M6="","",IF(L$1="Enthalpy",MEBBaseTableData!M6*$B$47+$C$47,IF(L$1="Temp",MEBBaseTableData!M6*SlopeTemp+InterTemp,MEBBaseTableData!M6*$B$46+$C$46)))</f>
        <v>50.615290737360361</v>
      </c>
      <c r="M5" s="18">
        <f>IF(MEBBaseTableData!N6="","",IF(M$1="Enthalpy",MEBBaseTableData!N6*$B$47+$C$47,IF(M$1="Temp",MEBBaseTableData!N6*SlopeTemp+InterTemp,MEBBaseTableData!N6*$B$46+$C$46)))</f>
        <v>27.608340402196525</v>
      </c>
      <c r="N5" s="18">
        <f>IF(MEBBaseTableData!O6="","",IF(N$1="Enthalpy",MEBBaseTableData!O6*$B$47+$C$47,IF(N$1="Temp",MEBBaseTableData!O6*SlopeTemp+InterTemp,MEBBaseTableData!O6*$B$46+$C$46)))</f>
        <v>0</v>
      </c>
      <c r="O5" s="18">
        <f>IF(MEBBaseTableData!P6="","",IF(O$1="Enthalpy",MEBBaseTableData!P6*$B$47+$C$47,IF(O$1="Temp",MEBBaseTableData!P6*SlopeTemp+InterTemp,MEBBaseTableData!P6*$B$46+$C$46)))</f>
        <v>4.1206064066545327</v>
      </c>
      <c r="P5" s="18">
        <f>IF(MEBBaseTableData!Q6="","",IF(P$1="Enthalpy",MEBBaseTableData!Q6*$B$47+$C$47,IF(P$1="Temp",MEBBaseTableData!Q6*SlopeTemp+InterTemp,MEBBaseTableData!Q6*$B$46+$C$46)))</f>
        <v>0</v>
      </c>
      <c r="Q5" s="18">
        <f>IF(MEBBaseTableData!R6="","",IF(Q$1="Enthalpy",MEBBaseTableData!R6*$B$47+$C$47,IF(Q$1="Temp",MEBBaseTableData!R6*SlopeTemp+InterTemp,MEBBaseTableData!R6*$B$46+$C$46)))</f>
        <v>29022.20958265405</v>
      </c>
      <c r="R5" s="18">
        <f>IF(MEBBaseTableData!S6="","",IF(R$1="Enthalpy",MEBBaseTableData!S6*$B$47+$C$47,IF(R$1="Temp",MEBBaseTableData!S6*SlopeTemp+InterTemp,MEBBaseTableData!S6*$B$46+$C$46)))</f>
        <v>0</v>
      </c>
      <c r="S5" s="18">
        <f>IF(MEBBaseTableData!T6="","",IF(S$1="Enthalpy",MEBBaseTableData!T6*$B$47+$C$47,IF(S$1="Temp",MEBBaseTableData!T6*SlopeTemp+InterTemp,MEBBaseTableData!T6*$B$46+$C$46)))</f>
        <v>83262.344650921077</v>
      </c>
      <c r="T5" s="18">
        <f>IF(MEBBaseTableData!U6="","",IF(T$1="Enthalpy",MEBBaseTableData!U6*$B$47+$C$47,IF(T$1="Temp",MEBBaseTableData!U6*SlopeTemp+InterTemp,MEBBaseTableData!U6*$B$46+$C$46)))</f>
        <v>625.78904911645316</v>
      </c>
      <c r="U5" s="18">
        <f>IF(MEBBaseTableData!V6="","",IF(U$1="Enthalpy",MEBBaseTableData!V6*$B$47+$C$47,IF(U$1="Temp",MEBBaseTableData!V6*SlopeTemp+InterTemp,MEBBaseTableData!V6*$B$46+$C$46)))</f>
        <v>36.825850053161275</v>
      </c>
      <c r="V5" s="18">
        <f>IF(MEBBaseTableData!W6="","",IF(V$1="Enthalpy",MEBBaseTableData!W6*$B$47+$C$47,IF(V$1="Temp",MEBBaseTableData!W6*SlopeTemp+InterTemp,MEBBaseTableData!W6*$B$46+$C$46)))</f>
        <v>25</v>
      </c>
      <c r="W5" s="18" t="str">
        <f>IF(MEBBaseTableData!X6="","",IF(W$1="Enthalpy",MEBBaseTableData!X6*$B$47+$C$47,IF(W$1="Temp",MEBBaseTableData!X6*SlopeTemp+InterTemp,MEBBaseTableData!X6*$B$46+$C$46)))</f>
        <v/>
      </c>
      <c r="X5" s="18" t="str">
        <f>IF(MEBBaseTableData!Y6="","",IF(X$1="Enthalpy",MEBBaseTableData!Y6*$B$47+$C$47,IF(X$1="Temp",MEBBaseTableData!Y6*SlopeTemp+InterTemp,MEBBaseTableData!Y6*$B$46+$C$46)))</f>
        <v/>
      </c>
      <c r="Y5" s="18" t="str">
        <f>IF(MEBBaseTableData!Z6="","",IF(Y$1="Enthalpy",MEBBaseTableData!Z6*$B$47+$C$47,IF(Y$1="Temp",MEBBaseTableData!Z6*SlopeTemp+InterTemp,MEBBaseTableData!Z6*$B$46+$C$46)))</f>
        <v/>
      </c>
      <c r="Z5" s="18" t="str">
        <f>IF(MEBBaseTableData!AA6="","",IF(Z$1="Enthalpy",MEBBaseTableData!AA6*$B$47+$C$47,IF(Z$1="Temp",MEBBaseTableData!AA6*SlopeTemp+InterTemp,MEBBaseTableData!AA6*$B$46+$C$46)))</f>
        <v/>
      </c>
      <c r="AA5" s="18" t="str">
        <f>IF(MEBBaseTableData!AB6="","",IF(AA$1="Enthalpy",MEBBaseTableData!AB6*$B$47+$C$47,IF(AA$1="Temp",MEBBaseTableData!AB6*SlopeTemp+InterTemp,MEBBaseTableData!AB6*$B$46+$C$46)))</f>
        <v/>
      </c>
      <c r="AB5" s="18" t="str">
        <f>IF(MEBBaseTableData!AC6="","",IF(AB$1="Enthalpy",MEBBaseTableData!AC6*$B$47+$C$47,IF(AB$1="Temp",MEBBaseTableData!AC6*SlopeTemp+InterTemp,MEBBaseTableData!AC6*$B$46+$C$46)))</f>
        <v/>
      </c>
      <c r="AC5" s="18" t="str">
        <f>IF(MEBBaseTableData!AD6="","",IF(AC$1="Enthalpy",MEBBaseTableData!AD6*$B$47+$C$47,IF(AC$1="Temp",MEBBaseTableData!AD6*SlopeTemp+InterTemp,MEBBaseTableData!AD6*$B$46+$C$46)))</f>
        <v/>
      </c>
      <c r="AD5" s="18" t="str">
        <f>IF(MEBBaseTableData!AE6="","",IF(AD$1="Enthalpy",MEBBaseTableData!AE6*$B$47+$C$47,IF(AD$1="Temp",MEBBaseTableData!AE6*SlopeTemp+InterTemp,MEBBaseTableData!AE6*$B$46+$C$46)))</f>
        <v/>
      </c>
      <c r="AE5" s="18" t="str">
        <f>IF(MEBBaseTableData!AF6="","",IF(AE$1="Enthalpy",MEBBaseTableData!AF6*$B$47+$C$47,IF(AE$1="Temp",MEBBaseTableData!AF6*SlopeTemp+InterTemp,MEBBaseTableData!AF6*$B$46+$C$46)))</f>
        <v/>
      </c>
      <c r="AF5" s="18" t="str">
        <f>IF(MEBBaseTableData!AG6="","",IF(AF$1="Enthalpy",MEBBaseTableData!AG6*$B$47+$C$47,IF(AF$1="Temp",MEBBaseTableData!AG6*SlopeTemp+InterTemp,MEBBaseTableData!AG6*$B$46+$C$46)))</f>
        <v/>
      </c>
      <c r="AG5" s="18" t="str">
        <f>IF(MEBBaseTableData!AH6="","",IF(AG$1="Enthalpy",MEBBaseTableData!AH6*$B$47+$C$47,IF(AG$1="Temp",MEBBaseTableData!AH6*SlopeTemp+InterTemp,MEBBaseTableData!AH6*$B$46+$C$46)))</f>
        <v/>
      </c>
      <c r="AH5" s="18" t="str">
        <f>IF(MEBBaseTableData!AI6="","",IF(AH$1="Enthalpy",MEBBaseTableData!AI6*$B$47+$C$47,IF(AH$1="Temp",MEBBaseTableData!AI6*SlopeTemp+InterTemp,MEBBaseTableData!AI6*$B$46+$C$46)))</f>
        <v/>
      </c>
      <c r="AI5" s="18" t="str">
        <f>IF(MEBBaseTableData!AJ6="","",IF(AI$1="Enthalpy",MEBBaseTableData!AJ6*$B$47+$C$47,IF(AI$1="Temp",MEBBaseTableData!AJ6*SlopeTemp+InterTemp,MEBBaseTableData!AJ6*$B$46+$C$46)))</f>
        <v/>
      </c>
      <c r="AJ5" s="18" t="str">
        <f>IF(MEBBaseTableData!AK6="","",IF(AJ$1="Enthalpy",MEBBaseTableData!AK6*$B$47+$C$47,IF(AJ$1="Temp",MEBBaseTableData!AK6*SlopeTemp+InterTemp,MEBBaseTableData!AK6*$B$46+$C$46)))</f>
        <v/>
      </c>
    </row>
    <row r="6" spans="1:36" x14ac:dyDescent="0.15">
      <c r="A6" s="13" t="str">
        <f>IF(MEBBaseTableData!A7="","",MEBBaseTableData!A7)</f>
        <v>自产冶金焦</v>
      </c>
      <c r="B6" s="18">
        <f>IF(MEBBaseTableData!C7="","",IF(B$1="Enthalpy",MEBBaseTableData!C7*$B$47+$C$47,IF(B$1="Temp",MEBBaseTableData!C7*SlopeTemp+InterTemp,MEBBaseTableData!C7*$B$46+$C$46)))</f>
        <v>129578.91654535344</v>
      </c>
      <c r="C6" s="18">
        <f>IF(MEBBaseTableData!D7="","",IF(C$1="Enthalpy",MEBBaseTableData!D7*$B$47+$C$47,IF(C$1="Temp",MEBBaseTableData!D7*SlopeTemp+InterTemp,MEBBaseTableData!D7*$B$46+$C$46)))</f>
        <v>0</v>
      </c>
      <c r="D6" s="18">
        <f>IF(MEBBaseTableData!E7="","",IF(D$1="Enthalpy",MEBBaseTableData!E7*$B$47+$C$47,IF(D$1="Temp",MEBBaseTableData!E7*SlopeTemp+InterTemp,MEBBaseTableData!E7*$B$46+$C$46)))</f>
        <v>72.866773126945802</v>
      </c>
      <c r="E6" s="18">
        <f>IF(MEBBaseTableData!F7="","",IF(E$1="Enthalpy",MEBBaseTableData!F7*$B$47+$C$47,IF(E$1="Temp",MEBBaseTableData!F7*SlopeTemp+InterTemp,MEBBaseTableData!F7*$B$46+$C$46)))</f>
        <v>61.482661355248922</v>
      </c>
      <c r="F6" s="18">
        <f>IF(MEBBaseTableData!G7="","",IF(F$1="Enthalpy",MEBBaseTableData!G7*$B$47+$C$47,IF(F$1="Temp",MEBBaseTableData!G7*SlopeTemp+InterTemp,MEBBaseTableData!G7*$B$46+$C$46)))</f>
        <v>3464.9570666709542</v>
      </c>
      <c r="G6" s="18">
        <f>IF(MEBBaseTableData!H7="","",IF(G$1="Enthalpy",MEBBaseTableData!H7*$B$47+$C$47,IF(G$1="Temp",MEBBaseTableData!H7*SlopeTemp+InterTemp,MEBBaseTableData!H7*$B$46+$C$46)))</f>
        <v>2794.4414928950041</v>
      </c>
      <c r="H6" s="18">
        <f>IF(MEBBaseTableData!I7="","",IF(H$1="Enthalpy",MEBBaseTableData!I7*$B$47+$C$47,IF(H$1="Temp",MEBBaseTableData!I7*SlopeTemp+InterTemp,MEBBaseTableData!I7*$B$46+$C$46)))</f>
        <v>0</v>
      </c>
      <c r="I6" s="18">
        <f>IF(MEBBaseTableData!J7="","",IF(I$1="Enthalpy",MEBBaseTableData!J7*$B$47+$C$47,IF(I$1="Temp",MEBBaseTableData!J7*SlopeTemp+InterTemp,MEBBaseTableData!J7*$B$46+$C$46)))</f>
        <v>0</v>
      </c>
      <c r="J6" s="18">
        <f>IF(MEBBaseTableData!K7="","",IF(J$1="Enthalpy",MEBBaseTableData!K7*$B$47+$C$47,IF(J$1="Temp",MEBBaseTableData!K7*SlopeTemp+InterTemp,MEBBaseTableData!K7*$B$46+$C$46)))</f>
        <v>0</v>
      </c>
      <c r="K6" s="18">
        <f>IF(MEBBaseTableData!L7="","",IF(K$1="Enthalpy",MEBBaseTableData!L7*$B$47+$C$47,IF(K$1="Temp",MEBBaseTableData!L7*SlopeTemp+InterTemp,MEBBaseTableData!L7*$B$46+$C$46)))</f>
        <v>0</v>
      </c>
      <c r="L6" s="18">
        <f>IF(MEBBaseTableData!M7="","",IF(L$1="Enthalpy",MEBBaseTableData!M7*$B$47+$C$47,IF(L$1="Temp",MEBBaseTableData!M7*SlopeTemp+InterTemp,MEBBaseTableData!M7*$B$46+$C$46)))</f>
        <v>0</v>
      </c>
      <c r="M6" s="18">
        <f>IF(MEBBaseTableData!N7="","",IF(M$1="Enthalpy",MEBBaseTableData!N7*$B$47+$C$47,IF(M$1="Temp",MEBBaseTableData!N7*SlopeTemp+InterTemp,MEBBaseTableData!N7*$B$46+$C$46)))</f>
        <v>1044.8759328430608</v>
      </c>
      <c r="N6" s="18">
        <f>IF(MEBBaseTableData!O7="","",IF(N$1="Enthalpy",MEBBaseTableData!O7*$B$47+$C$47,IF(N$1="Temp",MEBBaseTableData!O7*SlopeTemp+InterTemp,MEBBaseTableData!O7*$B$46+$C$46)))</f>
        <v>108276.06501031177</v>
      </c>
      <c r="O6" s="18">
        <f>IF(MEBBaseTableData!P7="","",IF(O$1="Enthalpy",MEBBaseTableData!P7*$B$47+$C$47,IF(O$1="Temp",MEBBaseTableData!P7*SlopeTemp+InterTemp,MEBBaseTableData!P7*$B$46+$C$46)))</f>
        <v>346.9105314675403</v>
      </c>
      <c r="P6" s="18">
        <f>IF(MEBBaseTableData!Q7="","",IF(P$1="Enthalpy",MEBBaseTableData!Q7*$B$47+$C$47,IF(P$1="Temp",MEBBaseTableData!Q7*SlopeTemp+InterTemp,MEBBaseTableData!Q7*$B$46+$C$46)))</f>
        <v>0</v>
      </c>
      <c r="Q6" s="18">
        <f>IF(MEBBaseTableData!R7="","",IF(Q$1="Enthalpy",MEBBaseTableData!R7*$B$47+$C$47,IF(Q$1="Temp",MEBBaseTableData!R7*SlopeTemp+InterTemp,MEBBaseTableData!R7*$B$46+$C$46)))</f>
        <v>9700.0087019112725</v>
      </c>
      <c r="R6" s="18">
        <f>IF(MEBBaseTableData!S7="","",IF(R$1="Enthalpy",MEBBaseTableData!S7*$B$47+$C$47,IF(R$1="Temp",MEBBaseTableData!S7*SlopeTemp+InterTemp,MEBBaseTableData!S7*$B$46+$C$46)))</f>
        <v>0</v>
      </c>
      <c r="S6" s="18">
        <f>IF(MEBBaseTableData!T7="","",IF(S$1="Enthalpy",MEBBaseTableData!T7*$B$47+$C$47,IF(S$1="Temp",MEBBaseTableData!T7*SlopeTemp+InterTemp,MEBBaseTableData!T7*$B$46+$C$46)))</f>
        <v>0</v>
      </c>
      <c r="T6" s="18">
        <f>IF(MEBBaseTableData!U7="","",IF(T$1="Enthalpy",MEBBaseTableData!U7*$B$47+$C$47,IF(T$1="Temp",MEBBaseTableData!U7*SlopeTemp+InterTemp,MEBBaseTableData!U7*$B$46+$C$46)))</f>
        <v>0</v>
      </c>
      <c r="U6" s="18">
        <f>IF(MEBBaseTableData!V7="","",IF(U$1="Enthalpy",MEBBaseTableData!V7*$B$47+$C$47,IF(U$1="Temp",MEBBaseTableData!V7*SlopeTemp+InterTemp,MEBBaseTableData!V7*$B$46+$C$46)))</f>
        <v>3100.3386280851455</v>
      </c>
      <c r="V6" s="18">
        <f>IF(MEBBaseTableData!W7="","",IF(V$1="Enthalpy",MEBBaseTableData!W7*$B$47+$C$47,IF(V$1="Temp",MEBBaseTableData!W7*SlopeTemp+InterTemp,MEBBaseTableData!W7*$B$46+$C$46)))</f>
        <v>25</v>
      </c>
      <c r="W6" s="18" t="str">
        <f>IF(MEBBaseTableData!X7="","",IF(W$1="Enthalpy",MEBBaseTableData!X7*$B$47+$C$47,IF(W$1="Temp",MEBBaseTableData!X7*SlopeTemp+InterTemp,MEBBaseTableData!X7*$B$46+$C$46)))</f>
        <v/>
      </c>
      <c r="X6" s="18" t="str">
        <f>IF(MEBBaseTableData!Y7="","",IF(X$1="Enthalpy",MEBBaseTableData!Y7*$B$47+$C$47,IF(X$1="Temp",MEBBaseTableData!Y7*SlopeTemp+InterTemp,MEBBaseTableData!Y7*$B$46+$C$46)))</f>
        <v/>
      </c>
      <c r="Y6" s="18" t="str">
        <f>IF(MEBBaseTableData!Z7="","",IF(Y$1="Enthalpy",MEBBaseTableData!Z7*$B$47+$C$47,IF(Y$1="Temp",MEBBaseTableData!Z7*SlopeTemp+InterTemp,MEBBaseTableData!Z7*$B$46+$C$46)))</f>
        <v/>
      </c>
      <c r="Z6" s="18" t="str">
        <f>IF(MEBBaseTableData!AA7="","",IF(Z$1="Enthalpy",MEBBaseTableData!AA7*$B$47+$C$47,IF(Z$1="Temp",MEBBaseTableData!AA7*SlopeTemp+InterTemp,MEBBaseTableData!AA7*$B$46+$C$46)))</f>
        <v/>
      </c>
      <c r="AA6" s="18" t="str">
        <f>IF(MEBBaseTableData!AB7="","",IF(AA$1="Enthalpy",MEBBaseTableData!AB7*$B$47+$C$47,IF(AA$1="Temp",MEBBaseTableData!AB7*SlopeTemp+InterTemp,MEBBaseTableData!AB7*$B$46+$C$46)))</f>
        <v/>
      </c>
      <c r="AB6" s="18" t="str">
        <f>IF(MEBBaseTableData!AC7="","",IF(AB$1="Enthalpy",MEBBaseTableData!AC7*$B$47+$C$47,IF(AB$1="Temp",MEBBaseTableData!AC7*SlopeTemp+InterTemp,MEBBaseTableData!AC7*$B$46+$C$46)))</f>
        <v/>
      </c>
      <c r="AC6" s="18" t="str">
        <f>IF(MEBBaseTableData!AD7="","",IF(AC$1="Enthalpy",MEBBaseTableData!AD7*$B$47+$C$47,IF(AC$1="Temp",MEBBaseTableData!AD7*SlopeTemp+InterTemp,MEBBaseTableData!AD7*$B$46+$C$46)))</f>
        <v/>
      </c>
      <c r="AD6" s="18" t="str">
        <f>IF(MEBBaseTableData!AE7="","",IF(AD$1="Enthalpy",MEBBaseTableData!AE7*$B$47+$C$47,IF(AD$1="Temp",MEBBaseTableData!AE7*SlopeTemp+InterTemp,MEBBaseTableData!AE7*$B$46+$C$46)))</f>
        <v/>
      </c>
      <c r="AE6" s="18" t="str">
        <f>IF(MEBBaseTableData!AF7="","",IF(AE$1="Enthalpy",MEBBaseTableData!AF7*$B$47+$C$47,IF(AE$1="Temp",MEBBaseTableData!AF7*SlopeTemp+InterTemp,MEBBaseTableData!AF7*$B$46+$C$46)))</f>
        <v/>
      </c>
      <c r="AF6" s="18" t="str">
        <f>IF(MEBBaseTableData!AG7="","",IF(AF$1="Enthalpy",MEBBaseTableData!AG7*$B$47+$C$47,IF(AF$1="Temp",MEBBaseTableData!AG7*SlopeTemp+InterTemp,MEBBaseTableData!AG7*$B$46+$C$46)))</f>
        <v/>
      </c>
      <c r="AG6" s="18" t="str">
        <f>IF(MEBBaseTableData!AH7="","",IF(AG$1="Enthalpy",MEBBaseTableData!AH7*$B$47+$C$47,IF(AG$1="Temp",MEBBaseTableData!AH7*SlopeTemp+InterTemp,MEBBaseTableData!AH7*$B$46+$C$46)))</f>
        <v/>
      </c>
      <c r="AH6" s="18" t="str">
        <f>IF(MEBBaseTableData!AI7="","",IF(AH$1="Enthalpy",MEBBaseTableData!AI7*$B$47+$C$47,IF(AH$1="Temp",MEBBaseTableData!AI7*SlopeTemp+InterTemp,MEBBaseTableData!AI7*$B$46+$C$46)))</f>
        <v/>
      </c>
      <c r="AI6" s="18" t="str">
        <f>IF(MEBBaseTableData!AJ7="","",IF(AI$1="Enthalpy",MEBBaseTableData!AJ7*$B$47+$C$47,IF(AI$1="Temp",MEBBaseTableData!AJ7*SlopeTemp+InterTemp,MEBBaseTableData!AJ7*$B$46+$C$46)))</f>
        <v/>
      </c>
      <c r="AJ6" s="18" t="str">
        <f>IF(MEBBaseTableData!AK7="","",IF(AJ$1="Enthalpy",MEBBaseTableData!AK7*$B$47+$C$47,IF(AJ$1="Temp",MEBBaseTableData!AK7*SlopeTemp+InterTemp,MEBBaseTableData!AK7*$B$46+$C$46)))</f>
        <v/>
      </c>
    </row>
    <row r="7" spans="1:36" x14ac:dyDescent="0.15">
      <c r="A7" s="13" t="str">
        <f>IF(MEBBaseTableData!A8="","",MEBBaseTableData!A8)</f>
        <v>Coke Nuts{zh}焦丁</v>
      </c>
      <c r="B7" s="18">
        <f>IF(MEBBaseTableData!C8="","",IF(B$1="Enthalpy",MEBBaseTableData!C8*$B$47+$C$47,IF(B$1="Temp",MEBBaseTableData!C8*SlopeTemp+InterTemp,MEBBaseTableData!C8*$B$46+$C$46)))</f>
        <v>15259.945002022043</v>
      </c>
      <c r="C7" s="18">
        <f>IF(MEBBaseTableData!D8="","",IF(C$1="Enthalpy",MEBBaseTableData!D8*$B$47+$C$47,IF(C$1="Temp",MEBBaseTableData!D8*SlopeTemp+InterTemp,MEBBaseTableData!D8*$B$46+$C$46)))</f>
        <v>0</v>
      </c>
      <c r="D7" s="18">
        <f>IF(MEBBaseTableData!E8="","",IF(D$1="Enthalpy",MEBBaseTableData!E8*$B$47+$C$47,IF(D$1="Temp",MEBBaseTableData!E8*SlopeTemp+InterTemp,MEBBaseTableData!E8*$B$46+$C$46)))</f>
        <v>8.7054925861801795</v>
      </c>
      <c r="E7" s="18">
        <f>IF(MEBBaseTableData!F8="","",IF(E$1="Enthalpy",MEBBaseTableData!F8*$B$47+$C$47,IF(E$1="Temp",MEBBaseTableData!F8*SlopeTemp+InterTemp,MEBBaseTableData!F8*$B$46+$C$46)))</f>
        <v>7.345417254504695</v>
      </c>
      <c r="F7" s="18">
        <f>IF(MEBBaseTableData!G8="","",IF(F$1="Enthalpy",MEBBaseTableData!G8*$B$47+$C$47,IF(F$1="Temp",MEBBaseTableData!G8*SlopeTemp+InterTemp,MEBBaseTableData!G8*$B$46+$C$46)))</f>
        <v>413.96313794197681</v>
      </c>
      <c r="G7" s="18">
        <f>IF(MEBBaseTableData!H8="","",IF(G$1="Enthalpy",MEBBaseTableData!H8*$B$47+$C$47,IF(G$1="Temp",MEBBaseTableData!H8*SlopeTemp+InterTemp,MEBBaseTableData!H8*$B$46+$C$46)))</f>
        <v>333.85572950417566</v>
      </c>
      <c r="H7" s="18">
        <f>IF(MEBBaseTableData!I8="","",IF(H$1="Enthalpy",MEBBaseTableData!I8*$B$47+$C$47,IF(H$1="Temp",MEBBaseTableData!I8*SlopeTemp+InterTemp,MEBBaseTableData!I8*$B$46+$C$46)))</f>
        <v>0</v>
      </c>
      <c r="I7" s="18">
        <f>IF(MEBBaseTableData!J8="","",IF(I$1="Enthalpy",MEBBaseTableData!J8*$B$47+$C$47,IF(I$1="Temp",MEBBaseTableData!J8*SlopeTemp+InterTemp,MEBBaseTableData!J8*$B$46+$C$46)))</f>
        <v>0</v>
      </c>
      <c r="J7" s="18">
        <f>IF(MEBBaseTableData!K8="","",IF(J$1="Enthalpy",MEBBaseTableData!K8*$B$47+$C$47,IF(J$1="Temp",MEBBaseTableData!K8*SlopeTemp+InterTemp,MEBBaseTableData!K8*$B$46+$C$46)))</f>
        <v>0</v>
      </c>
      <c r="K7" s="18">
        <f>IF(MEBBaseTableData!L8="","",IF(K$1="Enthalpy",MEBBaseTableData!L8*$B$47+$C$47,IF(K$1="Temp",MEBBaseTableData!L8*SlopeTemp+InterTemp,MEBBaseTableData!L8*$B$46+$C$46)))</f>
        <v>0</v>
      </c>
      <c r="L7" s="18">
        <f>IF(MEBBaseTableData!M8="","",IF(L$1="Enthalpy",MEBBaseTableData!M8*$B$47+$C$47,IF(L$1="Temp",MEBBaseTableData!M8*SlopeTemp+InterTemp,MEBBaseTableData!M8*$B$46+$C$46)))</f>
        <v>0</v>
      </c>
      <c r="M7" s="18">
        <f>IF(MEBBaseTableData!N8="","",IF(M$1="Enthalpy",MEBBaseTableData!N8*$B$47+$C$47,IF(M$1="Temp",MEBBaseTableData!N8*SlopeTemp+InterTemp,MEBBaseTableData!N8*$B$46+$C$46)))</f>
        <v>124.77366895543092</v>
      </c>
      <c r="N7" s="18">
        <f>IF(MEBBaseTableData!O8="","",IF(N$1="Enthalpy",MEBBaseTableData!O8*$B$47+$C$47,IF(N$1="Temp",MEBBaseTableData!O8*SlopeTemp+InterTemp,MEBBaseTableData!O8*$B$46+$C$46)))</f>
        <v>12933.987728246027</v>
      </c>
      <c r="O7" s="18">
        <f>IF(MEBBaseTableData!P8="","",IF(O$1="Enthalpy",MEBBaseTableData!P8*$B$47+$C$47,IF(O$1="Temp",MEBBaseTableData!P8*SlopeTemp+InterTemp,MEBBaseTableData!P8*$B$46+$C$46)))</f>
        <v>16.934810773615848</v>
      </c>
      <c r="P7" s="18">
        <f>IF(MEBBaseTableData!Q8="","",IF(P$1="Enthalpy",MEBBaseTableData!Q8*$B$47+$C$47,IF(P$1="Temp",MEBBaseTableData!Q8*SlopeTemp+InterTemp,MEBBaseTableData!Q8*$B$46+$C$46)))</f>
        <v>0</v>
      </c>
      <c r="Q7" s="18">
        <f>IF(MEBBaseTableData!R8="","",IF(Q$1="Enthalpy",MEBBaseTableData!R8*$B$47+$C$47,IF(Q$1="Temp",MEBBaseTableData!R8*SlopeTemp+InterTemp,MEBBaseTableData!R8*$B$46+$C$46)))</f>
        <v>964.31998834886406</v>
      </c>
      <c r="R7" s="18">
        <f>IF(MEBBaseTableData!S8="","",IF(R$1="Enthalpy",MEBBaseTableData!S8*$B$47+$C$47,IF(R$1="Temp",MEBBaseTableData!S8*SlopeTemp+InterTemp,MEBBaseTableData!S8*$B$46+$C$46)))</f>
        <v>0</v>
      </c>
      <c r="S7" s="18">
        <f>IF(MEBBaseTableData!T8="","",IF(S$1="Enthalpy",MEBBaseTableData!T8*$B$47+$C$47,IF(S$1="Temp",MEBBaseTableData!T8*SlopeTemp+InterTemp,MEBBaseTableData!T8*$B$46+$C$46)))</f>
        <v>0</v>
      </c>
      <c r="T7" s="18">
        <f>IF(MEBBaseTableData!U8="","",IF(T$1="Enthalpy",MEBBaseTableData!U8*$B$47+$C$47,IF(T$1="Temp",MEBBaseTableData!U8*SlopeTemp+InterTemp,MEBBaseTableData!U8*$B$46+$C$46)))</f>
        <v>0</v>
      </c>
      <c r="U7" s="18">
        <f>IF(MEBBaseTableData!V8="","",IF(U$1="Enthalpy",MEBBaseTableData!V8*$B$47+$C$47,IF(U$1="Temp",MEBBaseTableData!V8*SlopeTemp+InterTemp,MEBBaseTableData!V8*$B$46+$C$46)))</f>
        <v>151.3463652390337</v>
      </c>
      <c r="V7" s="18">
        <f>IF(MEBBaseTableData!W8="","",IF(V$1="Enthalpy",MEBBaseTableData!W8*$B$47+$C$47,IF(V$1="Temp",MEBBaseTableData!W8*SlopeTemp+InterTemp,MEBBaseTableData!W8*$B$46+$C$46)))</f>
        <v>25</v>
      </c>
      <c r="W7" s="18" t="str">
        <f>IF(MEBBaseTableData!X8="","",IF(W$1="Enthalpy",MEBBaseTableData!X8*$B$47+$C$47,IF(W$1="Temp",MEBBaseTableData!X8*SlopeTemp+InterTemp,MEBBaseTableData!X8*$B$46+$C$46)))</f>
        <v/>
      </c>
      <c r="X7" s="18" t="str">
        <f>IF(MEBBaseTableData!Y8="","",IF(X$1="Enthalpy",MEBBaseTableData!Y8*$B$47+$C$47,IF(X$1="Temp",MEBBaseTableData!Y8*SlopeTemp+InterTemp,MEBBaseTableData!Y8*$B$46+$C$46)))</f>
        <v/>
      </c>
      <c r="Y7" s="18" t="str">
        <f>IF(MEBBaseTableData!Z8="","",IF(Y$1="Enthalpy",MEBBaseTableData!Z8*$B$47+$C$47,IF(Y$1="Temp",MEBBaseTableData!Z8*SlopeTemp+InterTemp,MEBBaseTableData!Z8*$B$46+$C$46)))</f>
        <v/>
      </c>
      <c r="Z7" s="18" t="str">
        <f>IF(MEBBaseTableData!AA8="","",IF(Z$1="Enthalpy",MEBBaseTableData!AA8*$B$47+$C$47,IF(Z$1="Temp",MEBBaseTableData!AA8*SlopeTemp+InterTemp,MEBBaseTableData!AA8*$B$46+$C$46)))</f>
        <v/>
      </c>
      <c r="AA7" s="18" t="str">
        <f>IF(MEBBaseTableData!AB8="","",IF(AA$1="Enthalpy",MEBBaseTableData!AB8*$B$47+$C$47,IF(AA$1="Temp",MEBBaseTableData!AB8*SlopeTemp+InterTemp,MEBBaseTableData!AB8*$B$46+$C$46)))</f>
        <v/>
      </c>
      <c r="AB7" s="18" t="str">
        <f>IF(MEBBaseTableData!AC8="","",IF(AB$1="Enthalpy",MEBBaseTableData!AC8*$B$47+$C$47,IF(AB$1="Temp",MEBBaseTableData!AC8*SlopeTemp+InterTemp,MEBBaseTableData!AC8*$B$46+$C$46)))</f>
        <v/>
      </c>
      <c r="AC7" s="18" t="str">
        <f>IF(MEBBaseTableData!AD8="","",IF(AC$1="Enthalpy",MEBBaseTableData!AD8*$B$47+$C$47,IF(AC$1="Temp",MEBBaseTableData!AD8*SlopeTemp+InterTemp,MEBBaseTableData!AD8*$B$46+$C$46)))</f>
        <v/>
      </c>
      <c r="AD7" s="18" t="str">
        <f>IF(MEBBaseTableData!AE8="","",IF(AD$1="Enthalpy",MEBBaseTableData!AE8*$B$47+$C$47,IF(AD$1="Temp",MEBBaseTableData!AE8*SlopeTemp+InterTemp,MEBBaseTableData!AE8*$B$46+$C$46)))</f>
        <v/>
      </c>
      <c r="AE7" s="18" t="str">
        <f>IF(MEBBaseTableData!AF8="","",IF(AE$1="Enthalpy",MEBBaseTableData!AF8*$B$47+$C$47,IF(AE$1="Temp",MEBBaseTableData!AF8*SlopeTemp+InterTemp,MEBBaseTableData!AF8*$B$46+$C$46)))</f>
        <v/>
      </c>
      <c r="AF7" s="18" t="str">
        <f>IF(MEBBaseTableData!AG8="","",IF(AF$1="Enthalpy",MEBBaseTableData!AG8*$B$47+$C$47,IF(AF$1="Temp",MEBBaseTableData!AG8*SlopeTemp+InterTemp,MEBBaseTableData!AG8*$B$46+$C$46)))</f>
        <v/>
      </c>
      <c r="AG7" s="18" t="str">
        <f>IF(MEBBaseTableData!AH8="","",IF(AG$1="Enthalpy",MEBBaseTableData!AH8*$B$47+$C$47,IF(AG$1="Temp",MEBBaseTableData!AH8*SlopeTemp+InterTemp,MEBBaseTableData!AH8*$B$46+$C$46)))</f>
        <v/>
      </c>
      <c r="AH7" s="18" t="str">
        <f>IF(MEBBaseTableData!AI8="","",IF(AH$1="Enthalpy",MEBBaseTableData!AI8*$B$47+$C$47,IF(AH$1="Temp",MEBBaseTableData!AI8*SlopeTemp+InterTemp,MEBBaseTableData!AI8*$B$46+$C$46)))</f>
        <v/>
      </c>
      <c r="AI7" s="18" t="str">
        <f>IF(MEBBaseTableData!AJ8="","",IF(AI$1="Enthalpy",MEBBaseTableData!AJ8*$B$47+$C$47,IF(AI$1="Temp",MEBBaseTableData!AJ8*SlopeTemp+InterTemp,MEBBaseTableData!AJ8*$B$46+$C$46)))</f>
        <v/>
      </c>
      <c r="AJ7" s="18" t="str">
        <f>IF(MEBBaseTableData!AK8="","",IF(AJ$1="Enthalpy",MEBBaseTableData!AK8*$B$47+$C$47,IF(AJ$1="Temp",MEBBaseTableData!AK8*SlopeTemp+InterTemp,MEBBaseTableData!AK8*$B$46+$C$46)))</f>
        <v/>
      </c>
    </row>
    <row r="8" spans="1:36" x14ac:dyDescent="0.15">
      <c r="A8" s="13" t="str">
        <f>IF(MEBBaseTableData!A9="","",MEBBaseTableData!A9)</f>
        <v>PCI</v>
      </c>
      <c r="B8" s="18">
        <f>IF(MEBBaseTableData!C9="","",IF(B$1="Enthalpy",MEBBaseTableData!C9*$B$47+$C$47,IF(B$1="Temp",MEBBaseTableData!C9*SlopeTemp+InterTemp,MEBBaseTableData!C9*$B$46+$C$46)))</f>
        <v>69359.717013072848</v>
      </c>
      <c r="C8" s="18">
        <f>IF(MEBBaseTableData!D9="","",IF(C$1="Enthalpy",MEBBaseTableData!D9*$B$47+$C$47,IF(C$1="Temp",MEBBaseTableData!D9*SlopeTemp+InterTemp,MEBBaseTableData!D9*$B$46+$C$46)))</f>
        <v>0</v>
      </c>
      <c r="D8" s="18">
        <f>IF(MEBBaseTableData!E9="","",IF(D$1="Enthalpy",MEBBaseTableData!E9*$B$47+$C$47,IF(D$1="Temp",MEBBaseTableData!E9*SlopeTemp+InterTemp,MEBBaseTableData!E9*$B$46+$C$46)))</f>
        <v>346.24716058876174</v>
      </c>
      <c r="E8" s="18">
        <f>IF(MEBBaseTableData!F9="","",IF(E$1="Enthalpy",MEBBaseTableData!F9*$B$47+$C$47,IF(E$1="Temp",MEBBaseTableData!F9*SlopeTemp+InterTemp,MEBBaseTableData!F9*$B$46+$C$46)))</f>
        <v>46.260923925739682</v>
      </c>
      <c r="F8" s="18">
        <f>IF(MEBBaseTableData!G9="","",IF(F$1="Enthalpy",MEBBaseTableData!G9*$B$47+$C$47,IF(F$1="Temp",MEBBaseTableData!G9*SlopeTemp+InterTemp,MEBBaseTableData!G9*$B$46+$C$46)))</f>
        <v>1463.7496223917763</v>
      </c>
      <c r="G8" s="18">
        <f>IF(MEBBaseTableData!H9="","",IF(G$1="Enthalpy",MEBBaseTableData!H9*$B$47+$C$47,IF(G$1="Temp",MEBBaseTableData!H9*SlopeTemp+InterTemp,MEBBaseTableData!H9*$B$46+$C$46)))</f>
        <v>1309.8399029080128</v>
      </c>
      <c r="H8" s="18">
        <f>IF(MEBBaseTableData!I9="","",IF(H$1="Enthalpy",MEBBaseTableData!I9*$B$47+$C$47,IF(H$1="Temp",MEBBaseTableData!I9*SlopeTemp+InterTemp,MEBBaseTableData!I9*$B$46+$C$46)))</f>
        <v>0</v>
      </c>
      <c r="I8" s="18">
        <f>IF(MEBBaseTableData!J9="","",IF(I$1="Enthalpy",MEBBaseTableData!J9*$B$47+$C$47,IF(I$1="Temp",MEBBaseTableData!J9*SlopeTemp+InterTemp,MEBBaseTableData!J9*$B$46+$C$46)))</f>
        <v>0</v>
      </c>
      <c r="J8" s="18">
        <f>IF(MEBBaseTableData!K9="","",IF(J$1="Enthalpy",MEBBaseTableData!K9*$B$47+$C$47,IF(J$1="Temp",MEBBaseTableData!K9*SlopeTemp+InterTemp,MEBBaseTableData!K9*$B$46+$C$46)))</f>
        <v>0</v>
      </c>
      <c r="K8" s="18">
        <f>IF(MEBBaseTableData!L9="","",IF(K$1="Enthalpy",MEBBaseTableData!L9*$B$47+$C$47,IF(K$1="Temp",MEBBaseTableData!L9*SlopeTemp+InterTemp,MEBBaseTableData!L9*$B$46+$C$46)))</f>
        <v>0</v>
      </c>
      <c r="L8" s="18">
        <f>IF(MEBBaseTableData!M9="","",IF(L$1="Enthalpy",MEBBaseTableData!M9*$B$47+$C$47,IF(L$1="Temp",MEBBaseTableData!M9*SlopeTemp+InterTemp,MEBBaseTableData!M9*$B$46+$C$46)))</f>
        <v>0</v>
      </c>
      <c r="M8" s="18">
        <f>IF(MEBBaseTableData!N9="","",IF(M$1="Enthalpy",MEBBaseTableData!N9*$B$47+$C$47,IF(M$1="Temp",MEBBaseTableData!N9*SlopeTemp+InterTemp,MEBBaseTableData!N9*$B$46+$C$46)))</f>
        <v>0</v>
      </c>
      <c r="N8" s="18">
        <f>IF(MEBBaseTableData!O9="","",IF(N$1="Enthalpy",MEBBaseTableData!O9*$B$47+$C$47,IF(N$1="Temp",MEBBaseTableData!O9*SlopeTemp+InterTemp,MEBBaseTableData!O9*$B$46+$C$46)))</f>
        <v>49296.498448886996</v>
      </c>
      <c r="O8" s="18">
        <f>IF(MEBBaseTableData!P9="","",IF(O$1="Enthalpy",MEBBaseTableData!P9*$B$47+$C$47,IF(O$1="Temp",MEBBaseTableData!P9*SlopeTemp+InterTemp,MEBBaseTableData!P9*$B$46+$C$46)))</f>
        <v>111.09719697371315</v>
      </c>
      <c r="P8" s="18">
        <f>IF(MEBBaseTableData!Q9="","",IF(P$1="Enthalpy",MEBBaseTableData!Q9*$B$47+$C$47,IF(P$1="Temp",MEBBaseTableData!Q9*SlopeTemp+InterTemp,MEBBaseTableData!Q9*$B$46+$C$46)))</f>
        <v>0</v>
      </c>
      <c r="Q8" s="18">
        <f>IF(MEBBaseTableData!R9="","",IF(Q$1="Enthalpy",MEBBaseTableData!R9*$B$47+$C$47,IF(Q$1="Temp",MEBBaseTableData!R9*SlopeTemp+InterTemp,MEBBaseTableData!R9*$B$46+$C$46)))</f>
        <v>3883.1549032638723</v>
      </c>
      <c r="R8" s="18">
        <f>IF(MEBBaseTableData!S9="","",IF(R$1="Enthalpy",MEBBaseTableData!S9*$B$47+$C$47,IF(R$1="Temp",MEBBaseTableData!S9*SlopeTemp+InterTemp,MEBBaseTableData!S9*$B$46+$C$46)))</f>
        <v>0</v>
      </c>
      <c r="S8" s="18">
        <f>IF(MEBBaseTableData!T9="","",IF(S$1="Enthalpy",MEBBaseTableData!T9*$B$47+$C$47,IF(S$1="Temp",MEBBaseTableData!T9*SlopeTemp+InterTemp,MEBBaseTableData!T9*$B$46+$C$46)))</f>
        <v>0</v>
      </c>
      <c r="T8" s="18">
        <f>IF(MEBBaseTableData!U9="","",IF(T$1="Enthalpy",MEBBaseTableData!U9*$B$47+$C$47,IF(T$1="Temp",MEBBaseTableData!U9*SlopeTemp+InterTemp,MEBBaseTableData!U9*$B$46+$C$46)))</f>
        <v>0</v>
      </c>
      <c r="U8" s="18">
        <f>IF(MEBBaseTableData!V9="","",IF(U$1="Enthalpy",MEBBaseTableData!V9*$B$47+$C$47,IF(U$1="Temp",MEBBaseTableData!V9*SlopeTemp+InterTemp,MEBBaseTableData!V9*$B$46+$C$46)))</f>
        <v>992.8753958333341</v>
      </c>
      <c r="V8" s="18">
        <f>IF(MEBBaseTableData!W9="","",IF(V$1="Enthalpy",MEBBaseTableData!W9*$B$47+$C$47,IF(V$1="Temp",MEBBaseTableData!W9*SlopeTemp+InterTemp,MEBBaseTableData!W9*$B$46+$C$46)))</f>
        <v>100</v>
      </c>
      <c r="W8" s="18" t="str">
        <f>IF(MEBBaseTableData!X9="","",IF(W$1="Enthalpy",MEBBaseTableData!X9*$B$47+$C$47,IF(W$1="Temp",MEBBaseTableData!X9*SlopeTemp+InterTemp,MEBBaseTableData!X9*$B$46+$C$46)))</f>
        <v/>
      </c>
      <c r="X8" s="18" t="str">
        <f>IF(MEBBaseTableData!Y9="","",IF(X$1="Enthalpy",MEBBaseTableData!Y9*$B$47+$C$47,IF(X$1="Temp",MEBBaseTableData!Y9*SlopeTemp+InterTemp,MEBBaseTableData!Y9*$B$46+$C$46)))</f>
        <v/>
      </c>
      <c r="Y8" s="18" t="str">
        <f>IF(MEBBaseTableData!Z9="","",IF(Y$1="Enthalpy",MEBBaseTableData!Z9*$B$47+$C$47,IF(Y$1="Temp",MEBBaseTableData!Z9*SlopeTemp+InterTemp,MEBBaseTableData!Z9*$B$46+$C$46)))</f>
        <v/>
      </c>
      <c r="Z8" s="18" t="str">
        <f>IF(MEBBaseTableData!AA9="","",IF(Z$1="Enthalpy",MEBBaseTableData!AA9*$B$47+$C$47,IF(Z$1="Temp",MEBBaseTableData!AA9*SlopeTemp+InterTemp,MEBBaseTableData!AA9*$B$46+$C$46)))</f>
        <v/>
      </c>
      <c r="AA8" s="18" t="str">
        <f>IF(MEBBaseTableData!AB9="","",IF(AA$1="Enthalpy",MEBBaseTableData!AB9*$B$47+$C$47,IF(AA$1="Temp",MEBBaseTableData!AB9*SlopeTemp+InterTemp,MEBBaseTableData!AB9*$B$46+$C$46)))</f>
        <v/>
      </c>
      <c r="AB8" s="18" t="str">
        <f>IF(MEBBaseTableData!AC9="","",IF(AB$1="Enthalpy",MEBBaseTableData!AC9*$B$47+$C$47,IF(AB$1="Temp",MEBBaseTableData!AC9*SlopeTemp+InterTemp,MEBBaseTableData!AC9*$B$46+$C$46)))</f>
        <v/>
      </c>
      <c r="AC8" s="18" t="str">
        <f>IF(MEBBaseTableData!AD9="","",IF(AC$1="Enthalpy",MEBBaseTableData!AD9*$B$47+$C$47,IF(AC$1="Temp",MEBBaseTableData!AD9*SlopeTemp+InterTemp,MEBBaseTableData!AD9*$B$46+$C$46)))</f>
        <v/>
      </c>
      <c r="AD8" s="18" t="str">
        <f>IF(MEBBaseTableData!AE9="","",IF(AD$1="Enthalpy",MEBBaseTableData!AE9*$B$47+$C$47,IF(AD$1="Temp",MEBBaseTableData!AE9*SlopeTemp+InterTemp,MEBBaseTableData!AE9*$B$46+$C$46)))</f>
        <v/>
      </c>
      <c r="AE8" s="18" t="str">
        <f>IF(MEBBaseTableData!AF9="","",IF(AE$1="Enthalpy",MEBBaseTableData!AF9*$B$47+$C$47,IF(AE$1="Temp",MEBBaseTableData!AF9*SlopeTemp+InterTemp,MEBBaseTableData!AF9*$B$46+$C$46)))</f>
        <v/>
      </c>
      <c r="AF8" s="18" t="str">
        <f>IF(MEBBaseTableData!AG9="","",IF(AF$1="Enthalpy",MEBBaseTableData!AG9*$B$47+$C$47,IF(AF$1="Temp",MEBBaseTableData!AG9*SlopeTemp+InterTemp,MEBBaseTableData!AG9*$B$46+$C$46)))</f>
        <v/>
      </c>
      <c r="AG8" s="18" t="str">
        <f>IF(MEBBaseTableData!AH9="","",IF(AG$1="Enthalpy",MEBBaseTableData!AH9*$B$47+$C$47,IF(AG$1="Temp",MEBBaseTableData!AH9*SlopeTemp+InterTemp,MEBBaseTableData!AH9*$B$46+$C$46)))</f>
        <v/>
      </c>
      <c r="AH8" s="18" t="str">
        <f>IF(MEBBaseTableData!AI9="","",IF(AH$1="Enthalpy",MEBBaseTableData!AI9*$B$47+$C$47,IF(AH$1="Temp",MEBBaseTableData!AI9*SlopeTemp+InterTemp,MEBBaseTableData!AI9*$B$46+$C$46)))</f>
        <v/>
      </c>
      <c r="AI8" s="18" t="str">
        <f>IF(MEBBaseTableData!AJ9="","",IF(AI$1="Enthalpy",MEBBaseTableData!AJ9*$B$47+$C$47,IF(AI$1="Temp",MEBBaseTableData!AJ9*SlopeTemp+InterTemp,MEBBaseTableData!AJ9*$B$46+$C$46)))</f>
        <v/>
      </c>
      <c r="AJ8" s="18" t="str">
        <f>IF(MEBBaseTableData!AK9="","",IF(AJ$1="Enthalpy",MEBBaseTableData!AK9*$B$47+$C$47,IF(AJ$1="Temp",MEBBaseTableData!AK9*SlopeTemp+InterTemp,MEBBaseTableData!AK9*$B$46+$C$46)))</f>
        <v/>
      </c>
    </row>
    <row r="9" spans="1:36" x14ac:dyDescent="0.15">
      <c r="A9" s="13" t="str">
        <f>IF(MEBBaseTableData!A10="","",MEBBaseTableData!A10)</f>
        <v>{zh}美国球团</v>
      </c>
      <c r="B9" s="18">
        <f>IF(MEBBaseTableData!C10="","",IF(B$1="Enthalpy",MEBBaseTableData!C10*$B$47+$C$47,IF(B$1="Temp",MEBBaseTableData!C10*SlopeTemp+InterTemp,MEBBaseTableData!C10*$B$46+$C$46)))</f>
        <v>73960.142071969443</v>
      </c>
      <c r="C9" s="18">
        <f>IF(MEBBaseTableData!D10="","",IF(C$1="Enthalpy",MEBBaseTableData!D10*$B$47+$C$47,IF(C$1="Temp",MEBBaseTableData!D10*SlopeTemp+InterTemp,MEBBaseTableData!D10*$B$46+$C$46)))</f>
        <v>46790.9474737212</v>
      </c>
      <c r="D9" s="18">
        <f>IF(MEBBaseTableData!E10="","",IF(D$1="Enthalpy",MEBBaseTableData!E10*$B$47+$C$47,IF(D$1="Temp",MEBBaseTableData!E10*SlopeTemp+InterTemp,MEBBaseTableData!E10*$B$46+$C$46)))</f>
        <v>399.02702616001079</v>
      </c>
      <c r="E9" s="18">
        <f>IF(MEBBaseTableData!F10="","",IF(E$1="Enthalpy",MEBBaseTableData!F10*$B$47+$C$47,IF(E$1="Temp",MEBBaseTableData!F10*SlopeTemp+InterTemp,MEBBaseTableData!F10*$B$46+$C$46)))</f>
        <v>129.49472698961003</v>
      </c>
      <c r="F9" s="18">
        <f>IF(MEBBaseTableData!G10="","",IF(F$1="Enthalpy",MEBBaseTableData!G10*$B$47+$C$47,IF(F$1="Temp",MEBBaseTableData!G10*SlopeTemp+InterTemp,MEBBaseTableData!G10*$B$46+$C$46)))</f>
        <v>1626.1047157228381</v>
      </c>
      <c r="G9" s="18">
        <f>IF(MEBBaseTableData!H10="","",IF(G$1="Enthalpy",MEBBaseTableData!H10*$B$47+$C$47,IF(G$1="Temp",MEBBaseTableData!H10*SlopeTemp+InterTemp,MEBBaseTableData!H10*$B$46+$C$46)))</f>
        <v>75.767576724273241</v>
      </c>
      <c r="H9" s="18">
        <f>IF(MEBBaseTableData!I10="","",IF(H$1="Enthalpy",MEBBaseTableData!I10*$B$47+$C$47,IF(H$1="Temp",MEBBaseTableData!I10*SlopeTemp+InterTemp,MEBBaseTableData!I10*$B$46+$C$46)))</f>
        <v>77.608442612327764</v>
      </c>
      <c r="I9" s="18">
        <f>IF(MEBBaseTableData!J10="","",IF(I$1="Enthalpy",MEBBaseTableData!J10*$B$47+$C$47,IF(I$1="Temp",MEBBaseTableData!J10*SlopeTemp+InterTemp,MEBBaseTableData!J10*$B$46+$C$46)))</f>
        <v>4.2911985665676964</v>
      </c>
      <c r="J9" s="18">
        <f>IF(MEBBaseTableData!K10="","",IF(J$1="Enthalpy",MEBBaseTableData!K10*$B$47+$C$47,IF(J$1="Temp",MEBBaseTableData!K10*SlopeTemp+InterTemp,MEBBaseTableData!K10*$B$46+$C$46)))</f>
        <v>79.651863003550673</v>
      </c>
      <c r="K9" s="18">
        <f>IF(MEBBaseTableData!L10="","",IF(K$1="Enthalpy",MEBBaseTableData!L10*$B$47+$C$47,IF(K$1="Temp",MEBBaseTableData!L10*SlopeTemp+InterTemp,MEBBaseTableData!L10*$B$46+$C$46)))</f>
        <v>56.44936183959036</v>
      </c>
      <c r="L9" s="18">
        <f>IF(MEBBaseTableData!M10="","",IF(L$1="Enthalpy",MEBBaseTableData!M10*$B$47+$C$47,IF(L$1="Temp",MEBBaseTableData!M10*SlopeTemp+InterTemp,MEBBaseTableData!M10*$B$46+$C$46)))</f>
        <v>7.8736488023701074</v>
      </c>
      <c r="M9" s="18">
        <f>IF(MEBBaseTableData!N10="","",IF(M$1="Enthalpy",MEBBaseTableData!N10*$B$47+$C$47,IF(M$1="Temp",MEBBaseTableData!N10*SlopeTemp+InterTemp,MEBBaseTableData!N10*$B$46+$C$46)))</f>
        <v>21.473587642827564</v>
      </c>
      <c r="N9" s="18">
        <f>IF(MEBBaseTableData!O10="","",IF(N$1="Enthalpy",MEBBaseTableData!O10*$B$47+$C$47,IF(N$1="Temp",MEBBaseTableData!O10*SlopeTemp+InterTemp,MEBBaseTableData!O10*$B$46+$C$46)))</f>
        <v>0</v>
      </c>
      <c r="O9" s="18">
        <f>IF(MEBBaseTableData!P10="","",IF(O$1="Enthalpy",MEBBaseTableData!P10*$B$47+$C$47,IF(O$1="Temp",MEBBaseTableData!P10*SlopeTemp+InterTemp,MEBBaseTableData!P10*$B$46+$C$46)))</f>
        <v>266.47837126260225</v>
      </c>
      <c r="P9" s="18">
        <f>IF(MEBBaseTableData!Q10="","",IF(P$1="Enthalpy",MEBBaseTableData!Q10*$B$47+$C$47,IF(P$1="Temp",MEBBaseTableData!Q10*SlopeTemp+InterTemp,MEBBaseTableData!Q10*$B$46+$C$46)))</f>
        <v>0</v>
      </c>
      <c r="Q9" s="18">
        <f>IF(MEBBaseTableData!R10="","",IF(Q$1="Enthalpy",MEBBaseTableData!R10*$B$47+$C$47,IF(Q$1="Temp",MEBBaseTableData!R10*SlopeTemp+InterTemp,MEBBaseTableData!R10*$B$46+$C$46)))</f>
        <v>24428.480860849428</v>
      </c>
      <c r="R9" s="18">
        <f>IF(MEBBaseTableData!S10="","",IF(R$1="Enthalpy",MEBBaseTableData!S10*$B$47+$C$47,IF(R$1="Temp",MEBBaseTableData!S10*SlopeTemp+InterTemp,MEBBaseTableData!S10*$B$46+$C$46)))</f>
        <v>175.36763241642493</v>
      </c>
      <c r="S9" s="18">
        <f>IF(MEBBaseTableData!T10="","",IF(S$1="Enthalpy",MEBBaseTableData!T10*$B$47+$C$47,IF(S$1="Temp",MEBBaseTableData!T10*SlopeTemp+InterTemp,MEBBaseTableData!T10*$B$46+$C$46)))</f>
        <v>66564.207989942748</v>
      </c>
      <c r="T9" s="18">
        <f>IF(MEBBaseTableData!U10="","",IF(T$1="Enthalpy",MEBBaseTableData!U10*$B$47+$C$47,IF(T$1="Temp",MEBBaseTableData!U10*SlopeTemp+InterTemp,MEBBaseTableData!U10*$B$46+$C$46)))</f>
        <v>300.63022699958606</v>
      </c>
      <c r="U9" s="18">
        <f>IF(MEBBaseTableData!V10="","",IF(U$1="Enthalpy",MEBBaseTableData!V10*$B$47+$C$47,IF(U$1="Temp",MEBBaseTableData!V10*SlopeTemp+InterTemp,MEBBaseTableData!V10*$B$46+$C$46)))</f>
        <v>2381.5165958775829</v>
      </c>
      <c r="V9" s="18">
        <f>IF(MEBBaseTableData!W10="","",IF(V$1="Enthalpy",MEBBaseTableData!W10*$B$47+$C$47,IF(V$1="Temp",MEBBaseTableData!W10*SlopeTemp+InterTemp,MEBBaseTableData!W10*$B$46+$C$46)))</f>
        <v>25</v>
      </c>
      <c r="W9" s="18" t="str">
        <f>IF(MEBBaseTableData!X10="","",IF(W$1="Enthalpy",MEBBaseTableData!X10*$B$47+$C$47,IF(W$1="Temp",MEBBaseTableData!X10*SlopeTemp+InterTemp,MEBBaseTableData!X10*$B$46+$C$46)))</f>
        <v/>
      </c>
      <c r="X9" s="18" t="str">
        <f>IF(MEBBaseTableData!Y10="","",IF(X$1="Enthalpy",MEBBaseTableData!Y10*$B$47+$C$47,IF(X$1="Temp",MEBBaseTableData!Y10*SlopeTemp+InterTemp,MEBBaseTableData!Y10*$B$46+$C$46)))</f>
        <v/>
      </c>
      <c r="Y9" s="18" t="str">
        <f>IF(MEBBaseTableData!Z10="","",IF(Y$1="Enthalpy",MEBBaseTableData!Z10*$B$47+$C$47,IF(Y$1="Temp",MEBBaseTableData!Z10*SlopeTemp+InterTemp,MEBBaseTableData!Z10*$B$46+$C$46)))</f>
        <v/>
      </c>
      <c r="Z9" s="18" t="str">
        <f>IF(MEBBaseTableData!AA10="","",IF(Z$1="Enthalpy",MEBBaseTableData!AA10*$B$47+$C$47,IF(Z$1="Temp",MEBBaseTableData!AA10*SlopeTemp+InterTemp,MEBBaseTableData!AA10*$B$46+$C$46)))</f>
        <v/>
      </c>
      <c r="AA9" s="18" t="str">
        <f>IF(MEBBaseTableData!AB10="","",IF(AA$1="Enthalpy",MEBBaseTableData!AB10*$B$47+$C$47,IF(AA$1="Temp",MEBBaseTableData!AB10*SlopeTemp+InterTemp,MEBBaseTableData!AB10*$B$46+$C$46)))</f>
        <v/>
      </c>
      <c r="AB9" s="18" t="str">
        <f>IF(MEBBaseTableData!AC10="","",IF(AB$1="Enthalpy",MEBBaseTableData!AC10*$B$47+$C$47,IF(AB$1="Temp",MEBBaseTableData!AC10*SlopeTemp+InterTemp,MEBBaseTableData!AC10*$B$46+$C$46)))</f>
        <v/>
      </c>
      <c r="AC9" s="18" t="str">
        <f>IF(MEBBaseTableData!AD10="","",IF(AC$1="Enthalpy",MEBBaseTableData!AD10*$B$47+$C$47,IF(AC$1="Temp",MEBBaseTableData!AD10*SlopeTemp+InterTemp,MEBBaseTableData!AD10*$B$46+$C$46)))</f>
        <v/>
      </c>
      <c r="AD9" s="18" t="str">
        <f>IF(MEBBaseTableData!AE10="","",IF(AD$1="Enthalpy",MEBBaseTableData!AE10*$B$47+$C$47,IF(AD$1="Temp",MEBBaseTableData!AE10*SlopeTemp+InterTemp,MEBBaseTableData!AE10*$B$46+$C$46)))</f>
        <v/>
      </c>
      <c r="AE9" s="18" t="str">
        <f>IF(MEBBaseTableData!AF10="","",IF(AE$1="Enthalpy",MEBBaseTableData!AF10*$B$47+$C$47,IF(AE$1="Temp",MEBBaseTableData!AF10*SlopeTemp+InterTemp,MEBBaseTableData!AF10*$B$46+$C$46)))</f>
        <v/>
      </c>
      <c r="AF9" s="18" t="str">
        <f>IF(MEBBaseTableData!AG10="","",IF(AF$1="Enthalpy",MEBBaseTableData!AG10*$B$47+$C$47,IF(AF$1="Temp",MEBBaseTableData!AG10*SlopeTemp+InterTemp,MEBBaseTableData!AG10*$B$46+$C$46)))</f>
        <v/>
      </c>
      <c r="AG9" s="18" t="str">
        <f>IF(MEBBaseTableData!AH10="","",IF(AG$1="Enthalpy",MEBBaseTableData!AH10*$B$47+$C$47,IF(AG$1="Temp",MEBBaseTableData!AH10*SlopeTemp+InterTemp,MEBBaseTableData!AH10*$B$46+$C$46)))</f>
        <v/>
      </c>
      <c r="AH9" s="18" t="str">
        <f>IF(MEBBaseTableData!AI10="","",IF(AH$1="Enthalpy",MEBBaseTableData!AI10*$B$47+$C$47,IF(AH$1="Temp",MEBBaseTableData!AI10*SlopeTemp+InterTemp,MEBBaseTableData!AI10*$B$46+$C$46)))</f>
        <v/>
      </c>
      <c r="AI9" s="18" t="str">
        <f>IF(MEBBaseTableData!AJ10="","",IF(AI$1="Enthalpy",MEBBaseTableData!AJ10*$B$47+$C$47,IF(AI$1="Temp",MEBBaseTableData!AJ10*SlopeTemp+InterTemp,MEBBaseTableData!AJ10*$B$46+$C$46)))</f>
        <v/>
      </c>
      <c r="AJ9" s="18" t="str">
        <f>IF(MEBBaseTableData!AK10="","",IF(AJ$1="Enthalpy",MEBBaseTableData!AK10*$B$47+$C$47,IF(AJ$1="Temp",MEBBaseTableData!AK10*SlopeTemp+InterTemp,MEBBaseTableData!AK10*$B$46+$C$46)))</f>
        <v/>
      </c>
    </row>
    <row r="10" spans="1:36" x14ac:dyDescent="0.15">
      <c r="A10" s="13" t="str">
        <f>IF(MEBBaseTableData!A11="","",MEBBaseTableData!A11)</f>
        <v>Blast{zh}风</v>
      </c>
      <c r="B10" s="18">
        <f>IF(MEBBaseTableData!C11="","",IF(B$1="Enthalpy",MEBBaseTableData!C11*$B$47+$C$47,IF(B$1="Temp",MEBBaseTableData!C11*SlopeTemp+InterTemp,MEBBaseTableData!C11*$B$46+$C$46)))</f>
        <v>572330.35739613243</v>
      </c>
      <c r="C10" s="18">
        <f>IF(MEBBaseTableData!D11="","",IF(C$1="Enthalpy",MEBBaseTableData!D11*$B$47+$C$47,IF(C$1="Temp",MEBBaseTableData!D11*SlopeTemp+InterTemp,MEBBaseTableData!D11*$B$46+$C$46)))</f>
        <v>0</v>
      </c>
      <c r="D10" s="18">
        <f>IF(MEBBaseTableData!E11="","",IF(D$1="Enthalpy",MEBBaseTableData!E11*$B$47+$C$47,IF(D$1="Temp",MEBBaseTableData!E11*SlopeTemp+InterTemp,MEBBaseTableData!E11*$B$46+$C$46)))</f>
        <v>0</v>
      </c>
      <c r="E10" s="18">
        <f>IF(MEBBaseTableData!F11="","",IF(E$1="Enthalpy",MEBBaseTableData!F11*$B$47+$C$47,IF(E$1="Temp",MEBBaseTableData!F11*SlopeTemp+InterTemp,MEBBaseTableData!F11*$B$46+$C$46)))</f>
        <v>0</v>
      </c>
      <c r="F10" s="18">
        <f>IF(MEBBaseTableData!G11="","",IF(F$1="Enthalpy",MEBBaseTableData!G11*$B$47+$C$47,IF(F$1="Temp",MEBBaseTableData!G11*SlopeTemp+InterTemp,MEBBaseTableData!G11*$B$46+$C$46)))</f>
        <v>0</v>
      </c>
      <c r="G10" s="18">
        <f>IF(MEBBaseTableData!H11="","",IF(G$1="Enthalpy",MEBBaseTableData!H11*$B$47+$C$47,IF(G$1="Temp",MEBBaseTableData!H11*SlopeTemp+InterTemp,MEBBaseTableData!H11*$B$46+$C$46)))</f>
        <v>0</v>
      </c>
      <c r="H10" s="18">
        <f>IF(MEBBaseTableData!I11="","",IF(H$1="Enthalpy",MEBBaseTableData!I11*$B$47+$C$47,IF(H$1="Temp",MEBBaseTableData!I11*SlopeTemp+InterTemp,MEBBaseTableData!I11*$B$46+$C$46)))</f>
        <v>0</v>
      </c>
      <c r="I10" s="18">
        <f>IF(MEBBaseTableData!J11="","",IF(I$1="Enthalpy",MEBBaseTableData!J11*$B$47+$C$47,IF(I$1="Temp",MEBBaseTableData!J11*SlopeTemp+InterTemp,MEBBaseTableData!J11*$B$46+$C$46)))</f>
        <v>0</v>
      </c>
      <c r="J10" s="18">
        <f>IF(MEBBaseTableData!K11="","",IF(J$1="Enthalpy",MEBBaseTableData!K11*$B$47+$C$47,IF(J$1="Temp",MEBBaseTableData!K11*SlopeTemp+InterTemp,MEBBaseTableData!K11*$B$46+$C$46)))</f>
        <v>0</v>
      </c>
      <c r="K10" s="18">
        <f>IF(MEBBaseTableData!L11="","",IF(K$1="Enthalpy",MEBBaseTableData!L11*$B$47+$C$47,IF(K$1="Temp",MEBBaseTableData!L11*SlopeTemp+InterTemp,MEBBaseTableData!L11*$B$46+$C$46)))</f>
        <v>0</v>
      </c>
      <c r="L10" s="18">
        <f>IF(MEBBaseTableData!M11="","",IF(L$1="Enthalpy",MEBBaseTableData!M11*$B$47+$C$47,IF(L$1="Temp",MEBBaseTableData!M11*SlopeTemp+InterTemp,MEBBaseTableData!M11*$B$46+$C$46)))</f>
        <v>0</v>
      </c>
      <c r="M10" s="18">
        <f>IF(MEBBaseTableData!N11="","",IF(M$1="Enthalpy",MEBBaseTableData!N11*$B$47+$C$47,IF(M$1="Temp",MEBBaseTableData!N11*SlopeTemp+InterTemp,MEBBaseTableData!N11*$B$46+$C$46)))</f>
        <v>0</v>
      </c>
      <c r="N10" s="18">
        <f>IF(MEBBaseTableData!O11="","",IF(N$1="Enthalpy",MEBBaseTableData!O11*$B$47+$C$47,IF(N$1="Temp",MEBBaseTableData!O11*SlopeTemp+InterTemp,MEBBaseTableData!O11*$B$46+$C$46)))</f>
        <v>0</v>
      </c>
      <c r="O10" s="18">
        <f>IF(MEBBaseTableData!P11="","",IF(O$1="Enthalpy",MEBBaseTableData!P11*$B$47+$C$47,IF(O$1="Temp",MEBBaseTableData!P11*SlopeTemp+InterTemp,MEBBaseTableData!P11*$B$46+$C$46)))</f>
        <v>782.93174436413278</v>
      </c>
      <c r="P10" s="18">
        <f>IF(MEBBaseTableData!Q11="","",IF(P$1="Enthalpy",MEBBaseTableData!Q11*$B$47+$C$47,IF(P$1="Temp",MEBBaseTableData!Q11*SlopeTemp+InterTemp,MEBBaseTableData!Q11*$B$46+$C$46)))</f>
        <v>406734.36331427278</v>
      </c>
      <c r="Q10" s="18">
        <f>IF(MEBBaseTableData!R11="","",IF(Q$1="Enthalpy",MEBBaseTableData!R11*$B$47+$C$47,IF(Q$1="Temp",MEBBaseTableData!R11*SlopeTemp+InterTemp,MEBBaseTableData!R11*$B$46+$C$46)))</f>
        <v>164813.12441274888</v>
      </c>
      <c r="R10" s="18">
        <f>IF(MEBBaseTableData!S11="","",IF(R$1="Enthalpy",MEBBaseTableData!S11*$B$47+$C$47,IF(R$1="Temp",MEBBaseTableData!S11*SlopeTemp+InterTemp,MEBBaseTableData!S11*$B$46+$C$46)))</f>
        <v>0</v>
      </c>
      <c r="S10" s="18">
        <f>IF(MEBBaseTableData!T11="","",IF(S$1="Enthalpy",MEBBaseTableData!T11*$B$47+$C$47,IF(S$1="Temp",MEBBaseTableData!T11*SlopeTemp+InterTemp,MEBBaseTableData!T11*$B$46+$C$46)))</f>
        <v>0</v>
      </c>
      <c r="T10" s="18">
        <f>IF(MEBBaseTableData!U11="","",IF(T$1="Enthalpy",MEBBaseTableData!U11*$B$47+$C$47,IF(T$1="Temp",MEBBaseTableData!U11*SlopeTemp+InterTemp,MEBBaseTableData!U11*$B$46+$C$46)))</f>
        <v>0</v>
      </c>
      <c r="U10" s="18">
        <f>IF(MEBBaseTableData!V11="","",IF(U$1="Enthalpy",MEBBaseTableData!V11*$B$47+$C$47,IF(U$1="Temp",MEBBaseTableData!V11*SlopeTemp+InterTemp,MEBBaseTableData!V11*$B$46+$C$46)))</f>
        <v>6997.059212753592</v>
      </c>
      <c r="V10" s="18">
        <f>IF(MEBBaseTableData!W11="","",IF(V$1="Enthalpy",MEBBaseTableData!W11*$B$47+$C$47,IF(V$1="Temp",MEBBaseTableData!W11*SlopeTemp+InterTemp,MEBBaseTableData!W11*$B$46+$C$46)))</f>
        <v>1202.0647534722202</v>
      </c>
      <c r="W10" s="18" t="str">
        <f>IF(MEBBaseTableData!X11="","",IF(W$1="Enthalpy",MEBBaseTableData!X11*$B$47+$C$47,IF(W$1="Temp",MEBBaseTableData!X11*SlopeTemp+InterTemp,MEBBaseTableData!X11*$B$46+$C$46)))</f>
        <v/>
      </c>
      <c r="X10" s="18" t="str">
        <f>IF(MEBBaseTableData!Y11="","",IF(X$1="Enthalpy",MEBBaseTableData!Y11*$B$47+$C$47,IF(X$1="Temp",MEBBaseTableData!Y11*SlopeTemp+InterTemp,MEBBaseTableData!Y11*$B$46+$C$46)))</f>
        <v/>
      </c>
      <c r="Y10" s="18" t="str">
        <f>IF(MEBBaseTableData!Z11="","",IF(Y$1="Enthalpy",MEBBaseTableData!Z11*$B$47+$C$47,IF(Y$1="Temp",MEBBaseTableData!Z11*SlopeTemp+InterTemp,MEBBaseTableData!Z11*$B$46+$C$46)))</f>
        <v/>
      </c>
      <c r="Z10" s="18" t="str">
        <f>IF(MEBBaseTableData!AA11="","",IF(Z$1="Enthalpy",MEBBaseTableData!AA11*$B$47+$C$47,IF(Z$1="Temp",MEBBaseTableData!AA11*SlopeTemp+InterTemp,MEBBaseTableData!AA11*$B$46+$C$46)))</f>
        <v/>
      </c>
      <c r="AA10" s="18" t="str">
        <f>IF(MEBBaseTableData!AB11="","",IF(AA$1="Enthalpy",MEBBaseTableData!AB11*$B$47+$C$47,IF(AA$1="Temp",MEBBaseTableData!AB11*SlopeTemp+InterTemp,MEBBaseTableData!AB11*$B$46+$C$46)))</f>
        <v/>
      </c>
      <c r="AB10" s="18" t="str">
        <f>IF(MEBBaseTableData!AC11="","",IF(AB$1="Enthalpy",MEBBaseTableData!AC11*$B$47+$C$47,IF(AB$1="Temp",MEBBaseTableData!AC11*SlopeTemp+InterTemp,MEBBaseTableData!AC11*$B$46+$C$46)))</f>
        <v/>
      </c>
      <c r="AC10" s="18" t="str">
        <f>IF(MEBBaseTableData!AD11="","",IF(AC$1="Enthalpy",MEBBaseTableData!AD11*$B$47+$C$47,IF(AC$1="Temp",MEBBaseTableData!AD11*SlopeTemp+InterTemp,MEBBaseTableData!AD11*$B$46+$C$46)))</f>
        <v/>
      </c>
      <c r="AD10" s="18" t="str">
        <f>IF(MEBBaseTableData!AE11="","",IF(AD$1="Enthalpy",MEBBaseTableData!AE11*$B$47+$C$47,IF(AD$1="Temp",MEBBaseTableData!AE11*SlopeTemp+InterTemp,MEBBaseTableData!AE11*$B$46+$C$46)))</f>
        <v/>
      </c>
      <c r="AE10" s="18" t="str">
        <f>IF(MEBBaseTableData!AF11="","",IF(AE$1="Enthalpy",MEBBaseTableData!AF11*$B$47+$C$47,IF(AE$1="Temp",MEBBaseTableData!AF11*SlopeTemp+InterTemp,MEBBaseTableData!AF11*$B$46+$C$46)))</f>
        <v/>
      </c>
      <c r="AF10" s="18" t="str">
        <f>IF(MEBBaseTableData!AG11="","",IF(AF$1="Enthalpy",MEBBaseTableData!AG11*$B$47+$C$47,IF(AF$1="Temp",MEBBaseTableData!AG11*SlopeTemp+InterTemp,MEBBaseTableData!AG11*$B$46+$C$46)))</f>
        <v/>
      </c>
      <c r="AG10" s="18" t="str">
        <f>IF(MEBBaseTableData!AH11="","",IF(AG$1="Enthalpy",MEBBaseTableData!AH11*$B$47+$C$47,IF(AG$1="Temp",MEBBaseTableData!AH11*SlopeTemp+InterTemp,MEBBaseTableData!AH11*$B$46+$C$46)))</f>
        <v/>
      </c>
      <c r="AH10" s="18" t="str">
        <f>IF(MEBBaseTableData!AI11="","",IF(AH$1="Enthalpy",MEBBaseTableData!AI11*$B$47+$C$47,IF(AH$1="Temp",MEBBaseTableData!AI11*SlopeTemp+InterTemp,MEBBaseTableData!AI11*$B$46+$C$46)))</f>
        <v/>
      </c>
      <c r="AI10" s="18" t="str">
        <f>IF(MEBBaseTableData!AJ11="","",IF(AI$1="Enthalpy",MEBBaseTableData!AJ11*$B$47+$C$47,IF(AI$1="Temp",MEBBaseTableData!AJ11*SlopeTemp+InterTemp,MEBBaseTableData!AJ11*$B$46+$C$46)))</f>
        <v/>
      </c>
      <c r="AJ10" s="18" t="str">
        <f>IF(MEBBaseTableData!AK11="","",IF(AJ$1="Enthalpy",MEBBaseTableData!AK11*$B$47+$C$47,IF(AJ$1="Temp",MEBBaseTableData!AK11*SlopeTemp+InterTemp,MEBBaseTableData!AK11*$B$46+$C$46)))</f>
        <v/>
      </c>
    </row>
    <row r="11" spans="1:36" x14ac:dyDescent="0.15">
      <c r="A11" s="13" t="str">
        <f>IF(MEBBaseTableData!A12="","",MEBBaseTableData!A12)</f>
        <v/>
      </c>
      <c r="B11" s="18" t="str">
        <f>IF(MEBBaseTableData!C12="","",IF(B$1="Enthalpy",MEBBaseTableData!C12*$B$47+$C$47,IF(B$1="Temp",MEBBaseTableData!C12*SlopeTemp+InterTemp,MEBBaseTableData!C12*$B$46+$C$46)))</f>
        <v/>
      </c>
      <c r="C11" s="18" t="str">
        <f>IF(MEBBaseTableData!D12="","",IF(C$1="Enthalpy",MEBBaseTableData!D12*$B$47+$C$47,IF(C$1="Temp",MEBBaseTableData!D12*SlopeTemp+InterTemp,MEBBaseTableData!D12*$B$46+$C$46)))</f>
        <v/>
      </c>
      <c r="D11" s="18" t="str">
        <f>IF(MEBBaseTableData!E12="","",IF(D$1="Enthalpy",MEBBaseTableData!E12*$B$47+$C$47,IF(D$1="Temp",MEBBaseTableData!E12*SlopeTemp+InterTemp,MEBBaseTableData!E12*$B$46+$C$46)))</f>
        <v/>
      </c>
      <c r="E11" s="18" t="str">
        <f>IF(MEBBaseTableData!F12="","",IF(E$1="Enthalpy",MEBBaseTableData!F12*$B$47+$C$47,IF(E$1="Temp",MEBBaseTableData!F12*SlopeTemp+InterTemp,MEBBaseTableData!F12*$B$46+$C$46)))</f>
        <v/>
      </c>
      <c r="F11" s="18" t="str">
        <f>IF(MEBBaseTableData!G12="","",IF(F$1="Enthalpy",MEBBaseTableData!G12*$B$47+$C$47,IF(F$1="Temp",MEBBaseTableData!G12*SlopeTemp+InterTemp,MEBBaseTableData!G12*$B$46+$C$46)))</f>
        <v/>
      </c>
      <c r="G11" s="18" t="str">
        <f>IF(MEBBaseTableData!H12="","",IF(G$1="Enthalpy",MEBBaseTableData!H12*$B$47+$C$47,IF(G$1="Temp",MEBBaseTableData!H12*SlopeTemp+InterTemp,MEBBaseTableData!H12*$B$46+$C$46)))</f>
        <v/>
      </c>
      <c r="H11" s="18" t="str">
        <f>IF(MEBBaseTableData!I12="","",IF(H$1="Enthalpy",MEBBaseTableData!I12*$B$47+$C$47,IF(H$1="Temp",MEBBaseTableData!I12*SlopeTemp+InterTemp,MEBBaseTableData!I12*$B$46+$C$46)))</f>
        <v/>
      </c>
      <c r="I11" s="18" t="str">
        <f>IF(MEBBaseTableData!J12="","",IF(I$1="Enthalpy",MEBBaseTableData!J12*$B$47+$C$47,IF(I$1="Temp",MEBBaseTableData!J12*SlopeTemp+InterTemp,MEBBaseTableData!J12*$B$46+$C$46)))</f>
        <v/>
      </c>
      <c r="J11" s="18" t="str">
        <f>IF(MEBBaseTableData!K12="","",IF(J$1="Enthalpy",MEBBaseTableData!K12*$B$47+$C$47,IF(J$1="Temp",MEBBaseTableData!K12*SlopeTemp+InterTemp,MEBBaseTableData!K12*$B$46+$C$46)))</f>
        <v/>
      </c>
      <c r="K11" s="18" t="str">
        <f>IF(MEBBaseTableData!L12="","",IF(K$1="Enthalpy",MEBBaseTableData!L12*$B$47+$C$47,IF(K$1="Temp",MEBBaseTableData!L12*SlopeTemp+InterTemp,MEBBaseTableData!L12*$B$46+$C$46)))</f>
        <v/>
      </c>
      <c r="L11" s="18" t="str">
        <f>IF(MEBBaseTableData!M12="","",IF(L$1="Enthalpy",MEBBaseTableData!M12*$B$47+$C$47,IF(L$1="Temp",MEBBaseTableData!M12*SlopeTemp+InterTemp,MEBBaseTableData!M12*$B$46+$C$46)))</f>
        <v/>
      </c>
      <c r="M11" s="18" t="str">
        <f>IF(MEBBaseTableData!N12="","",IF(M$1="Enthalpy",MEBBaseTableData!N12*$B$47+$C$47,IF(M$1="Temp",MEBBaseTableData!N12*SlopeTemp+InterTemp,MEBBaseTableData!N12*$B$46+$C$46)))</f>
        <v/>
      </c>
      <c r="N11" s="18" t="str">
        <f>IF(MEBBaseTableData!O12="","",IF(N$1="Enthalpy",MEBBaseTableData!O12*$B$47+$C$47,IF(N$1="Temp",MEBBaseTableData!O12*SlopeTemp+InterTemp,MEBBaseTableData!O12*$B$46+$C$46)))</f>
        <v/>
      </c>
      <c r="O11" s="18" t="str">
        <f>IF(MEBBaseTableData!P12="","",IF(O$1="Enthalpy",MEBBaseTableData!P12*$B$47+$C$47,IF(O$1="Temp",MEBBaseTableData!P12*SlopeTemp+InterTemp,MEBBaseTableData!P12*$B$46+$C$46)))</f>
        <v/>
      </c>
      <c r="P11" s="18" t="str">
        <f>IF(MEBBaseTableData!Q12="","",IF(P$1="Enthalpy",MEBBaseTableData!Q12*$B$47+$C$47,IF(P$1="Temp",MEBBaseTableData!Q12*SlopeTemp+InterTemp,MEBBaseTableData!Q12*$B$46+$C$46)))</f>
        <v/>
      </c>
      <c r="Q11" s="18" t="str">
        <f>IF(MEBBaseTableData!R12="","",IF(Q$1="Enthalpy",MEBBaseTableData!R12*$B$47+$C$47,IF(Q$1="Temp",MEBBaseTableData!R12*SlopeTemp+InterTemp,MEBBaseTableData!R12*$B$46+$C$46)))</f>
        <v/>
      </c>
      <c r="R11" s="18" t="str">
        <f>IF(MEBBaseTableData!S12="","",IF(R$1="Enthalpy",MEBBaseTableData!S12*$B$47+$C$47,IF(R$1="Temp",MEBBaseTableData!S12*SlopeTemp+InterTemp,MEBBaseTableData!S12*$B$46+$C$46)))</f>
        <v/>
      </c>
      <c r="S11" s="18" t="str">
        <f>IF(MEBBaseTableData!T12="","",IF(S$1="Enthalpy",MEBBaseTableData!T12*$B$47+$C$47,IF(S$1="Temp",MEBBaseTableData!T12*SlopeTemp+InterTemp,MEBBaseTableData!T12*$B$46+$C$46)))</f>
        <v/>
      </c>
      <c r="T11" s="18" t="str">
        <f>IF(MEBBaseTableData!U12="","",IF(T$1="Enthalpy",MEBBaseTableData!U12*$B$47+$C$47,IF(T$1="Temp",MEBBaseTableData!U12*SlopeTemp+InterTemp,MEBBaseTableData!U12*$B$46+$C$46)))</f>
        <v/>
      </c>
      <c r="U11" s="18" t="str">
        <f>IF(MEBBaseTableData!V12="","",IF(U$1="Enthalpy",MEBBaseTableData!V12*$B$47+$C$47,IF(U$1="Temp",MEBBaseTableData!V12*SlopeTemp+InterTemp,MEBBaseTableData!V12*$B$46+$C$46)))</f>
        <v/>
      </c>
      <c r="V11" s="18" t="str">
        <f>IF(MEBBaseTableData!W12="","",IF(V$1="Enthalpy",MEBBaseTableData!W12*$B$47+$C$47,IF(V$1="Temp",MEBBaseTableData!W12*SlopeTemp+InterTemp,MEBBaseTableData!W12*$B$46+$C$46)))</f>
        <v/>
      </c>
      <c r="W11" s="18" t="str">
        <f>IF(MEBBaseTableData!X12="","",IF(W$1="Enthalpy",MEBBaseTableData!X12*$B$47+$C$47,IF(W$1="Temp",MEBBaseTableData!X12*SlopeTemp+InterTemp,MEBBaseTableData!X12*$B$46+$C$46)))</f>
        <v/>
      </c>
      <c r="X11" s="18" t="str">
        <f>IF(MEBBaseTableData!Y12="","",IF(X$1="Enthalpy",MEBBaseTableData!Y12*$B$47+$C$47,IF(X$1="Temp",MEBBaseTableData!Y12*SlopeTemp+InterTemp,MEBBaseTableData!Y12*$B$46+$C$46)))</f>
        <v/>
      </c>
      <c r="Y11" s="18" t="str">
        <f>IF(MEBBaseTableData!Z12="","",IF(Y$1="Enthalpy",MEBBaseTableData!Z12*$B$47+$C$47,IF(Y$1="Temp",MEBBaseTableData!Z12*SlopeTemp+InterTemp,MEBBaseTableData!Z12*$B$46+$C$46)))</f>
        <v/>
      </c>
      <c r="Z11" s="18" t="str">
        <f>IF(MEBBaseTableData!AA12="","",IF(Z$1="Enthalpy",MEBBaseTableData!AA12*$B$47+$C$47,IF(Z$1="Temp",MEBBaseTableData!AA12*SlopeTemp+InterTemp,MEBBaseTableData!AA12*$B$46+$C$46)))</f>
        <v/>
      </c>
      <c r="AA11" s="18" t="str">
        <f>IF(MEBBaseTableData!AB12="","",IF(AA$1="Enthalpy",MEBBaseTableData!AB12*$B$47+$C$47,IF(AA$1="Temp",MEBBaseTableData!AB12*SlopeTemp+InterTemp,MEBBaseTableData!AB12*$B$46+$C$46)))</f>
        <v/>
      </c>
      <c r="AB11" s="18" t="str">
        <f>IF(MEBBaseTableData!AC12="","",IF(AB$1="Enthalpy",MEBBaseTableData!AC12*$B$47+$C$47,IF(AB$1="Temp",MEBBaseTableData!AC12*SlopeTemp+InterTemp,MEBBaseTableData!AC12*$B$46+$C$46)))</f>
        <v/>
      </c>
      <c r="AC11" s="18" t="str">
        <f>IF(MEBBaseTableData!AD12="","",IF(AC$1="Enthalpy",MEBBaseTableData!AD12*$B$47+$C$47,IF(AC$1="Temp",MEBBaseTableData!AD12*SlopeTemp+InterTemp,MEBBaseTableData!AD12*$B$46+$C$46)))</f>
        <v/>
      </c>
      <c r="AD11" s="18" t="str">
        <f>IF(MEBBaseTableData!AE12="","",IF(AD$1="Enthalpy",MEBBaseTableData!AE12*$B$47+$C$47,IF(AD$1="Temp",MEBBaseTableData!AE12*SlopeTemp+InterTemp,MEBBaseTableData!AE12*$B$46+$C$46)))</f>
        <v/>
      </c>
      <c r="AE11" s="18" t="str">
        <f>IF(MEBBaseTableData!AF12="","",IF(AE$1="Enthalpy",MEBBaseTableData!AF12*$B$47+$C$47,IF(AE$1="Temp",MEBBaseTableData!AF12*SlopeTemp+InterTemp,MEBBaseTableData!AF12*$B$46+$C$46)))</f>
        <v/>
      </c>
      <c r="AF11" s="18" t="str">
        <f>IF(MEBBaseTableData!AG12="","",IF(AF$1="Enthalpy",MEBBaseTableData!AG12*$B$47+$C$47,IF(AF$1="Temp",MEBBaseTableData!AG12*SlopeTemp+InterTemp,MEBBaseTableData!AG12*$B$46+$C$46)))</f>
        <v/>
      </c>
      <c r="AG11" s="18" t="str">
        <f>IF(MEBBaseTableData!AH12="","",IF(AG$1="Enthalpy",MEBBaseTableData!AH12*$B$47+$C$47,IF(AG$1="Temp",MEBBaseTableData!AH12*SlopeTemp+InterTemp,MEBBaseTableData!AH12*$B$46+$C$46)))</f>
        <v/>
      </c>
      <c r="AH11" s="18" t="str">
        <f>IF(MEBBaseTableData!AI12="","",IF(AH$1="Enthalpy",MEBBaseTableData!AI12*$B$47+$C$47,IF(AH$1="Temp",MEBBaseTableData!AI12*SlopeTemp+InterTemp,MEBBaseTableData!AI12*$B$46+$C$46)))</f>
        <v/>
      </c>
      <c r="AI11" s="18" t="str">
        <f>IF(MEBBaseTableData!AJ12="","",IF(AI$1="Enthalpy",MEBBaseTableData!AJ12*$B$47+$C$47,IF(AI$1="Temp",MEBBaseTableData!AJ12*SlopeTemp+InterTemp,MEBBaseTableData!AJ12*$B$46+$C$46)))</f>
        <v/>
      </c>
      <c r="AJ11" s="18" t="str">
        <f>IF(MEBBaseTableData!AK12="","",IF(AJ$1="Enthalpy",MEBBaseTableData!AK12*$B$47+$C$47,IF(AJ$1="Temp",MEBBaseTableData!AK12*SlopeTemp+InterTemp,MEBBaseTableData!AK12*$B$46+$C$46)))</f>
        <v/>
      </c>
    </row>
    <row r="12" spans="1:36" x14ac:dyDescent="0.15">
      <c r="A12" s="13" t="str">
        <f>IF(MEBBaseTableData!A13="","",MEBBaseTableData!A13)</f>
        <v/>
      </c>
      <c r="B12" s="18" t="str">
        <f>IF(MEBBaseTableData!C13="","",IF(B$1="Enthalpy",MEBBaseTableData!C13*$B$47+$C$47,IF(B$1="Temp",MEBBaseTableData!C13*SlopeTemp+InterTemp,MEBBaseTableData!C13*$B$46+$C$46)))</f>
        <v/>
      </c>
      <c r="C12" s="18" t="str">
        <f>IF(MEBBaseTableData!D13="","",IF(C$1="Enthalpy",MEBBaseTableData!D13*$B$47+$C$47,IF(C$1="Temp",MEBBaseTableData!D13*SlopeTemp+InterTemp,MEBBaseTableData!D13*$B$46+$C$46)))</f>
        <v/>
      </c>
      <c r="D12" s="18" t="str">
        <f>IF(MEBBaseTableData!E13="","",IF(D$1="Enthalpy",MEBBaseTableData!E13*$B$47+$C$47,IF(D$1="Temp",MEBBaseTableData!E13*SlopeTemp+InterTemp,MEBBaseTableData!E13*$B$46+$C$46)))</f>
        <v/>
      </c>
      <c r="E12" s="18" t="str">
        <f>IF(MEBBaseTableData!F13="","",IF(E$1="Enthalpy",MEBBaseTableData!F13*$B$47+$C$47,IF(E$1="Temp",MEBBaseTableData!F13*SlopeTemp+InterTemp,MEBBaseTableData!F13*$B$46+$C$46)))</f>
        <v/>
      </c>
      <c r="F12" s="18" t="str">
        <f>IF(MEBBaseTableData!G13="","",IF(F$1="Enthalpy",MEBBaseTableData!G13*$B$47+$C$47,IF(F$1="Temp",MEBBaseTableData!G13*SlopeTemp+InterTemp,MEBBaseTableData!G13*$B$46+$C$46)))</f>
        <v/>
      </c>
      <c r="G12" s="18" t="str">
        <f>IF(MEBBaseTableData!H13="","",IF(G$1="Enthalpy",MEBBaseTableData!H13*$B$47+$C$47,IF(G$1="Temp",MEBBaseTableData!H13*SlopeTemp+InterTemp,MEBBaseTableData!H13*$B$46+$C$46)))</f>
        <v/>
      </c>
      <c r="H12" s="18" t="str">
        <f>IF(MEBBaseTableData!I13="","",IF(H$1="Enthalpy",MEBBaseTableData!I13*$B$47+$C$47,IF(H$1="Temp",MEBBaseTableData!I13*SlopeTemp+InterTemp,MEBBaseTableData!I13*$B$46+$C$46)))</f>
        <v/>
      </c>
      <c r="I12" s="18" t="str">
        <f>IF(MEBBaseTableData!J13="","",IF(I$1="Enthalpy",MEBBaseTableData!J13*$B$47+$C$47,IF(I$1="Temp",MEBBaseTableData!J13*SlopeTemp+InterTemp,MEBBaseTableData!J13*$B$46+$C$46)))</f>
        <v/>
      </c>
      <c r="J12" s="18" t="str">
        <f>IF(MEBBaseTableData!K13="","",IF(J$1="Enthalpy",MEBBaseTableData!K13*$B$47+$C$47,IF(J$1="Temp",MEBBaseTableData!K13*SlopeTemp+InterTemp,MEBBaseTableData!K13*$B$46+$C$46)))</f>
        <v/>
      </c>
      <c r="K12" s="18" t="str">
        <f>IF(MEBBaseTableData!L13="","",IF(K$1="Enthalpy",MEBBaseTableData!L13*$B$47+$C$47,IF(K$1="Temp",MEBBaseTableData!L13*SlopeTemp+InterTemp,MEBBaseTableData!L13*$B$46+$C$46)))</f>
        <v/>
      </c>
      <c r="L12" s="18" t="str">
        <f>IF(MEBBaseTableData!M13="","",IF(L$1="Enthalpy",MEBBaseTableData!M13*$B$47+$C$47,IF(L$1="Temp",MEBBaseTableData!M13*SlopeTemp+InterTemp,MEBBaseTableData!M13*$B$46+$C$46)))</f>
        <v/>
      </c>
      <c r="M12" s="18" t="str">
        <f>IF(MEBBaseTableData!N13="","",IF(M$1="Enthalpy",MEBBaseTableData!N13*$B$47+$C$47,IF(M$1="Temp",MEBBaseTableData!N13*SlopeTemp+InterTemp,MEBBaseTableData!N13*$B$46+$C$46)))</f>
        <v/>
      </c>
      <c r="N12" s="18" t="str">
        <f>IF(MEBBaseTableData!O13="","",IF(N$1="Enthalpy",MEBBaseTableData!O13*$B$47+$C$47,IF(N$1="Temp",MEBBaseTableData!O13*SlopeTemp+InterTemp,MEBBaseTableData!O13*$B$46+$C$46)))</f>
        <v/>
      </c>
      <c r="O12" s="18" t="str">
        <f>IF(MEBBaseTableData!P13="","",IF(O$1="Enthalpy",MEBBaseTableData!P13*$B$47+$C$47,IF(O$1="Temp",MEBBaseTableData!P13*SlopeTemp+InterTemp,MEBBaseTableData!P13*$B$46+$C$46)))</f>
        <v/>
      </c>
      <c r="P12" s="18" t="str">
        <f>IF(MEBBaseTableData!Q13="","",IF(P$1="Enthalpy",MEBBaseTableData!Q13*$B$47+$C$47,IF(P$1="Temp",MEBBaseTableData!Q13*SlopeTemp+InterTemp,MEBBaseTableData!Q13*$B$46+$C$46)))</f>
        <v/>
      </c>
      <c r="Q12" s="18" t="str">
        <f>IF(MEBBaseTableData!R13="","",IF(Q$1="Enthalpy",MEBBaseTableData!R13*$B$47+$C$47,IF(Q$1="Temp",MEBBaseTableData!R13*SlopeTemp+InterTemp,MEBBaseTableData!R13*$B$46+$C$46)))</f>
        <v/>
      </c>
      <c r="R12" s="18" t="str">
        <f>IF(MEBBaseTableData!S13="","",IF(R$1="Enthalpy",MEBBaseTableData!S13*$B$47+$C$47,IF(R$1="Temp",MEBBaseTableData!S13*SlopeTemp+InterTemp,MEBBaseTableData!S13*$B$46+$C$46)))</f>
        <v/>
      </c>
      <c r="S12" s="18" t="str">
        <f>IF(MEBBaseTableData!T13="","",IF(S$1="Enthalpy",MEBBaseTableData!T13*$B$47+$C$47,IF(S$1="Temp",MEBBaseTableData!T13*SlopeTemp+InterTemp,MEBBaseTableData!T13*$B$46+$C$46)))</f>
        <v/>
      </c>
      <c r="T12" s="18" t="str">
        <f>IF(MEBBaseTableData!U13="","",IF(T$1="Enthalpy",MEBBaseTableData!U13*$B$47+$C$47,IF(T$1="Temp",MEBBaseTableData!U13*SlopeTemp+InterTemp,MEBBaseTableData!U13*$B$46+$C$46)))</f>
        <v/>
      </c>
      <c r="U12" s="18" t="str">
        <f>IF(MEBBaseTableData!V13="","",IF(U$1="Enthalpy",MEBBaseTableData!V13*$B$47+$C$47,IF(U$1="Temp",MEBBaseTableData!V13*SlopeTemp+InterTemp,MEBBaseTableData!V13*$B$46+$C$46)))</f>
        <v/>
      </c>
      <c r="V12" s="18" t="str">
        <f>IF(MEBBaseTableData!W13="","",IF(V$1="Enthalpy",MEBBaseTableData!W13*$B$47+$C$47,IF(V$1="Temp",MEBBaseTableData!W13*SlopeTemp+InterTemp,MEBBaseTableData!W13*$B$46+$C$46)))</f>
        <v/>
      </c>
      <c r="W12" s="18" t="str">
        <f>IF(MEBBaseTableData!X13="","",IF(W$1="Enthalpy",MEBBaseTableData!X13*$B$47+$C$47,IF(W$1="Temp",MEBBaseTableData!X13*SlopeTemp+InterTemp,MEBBaseTableData!X13*$B$46+$C$46)))</f>
        <v/>
      </c>
      <c r="X12" s="18" t="str">
        <f>IF(MEBBaseTableData!Y13="","",IF(X$1="Enthalpy",MEBBaseTableData!Y13*$B$47+$C$47,IF(X$1="Temp",MEBBaseTableData!Y13*SlopeTemp+InterTemp,MEBBaseTableData!Y13*$B$46+$C$46)))</f>
        <v/>
      </c>
      <c r="Y12" s="18" t="str">
        <f>IF(MEBBaseTableData!Z13="","",IF(Y$1="Enthalpy",MEBBaseTableData!Z13*$B$47+$C$47,IF(Y$1="Temp",MEBBaseTableData!Z13*SlopeTemp+InterTemp,MEBBaseTableData!Z13*$B$46+$C$46)))</f>
        <v/>
      </c>
      <c r="Z12" s="18" t="str">
        <f>IF(MEBBaseTableData!AA13="","",IF(Z$1="Enthalpy",MEBBaseTableData!AA13*$B$47+$C$47,IF(Z$1="Temp",MEBBaseTableData!AA13*SlopeTemp+InterTemp,MEBBaseTableData!AA13*$B$46+$C$46)))</f>
        <v/>
      </c>
      <c r="AA12" s="18" t="str">
        <f>IF(MEBBaseTableData!AB13="","",IF(AA$1="Enthalpy",MEBBaseTableData!AB13*$B$47+$C$47,IF(AA$1="Temp",MEBBaseTableData!AB13*SlopeTemp+InterTemp,MEBBaseTableData!AB13*$B$46+$C$46)))</f>
        <v/>
      </c>
      <c r="AB12" s="18" t="str">
        <f>IF(MEBBaseTableData!AC13="","",IF(AB$1="Enthalpy",MEBBaseTableData!AC13*$B$47+$C$47,IF(AB$1="Temp",MEBBaseTableData!AC13*SlopeTemp+InterTemp,MEBBaseTableData!AC13*$B$46+$C$46)))</f>
        <v/>
      </c>
      <c r="AC12" s="18" t="str">
        <f>IF(MEBBaseTableData!AD13="","",IF(AC$1="Enthalpy",MEBBaseTableData!AD13*$B$47+$C$47,IF(AC$1="Temp",MEBBaseTableData!AD13*SlopeTemp+InterTemp,MEBBaseTableData!AD13*$B$46+$C$46)))</f>
        <v/>
      </c>
      <c r="AD12" s="18" t="str">
        <f>IF(MEBBaseTableData!AE13="","",IF(AD$1="Enthalpy",MEBBaseTableData!AE13*$B$47+$C$47,IF(AD$1="Temp",MEBBaseTableData!AE13*SlopeTemp+InterTemp,MEBBaseTableData!AE13*$B$46+$C$46)))</f>
        <v/>
      </c>
      <c r="AE12" s="18" t="str">
        <f>IF(MEBBaseTableData!AF13="","",IF(AE$1="Enthalpy",MEBBaseTableData!AF13*$B$47+$C$47,IF(AE$1="Temp",MEBBaseTableData!AF13*SlopeTemp+InterTemp,MEBBaseTableData!AF13*$B$46+$C$46)))</f>
        <v/>
      </c>
      <c r="AF12" s="18" t="str">
        <f>IF(MEBBaseTableData!AG13="","",IF(AF$1="Enthalpy",MEBBaseTableData!AG13*$B$47+$C$47,IF(AF$1="Temp",MEBBaseTableData!AG13*SlopeTemp+InterTemp,MEBBaseTableData!AG13*$B$46+$C$46)))</f>
        <v/>
      </c>
      <c r="AG12" s="18" t="str">
        <f>IF(MEBBaseTableData!AH13="","",IF(AG$1="Enthalpy",MEBBaseTableData!AH13*$B$47+$C$47,IF(AG$1="Temp",MEBBaseTableData!AH13*SlopeTemp+InterTemp,MEBBaseTableData!AH13*$B$46+$C$46)))</f>
        <v/>
      </c>
      <c r="AH12" s="18" t="str">
        <f>IF(MEBBaseTableData!AI13="","",IF(AH$1="Enthalpy",MEBBaseTableData!AI13*$B$47+$C$47,IF(AH$1="Temp",MEBBaseTableData!AI13*SlopeTemp+InterTemp,MEBBaseTableData!AI13*$B$46+$C$46)))</f>
        <v/>
      </c>
      <c r="AI12" s="18" t="str">
        <f>IF(MEBBaseTableData!AJ13="","",IF(AI$1="Enthalpy",MEBBaseTableData!AJ13*$B$47+$C$47,IF(AI$1="Temp",MEBBaseTableData!AJ13*SlopeTemp+InterTemp,MEBBaseTableData!AJ13*$B$46+$C$46)))</f>
        <v/>
      </c>
      <c r="AJ12" s="18" t="str">
        <f>IF(MEBBaseTableData!AK13="","",IF(AJ$1="Enthalpy",MEBBaseTableData!AK13*$B$47+$C$47,IF(AJ$1="Temp",MEBBaseTableData!AK13*SlopeTemp+InterTemp,MEBBaseTableData!AK13*$B$46+$C$46)))</f>
        <v/>
      </c>
    </row>
    <row r="13" spans="1:36" x14ac:dyDescent="0.15">
      <c r="A13" s="13" t="str">
        <f>IF(MEBBaseTableData!A14="","",MEBBaseTableData!A14)</f>
        <v/>
      </c>
      <c r="B13" s="18" t="str">
        <f>IF(MEBBaseTableData!C14="","",IF(B$1="Enthalpy",MEBBaseTableData!C14*$B$47+$C$47,IF(B$1="Temp",MEBBaseTableData!C14*SlopeTemp+InterTemp,MEBBaseTableData!C14*$B$46+$C$46)))</f>
        <v/>
      </c>
      <c r="C13" s="18" t="str">
        <f>IF(MEBBaseTableData!D14="","",IF(C$1="Enthalpy",MEBBaseTableData!D14*$B$47+$C$47,IF(C$1="Temp",MEBBaseTableData!D14*SlopeTemp+InterTemp,MEBBaseTableData!D14*$B$46+$C$46)))</f>
        <v/>
      </c>
      <c r="D13" s="18" t="str">
        <f>IF(MEBBaseTableData!E14="","",IF(D$1="Enthalpy",MEBBaseTableData!E14*$B$47+$C$47,IF(D$1="Temp",MEBBaseTableData!E14*SlopeTemp+InterTemp,MEBBaseTableData!E14*$B$46+$C$46)))</f>
        <v/>
      </c>
      <c r="E13" s="18" t="str">
        <f>IF(MEBBaseTableData!F14="","",IF(E$1="Enthalpy",MEBBaseTableData!F14*$B$47+$C$47,IF(E$1="Temp",MEBBaseTableData!F14*SlopeTemp+InterTemp,MEBBaseTableData!F14*$B$46+$C$46)))</f>
        <v/>
      </c>
      <c r="F13" s="18" t="str">
        <f>IF(MEBBaseTableData!G14="","",IF(F$1="Enthalpy",MEBBaseTableData!G14*$B$47+$C$47,IF(F$1="Temp",MEBBaseTableData!G14*SlopeTemp+InterTemp,MEBBaseTableData!G14*$B$46+$C$46)))</f>
        <v/>
      </c>
      <c r="G13" s="18" t="str">
        <f>IF(MEBBaseTableData!H14="","",IF(G$1="Enthalpy",MEBBaseTableData!H14*$B$47+$C$47,IF(G$1="Temp",MEBBaseTableData!H14*SlopeTemp+InterTemp,MEBBaseTableData!H14*$B$46+$C$46)))</f>
        <v/>
      </c>
      <c r="H13" s="18" t="str">
        <f>IF(MEBBaseTableData!I14="","",IF(H$1="Enthalpy",MEBBaseTableData!I14*$B$47+$C$47,IF(H$1="Temp",MEBBaseTableData!I14*SlopeTemp+InterTemp,MEBBaseTableData!I14*$B$46+$C$46)))</f>
        <v/>
      </c>
      <c r="I13" s="18" t="str">
        <f>IF(MEBBaseTableData!J14="","",IF(I$1="Enthalpy",MEBBaseTableData!J14*$B$47+$C$47,IF(I$1="Temp",MEBBaseTableData!J14*SlopeTemp+InterTemp,MEBBaseTableData!J14*$B$46+$C$46)))</f>
        <v/>
      </c>
      <c r="J13" s="18" t="str">
        <f>IF(MEBBaseTableData!K14="","",IF(J$1="Enthalpy",MEBBaseTableData!K14*$B$47+$C$47,IF(J$1="Temp",MEBBaseTableData!K14*SlopeTemp+InterTemp,MEBBaseTableData!K14*$B$46+$C$46)))</f>
        <v/>
      </c>
      <c r="K13" s="18" t="str">
        <f>IF(MEBBaseTableData!L14="","",IF(K$1="Enthalpy",MEBBaseTableData!L14*$B$47+$C$47,IF(K$1="Temp",MEBBaseTableData!L14*SlopeTemp+InterTemp,MEBBaseTableData!L14*$B$46+$C$46)))</f>
        <v/>
      </c>
      <c r="L13" s="18" t="str">
        <f>IF(MEBBaseTableData!M14="","",IF(L$1="Enthalpy",MEBBaseTableData!M14*$B$47+$C$47,IF(L$1="Temp",MEBBaseTableData!M14*SlopeTemp+InterTemp,MEBBaseTableData!M14*$B$46+$C$46)))</f>
        <v/>
      </c>
      <c r="M13" s="18" t="str">
        <f>IF(MEBBaseTableData!N14="","",IF(M$1="Enthalpy",MEBBaseTableData!N14*$B$47+$C$47,IF(M$1="Temp",MEBBaseTableData!N14*SlopeTemp+InterTemp,MEBBaseTableData!N14*$B$46+$C$46)))</f>
        <v/>
      </c>
      <c r="N13" s="18" t="str">
        <f>IF(MEBBaseTableData!O14="","",IF(N$1="Enthalpy",MEBBaseTableData!O14*$B$47+$C$47,IF(N$1="Temp",MEBBaseTableData!O14*SlopeTemp+InterTemp,MEBBaseTableData!O14*$B$46+$C$46)))</f>
        <v/>
      </c>
      <c r="O13" s="18" t="str">
        <f>IF(MEBBaseTableData!P14="","",IF(O$1="Enthalpy",MEBBaseTableData!P14*$B$47+$C$47,IF(O$1="Temp",MEBBaseTableData!P14*SlopeTemp+InterTemp,MEBBaseTableData!P14*$B$46+$C$46)))</f>
        <v/>
      </c>
      <c r="P13" s="18" t="str">
        <f>IF(MEBBaseTableData!Q14="","",IF(P$1="Enthalpy",MEBBaseTableData!Q14*$B$47+$C$47,IF(P$1="Temp",MEBBaseTableData!Q14*SlopeTemp+InterTemp,MEBBaseTableData!Q14*$B$46+$C$46)))</f>
        <v/>
      </c>
      <c r="Q13" s="18" t="str">
        <f>IF(MEBBaseTableData!R14="","",IF(Q$1="Enthalpy",MEBBaseTableData!R14*$B$47+$C$47,IF(Q$1="Temp",MEBBaseTableData!R14*SlopeTemp+InterTemp,MEBBaseTableData!R14*$B$46+$C$46)))</f>
        <v/>
      </c>
      <c r="R13" s="18" t="str">
        <f>IF(MEBBaseTableData!S14="","",IF(R$1="Enthalpy",MEBBaseTableData!S14*$B$47+$C$47,IF(R$1="Temp",MEBBaseTableData!S14*SlopeTemp+InterTemp,MEBBaseTableData!S14*$B$46+$C$46)))</f>
        <v/>
      </c>
      <c r="S13" s="18" t="str">
        <f>IF(MEBBaseTableData!T14="","",IF(S$1="Enthalpy",MEBBaseTableData!T14*$B$47+$C$47,IF(S$1="Temp",MEBBaseTableData!T14*SlopeTemp+InterTemp,MEBBaseTableData!T14*$B$46+$C$46)))</f>
        <v/>
      </c>
      <c r="T13" s="18" t="str">
        <f>IF(MEBBaseTableData!U14="","",IF(T$1="Enthalpy",MEBBaseTableData!U14*$B$47+$C$47,IF(T$1="Temp",MEBBaseTableData!U14*SlopeTemp+InterTemp,MEBBaseTableData!U14*$B$46+$C$46)))</f>
        <v/>
      </c>
      <c r="U13" s="18" t="str">
        <f>IF(MEBBaseTableData!V14="","",IF(U$1="Enthalpy",MEBBaseTableData!V14*$B$47+$C$47,IF(U$1="Temp",MEBBaseTableData!V14*SlopeTemp+InterTemp,MEBBaseTableData!V14*$B$46+$C$46)))</f>
        <v/>
      </c>
      <c r="V13" s="18" t="str">
        <f>IF(MEBBaseTableData!W14="","",IF(V$1="Enthalpy",MEBBaseTableData!W14*$B$47+$C$47,IF(V$1="Temp",MEBBaseTableData!W14*SlopeTemp+InterTemp,MEBBaseTableData!W14*$B$46+$C$46)))</f>
        <v/>
      </c>
      <c r="W13" s="18" t="str">
        <f>IF(MEBBaseTableData!X14="","",IF(W$1="Enthalpy",MEBBaseTableData!X14*$B$47+$C$47,IF(W$1="Temp",MEBBaseTableData!X14*SlopeTemp+InterTemp,MEBBaseTableData!X14*$B$46+$C$46)))</f>
        <v/>
      </c>
      <c r="X13" s="18" t="str">
        <f>IF(MEBBaseTableData!Y14="","",IF(X$1="Enthalpy",MEBBaseTableData!Y14*$B$47+$C$47,IF(X$1="Temp",MEBBaseTableData!Y14*SlopeTemp+InterTemp,MEBBaseTableData!Y14*$B$46+$C$46)))</f>
        <v/>
      </c>
      <c r="Y13" s="18" t="str">
        <f>IF(MEBBaseTableData!Z14="","",IF(Y$1="Enthalpy",MEBBaseTableData!Z14*$B$47+$C$47,IF(Y$1="Temp",MEBBaseTableData!Z14*SlopeTemp+InterTemp,MEBBaseTableData!Z14*$B$46+$C$46)))</f>
        <v/>
      </c>
      <c r="Z13" s="18" t="str">
        <f>IF(MEBBaseTableData!AA14="","",IF(Z$1="Enthalpy",MEBBaseTableData!AA14*$B$47+$C$47,IF(Z$1="Temp",MEBBaseTableData!AA14*SlopeTemp+InterTemp,MEBBaseTableData!AA14*$B$46+$C$46)))</f>
        <v/>
      </c>
      <c r="AA13" s="18" t="str">
        <f>IF(MEBBaseTableData!AB14="","",IF(AA$1="Enthalpy",MEBBaseTableData!AB14*$B$47+$C$47,IF(AA$1="Temp",MEBBaseTableData!AB14*SlopeTemp+InterTemp,MEBBaseTableData!AB14*$B$46+$C$46)))</f>
        <v/>
      </c>
      <c r="AB13" s="18" t="str">
        <f>IF(MEBBaseTableData!AC14="","",IF(AB$1="Enthalpy",MEBBaseTableData!AC14*$B$47+$C$47,IF(AB$1="Temp",MEBBaseTableData!AC14*SlopeTemp+InterTemp,MEBBaseTableData!AC14*$B$46+$C$46)))</f>
        <v/>
      </c>
      <c r="AC13" s="18" t="str">
        <f>IF(MEBBaseTableData!AD14="","",IF(AC$1="Enthalpy",MEBBaseTableData!AD14*$B$47+$C$47,IF(AC$1="Temp",MEBBaseTableData!AD14*SlopeTemp+InterTemp,MEBBaseTableData!AD14*$B$46+$C$46)))</f>
        <v/>
      </c>
      <c r="AD13" s="18" t="str">
        <f>IF(MEBBaseTableData!AE14="","",IF(AD$1="Enthalpy",MEBBaseTableData!AE14*$B$47+$C$47,IF(AD$1="Temp",MEBBaseTableData!AE14*SlopeTemp+InterTemp,MEBBaseTableData!AE14*$B$46+$C$46)))</f>
        <v/>
      </c>
      <c r="AE13" s="18" t="str">
        <f>IF(MEBBaseTableData!AF14="","",IF(AE$1="Enthalpy",MEBBaseTableData!AF14*$B$47+$C$47,IF(AE$1="Temp",MEBBaseTableData!AF14*SlopeTemp+InterTemp,MEBBaseTableData!AF14*$B$46+$C$46)))</f>
        <v/>
      </c>
      <c r="AF13" s="18" t="str">
        <f>IF(MEBBaseTableData!AG14="","",IF(AF$1="Enthalpy",MEBBaseTableData!AG14*$B$47+$C$47,IF(AF$1="Temp",MEBBaseTableData!AG14*SlopeTemp+InterTemp,MEBBaseTableData!AG14*$B$46+$C$46)))</f>
        <v/>
      </c>
      <c r="AG13" s="18" t="str">
        <f>IF(MEBBaseTableData!AH14="","",IF(AG$1="Enthalpy",MEBBaseTableData!AH14*$B$47+$C$47,IF(AG$1="Temp",MEBBaseTableData!AH14*SlopeTemp+InterTemp,MEBBaseTableData!AH14*$B$46+$C$46)))</f>
        <v/>
      </c>
      <c r="AH13" s="18" t="str">
        <f>IF(MEBBaseTableData!AI14="","",IF(AH$1="Enthalpy",MEBBaseTableData!AI14*$B$47+$C$47,IF(AH$1="Temp",MEBBaseTableData!AI14*SlopeTemp+InterTemp,MEBBaseTableData!AI14*$B$46+$C$46)))</f>
        <v/>
      </c>
      <c r="AI13" s="18" t="str">
        <f>IF(MEBBaseTableData!AJ14="","",IF(AI$1="Enthalpy",MEBBaseTableData!AJ14*$B$47+$C$47,IF(AI$1="Temp",MEBBaseTableData!AJ14*SlopeTemp+InterTemp,MEBBaseTableData!AJ14*$B$46+$C$46)))</f>
        <v/>
      </c>
      <c r="AJ13" s="18" t="str">
        <f>IF(MEBBaseTableData!AK14="","",IF(AJ$1="Enthalpy",MEBBaseTableData!AK14*$B$47+$C$47,IF(AJ$1="Temp",MEBBaseTableData!AK14*SlopeTemp+InterTemp,MEBBaseTableData!AK14*$B$46+$C$46)))</f>
        <v/>
      </c>
    </row>
    <row r="14" spans="1:36" x14ac:dyDescent="0.15">
      <c r="A14" s="13" t="str">
        <f>IF(MEBBaseTableData!A15="","",MEBBaseTableData!A15)</f>
        <v/>
      </c>
      <c r="B14" s="18" t="str">
        <f>IF(MEBBaseTableData!C15="","",IF(B$1="Enthalpy",MEBBaseTableData!C15*$B$47+$C$47,IF(B$1="Temp",MEBBaseTableData!C15*SlopeTemp+InterTemp,MEBBaseTableData!C15*$B$46+$C$46)))</f>
        <v/>
      </c>
      <c r="C14" s="18" t="str">
        <f>IF(MEBBaseTableData!D15="","",IF(C$1="Enthalpy",MEBBaseTableData!D15*$B$47+$C$47,IF(C$1="Temp",MEBBaseTableData!D15*SlopeTemp+InterTemp,MEBBaseTableData!D15*$B$46+$C$46)))</f>
        <v/>
      </c>
      <c r="D14" s="18" t="str">
        <f>IF(MEBBaseTableData!E15="","",IF(D$1="Enthalpy",MEBBaseTableData!E15*$B$47+$C$47,IF(D$1="Temp",MEBBaseTableData!E15*SlopeTemp+InterTemp,MEBBaseTableData!E15*$B$46+$C$46)))</f>
        <v/>
      </c>
      <c r="E14" s="18" t="str">
        <f>IF(MEBBaseTableData!F15="","",IF(E$1="Enthalpy",MEBBaseTableData!F15*$B$47+$C$47,IF(E$1="Temp",MEBBaseTableData!F15*SlopeTemp+InterTemp,MEBBaseTableData!F15*$B$46+$C$46)))</f>
        <v/>
      </c>
      <c r="F14" s="18" t="str">
        <f>IF(MEBBaseTableData!G15="","",IF(F$1="Enthalpy",MEBBaseTableData!G15*$B$47+$C$47,IF(F$1="Temp",MEBBaseTableData!G15*SlopeTemp+InterTemp,MEBBaseTableData!G15*$B$46+$C$46)))</f>
        <v/>
      </c>
      <c r="G14" s="18" t="str">
        <f>IF(MEBBaseTableData!H15="","",IF(G$1="Enthalpy",MEBBaseTableData!H15*$B$47+$C$47,IF(G$1="Temp",MEBBaseTableData!H15*SlopeTemp+InterTemp,MEBBaseTableData!H15*$B$46+$C$46)))</f>
        <v/>
      </c>
      <c r="H14" s="18" t="str">
        <f>IF(MEBBaseTableData!I15="","",IF(H$1="Enthalpy",MEBBaseTableData!I15*$B$47+$C$47,IF(H$1="Temp",MEBBaseTableData!I15*SlopeTemp+InterTemp,MEBBaseTableData!I15*$B$46+$C$46)))</f>
        <v/>
      </c>
      <c r="I14" s="18" t="str">
        <f>IF(MEBBaseTableData!J15="","",IF(I$1="Enthalpy",MEBBaseTableData!J15*$B$47+$C$47,IF(I$1="Temp",MEBBaseTableData!J15*SlopeTemp+InterTemp,MEBBaseTableData!J15*$B$46+$C$46)))</f>
        <v/>
      </c>
      <c r="J14" s="18" t="str">
        <f>IF(MEBBaseTableData!K15="","",IF(J$1="Enthalpy",MEBBaseTableData!K15*$B$47+$C$47,IF(J$1="Temp",MEBBaseTableData!K15*SlopeTemp+InterTemp,MEBBaseTableData!K15*$B$46+$C$46)))</f>
        <v/>
      </c>
      <c r="K14" s="18" t="str">
        <f>IF(MEBBaseTableData!L15="","",IF(K$1="Enthalpy",MEBBaseTableData!L15*$B$47+$C$47,IF(K$1="Temp",MEBBaseTableData!L15*SlopeTemp+InterTemp,MEBBaseTableData!L15*$B$46+$C$46)))</f>
        <v/>
      </c>
      <c r="L14" s="18" t="str">
        <f>IF(MEBBaseTableData!M15="","",IF(L$1="Enthalpy",MEBBaseTableData!M15*$B$47+$C$47,IF(L$1="Temp",MEBBaseTableData!M15*SlopeTemp+InterTemp,MEBBaseTableData!M15*$B$46+$C$46)))</f>
        <v/>
      </c>
      <c r="M14" s="18" t="str">
        <f>IF(MEBBaseTableData!N15="","",IF(M$1="Enthalpy",MEBBaseTableData!N15*$B$47+$C$47,IF(M$1="Temp",MEBBaseTableData!N15*SlopeTemp+InterTemp,MEBBaseTableData!N15*$B$46+$C$46)))</f>
        <v/>
      </c>
      <c r="N14" s="18" t="str">
        <f>IF(MEBBaseTableData!O15="","",IF(N$1="Enthalpy",MEBBaseTableData!O15*$B$47+$C$47,IF(N$1="Temp",MEBBaseTableData!O15*SlopeTemp+InterTemp,MEBBaseTableData!O15*$B$46+$C$46)))</f>
        <v/>
      </c>
      <c r="O14" s="18" t="str">
        <f>IF(MEBBaseTableData!P15="","",IF(O$1="Enthalpy",MEBBaseTableData!P15*$B$47+$C$47,IF(O$1="Temp",MEBBaseTableData!P15*SlopeTemp+InterTemp,MEBBaseTableData!P15*$B$46+$C$46)))</f>
        <v/>
      </c>
      <c r="P14" s="18" t="str">
        <f>IF(MEBBaseTableData!Q15="","",IF(P$1="Enthalpy",MEBBaseTableData!Q15*$B$47+$C$47,IF(P$1="Temp",MEBBaseTableData!Q15*SlopeTemp+InterTemp,MEBBaseTableData!Q15*$B$46+$C$46)))</f>
        <v/>
      </c>
      <c r="Q14" s="18" t="str">
        <f>IF(MEBBaseTableData!R15="","",IF(Q$1="Enthalpy",MEBBaseTableData!R15*$B$47+$C$47,IF(Q$1="Temp",MEBBaseTableData!R15*SlopeTemp+InterTemp,MEBBaseTableData!R15*$B$46+$C$46)))</f>
        <v/>
      </c>
      <c r="R14" s="18" t="str">
        <f>IF(MEBBaseTableData!S15="","",IF(R$1="Enthalpy",MEBBaseTableData!S15*$B$47+$C$47,IF(R$1="Temp",MEBBaseTableData!S15*SlopeTemp+InterTemp,MEBBaseTableData!S15*$B$46+$C$46)))</f>
        <v/>
      </c>
      <c r="S14" s="18" t="str">
        <f>IF(MEBBaseTableData!T15="","",IF(S$1="Enthalpy",MEBBaseTableData!T15*$B$47+$C$47,IF(S$1="Temp",MEBBaseTableData!T15*SlopeTemp+InterTemp,MEBBaseTableData!T15*$B$46+$C$46)))</f>
        <v/>
      </c>
      <c r="T14" s="18" t="str">
        <f>IF(MEBBaseTableData!U15="","",IF(T$1="Enthalpy",MEBBaseTableData!U15*$B$47+$C$47,IF(T$1="Temp",MEBBaseTableData!U15*SlopeTemp+InterTemp,MEBBaseTableData!U15*$B$46+$C$46)))</f>
        <v/>
      </c>
      <c r="U14" s="18" t="str">
        <f>IF(MEBBaseTableData!V15="","",IF(U$1="Enthalpy",MEBBaseTableData!V15*$B$47+$C$47,IF(U$1="Temp",MEBBaseTableData!V15*SlopeTemp+InterTemp,MEBBaseTableData!V15*$B$46+$C$46)))</f>
        <v/>
      </c>
      <c r="V14" s="18" t="str">
        <f>IF(MEBBaseTableData!W15="","",IF(V$1="Enthalpy",MEBBaseTableData!W15*$B$47+$C$47,IF(V$1="Temp",MEBBaseTableData!W15*SlopeTemp+InterTemp,MEBBaseTableData!W15*$B$46+$C$46)))</f>
        <v/>
      </c>
      <c r="W14" s="18" t="str">
        <f>IF(MEBBaseTableData!X15="","",IF(W$1="Enthalpy",MEBBaseTableData!X15*$B$47+$C$47,IF(W$1="Temp",MEBBaseTableData!X15*SlopeTemp+InterTemp,MEBBaseTableData!X15*$B$46+$C$46)))</f>
        <v/>
      </c>
      <c r="X14" s="18" t="str">
        <f>IF(MEBBaseTableData!Y15="","",IF(X$1="Enthalpy",MEBBaseTableData!Y15*$B$47+$C$47,IF(X$1="Temp",MEBBaseTableData!Y15*SlopeTemp+InterTemp,MEBBaseTableData!Y15*$B$46+$C$46)))</f>
        <v/>
      </c>
      <c r="Y14" s="18" t="str">
        <f>IF(MEBBaseTableData!Z15="","",IF(Y$1="Enthalpy",MEBBaseTableData!Z15*$B$47+$C$47,IF(Y$1="Temp",MEBBaseTableData!Z15*SlopeTemp+InterTemp,MEBBaseTableData!Z15*$B$46+$C$46)))</f>
        <v/>
      </c>
      <c r="Z14" s="18" t="str">
        <f>IF(MEBBaseTableData!AA15="","",IF(Z$1="Enthalpy",MEBBaseTableData!AA15*$B$47+$C$47,IF(Z$1="Temp",MEBBaseTableData!AA15*SlopeTemp+InterTemp,MEBBaseTableData!AA15*$B$46+$C$46)))</f>
        <v/>
      </c>
      <c r="AA14" s="18" t="str">
        <f>IF(MEBBaseTableData!AB15="","",IF(AA$1="Enthalpy",MEBBaseTableData!AB15*$B$47+$C$47,IF(AA$1="Temp",MEBBaseTableData!AB15*SlopeTemp+InterTemp,MEBBaseTableData!AB15*$B$46+$C$46)))</f>
        <v/>
      </c>
      <c r="AB14" s="18" t="str">
        <f>IF(MEBBaseTableData!AC15="","",IF(AB$1="Enthalpy",MEBBaseTableData!AC15*$B$47+$C$47,IF(AB$1="Temp",MEBBaseTableData!AC15*SlopeTemp+InterTemp,MEBBaseTableData!AC15*$B$46+$C$46)))</f>
        <v/>
      </c>
      <c r="AC14" s="18" t="str">
        <f>IF(MEBBaseTableData!AD15="","",IF(AC$1="Enthalpy",MEBBaseTableData!AD15*$B$47+$C$47,IF(AC$1="Temp",MEBBaseTableData!AD15*SlopeTemp+InterTemp,MEBBaseTableData!AD15*$B$46+$C$46)))</f>
        <v/>
      </c>
      <c r="AD14" s="18" t="str">
        <f>IF(MEBBaseTableData!AE15="","",IF(AD$1="Enthalpy",MEBBaseTableData!AE15*$B$47+$C$47,IF(AD$1="Temp",MEBBaseTableData!AE15*SlopeTemp+InterTemp,MEBBaseTableData!AE15*$B$46+$C$46)))</f>
        <v/>
      </c>
      <c r="AE14" s="18" t="str">
        <f>IF(MEBBaseTableData!AF15="","",IF(AE$1="Enthalpy",MEBBaseTableData!AF15*$B$47+$C$47,IF(AE$1="Temp",MEBBaseTableData!AF15*SlopeTemp+InterTemp,MEBBaseTableData!AF15*$B$46+$C$46)))</f>
        <v/>
      </c>
      <c r="AF14" s="18" t="str">
        <f>IF(MEBBaseTableData!AG15="","",IF(AF$1="Enthalpy",MEBBaseTableData!AG15*$B$47+$C$47,IF(AF$1="Temp",MEBBaseTableData!AG15*SlopeTemp+InterTemp,MEBBaseTableData!AG15*$B$46+$C$46)))</f>
        <v/>
      </c>
      <c r="AG14" s="18" t="str">
        <f>IF(MEBBaseTableData!AH15="","",IF(AG$1="Enthalpy",MEBBaseTableData!AH15*$B$47+$C$47,IF(AG$1="Temp",MEBBaseTableData!AH15*SlopeTemp+InterTemp,MEBBaseTableData!AH15*$B$46+$C$46)))</f>
        <v/>
      </c>
      <c r="AH14" s="18" t="str">
        <f>IF(MEBBaseTableData!AI15="","",IF(AH$1="Enthalpy",MEBBaseTableData!AI15*$B$47+$C$47,IF(AH$1="Temp",MEBBaseTableData!AI15*SlopeTemp+InterTemp,MEBBaseTableData!AI15*$B$46+$C$46)))</f>
        <v/>
      </c>
      <c r="AI14" s="18" t="str">
        <f>IF(MEBBaseTableData!AJ15="","",IF(AI$1="Enthalpy",MEBBaseTableData!AJ15*$B$47+$C$47,IF(AI$1="Temp",MEBBaseTableData!AJ15*SlopeTemp+InterTemp,MEBBaseTableData!AJ15*$B$46+$C$46)))</f>
        <v/>
      </c>
      <c r="AJ14" s="18" t="str">
        <f>IF(MEBBaseTableData!AK15="","",IF(AJ$1="Enthalpy",MEBBaseTableData!AK15*$B$47+$C$47,IF(AJ$1="Temp",MEBBaseTableData!AK15*SlopeTemp+InterTemp,MEBBaseTableData!AK15*$B$46+$C$46)))</f>
        <v/>
      </c>
    </row>
    <row r="15" spans="1:36" x14ac:dyDescent="0.15">
      <c r="A15" s="13" t="str">
        <f>IF(MEBBaseTableData!A16="","",MEBBaseTableData!A16)</f>
        <v/>
      </c>
      <c r="B15" s="18" t="str">
        <f>IF(MEBBaseTableData!C16="","",IF(B$1="Enthalpy",MEBBaseTableData!C16*$B$47+$C$47,IF(B$1="Temp",MEBBaseTableData!C16*SlopeTemp+InterTemp,MEBBaseTableData!C16*$B$46+$C$46)))</f>
        <v/>
      </c>
      <c r="C15" s="18" t="str">
        <f>IF(MEBBaseTableData!D16="","",IF(C$1="Enthalpy",MEBBaseTableData!D16*$B$47+$C$47,IF(C$1="Temp",MEBBaseTableData!D16*SlopeTemp+InterTemp,MEBBaseTableData!D16*$B$46+$C$46)))</f>
        <v/>
      </c>
      <c r="D15" s="18" t="str">
        <f>IF(MEBBaseTableData!E16="","",IF(D$1="Enthalpy",MEBBaseTableData!E16*$B$47+$C$47,IF(D$1="Temp",MEBBaseTableData!E16*SlopeTemp+InterTemp,MEBBaseTableData!E16*$B$46+$C$46)))</f>
        <v/>
      </c>
      <c r="E15" s="18" t="str">
        <f>IF(MEBBaseTableData!F16="","",IF(E$1="Enthalpy",MEBBaseTableData!F16*$B$47+$C$47,IF(E$1="Temp",MEBBaseTableData!F16*SlopeTemp+InterTemp,MEBBaseTableData!F16*$B$46+$C$46)))</f>
        <v/>
      </c>
      <c r="F15" s="18" t="str">
        <f>IF(MEBBaseTableData!G16="","",IF(F$1="Enthalpy",MEBBaseTableData!G16*$B$47+$C$47,IF(F$1="Temp",MEBBaseTableData!G16*SlopeTemp+InterTemp,MEBBaseTableData!G16*$B$46+$C$46)))</f>
        <v/>
      </c>
      <c r="G15" s="18" t="str">
        <f>IF(MEBBaseTableData!H16="","",IF(G$1="Enthalpy",MEBBaseTableData!H16*$B$47+$C$47,IF(G$1="Temp",MEBBaseTableData!H16*SlopeTemp+InterTemp,MEBBaseTableData!H16*$B$46+$C$46)))</f>
        <v/>
      </c>
      <c r="H15" s="18" t="str">
        <f>IF(MEBBaseTableData!I16="","",IF(H$1="Enthalpy",MEBBaseTableData!I16*$B$47+$C$47,IF(H$1="Temp",MEBBaseTableData!I16*SlopeTemp+InterTemp,MEBBaseTableData!I16*$B$46+$C$46)))</f>
        <v/>
      </c>
      <c r="I15" s="18" t="str">
        <f>IF(MEBBaseTableData!J16="","",IF(I$1="Enthalpy",MEBBaseTableData!J16*$B$47+$C$47,IF(I$1="Temp",MEBBaseTableData!J16*SlopeTemp+InterTemp,MEBBaseTableData!J16*$B$46+$C$46)))</f>
        <v/>
      </c>
      <c r="J15" s="18" t="str">
        <f>IF(MEBBaseTableData!K16="","",IF(J$1="Enthalpy",MEBBaseTableData!K16*$B$47+$C$47,IF(J$1="Temp",MEBBaseTableData!K16*SlopeTemp+InterTemp,MEBBaseTableData!K16*$B$46+$C$46)))</f>
        <v/>
      </c>
      <c r="K15" s="18" t="str">
        <f>IF(MEBBaseTableData!L16="","",IF(K$1="Enthalpy",MEBBaseTableData!L16*$B$47+$C$47,IF(K$1="Temp",MEBBaseTableData!L16*SlopeTemp+InterTemp,MEBBaseTableData!L16*$B$46+$C$46)))</f>
        <v/>
      </c>
      <c r="L15" s="18" t="str">
        <f>IF(MEBBaseTableData!M16="","",IF(L$1="Enthalpy",MEBBaseTableData!M16*$B$47+$C$47,IF(L$1="Temp",MEBBaseTableData!M16*SlopeTemp+InterTemp,MEBBaseTableData!M16*$B$46+$C$46)))</f>
        <v/>
      </c>
      <c r="M15" s="18" t="str">
        <f>IF(MEBBaseTableData!N16="","",IF(M$1="Enthalpy",MEBBaseTableData!N16*$B$47+$C$47,IF(M$1="Temp",MEBBaseTableData!N16*SlopeTemp+InterTemp,MEBBaseTableData!N16*$B$46+$C$46)))</f>
        <v/>
      </c>
      <c r="N15" s="18" t="str">
        <f>IF(MEBBaseTableData!O16="","",IF(N$1="Enthalpy",MEBBaseTableData!O16*$B$47+$C$47,IF(N$1="Temp",MEBBaseTableData!O16*SlopeTemp+InterTemp,MEBBaseTableData!O16*$B$46+$C$46)))</f>
        <v/>
      </c>
      <c r="O15" s="18" t="str">
        <f>IF(MEBBaseTableData!P16="","",IF(O$1="Enthalpy",MEBBaseTableData!P16*$B$47+$C$47,IF(O$1="Temp",MEBBaseTableData!P16*SlopeTemp+InterTemp,MEBBaseTableData!P16*$B$46+$C$46)))</f>
        <v/>
      </c>
      <c r="P15" s="18" t="str">
        <f>IF(MEBBaseTableData!Q16="","",IF(P$1="Enthalpy",MEBBaseTableData!Q16*$B$47+$C$47,IF(P$1="Temp",MEBBaseTableData!Q16*SlopeTemp+InterTemp,MEBBaseTableData!Q16*$B$46+$C$46)))</f>
        <v/>
      </c>
      <c r="Q15" s="18" t="str">
        <f>IF(MEBBaseTableData!R16="","",IF(Q$1="Enthalpy",MEBBaseTableData!R16*$B$47+$C$47,IF(Q$1="Temp",MEBBaseTableData!R16*SlopeTemp+InterTemp,MEBBaseTableData!R16*$B$46+$C$46)))</f>
        <v/>
      </c>
      <c r="R15" s="18" t="str">
        <f>IF(MEBBaseTableData!S16="","",IF(R$1="Enthalpy",MEBBaseTableData!S16*$B$47+$C$47,IF(R$1="Temp",MEBBaseTableData!S16*SlopeTemp+InterTemp,MEBBaseTableData!S16*$B$46+$C$46)))</f>
        <v/>
      </c>
      <c r="S15" s="18" t="str">
        <f>IF(MEBBaseTableData!T16="","",IF(S$1="Enthalpy",MEBBaseTableData!T16*$B$47+$C$47,IF(S$1="Temp",MEBBaseTableData!T16*SlopeTemp+InterTemp,MEBBaseTableData!T16*$B$46+$C$46)))</f>
        <v/>
      </c>
      <c r="T15" s="18" t="str">
        <f>IF(MEBBaseTableData!U16="","",IF(T$1="Enthalpy",MEBBaseTableData!U16*$B$47+$C$47,IF(T$1="Temp",MEBBaseTableData!U16*SlopeTemp+InterTemp,MEBBaseTableData!U16*$B$46+$C$46)))</f>
        <v/>
      </c>
      <c r="U15" s="18" t="str">
        <f>IF(MEBBaseTableData!V16="","",IF(U$1="Enthalpy",MEBBaseTableData!V16*$B$47+$C$47,IF(U$1="Temp",MEBBaseTableData!V16*SlopeTemp+InterTemp,MEBBaseTableData!V16*$B$46+$C$46)))</f>
        <v/>
      </c>
      <c r="V15" s="18" t="str">
        <f>IF(MEBBaseTableData!W16="","",IF(V$1="Enthalpy",MEBBaseTableData!W16*$B$47+$C$47,IF(V$1="Temp",MEBBaseTableData!W16*SlopeTemp+InterTemp,MEBBaseTableData!W16*$B$46+$C$46)))</f>
        <v/>
      </c>
      <c r="W15" s="18" t="str">
        <f>IF(MEBBaseTableData!X16="","",IF(W$1="Enthalpy",MEBBaseTableData!X16*$B$47+$C$47,IF(W$1="Temp",MEBBaseTableData!X16*SlopeTemp+InterTemp,MEBBaseTableData!X16*$B$46+$C$46)))</f>
        <v/>
      </c>
      <c r="X15" s="18" t="str">
        <f>IF(MEBBaseTableData!Y16="","",IF(X$1="Enthalpy",MEBBaseTableData!Y16*$B$47+$C$47,IF(X$1="Temp",MEBBaseTableData!Y16*SlopeTemp+InterTemp,MEBBaseTableData!Y16*$B$46+$C$46)))</f>
        <v/>
      </c>
      <c r="Y15" s="18" t="str">
        <f>IF(MEBBaseTableData!Z16="","",IF(Y$1="Enthalpy",MEBBaseTableData!Z16*$B$47+$C$47,IF(Y$1="Temp",MEBBaseTableData!Z16*SlopeTemp+InterTemp,MEBBaseTableData!Z16*$B$46+$C$46)))</f>
        <v/>
      </c>
      <c r="Z15" s="18" t="str">
        <f>IF(MEBBaseTableData!AA16="","",IF(Z$1="Enthalpy",MEBBaseTableData!AA16*$B$47+$C$47,IF(Z$1="Temp",MEBBaseTableData!AA16*SlopeTemp+InterTemp,MEBBaseTableData!AA16*$B$46+$C$46)))</f>
        <v/>
      </c>
      <c r="AA15" s="18" t="str">
        <f>IF(MEBBaseTableData!AB16="","",IF(AA$1="Enthalpy",MEBBaseTableData!AB16*$B$47+$C$47,IF(AA$1="Temp",MEBBaseTableData!AB16*SlopeTemp+InterTemp,MEBBaseTableData!AB16*$B$46+$C$46)))</f>
        <v/>
      </c>
      <c r="AB15" s="18" t="str">
        <f>IF(MEBBaseTableData!AC16="","",IF(AB$1="Enthalpy",MEBBaseTableData!AC16*$B$47+$C$47,IF(AB$1="Temp",MEBBaseTableData!AC16*SlopeTemp+InterTemp,MEBBaseTableData!AC16*$B$46+$C$46)))</f>
        <v/>
      </c>
      <c r="AC15" s="18" t="str">
        <f>IF(MEBBaseTableData!AD16="","",IF(AC$1="Enthalpy",MEBBaseTableData!AD16*$B$47+$C$47,IF(AC$1="Temp",MEBBaseTableData!AD16*SlopeTemp+InterTemp,MEBBaseTableData!AD16*$B$46+$C$46)))</f>
        <v/>
      </c>
      <c r="AD15" s="18" t="str">
        <f>IF(MEBBaseTableData!AE16="","",IF(AD$1="Enthalpy",MEBBaseTableData!AE16*$B$47+$C$47,IF(AD$1="Temp",MEBBaseTableData!AE16*SlopeTemp+InterTemp,MEBBaseTableData!AE16*$B$46+$C$46)))</f>
        <v/>
      </c>
      <c r="AE15" s="18" t="str">
        <f>IF(MEBBaseTableData!AF16="","",IF(AE$1="Enthalpy",MEBBaseTableData!AF16*$B$47+$C$47,IF(AE$1="Temp",MEBBaseTableData!AF16*SlopeTemp+InterTemp,MEBBaseTableData!AF16*$B$46+$C$46)))</f>
        <v/>
      </c>
      <c r="AF15" s="18" t="str">
        <f>IF(MEBBaseTableData!AG16="","",IF(AF$1="Enthalpy",MEBBaseTableData!AG16*$B$47+$C$47,IF(AF$1="Temp",MEBBaseTableData!AG16*SlopeTemp+InterTemp,MEBBaseTableData!AG16*$B$46+$C$46)))</f>
        <v/>
      </c>
      <c r="AG15" s="18" t="str">
        <f>IF(MEBBaseTableData!AH16="","",IF(AG$1="Enthalpy",MEBBaseTableData!AH16*$B$47+$C$47,IF(AG$1="Temp",MEBBaseTableData!AH16*SlopeTemp+InterTemp,MEBBaseTableData!AH16*$B$46+$C$46)))</f>
        <v/>
      </c>
      <c r="AH15" s="18" t="str">
        <f>IF(MEBBaseTableData!AI16="","",IF(AH$1="Enthalpy",MEBBaseTableData!AI16*$B$47+$C$47,IF(AH$1="Temp",MEBBaseTableData!AI16*SlopeTemp+InterTemp,MEBBaseTableData!AI16*$B$46+$C$46)))</f>
        <v/>
      </c>
      <c r="AI15" s="18" t="str">
        <f>IF(MEBBaseTableData!AJ16="","",IF(AI$1="Enthalpy",MEBBaseTableData!AJ16*$B$47+$C$47,IF(AI$1="Temp",MEBBaseTableData!AJ16*SlopeTemp+InterTemp,MEBBaseTableData!AJ16*$B$46+$C$46)))</f>
        <v/>
      </c>
      <c r="AJ15" s="18" t="str">
        <f>IF(MEBBaseTableData!AK16="","",IF(AJ$1="Enthalpy",MEBBaseTableData!AK16*$B$47+$C$47,IF(AJ$1="Temp",MEBBaseTableData!AK16*SlopeTemp+InterTemp,MEBBaseTableData!AK16*$B$46+$C$46)))</f>
        <v/>
      </c>
    </row>
    <row r="16" spans="1:36" x14ac:dyDescent="0.15">
      <c r="A16" s="13" t="str">
        <f>IF(MEBBaseTableData!A17="","",MEBBaseTableData!A17)</f>
        <v/>
      </c>
      <c r="B16" s="18" t="str">
        <f>IF(MEBBaseTableData!C17="","",IF(B$1="Enthalpy",MEBBaseTableData!C17*$B$47+$C$47,IF(B$1="Temp",MEBBaseTableData!C17*SlopeTemp+InterTemp,MEBBaseTableData!C17*$B$46+$C$46)))</f>
        <v/>
      </c>
      <c r="C16" s="18" t="str">
        <f>IF(MEBBaseTableData!D17="","",IF(C$1="Enthalpy",MEBBaseTableData!D17*$B$47+$C$47,IF(C$1="Temp",MEBBaseTableData!D17*SlopeTemp+InterTemp,MEBBaseTableData!D17*$B$46+$C$46)))</f>
        <v/>
      </c>
      <c r="D16" s="18" t="str">
        <f>IF(MEBBaseTableData!E17="","",IF(D$1="Enthalpy",MEBBaseTableData!E17*$B$47+$C$47,IF(D$1="Temp",MEBBaseTableData!E17*SlopeTemp+InterTemp,MEBBaseTableData!E17*$B$46+$C$46)))</f>
        <v/>
      </c>
      <c r="E16" s="18" t="str">
        <f>IF(MEBBaseTableData!F17="","",IF(E$1="Enthalpy",MEBBaseTableData!F17*$B$47+$C$47,IF(E$1="Temp",MEBBaseTableData!F17*SlopeTemp+InterTemp,MEBBaseTableData!F17*$B$46+$C$46)))</f>
        <v/>
      </c>
      <c r="F16" s="18" t="str">
        <f>IF(MEBBaseTableData!G17="","",IF(F$1="Enthalpy",MEBBaseTableData!G17*$B$47+$C$47,IF(F$1="Temp",MEBBaseTableData!G17*SlopeTemp+InterTemp,MEBBaseTableData!G17*$B$46+$C$46)))</f>
        <v/>
      </c>
      <c r="G16" s="18" t="str">
        <f>IF(MEBBaseTableData!H17="","",IF(G$1="Enthalpy",MEBBaseTableData!H17*$B$47+$C$47,IF(G$1="Temp",MEBBaseTableData!H17*SlopeTemp+InterTemp,MEBBaseTableData!H17*$B$46+$C$46)))</f>
        <v/>
      </c>
      <c r="H16" s="18" t="str">
        <f>IF(MEBBaseTableData!I17="","",IF(H$1="Enthalpy",MEBBaseTableData!I17*$B$47+$C$47,IF(H$1="Temp",MEBBaseTableData!I17*SlopeTemp+InterTemp,MEBBaseTableData!I17*$B$46+$C$46)))</f>
        <v/>
      </c>
      <c r="I16" s="18" t="str">
        <f>IF(MEBBaseTableData!J17="","",IF(I$1="Enthalpy",MEBBaseTableData!J17*$B$47+$C$47,IF(I$1="Temp",MEBBaseTableData!J17*SlopeTemp+InterTemp,MEBBaseTableData!J17*$B$46+$C$46)))</f>
        <v/>
      </c>
      <c r="J16" s="18" t="str">
        <f>IF(MEBBaseTableData!K17="","",IF(J$1="Enthalpy",MEBBaseTableData!K17*$B$47+$C$47,IF(J$1="Temp",MEBBaseTableData!K17*SlopeTemp+InterTemp,MEBBaseTableData!K17*$B$46+$C$46)))</f>
        <v/>
      </c>
      <c r="K16" s="18" t="str">
        <f>IF(MEBBaseTableData!L17="","",IF(K$1="Enthalpy",MEBBaseTableData!L17*$B$47+$C$47,IF(K$1="Temp",MEBBaseTableData!L17*SlopeTemp+InterTemp,MEBBaseTableData!L17*$B$46+$C$46)))</f>
        <v/>
      </c>
      <c r="L16" s="18" t="str">
        <f>IF(MEBBaseTableData!M17="","",IF(L$1="Enthalpy",MEBBaseTableData!M17*$B$47+$C$47,IF(L$1="Temp",MEBBaseTableData!M17*SlopeTemp+InterTemp,MEBBaseTableData!M17*$B$46+$C$46)))</f>
        <v/>
      </c>
      <c r="M16" s="18" t="str">
        <f>IF(MEBBaseTableData!N17="","",IF(M$1="Enthalpy",MEBBaseTableData!N17*$B$47+$C$47,IF(M$1="Temp",MEBBaseTableData!N17*SlopeTemp+InterTemp,MEBBaseTableData!N17*$B$46+$C$46)))</f>
        <v/>
      </c>
      <c r="N16" s="18" t="str">
        <f>IF(MEBBaseTableData!O17="","",IF(N$1="Enthalpy",MEBBaseTableData!O17*$B$47+$C$47,IF(N$1="Temp",MEBBaseTableData!O17*SlopeTemp+InterTemp,MEBBaseTableData!O17*$B$46+$C$46)))</f>
        <v/>
      </c>
      <c r="O16" s="18" t="str">
        <f>IF(MEBBaseTableData!P17="","",IF(O$1="Enthalpy",MEBBaseTableData!P17*$B$47+$C$47,IF(O$1="Temp",MEBBaseTableData!P17*SlopeTemp+InterTemp,MEBBaseTableData!P17*$B$46+$C$46)))</f>
        <v/>
      </c>
      <c r="P16" s="18" t="str">
        <f>IF(MEBBaseTableData!Q17="","",IF(P$1="Enthalpy",MEBBaseTableData!Q17*$B$47+$C$47,IF(P$1="Temp",MEBBaseTableData!Q17*SlopeTemp+InterTemp,MEBBaseTableData!Q17*$B$46+$C$46)))</f>
        <v/>
      </c>
      <c r="Q16" s="18" t="str">
        <f>IF(MEBBaseTableData!R17="","",IF(Q$1="Enthalpy",MEBBaseTableData!R17*$B$47+$C$47,IF(Q$1="Temp",MEBBaseTableData!R17*SlopeTemp+InterTemp,MEBBaseTableData!R17*$B$46+$C$46)))</f>
        <v/>
      </c>
      <c r="R16" s="18" t="str">
        <f>IF(MEBBaseTableData!S17="","",IF(R$1="Enthalpy",MEBBaseTableData!S17*$B$47+$C$47,IF(R$1="Temp",MEBBaseTableData!S17*SlopeTemp+InterTemp,MEBBaseTableData!S17*$B$46+$C$46)))</f>
        <v/>
      </c>
      <c r="S16" s="18" t="str">
        <f>IF(MEBBaseTableData!T17="","",IF(S$1="Enthalpy",MEBBaseTableData!T17*$B$47+$C$47,IF(S$1="Temp",MEBBaseTableData!T17*SlopeTemp+InterTemp,MEBBaseTableData!T17*$B$46+$C$46)))</f>
        <v/>
      </c>
      <c r="T16" s="18" t="str">
        <f>IF(MEBBaseTableData!U17="","",IF(T$1="Enthalpy",MEBBaseTableData!U17*$B$47+$C$47,IF(T$1="Temp",MEBBaseTableData!U17*SlopeTemp+InterTemp,MEBBaseTableData!U17*$B$46+$C$46)))</f>
        <v/>
      </c>
      <c r="U16" s="18" t="str">
        <f>IF(MEBBaseTableData!V17="","",IF(U$1="Enthalpy",MEBBaseTableData!V17*$B$47+$C$47,IF(U$1="Temp",MEBBaseTableData!V17*SlopeTemp+InterTemp,MEBBaseTableData!V17*$B$46+$C$46)))</f>
        <v/>
      </c>
      <c r="V16" s="18" t="str">
        <f>IF(MEBBaseTableData!W17="","",IF(V$1="Enthalpy",MEBBaseTableData!W17*$B$47+$C$47,IF(V$1="Temp",MEBBaseTableData!W17*SlopeTemp+InterTemp,MEBBaseTableData!W17*$B$46+$C$46)))</f>
        <v/>
      </c>
      <c r="W16" s="18" t="str">
        <f>IF(MEBBaseTableData!X17="","",IF(W$1="Enthalpy",MEBBaseTableData!X17*$B$47+$C$47,IF(W$1="Temp",MEBBaseTableData!X17*SlopeTemp+InterTemp,MEBBaseTableData!X17*$B$46+$C$46)))</f>
        <v/>
      </c>
      <c r="X16" s="18" t="str">
        <f>IF(MEBBaseTableData!Y17="","",IF(X$1="Enthalpy",MEBBaseTableData!Y17*$B$47+$C$47,IF(X$1="Temp",MEBBaseTableData!Y17*SlopeTemp+InterTemp,MEBBaseTableData!Y17*$B$46+$C$46)))</f>
        <v/>
      </c>
      <c r="Y16" s="18" t="str">
        <f>IF(MEBBaseTableData!Z17="","",IF(Y$1="Enthalpy",MEBBaseTableData!Z17*$B$47+$C$47,IF(Y$1="Temp",MEBBaseTableData!Z17*SlopeTemp+InterTemp,MEBBaseTableData!Z17*$B$46+$C$46)))</f>
        <v/>
      </c>
      <c r="Z16" s="18" t="str">
        <f>IF(MEBBaseTableData!AA17="","",IF(Z$1="Enthalpy",MEBBaseTableData!AA17*$B$47+$C$47,IF(Z$1="Temp",MEBBaseTableData!AA17*SlopeTemp+InterTemp,MEBBaseTableData!AA17*$B$46+$C$46)))</f>
        <v/>
      </c>
      <c r="AA16" s="18" t="str">
        <f>IF(MEBBaseTableData!AB17="","",IF(AA$1="Enthalpy",MEBBaseTableData!AB17*$B$47+$C$47,IF(AA$1="Temp",MEBBaseTableData!AB17*SlopeTemp+InterTemp,MEBBaseTableData!AB17*$B$46+$C$46)))</f>
        <v/>
      </c>
      <c r="AB16" s="18" t="str">
        <f>IF(MEBBaseTableData!AC17="","",IF(AB$1="Enthalpy",MEBBaseTableData!AC17*$B$47+$C$47,IF(AB$1="Temp",MEBBaseTableData!AC17*SlopeTemp+InterTemp,MEBBaseTableData!AC17*$B$46+$C$46)))</f>
        <v/>
      </c>
      <c r="AC16" s="18" t="str">
        <f>IF(MEBBaseTableData!AD17="","",IF(AC$1="Enthalpy",MEBBaseTableData!AD17*$B$47+$C$47,IF(AC$1="Temp",MEBBaseTableData!AD17*SlopeTemp+InterTemp,MEBBaseTableData!AD17*$B$46+$C$46)))</f>
        <v/>
      </c>
      <c r="AD16" s="18" t="str">
        <f>IF(MEBBaseTableData!AE17="","",IF(AD$1="Enthalpy",MEBBaseTableData!AE17*$B$47+$C$47,IF(AD$1="Temp",MEBBaseTableData!AE17*SlopeTemp+InterTemp,MEBBaseTableData!AE17*$B$46+$C$46)))</f>
        <v/>
      </c>
      <c r="AE16" s="18" t="str">
        <f>IF(MEBBaseTableData!AF17="","",IF(AE$1="Enthalpy",MEBBaseTableData!AF17*$B$47+$C$47,IF(AE$1="Temp",MEBBaseTableData!AF17*SlopeTemp+InterTemp,MEBBaseTableData!AF17*$B$46+$C$46)))</f>
        <v/>
      </c>
      <c r="AF16" s="18" t="str">
        <f>IF(MEBBaseTableData!AG17="","",IF(AF$1="Enthalpy",MEBBaseTableData!AG17*$B$47+$C$47,IF(AF$1="Temp",MEBBaseTableData!AG17*SlopeTemp+InterTemp,MEBBaseTableData!AG17*$B$46+$C$46)))</f>
        <v/>
      </c>
      <c r="AG16" s="18" t="str">
        <f>IF(MEBBaseTableData!AH17="","",IF(AG$1="Enthalpy",MEBBaseTableData!AH17*$B$47+$C$47,IF(AG$1="Temp",MEBBaseTableData!AH17*SlopeTemp+InterTemp,MEBBaseTableData!AH17*$B$46+$C$46)))</f>
        <v/>
      </c>
      <c r="AH16" s="18" t="str">
        <f>IF(MEBBaseTableData!AI17="","",IF(AH$1="Enthalpy",MEBBaseTableData!AI17*$B$47+$C$47,IF(AH$1="Temp",MEBBaseTableData!AI17*SlopeTemp+InterTemp,MEBBaseTableData!AI17*$B$46+$C$46)))</f>
        <v/>
      </c>
      <c r="AI16" s="18" t="str">
        <f>IF(MEBBaseTableData!AJ17="","",IF(AI$1="Enthalpy",MEBBaseTableData!AJ17*$B$47+$C$47,IF(AI$1="Temp",MEBBaseTableData!AJ17*SlopeTemp+InterTemp,MEBBaseTableData!AJ17*$B$46+$C$46)))</f>
        <v/>
      </c>
      <c r="AJ16" s="18" t="str">
        <f>IF(MEBBaseTableData!AK17="","",IF(AJ$1="Enthalpy",MEBBaseTableData!AK17*$B$47+$C$47,IF(AJ$1="Temp",MEBBaseTableData!AK17*SlopeTemp+InterTemp,MEBBaseTableData!AK17*$B$46+$C$46)))</f>
        <v/>
      </c>
    </row>
    <row r="17" spans="1:36" x14ac:dyDescent="0.15">
      <c r="A17" s="13" t="str">
        <f>IF(MEBBaseTableData!A18="","",MEBBaseTableData!A18)</f>
        <v/>
      </c>
      <c r="B17" s="18" t="str">
        <f>IF(MEBBaseTableData!C18="","",IF(B$1="Enthalpy",MEBBaseTableData!C18*$B$47+$C$47,IF(B$1="Temp",MEBBaseTableData!C18*SlopeTemp+InterTemp,MEBBaseTableData!C18*$B$46+$C$46)))</f>
        <v/>
      </c>
      <c r="C17" s="18" t="str">
        <f>IF(MEBBaseTableData!D18="","",IF(C$1="Enthalpy",MEBBaseTableData!D18*$B$47+$C$47,IF(C$1="Temp",MEBBaseTableData!D18*SlopeTemp+InterTemp,MEBBaseTableData!D18*$B$46+$C$46)))</f>
        <v/>
      </c>
      <c r="D17" s="18" t="str">
        <f>IF(MEBBaseTableData!E18="","",IF(D$1="Enthalpy",MEBBaseTableData!E18*$B$47+$C$47,IF(D$1="Temp",MEBBaseTableData!E18*SlopeTemp+InterTemp,MEBBaseTableData!E18*$B$46+$C$46)))</f>
        <v/>
      </c>
      <c r="E17" s="18" t="str">
        <f>IF(MEBBaseTableData!F18="","",IF(E$1="Enthalpy",MEBBaseTableData!F18*$B$47+$C$47,IF(E$1="Temp",MEBBaseTableData!F18*SlopeTemp+InterTemp,MEBBaseTableData!F18*$B$46+$C$46)))</f>
        <v/>
      </c>
      <c r="F17" s="18" t="str">
        <f>IF(MEBBaseTableData!G18="","",IF(F$1="Enthalpy",MEBBaseTableData!G18*$B$47+$C$47,IF(F$1="Temp",MEBBaseTableData!G18*SlopeTemp+InterTemp,MEBBaseTableData!G18*$B$46+$C$46)))</f>
        <v/>
      </c>
      <c r="G17" s="18" t="str">
        <f>IF(MEBBaseTableData!H18="","",IF(G$1="Enthalpy",MEBBaseTableData!H18*$B$47+$C$47,IF(G$1="Temp",MEBBaseTableData!H18*SlopeTemp+InterTemp,MEBBaseTableData!H18*$B$46+$C$46)))</f>
        <v/>
      </c>
      <c r="H17" s="18" t="str">
        <f>IF(MEBBaseTableData!I18="","",IF(H$1="Enthalpy",MEBBaseTableData!I18*$B$47+$C$47,IF(H$1="Temp",MEBBaseTableData!I18*SlopeTemp+InterTemp,MEBBaseTableData!I18*$B$46+$C$46)))</f>
        <v/>
      </c>
      <c r="I17" s="18" t="str">
        <f>IF(MEBBaseTableData!J18="","",IF(I$1="Enthalpy",MEBBaseTableData!J18*$B$47+$C$47,IF(I$1="Temp",MEBBaseTableData!J18*SlopeTemp+InterTemp,MEBBaseTableData!J18*$B$46+$C$46)))</f>
        <v/>
      </c>
      <c r="J17" s="18" t="str">
        <f>IF(MEBBaseTableData!K18="","",IF(J$1="Enthalpy",MEBBaseTableData!K18*$B$47+$C$47,IF(J$1="Temp",MEBBaseTableData!K18*SlopeTemp+InterTemp,MEBBaseTableData!K18*$B$46+$C$46)))</f>
        <v/>
      </c>
      <c r="K17" s="18" t="str">
        <f>IF(MEBBaseTableData!L18="","",IF(K$1="Enthalpy",MEBBaseTableData!L18*$B$47+$C$47,IF(K$1="Temp",MEBBaseTableData!L18*SlopeTemp+InterTemp,MEBBaseTableData!L18*$B$46+$C$46)))</f>
        <v/>
      </c>
      <c r="L17" s="18" t="str">
        <f>IF(MEBBaseTableData!M18="","",IF(L$1="Enthalpy",MEBBaseTableData!M18*$B$47+$C$47,IF(L$1="Temp",MEBBaseTableData!M18*SlopeTemp+InterTemp,MEBBaseTableData!M18*$B$46+$C$46)))</f>
        <v/>
      </c>
      <c r="M17" s="18" t="str">
        <f>IF(MEBBaseTableData!N18="","",IF(M$1="Enthalpy",MEBBaseTableData!N18*$B$47+$C$47,IF(M$1="Temp",MEBBaseTableData!N18*SlopeTemp+InterTemp,MEBBaseTableData!N18*$B$46+$C$46)))</f>
        <v/>
      </c>
      <c r="N17" s="18" t="str">
        <f>IF(MEBBaseTableData!O18="","",IF(N$1="Enthalpy",MEBBaseTableData!O18*$B$47+$C$47,IF(N$1="Temp",MEBBaseTableData!O18*SlopeTemp+InterTemp,MEBBaseTableData!O18*$B$46+$C$46)))</f>
        <v/>
      </c>
      <c r="O17" s="18" t="str">
        <f>IF(MEBBaseTableData!P18="","",IF(O$1="Enthalpy",MEBBaseTableData!P18*$B$47+$C$47,IF(O$1="Temp",MEBBaseTableData!P18*SlopeTemp+InterTemp,MEBBaseTableData!P18*$B$46+$C$46)))</f>
        <v/>
      </c>
      <c r="P17" s="18" t="str">
        <f>IF(MEBBaseTableData!Q18="","",IF(P$1="Enthalpy",MEBBaseTableData!Q18*$B$47+$C$47,IF(P$1="Temp",MEBBaseTableData!Q18*SlopeTemp+InterTemp,MEBBaseTableData!Q18*$B$46+$C$46)))</f>
        <v/>
      </c>
      <c r="Q17" s="18" t="str">
        <f>IF(MEBBaseTableData!R18="","",IF(Q$1="Enthalpy",MEBBaseTableData!R18*$B$47+$C$47,IF(Q$1="Temp",MEBBaseTableData!R18*SlopeTemp+InterTemp,MEBBaseTableData!R18*$B$46+$C$46)))</f>
        <v/>
      </c>
      <c r="R17" s="18" t="str">
        <f>IF(MEBBaseTableData!S18="","",IF(R$1="Enthalpy",MEBBaseTableData!S18*$B$47+$C$47,IF(R$1="Temp",MEBBaseTableData!S18*SlopeTemp+InterTemp,MEBBaseTableData!S18*$B$46+$C$46)))</f>
        <v/>
      </c>
      <c r="S17" s="18" t="str">
        <f>IF(MEBBaseTableData!T18="","",IF(S$1="Enthalpy",MEBBaseTableData!T18*$B$47+$C$47,IF(S$1="Temp",MEBBaseTableData!T18*SlopeTemp+InterTemp,MEBBaseTableData!T18*$B$46+$C$46)))</f>
        <v/>
      </c>
      <c r="T17" s="18" t="str">
        <f>IF(MEBBaseTableData!U18="","",IF(T$1="Enthalpy",MEBBaseTableData!U18*$B$47+$C$47,IF(T$1="Temp",MEBBaseTableData!U18*SlopeTemp+InterTemp,MEBBaseTableData!U18*$B$46+$C$46)))</f>
        <v/>
      </c>
      <c r="U17" s="18" t="str">
        <f>IF(MEBBaseTableData!V18="","",IF(U$1="Enthalpy",MEBBaseTableData!V18*$B$47+$C$47,IF(U$1="Temp",MEBBaseTableData!V18*SlopeTemp+InterTemp,MEBBaseTableData!V18*$B$46+$C$46)))</f>
        <v/>
      </c>
      <c r="V17" s="18" t="str">
        <f>IF(MEBBaseTableData!W18="","",IF(V$1="Enthalpy",MEBBaseTableData!W18*$B$47+$C$47,IF(V$1="Temp",MEBBaseTableData!W18*SlopeTemp+InterTemp,MEBBaseTableData!W18*$B$46+$C$46)))</f>
        <v/>
      </c>
      <c r="W17" s="18" t="str">
        <f>IF(MEBBaseTableData!X18="","",IF(W$1="Enthalpy",MEBBaseTableData!X18*$B$47+$C$47,IF(W$1="Temp",MEBBaseTableData!X18*SlopeTemp+InterTemp,MEBBaseTableData!X18*$B$46+$C$46)))</f>
        <v/>
      </c>
      <c r="X17" s="18" t="str">
        <f>IF(MEBBaseTableData!Y18="","",IF(X$1="Enthalpy",MEBBaseTableData!Y18*$B$47+$C$47,IF(X$1="Temp",MEBBaseTableData!Y18*SlopeTemp+InterTemp,MEBBaseTableData!Y18*$B$46+$C$46)))</f>
        <v/>
      </c>
      <c r="Y17" s="18" t="str">
        <f>IF(MEBBaseTableData!Z18="","",IF(Y$1="Enthalpy",MEBBaseTableData!Z18*$B$47+$C$47,IF(Y$1="Temp",MEBBaseTableData!Z18*SlopeTemp+InterTemp,MEBBaseTableData!Z18*$B$46+$C$46)))</f>
        <v/>
      </c>
      <c r="Z17" s="18" t="str">
        <f>IF(MEBBaseTableData!AA18="","",IF(Z$1="Enthalpy",MEBBaseTableData!AA18*$B$47+$C$47,IF(Z$1="Temp",MEBBaseTableData!AA18*SlopeTemp+InterTemp,MEBBaseTableData!AA18*$B$46+$C$46)))</f>
        <v/>
      </c>
      <c r="AA17" s="18" t="str">
        <f>IF(MEBBaseTableData!AB18="","",IF(AA$1="Enthalpy",MEBBaseTableData!AB18*$B$47+$C$47,IF(AA$1="Temp",MEBBaseTableData!AB18*SlopeTemp+InterTemp,MEBBaseTableData!AB18*$B$46+$C$46)))</f>
        <v/>
      </c>
      <c r="AB17" s="18" t="str">
        <f>IF(MEBBaseTableData!AC18="","",IF(AB$1="Enthalpy",MEBBaseTableData!AC18*$B$47+$C$47,IF(AB$1="Temp",MEBBaseTableData!AC18*SlopeTemp+InterTemp,MEBBaseTableData!AC18*$B$46+$C$46)))</f>
        <v/>
      </c>
      <c r="AC17" s="18" t="str">
        <f>IF(MEBBaseTableData!AD18="","",IF(AC$1="Enthalpy",MEBBaseTableData!AD18*$B$47+$C$47,IF(AC$1="Temp",MEBBaseTableData!AD18*SlopeTemp+InterTemp,MEBBaseTableData!AD18*$B$46+$C$46)))</f>
        <v/>
      </c>
      <c r="AD17" s="18" t="str">
        <f>IF(MEBBaseTableData!AE18="","",IF(AD$1="Enthalpy",MEBBaseTableData!AE18*$B$47+$C$47,IF(AD$1="Temp",MEBBaseTableData!AE18*SlopeTemp+InterTemp,MEBBaseTableData!AE18*$B$46+$C$46)))</f>
        <v/>
      </c>
      <c r="AE17" s="18" t="str">
        <f>IF(MEBBaseTableData!AF18="","",IF(AE$1="Enthalpy",MEBBaseTableData!AF18*$B$47+$C$47,IF(AE$1="Temp",MEBBaseTableData!AF18*SlopeTemp+InterTemp,MEBBaseTableData!AF18*$B$46+$C$46)))</f>
        <v/>
      </c>
      <c r="AF17" s="18" t="str">
        <f>IF(MEBBaseTableData!AG18="","",IF(AF$1="Enthalpy",MEBBaseTableData!AG18*$B$47+$C$47,IF(AF$1="Temp",MEBBaseTableData!AG18*SlopeTemp+InterTemp,MEBBaseTableData!AG18*$B$46+$C$46)))</f>
        <v/>
      </c>
      <c r="AG17" s="18" t="str">
        <f>IF(MEBBaseTableData!AH18="","",IF(AG$1="Enthalpy",MEBBaseTableData!AH18*$B$47+$C$47,IF(AG$1="Temp",MEBBaseTableData!AH18*SlopeTemp+InterTemp,MEBBaseTableData!AH18*$B$46+$C$46)))</f>
        <v/>
      </c>
      <c r="AH17" s="18" t="str">
        <f>IF(MEBBaseTableData!AI18="","",IF(AH$1="Enthalpy",MEBBaseTableData!AI18*$B$47+$C$47,IF(AH$1="Temp",MEBBaseTableData!AI18*SlopeTemp+InterTemp,MEBBaseTableData!AI18*$B$46+$C$46)))</f>
        <v/>
      </c>
      <c r="AI17" s="18" t="str">
        <f>IF(MEBBaseTableData!AJ18="","",IF(AI$1="Enthalpy",MEBBaseTableData!AJ18*$B$47+$C$47,IF(AI$1="Temp",MEBBaseTableData!AJ18*SlopeTemp+InterTemp,MEBBaseTableData!AJ18*$B$46+$C$46)))</f>
        <v/>
      </c>
      <c r="AJ17" s="18" t="str">
        <f>IF(MEBBaseTableData!AK18="","",IF(AJ$1="Enthalpy",MEBBaseTableData!AK18*$B$47+$C$47,IF(AJ$1="Temp",MEBBaseTableData!AK18*SlopeTemp+InterTemp,MEBBaseTableData!AK18*$B$46+$C$46)))</f>
        <v/>
      </c>
    </row>
    <row r="18" spans="1:36" x14ac:dyDescent="0.15">
      <c r="A18" s="13" t="str">
        <f>IF(MEBBaseTableData!A19="","",MEBBaseTableData!A19)</f>
        <v/>
      </c>
      <c r="B18" s="18" t="str">
        <f>IF(MEBBaseTableData!C19="","",IF(B$1="Enthalpy",MEBBaseTableData!C19*$B$47+$C$47,IF(B$1="Temp",MEBBaseTableData!C19*SlopeTemp+InterTemp,MEBBaseTableData!C19*$B$46+$C$46)))</f>
        <v/>
      </c>
      <c r="C18" s="18" t="str">
        <f>IF(MEBBaseTableData!D19="","",IF(C$1="Enthalpy",MEBBaseTableData!D19*$B$47+$C$47,IF(C$1="Temp",MEBBaseTableData!D19*SlopeTemp+InterTemp,MEBBaseTableData!D19*$B$46+$C$46)))</f>
        <v/>
      </c>
      <c r="D18" s="18" t="str">
        <f>IF(MEBBaseTableData!E19="","",IF(D$1="Enthalpy",MEBBaseTableData!E19*$B$47+$C$47,IF(D$1="Temp",MEBBaseTableData!E19*SlopeTemp+InterTemp,MEBBaseTableData!E19*$B$46+$C$46)))</f>
        <v/>
      </c>
      <c r="E18" s="18" t="str">
        <f>IF(MEBBaseTableData!F19="","",IF(E$1="Enthalpy",MEBBaseTableData!F19*$B$47+$C$47,IF(E$1="Temp",MEBBaseTableData!F19*SlopeTemp+InterTemp,MEBBaseTableData!F19*$B$46+$C$46)))</f>
        <v/>
      </c>
      <c r="F18" s="18" t="str">
        <f>IF(MEBBaseTableData!G19="","",IF(F$1="Enthalpy",MEBBaseTableData!G19*$B$47+$C$47,IF(F$1="Temp",MEBBaseTableData!G19*SlopeTemp+InterTemp,MEBBaseTableData!G19*$B$46+$C$46)))</f>
        <v/>
      </c>
      <c r="G18" s="18" t="str">
        <f>IF(MEBBaseTableData!H19="","",IF(G$1="Enthalpy",MEBBaseTableData!H19*$B$47+$C$47,IF(G$1="Temp",MEBBaseTableData!H19*SlopeTemp+InterTemp,MEBBaseTableData!H19*$B$46+$C$46)))</f>
        <v/>
      </c>
      <c r="H18" s="18" t="str">
        <f>IF(MEBBaseTableData!I19="","",IF(H$1="Enthalpy",MEBBaseTableData!I19*$B$47+$C$47,IF(H$1="Temp",MEBBaseTableData!I19*SlopeTemp+InterTemp,MEBBaseTableData!I19*$B$46+$C$46)))</f>
        <v/>
      </c>
      <c r="I18" s="18" t="str">
        <f>IF(MEBBaseTableData!J19="","",IF(I$1="Enthalpy",MEBBaseTableData!J19*$B$47+$C$47,IF(I$1="Temp",MEBBaseTableData!J19*SlopeTemp+InterTemp,MEBBaseTableData!J19*$B$46+$C$46)))</f>
        <v/>
      </c>
      <c r="J18" s="18" t="str">
        <f>IF(MEBBaseTableData!K19="","",IF(J$1="Enthalpy",MEBBaseTableData!K19*$B$47+$C$47,IF(J$1="Temp",MEBBaseTableData!K19*SlopeTemp+InterTemp,MEBBaseTableData!K19*$B$46+$C$46)))</f>
        <v/>
      </c>
      <c r="K18" s="18" t="str">
        <f>IF(MEBBaseTableData!L19="","",IF(K$1="Enthalpy",MEBBaseTableData!L19*$B$47+$C$47,IF(K$1="Temp",MEBBaseTableData!L19*SlopeTemp+InterTemp,MEBBaseTableData!L19*$B$46+$C$46)))</f>
        <v/>
      </c>
      <c r="L18" s="18" t="str">
        <f>IF(MEBBaseTableData!M19="","",IF(L$1="Enthalpy",MEBBaseTableData!M19*$B$47+$C$47,IF(L$1="Temp",MEBBaseTableData!M19*SlopeTemp+InterTemp,MEBBaseTableData!M19*$B$46+$C$46)))</f>
        <v/>
      </c>
      <c r="M18" s="18" t="str">
        <f>IF(MEBBaseTableData!N19="","",IF(M$1="Enthalpy",MEBBaseTableData!N19*$B$47+$C$47,IF(M$1="Temp",MEBBaseTableData!N19*SlopeTemp+InterTemp,MEBBaseTableData!N19*$B$46+$C$46)))</f>
        <v/>
      </c>
      <c r="N18" s="18" t="str">
        <f>IF(MEBBaseTableData!O19="","",IF(N$1="Enthalpy",MEBBaseTableData!O19*$B$47+$C$47,IF(N$1="Temp",MEBBaseTableData!O19*SlopeTemp+InterTemp,MEBBaseTableData!O19*$B$46+$C$46)))</f>
        <v/>
      </c>
      <c r="O18" s="18" t="str">
        <f>IF(MEBBaseTableData!P19="","",IF(O$1="Enthalpy",MEBBaseTableData!P19*$B$47+$C$47,IF(O$1="Temp",MEBBaseTableData!P19*SlopeTemp+InterTemp,MEBBaseTableData!P19*$B$46+$C$46)))</f>
        <v/>
      </c>
      <c r="P18" s="18" t="str">
        <f>IF(MEBBaseTableData!Q19="","",IF(P$1="Enthalpy",MEBBaseTableData!Q19*$B$47+$C$47,IF(P$1="Temp",MEBBaseTableData!Q19*SlopeTemp+InterTemp,MEBBaseTableData!Q19*$B$46+$C$46)))</f>
        <v/>
      </c>
      <c r="Q18" s="18" t="str">
        <f>IF(MEBBaseTableData!R19="","",IF(Q$1="Enthalpy",MEBBaseTableData!R19*$B$47+$C$47,IF(Q$1="Temp",MEBBaseTableData!R19*SlopeTemp+InterTemp,MEBBaseTableData!R19*$B$46+$C$46)))</f>
        <v/>
      </c>
      <c r="R18" s="18" t="str">
        <f>IF(MEBBaseTableData!S19="","",IF(R$1="Enthalpy",MEBBaseTableData!S19*$B$47+$C$47,IF(R$1="Temp",MEBBaseTableData!S19*SlopeTemp+InterTemp,MEBBaseTableData!S19*$B$46+$C$46)))</f>
        <v/>
      </c>
      <c r="S18" s="18" t="str">
        <f>IF(MEBBaseTableData!T19="","",IF(S$1="Enthalpy",MEBBaseTableData!T19*$B$47+$C$47,IF(S$1="Temp",MEBBaseTableData!T19*SlopeTemp+InterTemp,MEBBaseTableData!T19*$B$46+$C$46)))</f>
        <v/>
      </c>
      <c r="T18" s="18" t="str">
        <f>IF(MEBBaseTableData!U19="","",IF(T$1="Enthalpy",MEBBaseTableData!U19*$B$47+$C$47,IF(T$1="Temp",MEBBaseTableData!U19*SlopeTemp+InterTemp,MEBBaseTableData!U19*$B$46+$C$46)))</f>
        <v/>
      </c>
      <c r="U18" s="18" t="str">
        <f>IF(MEBBaseTableData!V19="","",IF(U$1="Enthalpy",MEBBaseTableData!V19*$B$47+$C$47,IF(U$1="Temp",MEBBaseTableData!V19*SlopeTemp+InterTemp,MEBBaseTableData!V19*$B$46+$C$46)))</f>
        <v/>
      </c>
      <c r="V18" s="18" t="str">
        <f>IF(MEBBaseTableData!W19="","",IF(V$1="Enthalpy",MEBBaseTableData!W19*$B$47+$C$47,IF(V$1="Temp",MEBBaseTableData!W19*SlopeTemp+InterTemp,MEBBaseTableData!W19*$B$46+$C$46)))</f>
        <v/>
      </c>
      <c r="W18" s="18" t="str">
        <f>IF(MEBBaseTableData!X19="","",IF(W$1="Enthalpy",MEBBaseTableData!X19*$B$47+$C$47,IF(W$1="Temp",MEBBaseTableData!X19*SlopeTemp+InterTemp,MEBBaseTableData!X19*$B$46+$C$46)))</f>
        <v/>
      </c>
      <c r="X18" s="18" t="str">
        <f>IF(MEBBaseTableData!Y19="","",IF(X$1="Enthalpy",MEBBaseTableData!Y19*$B$47+$C$47,IF(X$1="Temp",MEBBaseTableData!Y19*SlopeTemp+InterTemp,MEBBaseTableData!Y19*$B$46+$C$46)))</f>
        <v/>
      </c>
      <c r="Y18" s="18" t="str">
        <f>IF(MEBBaseTableData!Z19="","",IF(Y$1="Enthalpy",MEBBaseTableData!Z19*$B$47+$C$47,IF(Y$1="Temp",MEBBaseTableData!Z19*SlopeTemp+InterTemp,MEBBaseTableData!Z19*$B$46+$C$46)))</f>
        <v/>
      </c>
      <c r="Z18" s="18" t="str">
        <f>IF(MEBBaseTableData!AA19="","",IF(Z$1="Enthalpy",MEBBaseTableData!AA19*$B$47+$C$47,IF(Z$1="Temp",MEBBaseTableData!AA19*SlopeTemp+InterTemp,MEBBaseTableData!AA19*$B$46+$C$46)))</f>
        <v/>
      </c>
      <c r="AA18" s="18" t="str">
        <f>IF(MEBBaseTableData!AB19="","",IF(AA$1="Enthalpy",MEBBaseTableData!AB19*$B$47+$C$47,IF(AA$1="Temp",MEBBaseTableData!AB19*SlopeTemp+InterTemp,MEBBaseTableData!AB19*$B$46+$C$46)))</f>
        <v/>
      </c>
      <c r="AB18" s="18" t="str">
        <f>IF(MEBBaseTableData!AC19="","",IF(AB$1="Enthalpy",MEBBaseTableData!AC19*$B$47+$C$47,IF(AB$1="Temp",MEBBaseTableData!AC19*SlopeTemp+InterTemp,MEBBaseTableData!AC19*$B$46+$C$46)))</f>
        <v/>
      </c>
      <c r="AC18" s="18" t="str">
        <f>IF(MEBBaseTableData!AD19="","",IF(AC$1="Enthalpy",MEBBaseTableData!AD19*$B$47+$C$47,IF(AC$1="Temp",MEBBaseTableData!AD19*SlopeTemp+InterTemp,MEBBaseTableData!AD19*$B$46+$C$46)))</f>
        <v/>
      </c>
      <c r="AD18" s="18" t="str">
        <f>IF(MEBBaseTableData!AE19="","",IF(AD$1="Enthalpy",MEBBaseTableData!AE19*$B$47+$C$47,IF(AD$1="Temp",MEBBaseTableData!AE19*SlopeTemp+InterTemp,MEBBaseTableData!AE19*$B$46+$C$46)))</f>
        <v/>
      </c>
      <c r="AE18" s="18" t="str">
        <f>IF(MEBBaseTableData!AF19="","",IF(AE$1="Enthalpy",MEBBaseTableData!AF19*$B$47+$C$47,IF(AE$1="Temp",MEBBaseTableData!AF19*SlopeTemp+InterTemp,MEBBaseTableData!AF19*$B$46+$C$46)))</f>
        <v/>
      </c>
      <c r="AF18" s="18" t="str">
        <f>IF(MEBBaseTableData!AG19="","",IF(AF$1="Enthalpy",MEBBaseTableData!AG19*$B$47+$C$47,IF(AF$1="Temp",MEBBaseTableData!AG19*SlopeTemp+InterTemp,MEBBaseTableData!AG19*$B$46+$C$46)))</f>
        <v/>
      </c>
      <c r="AG18" s="18" t="str">
        <f>IF(MEBBaseTableData!AH19="","",IF(AG$1="Enthalpy",MEBBaseTableData!AH19*$B$47+$C$47,IF(AG$1="Temp",MEBBaseTableData!AH19*SlopeTemp+InterTemp,MEBBaseTableData!AH19*$B$46+$C$46)))</f>
        <v/>
      </c>
      <c r="AH18" s="18" t="str">
        <f>IF(MEBBaseTableData!AI19="","",IF(AH$1="Enthalpy",MEBBaseTableData!AI19*$B$47+$C$47,IF(AH$1="Temp",MEBBaseTableData!AI19*SlopeTemp+InterTemp,MEBBaseTableData!AI19*$B$46+$C$46)))</f>
        <v/>
      </c>
      <c r="AI18" s="18" t="str">
        <f>IF(MEBBaseTableData!AJ19="","",IF(AI$1="Enthalpy",MEBBaseTableData!AJ19*$B$47+$C$47,IF(AI$1="Temp",MEBBaseTableData!AJ19*SlopeTemp+InterTemp,MEBBaseTableData!AJ19*$B$46+$C$46)))</f>
        <v/>
      </c>
      <c r="AJ18" s="18" t="str">
        <f>IF(MEBBaseTableData!AK19="","",IF(AJ$1="Enthalpy",MEBBaseTableData!AK19*$B$47+$C$47,IF(AJ$1="Temp",MEBBaseTableData!AK19*SlopeTemp+InterTemp,MEBBaseTableData!AK19*$B$46+$C$46)))</f>
        <v/>
      </c>
    </row>
    <row r="19" spans="1:36" x14ac:dyDescent="0.15">
      <c r="A19" s="13" t="str">
        <f>IF(MEBBaseTableData!A20="","",MEBBaseTableData!A20)</f>
        <v/>
      </c>
      <c r="B19" s="18" t="str">
        <f>IF(MEBBaseTableData!C20="","",IF(B$1="Enthalpy",MEBBaseTableData!C20*$B$47+$C$47,IF(B$1="Temp",MEBBaseTableData!C20*SlopeTemp+InterTemp,MEBBaseTableData!C20*$B$46+$C$46)))</f>
        <v/>
      </c>
      <c r="C19" s="18" t="str">
        <f>IF(MEBBaseTableData!D20="","",IF(C$1="Enthalpy",MEBBaseTableData!D20*$B$47+$C$47,IF(C$1="Temp",MEBBaseTableData!D20*SlopeTemp+InterTemp,MEBBaseTableData!D20*$B$46+$C$46)))</f>
        <v/>
      </c>
      <c r="D19" s="18" t="str">
        <f>IF(MEBBaseTableData!E20="","",IF(D$1="Enthalpy",MEBBaseTableData!E20*$B$47+$C$47,IF(D$1="Temp",MEBBaseTableData!E20*SlopeTemp+InterTemp,MEBBaseTableData!E20*$B$46+$C$46)))</f>
        <v/>
      </c>
      <c r="E19" s="18" t="str">
        <f>IF(MEBBaseTableData!F20="","",IF(E$1="Enthalpy",MEBBaseTableData!F20*$B$47+$C$47,IF(E$1="Temp",MEBBaseTableData!F20*SlopeTemp+InterTemp,MEBBaseTableData!F20*$B$46+$C$46)))</f>
        <v/>
      </c>
      <c r="F19" s="18" t="str">
        <f>IF(MEBBaseTableData!G20="","",IF(F$1="Enthalpy",MEBBaseTableData!G20*$B$47+$C$47,IF(F$1="Temp",MEBBaseTableData!G20*SlopeTemp+InterTemp,MEBBaseTableData!G20*$B$46+$C$46)))</f>
        <v/>
      </c>
      <c r="G19" s="18" t="str">
        <f>IF(MEBBaseTableData!H20="","",IF(G$1="Enthalpy",MEBBaseTableData!H20*$B$47+$C$47,IF(G$1="Temp",MEBBaseTableData!H20*SlopeTemp+InterTemp,MEBBaseTableData!H20*$B$46+$C$46)))</f>
        <v/>
      </c>
      <c r="H19" s="18" t="str">
        <f>IF(MEBBaseTableData!I20="","",IF(H$1="Enthalpy",MEBBaseTableData!I20*$B$47+$C$47,IF(H$1="Temp",MEBBaseTableData!I20*SlopeTemp+InterTemp,MEBBaseTableData!I20*$B$46+$C$46)))</f>
        <v/>
      </c>
      <c r="I19" s="18" t="str">
        <f>IF(MEBBaseTableData!J20="","",IF(I$1="Enthalpy",MEBBaseTableData!J20*$B$47+$C$47,IF(I$1="Temp",MEBBaseTableData!J20*SlopeTemp+InterTemp,MEBBaseTableData!J20*$B$46+$C$46)))</f>
        <v/>
      </c>
      <c r="J19" s="18" t="str">
        <f>IF(MEBBaseTableData!K20="","",IF(J$1="Enthalpy",MEBBaseTableData!K20*$B$47+$C$47,IF(J$1="Temp",MEBBaseTableData!K20*SlopeTemp+InterTemp,MEBBaseTableData!K20*$B$46+$C$46)))</f>
        <v/>
      </c>
      <c r="K19" s="18" t="str">
        <f>IF(MEBBaseTableData!L20="","",IF(K$1="Enthalpy",MEBBaseTableData!L20*$B$47+$C$47,IF(K$1="Temp",MEBBaseTableData!L20*SlopeTemp+InterTemp,MEBBaseTableData!L20*$B$46+$C$46)))</f>
        <v/>
      </c>
      <c r="L19" s="18" t="str">
        <f>IF(MEBBaseTableData!M20="","",IF(L$1="Enthalpy",MEBBaseTableData!M20*$B$47+$C$47,IF(L$1="Temp",MEBBaseTableData!M20*SlopeTemp+InterTemp,MEBBaseTableData!M20*$B$46+$C$46)))</f>
        <v/>
      </c>
      <c r="M19" s="18" t="str">
        <f>IF(MEBBaseTableData!N20="","",IF(M$1="Enthalpy",MEBBaseTableData!N20*$B$47+$C$47,IF(M$1="Temp",MEBBaseTableData!N20*SlopeTemp+InterTemp,MEBBaseTableData!N20*$B$46+$C$46)))</f>
        <v/>
      </c>
      <c r="N19" s="18" t="str">
        <f>IF(MEBBaseTableData!O20="","",IF(N$1="Enthalpy",MEBBaseTableData!O20*$B$47+$C$47,IF(N$1="Temp",MEBBaseTableData!O20*SlopeTemp+InterTemp,MEBBaseTableData!O20*$B$46+$C$46)))</f>
        <v/>
      </c>
      <c r="O19" s="18" t="str">
        <f>IF(MEBBaseTableData!P20="","",IF(O$1="Enthalpy",MEBBaseTableData!P20*$B$47+$C$47,IF(O$1="Temp",MEBBaseTableData!P20*SlopeTemp+InterTemp,MEBBaseTableData!P20*$B$46+$C$46)))</f>
        <v/>
      </c>
      <c r="P19" s="18" t="str">
        <f>IF(MEBBaseTableData!Q20="","",IF(P$1="Enthalpy",MEBBaseTableData!Q20*$B$47+$C$47,IF(P$1="Temp",MEBBaseTableData!Q20*SlopeTemp+InterTemp,MEBBaseTableData!Q20*$B$46+$C$46)))</f>
        <v/>
      </c>
      <c r="Q19" s="18" t="str">
        <f>IF(MEBBaseTableData!R20="","",IF(Q$1="Enthalpy",MEBBaseTableData!R20*$B$47+$C$47,IF(Q$1="Temp",MEBBaseTableData!R20*SlopeTemp+InterTemp,MEBBaseTableData!R20*$B$46+$C$46)))</f>
        <v/>
      </c>
      <c r="R19" s="18" t="str">
        <f>IF(MEBBaseTableData!S20="","",IF(R$1="Enthalpy",MEBBaseTableData!S20*$B$47+$C$47,IF(R$1="Temp",MEBBaseTableData!S20*SlopeTemp+InterTemp,MEBBaseTableData!S20*$B$46+$C$46)))</f>
        <v/>
      </c>
      <c r="S19" s="18" t="str">
        <f>IF(MEBBaseTableData!T20="","",IF(S$1="Enthalpy",MEBBaseTableData!T20*$B$47+$C$47,IF(S$1="Temp",MEBBaseTableData!T20*SlopeTemp+InterTemp,MEBBaseTableData!T20*$B$46+$C$46)))</f>
        <v/>
      </c>
      <c r="T19" s="18" t="str">
        <f>IF(MEBBaseTableData!U20="","",IF(T$1="Enthalpy",MEBBaseTableData!U20*$B$47+$C$47,IF(T$1="Temp",MEBBaseTableData!U20*SlopeTemp+InterTemp,MEBBaseTableData!U20*$B$46+$C$46)))</f>
        <v/>
      </c>
      <c r="U19" s="18" t="str">
        <f>IF(MEBBaseTableData!V20="","",IF(U$1="Enthalpy",MEBBaseTableData!V20*$B$47+$C$47,IF(U$1="Temp",MEBBaseTableData!V20*SlopeTemp+InterTemp,MEBBaseTableData!V20*$B$46+$C$46)))</f>
        <v/>
      </c>
      <c r="V19" s="18" t="str">
        <f>IF(MEBBaseTableData!W20="","",IF(V$1="Enthalpy",MEBBaseTableData!W20*$B$47+$C$47,IF(V$1="Temp",MEBBaseTableData!W20*SlopeTemp+InterTemp,MEBBaseTableData!W20*$B$46+$C$46)))</f>
        <v/>
      </c>
      <c r="W19" s="18" t="str">
        <f>IF(MEBBaseTableData!X20="","",IF(W$1="Enthalpy",MEBBaseTableData!X20*$B$47+$C$47,IF(W$1="Temp",MEBBaseTableData!X20*SlopeTemp+InterTemp,MEBBaseTableData!X20*$B$46+$C$46)))</f>
        <v/>
      </c>
      <c r="X19" s="18" t="str">
        <f>IF(MEBBaseTableData!Y20="","",IF(X$1="Enthalpy",MEBBaseTableData!Y20*$B$47+$C$47,IF(X$1="Temp",MEBBaseTableData!Y20*SlopeTemp+InterTemp,MEBBaseTableData!Y20*$B$46+$C$46)))</f>
        <v/>
      </c>
      <c r="Y19" s="18" t="str">
        <f>IF(MEBBaseTableData!Z20="","",IF(Y$1="Enthalpy",MEBBaseTableData!Z20*$B$47+$C$47,IF(Y$1="Temp",MEBBaseTableData!Z20*SlopeTemp+InterTemp,MEBBaseTableData!Z20*$B$46+$C$46)))</f>
        <v/>
      </c>
      <c r="Z19" s="18" t="str">
        <f>IF(MEBBaseTableData!AA20="","",IF(Z$1="Enthalpy",MEBBaseTableData!AA20*$B$47+$C$47,IF(Z$1="Temp",MEBBaseTableData!AA20*SlopeTemp+InterTemp,MEBBaseTableData!AA20*$B$46+$C$46)))</f>
        <v/>
      </c>
      <c r="AA19" s="18" t="str">
        <f>IF(MEBBaseTableData!AB20="","",IF(AA$1="Enthalpy",MEBBaseTableData!AB20*$B$47+$C$47,IF(AA$1="Temp",MEBBaseTableData!AB20*SlopeTemp+InterTemp,MEBBaseTableData!AB20*$B$46+$C$46)))</f>
        <v/>
      </c>
      <c r="AB19" s="18" t="str">
        <f>IF(MEBBaseTableData!AC20="","",IF(AB$1="Enthalpy",MEBBaseTableData!AC20*$B$47+$C$47,IF(AB$1="Temp",MEBBaseTableData!AC20*SlopeTemp+InterTemp,MEBBaseTableData!AC20*$B$46+$C$46)))</f>
        <v/>
      </c>
      <c r="AC19" s="18" t="str">
        <f>IF(MEBBaseTableData!AD20="","",IF(AC$1="Enthalpy",MEBBaseTableData!AD20*$B$47+$C$47,IF(AC$1="Temp",MEBBaseTableData!AD20*SlopeTemp+InterTemp,MEBBaseTableData!AD20*$B$46+$C$46)))</f>
        <v/>
      </c>
      <c r="AD19" s="18" t="str">
        <f>IF(MEBBaseTableData!AE20="","",IF(AD$1="Enthalpy",MEBBaseTableData!AE20*$B$47+$C$47,IF(AD$1="Temp",MEBBaseTableData!AE20*SlopeTemp+InterTemp,MEBBaseTableData!AE20*$B$46+$C$46)))</f>
        <v/>
      </c>
      <c r="AE19" s="18" t="str">
        <f>IF(MEBBaseTableData!AF20="","",IF(AE$1="Enthalpy",MEBBaseTableData!AF20*$B$47+$C$47,IF(AE$1="Temp",MEBBaseTableData!AF20*SlopeTemp+InterTemp,MEBBaseTableData!AF20*$B$46+$C$46)))</f>
        <v/>
      </c>
      <c r="AF19" s="18" t="str">
        <f>IF(MEBBaseTableData!AG20="","",IF(AF$1="Enthalpy",MEBBaseTableData!AG20*$B$47+$C$47,IF(AF$1="Temp",MEBBaseTableData!AG20*SlopeTemp+InterTemp,MEBBaseTableData!AG20*$B$46+$C$46)))</f>
        <v/>
      </c>
      <c r="AG19" s="18" t="str">
        <f>IF(MEBBaseTableData!AH20="","",IF(AG$1="Enthalpy",MEBBaseTableData!AH20*$B$47+$C$47,IF(AG$1="Temp",MEBBaseTableData!AH20*SlopeTemp+InterTemp,MEBBaseTableData!AH20*$B$46+$C$46)))</f>
        <v/>
      </c>
      <c r="AH19" s="18" t="str">
        <f>IF(MEBBaseTableData!AI20="","",IF(AH$1="Enthalpy",MEBBaseTableData!AI20*$B$47+$C$47,IF(AH$1="Temp",MEBBaseTableData!AI20*SlopeTemp+InterTemp,MEBBaseTableData!AI20*$B$46+$C$46)))</f>
        <v/>
      </c>
      <c r="AI19" s="18" t="str">
        <f>IF(MEBBaseTableData!AJ20="","",IF(AI$1="Enthalpy",MEBBaseTableData!AJ20*$B$47+$C$47,IF(AI$1="Temp",MEBBaseTableData!AJ20*SlopeTemp+InterTemp,MEBBaseTableData!AJ20*$B$46+$C$46)))</f>
        <v/>
      </c>
      <c r="AJ19" s="18" t="str">
        <f>IF(MEBBaseTableData!AK20="","",IF(AJ$1="Enthalpy",MEBBaseTableData!AK20*$B$47+$C$47,IF(AJ$1="Temp",MEBBaseTableData!AK20*SlopeTemp+InterTemp,MEBBaseTableData!AK20*$B$46+$C$46)))</f>
        <v/>
      </c>
    </row>
    <row r="20" spans="1:36" x14ac:dyDescent="0.15">
      <c r="A20" s="13" t="str">
        <f>IF(MEBBaseTableData!A21="","",MEBBaseTableData!A21)</f>
        <v/>
      </c>
      <c r="B20" s="18" t="str">
        <f>IF(MEBBaseTableData!C21="","",IF(B$1="Enthalpy",MEBBaseTableData!C21*$B$47+$C$47,IF(B$1="Temp",MEBBaseTableData!C21*SlopeTemp+InterTemp,MEBBaseTableData!C21*$B$46+$C$46)))</f>
        <v/>
      </c>
      <c r="C20" s="18" t="str">
        <f>IF(MEBBaseTableData!D21="","",IF(C$1="Enthalpy",MEBBaseTableData!D21*$B$47+$C$47,IF(C$1="Temp",MEBBaseTableData!D21*SlopeTemp+InterTemp,MEBBaseTableData!D21*$B$46+$C$46)))</f>
        <v/>
      </c>
      <c r="D20" s="18" t="str">
        <f>IF(MEBBaseTableData!E21="","",IF(D$1="Enthalpy",MEBBaseTableData!E21*$B$47+$C$47,IF(D$1="Temp",MEBBaseTableData!E21*SlopeTemp+InterTemp,MEBBaseTableData!E21*$B$46+$C$46)))</f>
        <v/>
      </c>
      <c r="E20" s="18" t="str">
        <f>IF(MEBBaseTableData!F21="","",IF(E$1="Enthalpy",MEBBaseTableData!F21*$B$47+$C$47,IF(E$1="Temp",MEBBaseTableData!F21*SlopeTemp+InterTemp,MEBBaseTableData!F21*$B$46+$C$46)))</f>
        <v/>
      </c>
      <c r="F20" s="18" t="str">
        <f>IF(MEBBaseTableData!G21="","",IF(F$1="Enthalpy",MEBBaseTableData!G21*$B$47+$C$47,IF(F$1="Temp",MEBBaseTableData!G21*SlopeTemp+InterTemp,MEBBaseTableData!G21*$B$46+$C$46)))</f>
        <v/>
      </c>
      <c r="G20" s="18" t="str">
        <f>IF(MEBBaseTableData!H21="","",IF(G$1="Enthalpy",MEBBaseTableData!H21*$B$47+$C$47,IF(G$1="Temp",MEBBaseTableData!H21*SlopeTemp+InterTemp,MEBBaseTableData!H21*$B$46+$C$46)))</f>
        <v/>
      </c>
      <c r="H20" s="18" t="str">
        <f>IF(MEBBaseTableData!I21="","",IF(H$1="Enthalpy",MEBBaseTableData!I21*$B$47+$C$47,IF(H$1="Temp",MEBBaseTableData!I21*SlopeTemp+InterTemp,MEBBaseTableData!I21*$B$46+$C$46)))</f>
        <v/>
      </c>
      <c r="I20" s="18" t="str">
        <f>IF(MEBBaseTableData!J21="","",IF(I$1="Enthalpy",MEBBaseTableData!J21*$B$47+$C$47,IF(I$1="Temp",MEBBaseTableData!J21*SlopeTemp+InterTemp,MEBBaseTableData!J21*$B$46+$C$46)))</f>
        <v/>
      </c>
      <c r="J20" s="18" t="str">
        <f>IF(MEBBaseTableData!K21="","",IF(J$1="Enthalpy",MEBBaseTableData!K21*$B$47+$C$47,IF(J$1="Temp",MEBBaseTableData!K21*SlopeTemp+InterTemp,MEBBaseTableData!K21*$B$46+$C$46)))</f>
        <v/>
      </c>
      <c r="K20" s="18" t="str">
        <f>IF(MEBBaseTableData!L21="","",IF(K$1="Enthalpy",MEBBaseTableData!L21*$B$47+$C$47,IF(K$1="Temp",MEBBaseTableData!L21*SlopeTemp+InterTemp,MEBBaseTableData!L21*$B$46+$C$46)))</f>
        <v/>
      </c>
      <c r="L20" s="18" t="str">
        <f>IF(MEBBaseTableData!M21="","",IF(L$1="Enthalpy",MEBBaseTableData!M21*$B$47+$C$47,IF(L$1="Temp",MEBBaseTableData!M21*SlopeTemp+InterTemp,MEBBaseTableData!M21*$B$46+$C$46)))</f>
        <v/>
      </c>
      <c r="M20" s="18" t="str">
        <f>IF(MEBBaseTableData!N21="","",IF(M$1="Enthalpy",MEBBaseTableData!N21*$B$47+$C$47,IF(M$1="Temp",MEBBaseTableData!N21*SlopeTemp+InterTemp,MEBBaseTableData!N21*$B$46+$C$46)))</f>
        <v/>
      </c>
      <c r="N20" s="18" t="str">
        <f>IF(MEBBaseTableData!O21="","",IF(N$1="Enthalpy",MEBBaseTableData!O21*$B$47+$C$47,IF(N$1="Temp",MEBBaseTableData!O21*SlopeTemp+InterTemp,MEBBaseTableData!O21*$B$46+$C$46)))</f>
        <v/>
      </c>
      <c r="O20" s="18" t="str">
        <f>IF(MEBBaseTableData!P21="","",IF(O$1="Enthalpy",MEBBaseTableData!P21*$B$47+$C$47,IF(O$1="Temp",MEBBaseTableData!P21*SlopeTemp+InterTemp,MEBBaseTableData!P21*$B$46+$C$46)))</f>
        <v/>
      </c>
      <c r="P20" s="18" t="str">
        <f>IF(MEBBaseTableData!Q21="","",IF(P$1="Enthalpy",MEBBaseTableData!Q21*$B$47+$C$47,IF(P$1="Temp",MEBBaseTableData!Q21*SlopeTemp+InterTemp,MEBBaseTableData!Q21*$B$46+$C$46)))</f>
        <v/>
      </c>
      <c r="Q20" s="18" t="str">
        <f>IF(MEBBaseTableData!R21="","",IF(Q$1="Enthalpy",MEBBaseTableData!R21*$B$47+$C$47,IF(Q$1="Temp",MEBBaseTableData!R21*SlopeTemp+InterTemp,MEBBaseTableData!R21*$B$46+$C$46)))</f>
        <v/>
      </c>
      <c r="R20" s="18" t="str">
        <f>IF(MEBBaseTableData!S21="","",IF(R$1="Enthalpy",MEBBaseTableData!S21*$B$47+$C$47,IF(R$1="Temp",MEBBaseTableData!S21*SlopeTemp+InterTemp,MEBBaseTableData!S21*$B$46+$C$46)))</f>
        <v/>
      </c>
      <c r="S20" s="18" t="str">
        <f>IF(MEBBaseTableData!T21="","",IF(S$1="Enthalpy",MEBBaseTableData!T21*$B$47+$C$47,IF(S$1="Temp",MEBBaseTableData!T21*SlopeTemp+InterTemp,MEBBaseTableData!T21*$B$46+$C$46)))</f>
        <v/>
      </c>
      <c r="T20" s="18" t="str">
        <f>IF(MEBBaseTableData!U21="","",IF(T$1="Enthalpy",MEBBaseTableData!U21*$B$47+$C$47,IF(T$1="Temp",MEBBaseTableData!U21*SlopeTemp+InterTemp,MEBBaseTableData!U21*$B$46+$C$46)))</f>
        <v/>
      </c>
      <c r="U20" s="18" t="str">
        <f>IF(MEBBaseTableData!V21="","",IF(U$1="Enthalpy",MEBBaseTableData!V21*$B$47+$C$47,IF(U$1="Temp",MEBBaseTableData!V21*SlopeTemp+InterTemp,MEBBaseTableData!V21*$B$46+$C$46)))</f>
        <v/>
      </c>
      <c r="V20" s="18" t="str">
        <f>IF(MEBBaseTableData!W21="","",IF(V$1="Enthalpy",MEBBaseTableData!W21*$B$47+$C$47,IF(V$1="Temp",MEBBaseTableData!W21*SlopeTemp+InterTemp,MEBBaseTableData!W21*$B$46+$C$46)))</f>
        <v/>
      </c>
      <c r="W20" s="18" t="str">
        <f>IF(MEBBaseTableData!X21="","",IF(W$1="Enthalpy",MEBBaseTableData!X21*$B$47+$C$47,IF(W$1="Temp",MEBBaseTableData!X21*SlopeTemp+InterTemp,MEBBaseTableData!X21*$B$46+$C$46)))</f>
        <v/>
      </c>
      <c r="X20" s="18" t="str">
        <f>IF(MEBBaseTableData!Y21="","",IF(X$1="Enthalpy",MEBBaseTableData!Y21*$B$47+$C$47,IF(X$1="Temp",MEBBaseTableData!Y21*SlopeTemp+InterTemp,MEBBaseTableData!Y21*$B$46+$C$46)))</f>
        <v/>
      </c>
      <c r="Y20" s="18" t="str">
        <f>IF(MEBBaseTableData!Z21="","",IF(Y$1="Enthalpy",MEBBaseTableData!Z21*$B$47+$C$47,IF(Y$1="Temp",MEBBaseTableData!Z21*SlopeTemp+InterTemp,MEBBaseTableData!Z21*$B$46+$C$46)))</f>
        <v/>
      </c>
      <c r="Z20" s="18" t="str">
        <f>IF(MEBBaseTableData!AA21="","",IF(Z$1="Enthalpy",MEBBaseTableData!AA21*$B$47+$C$47,IF(Z$1="Temp",MEBBaseTableData!AA21*SlopeTemp+InterTemp,MEBBaseTableData!AA21*$B$46+$C$46)))</f>
        <v/>
      </c>
      <c r="AA20" s="18" t="str">
        <f>IF(MEBBaseTableData!AB21="","",IF(AA$1="Enthalpy",MEBBaseTableData!AB21*$B$47+$C$47,IF(AA$1="Temp",MEBBaseTableData!AB21*SlopeTemp+InterTemp,MEBBaseTableData!AB21*$B$46+$C$46)))</f>
        <v/>
      </c>
      <c r="AB20" s="18" t="str">
        <f>IF(MEBBaseTableData!AC21="","",IF(AB$1="Enthalpy",MEBBaseTableData!AC21*$B$47+$C$47,IF(AB$1="Temp",MEBBaseTableData!AC21*SlopeTemp+InterTemp,MEBBaseTableData!AC21*$B$46+$C$46)))</f>
        <v/>
      </c>
      <c r="AC20" s="18" t="str">
        <f>IF(MEBBaseTableData!AD21="","",IF(AC$1="Enthalpy",MEBBaseTableData!AD21*$B$47+$C$47,IF(AC$1="Temp",MEBBaseTableData!AD21*SlopeTemp+InterTemp,MEBBaseTableData!AD21*$B$46+$C$46)))</f>
        <v/>
      </c>
      <c r="AD20" s="18" t="str">
        <f>IF(MEBBaseTableData!AE21="","",IF(AD$1="Enthalpy",MEBBaseTableData!AE21*$B$47+$C$47,IF(AD$1="Temp",MEBBaseTableData!AE21*SlopeTemp+InterTemp,MEBBaseTableData!AE21*$B$46+$C$46)))</f>
        <v/>
      </c>
      <c r="AE20" s="18" t="str">
        <f>IF(MEBBaseTableData!AF21="","",IF(AE$1="Enthalpy",MEBBaseTableData!AF21*$B$47+$C$47,IF(AE$1="Temp",MEBBaseTableData!AF21*SlopeTemp+InterTemp,MEBBaseTableData!AF21*$B$46+$C$46)))</f>
        <v/>
      </c>
      <c r="AF20" s="18" t="str">
        <f>IF(MEBBaseTableData!AG21="","",IF(AF$1="Enthalpy",MEBBaseTableData!AG21*$B$47+$C$47,IF(AF$1="Temp",MEBBaseTableData!AG21*SlopeTemp+InterTemp,MEBBaseTableData!AG21*$B$46+$C$46)))</f>
        <v/>
      </c>
      <c r="AG20" s="18" t="str">
        <f>IF(MEBBaseTableData!AH21="","",IF(AG$1="Enthalpy",MEBBaseTableData!AH21*$B$47+$C$47,IF(AG$1="Temp",MEBBaseTableData!AH21*SlopeTemp+InterTemp,MEBBaseTableData!AH21*$B$46+$C$46)))</f>
        <v/>
      </c>
      <c r="AH20" s="18" t="str">
        <f>IF(MEBBaseTableData!AI21="","",IF(AH$1="Enthalpy",MEBBaseTableData!AI21*$B$47+$C$47,IF(AH$1="Temp",MEBBaseTableData!AI21*SlopeTemp+InterTemp,MEBBaseTableData!AI21*$B$46+$C$46)))</f>
        <v/>
      </c>
      <c r="AI20" s="18" t="str">
        <f>IF(MEBBaseTableData!AJ21="","",IF(AI$1="Enthalpy",MEBBaseTableData!AJ21*$B$47+$C$47,IF(AI$1="Temp",MEBBaseTableData!AJ21*SlopeTemp+InterTemp,MEBBaseTableData!AJ21*$B$46+$C$46)))</f>
        <v/>
      </c>
      <c r="AJ20" s="18" t="str">
        <f>IF(MEBBaseTableData!AK21="","",IF(AJ$1="Enthalpy",MEBBaseTableData!AK21*$B$47+$C$47,IF(AJ$1="Temp",MEBBaseTableData!AK21*SlopeTemp+InterTemp,MEBBaseTableData!AK21*$B$46+$C$46)))</f>
        <v/>
      </c>
    </row>
    <row r="21" spans="1:36" x14ac:dyDescent="0.15">
      <c r="A21" s="13" t="str">
        <f>IF(MEBBaseTableData!A22="","",MEBBaseTableData!A22)</f>
        <v/>
      </c>
      <c r="B21" s="18" t="str">
        <f>IF(MEBBaseTableData!C22="","",IF(B$1="Enthalpy",MEBBaseTableData!C22*$B$47+$C$47,IF(B$1="Temp",MEBBaseTableData!C22*SlopeTemp+InterTemp,MEBBaseTableData!C22*$B$46+$C$46)))</f>
        <v/>
      </c>
      <c r="C21" s="18" t="str">
        <f>IF(MEBBaseTableData!D22="","",IF(C$1="Enthalpy",MEBBaseTableData!D22*$B$47+$C$47,IF(C$1="Temp",MEBBaseTableData!D22*SlopeTemp+InterTemp,MEBBaseTableData!D22*$B$46+$C$46)))</f>
        <v/>
      </c>
      <c r="D21" s="18" t="str">
        <f>IF(MEBBaseTableData!E22="","",IF(D$1="Enthalpy",MEBBaseTableData!E22*$B$47+$C$47,IF(D$1="Temp",MEBBaseTableData!E22*SlopeTemp+InterTemp,MEBBaseTableData!E22*$B$46+$C$46)))</f>
        <v/>
      </c>
      <c r="E21" s="18" t="str">
        <f>IF(MEBBaseTableData!F22="","",IF(E$1="Enthalpy",MEBBaseTableData!F22*$B$47+$C$47,IF(E$1="Temp",MEBBaseTableData!F22*SlopeTemp+InterTemp,MEBBaseTableData!F22*$B$46+$C$46)))</f>
        <v/>
      </c>
      <c r="F21" s="18" t="str">
        <f>IF(MEBBaseTableData!G22="","",IF(F$1="Enthalpy",MEBBaseTableData!G22*$B$47+$C$47,IF(F$1="Temp",MEBBaseTableData!G22*SlopeTemp+InterTemp,MEBBaseTableData!G22*$B$46+$C$46)))</f>
        <v/>
      </c>
      <c r="G21" s="18" t="str">
        <f>IF(MEBBaseTableData!H22="","",IF(G$1="Enthalpy",MEBBaseTableData!H22*$B$47+$C$47,IF(G$1="Temp",MEBBaseTableData!H22*SlopeTemp+InterTemp,MEBBaseTableData!H22*$B$46+$C$46)))</f>
        <v/>
      </c>
      <c r="H21" s="18" t="str">
        <f>IF(MEBBaseTableData!I22="","",IF(H$1="Enthalpy",MEBBaseTableData!I22*$B$47+$C$47,IF(H$1="Temp",MEBBaseTableData!I22*SlopeTemp+InterTemp,MEBBaseTableData!I22*$B$46+$C$46)))</f>
        <v/>
      </c>
      <c r="I21" s="18" t="str">
        <f>IF(MEBBaseTableData!J22="","",IF(I$1="Enthalpy",MEBBaseTableData!J22*$B$47+$C$47,IF(I$1="Temp",MEBBaseTableData!J22*SlopeTemp+InterTemp,MEBBaseTableData!J22*$B$46+$C$46)))</f>
        <v/>
      </c>
      <c r="J21" s="18" t="str">
        <f>IF(MEBBaseTableData!K22="","",IF(J$1="Enthalpy",MEBBaseTableData!K22*$B$47+$C$47,IF(J$1="Temp",MEBBaseTableData!K22*SlopeTemp+InterTemp,MEBBaseTableData!K22*$B$46+$C$46)))</f>
        <v/>
      </c>
      <c r="K21" s="18" t="str">
        <f>IF(MEBBaseTableData!L22="","",IF(K$1="Enthalpy",MEBBaseTableData!L22*$B$47+$C$47,IF(K$1="Temp",MEBBaseTableData!L22*SlopeTemp+InterTemp,MEBBaseTableData!L22*$B$46+$C$46)))</f>
        <v/>
      </c>
      <c r="L21" s="18" t="str">
        <f>IF(MEBBaseTableData!M22="","",IF(L$1="Enthalpy",MEBBaseTableData!M22*$B$47+$C$47,IF(L$1="Temp",MEBBaseTableData!M22*SlopeTemp+InterTemp,MEBBaseTableData!M22*$B$46+$C$46)))</f>
        <v/>
      </c>
      <c r="M21" s="18" t="str">
        <f>IF(MEBBaseTableData!N22="","",IF(M$1="Enthalpy",MEBBaseTableData!N22*$B$47+$C$47,IF(M$1="Temp",MEBBaseTableData!N22*SlopeTemp+InterTemp,MEBBaseTableData!N22*$B$46+$C$46)))</f>
        <v/>
      </c>
      <c r="N21" s="18" t="str">
        <f>IF(MEBBaseTableData!O22="","",IF(N$1="Enthalpy",MEBBaseTableData!O22*$B$47+$C$47,IF(N$1="Temp",MEBBaseTableData!O22*SlopeTemp+InterTemp,MEBBaseTableData!O22*$B$46+$C$46)))</f>
        <v/>
      </c>
      <c r="O21" s="18" t="str">
        <f>IF(MEBBaseTableData!P22="","",IF(O$1="Enthalpy",MEBBaseTableData!P22*$B$47+$C$47,IF(O$1="Temp",MEBBaseTableData!P22*SlopeTemp+InterTemp,MEBBaseTableData!P22*$B$46+$C$46)))</f>
        <v/>
      </c>
      <c r="P21" s="18" t="str">
        <f>IF(MEBBaseTableData!Q22="","",IF(P$1="Enthalpy",MEBBaseTableData!Q22*$B$47+$C$47,IF(P$1="Temp",MEBBaseTableData!Q22*SlopeTemp+InterTemp,MEBBaseTableData!Q22*$B$46+$C$46)))</f>
        <v/>
      </c>
      <c r="Q21" s="18" t="str">
        <f>IF(MEBBaseTableData!R22="","",IF(Q$1="Enthalpy",MEBBaseTableData!R22*$B$47+$C$47,IF(Q$1="Temp",MEBBaseTableData!R22*SlopeTemp+InterTemp,MEBBaseTableData!R22*$B$46+$C$46)))</f>
        <v/>
      </c>
      <c r="R21" s="18" t="str">
        <f>IF(MEBBaseTableData!S22="","",IF(R$1="Enthalpy",MEBBaseTableData!S22*$B$47+$C$47,IF(R$1="Temp",MEBBaseTableData!S22*SlopeTemp+InterTemp,MEBBaseTableData!S22*$B$46+$C$46)))</f>
        <v/>
      </c>
      <c r="S21" s="18" t="str">
        <f>IF(MEBBaseTableData!T22="","",IF(S$1="Enthalpy",MEBBaseTableData!T22*$B$47+$C$47,IF(S$1="Temp",MEBBaseTableData!T22*SlopeTemp+InterTemp,MEBBaseTableData!T22*$B$46+$C$46)))</f>
        <v/>
      </c>
      <c r="T21" s="18" t="str">
        <f>IF(MEBBaseTableData!U22="","",IF(T$1="Enthalpy",MEBBaseTableData!U22*$B$47+$C$47,IF(T$1="Temp",MEBBaseTableData!U22*SlopeTemp+InterTemp,MEBBaseTableData!U22*$B$46+$C$46)))</f>
        <v/>
      </c>
      <c r="U21" s="18" t="str">
        <f>IF(MEBBaseTableData!V22="","",IF(U$1="Enthalpy",MEBBaseTableData!V22*$B$47+$C$47,IF(U$1="Temp",MEBBaseTableData!V22*SlopeTemp+InterTemp,MEBBaseTableData!V22*$B$46+$C$46)))</f>
        <v/>
      </c>
      <c r="V21" s="18" t="str">
        <f>IF(MEBBaseTableData!W22="","",IF(V$1="Enthalpy",MEBBaseTableData!W22*$B$47+$C$47,IF(V$1="Temp",MEBBaseTableData!W22*SlopeTemp+InterTemp,MEBBaseTableData!W22*$B$46+$C$46)))</f>
        <v/>
      </c>
      <c r="W21" s="18" t="str">
        <f>IF(MEBBaseTableData!X22="","",IF(W$1="Enthalpy",MEBBaseTableData!X22*$B$47+$C$47,IF(W$1="Temp",MEBBaseTableData!X22*SlopeTemp+InterTemp,MEBBaseTableData!X22*$B$46+$C$46)))</f>
        <v/>
      </c>
      <c r="X21" s="18" t="str">
        <f>IF(MEBBaseTableData!Y22="","",IF(X$1="Enthalpy",MEBBaseTableData!Y22*$B$47+$C$47,IF(X$1="Temp",MEBBaseTableData!Y22*SlopeTemp+InterTemp,MEBBaseTableData!Y22*$B$46+$C$46)))</f>
        <v/>
      </c>
      <c r="Y21" s="18" t="str">
        <f>IF(MEBBaseTableData!Z22="","",IF(Y$1="Enthalpy",MEBBaseTableData!Z22*$B$47+$C$47,IF(Y$1="Temp",MEBBaseTableData!Z22*SlopeTemp+InterTemp,MEBBaseTableData!Z22*$B$46+$C$46)))</f>
        <v/>
      </c>
      <c r="Z21" s="18" t="str">
        <f>IF(MEBBaseTableData!AA22="","",IF(Z$1="Enthalpy",MEBBaseTableData!AA22*$B$47+$C$47,IF(Z$1="Temp",MEBBaseTableData!AA22*SlopeTemp+InterTemp,MEBBaseTableData!AA22*$B$46+$C$46)))</f>
        <v/>
      </c>
      <c r="AA21" s="18" t="str">
        <f>IF(MEBBaseTableData!AB22="","",IF(AA$1="Enthalpy",MEBBaseTableData!AB22*$B$47+$C$47,IF(AA$1="Temp",MEBBaseTableData!AB22*SlopeTemp+InterTemp,MEBBaseTableData!AB22*$B$46+$C$46)))</f>
        <v/>
      </c>
      <c r="AB21" s="18" t="str">
        <f>IF(MEBBaseTableData!AC22="","",IF(AB$1="Enthalpy",MEBBaseTableData!AC22*$B$47+$C$47,IF(AB$1="Temp",MEBBaseTableData!AC22*SlopeTemp+InterTemp,MEBBaseTableData!AC22*$B$46+$C$46)))</f>
        <v/>
      </c>
      <c r="AC21" s="18" t="str">
        <f>IF(MEBBaseTableData!AD22="","",IF(AC$1="Enthalpy",MEBBaseTableData!AD22*$B$47+$C$47,IF(AC$1="Temp",MEBBaseTableData!AD22*SlopeTemp+InterTemp,MEBBaseTableData!AD22*$B$46+$C$46)))</f>
        <v/>
      </c>
      <c r="AD21" s="18" t="str">
        <f>IF(MEBBaseTableData!AE22="","",IF(AD$1="Enthalpy",MEBBaseTableData!AE22*$B$47+$C$47,IF(AD$1="Temp",MEBBaseTableData!AE22*SlopeTemp+InterTemp,MEBBaseTableData!AE22*$B$46+$C$46)))</f>
        <v/>
      </c>
      <c r="AE21" s="18" t="str">
        <f>IF(MEBBaseTableData!AF22="","",IF(AE$1="Enthalpy",MEBBaseTableData!AF22*$B$47+$C$47,IF(AE$1="Temp",MEBBaseTableData!AF22*SlopeTemp+InterTemp,MEBBaseTableData!AF22*$B$46+$C$46)))</f>
        <v/>
      </c>
      <c r="AF21" s="18" t="str">
        <f>IF(MEBBaseTableData!AG22="","",IF(AF$1="Enthalpy",MEBBaseTableData!AG22*$B$47+$C$47,IF(AF$1="Temp",MEBBaseTableData!AG22*SlopeTemp+InterTemp,MEBBaseTableData!AG22*$B$46+$C$46)))</f>
        <v/>
      </c>
      <c r="AG21" s="18" t="str">
        <f>IF(MEBBaseTableData!AH22="","",IF(AG$1="Enthalpy",MEBBaseTableData!AH22*$B$47+$C$47,IF(AG$1="Temp",MEBBaseTableData!AH22*SlopeTemp+InterTemp,MEBBaseTableData!AH22*$B$46+$C$46)))</f>
        <v/>
      </c>
      <c r="AH21" s="18" t="str">
        <f>IF(MEBBaseTableData!AI22="","",IF(AH$1="Enthalpy",MEBBaseTableData!AI22*$B$47+$C$47,IF(AH$1="Temp",MEBBaseTableData!AI22*SlopeTemp+InterTemp,MEBBaseTableData!AI22*$B$46+$C$46)))</f>
        <v/>
      </c>
      <c r="AI21" s="18" t="str">
        <f>IF(MEBBaseTableData!AJ22="","",IF(AI$1="Enthalpy",MEBBaseTableData!AJ22*$B$47+$C$47,IF(AI$1="Temp",MEBBaseTableData!AJ22*SlopeTemp+InterTemp,MEBBaseTableData!AJ22*$B$46+$C$46)))</f>
        <v/>
      </c>
      <c r="AJ21" s="18" t="str">
        <f>IF(MEBBaseTableData!AK22="","",IF(AJ$1="Enthalpy",MEBBaseTableData!AK22*$B$47+$C$47,IF(AJ$1="Temp",MEBBaseTableData!AK22*SlopeTemp+InterTemp,MEBBaseTableData!AK22*$B$46+$C$46)))</f>
        <v/>
      </c>
    </row>
    <row r="22" spans="1:36" x14ac:dyDescent="0.15">
      <c r="A22" s="13" t="str">
        <f>IF(MEBBaseTableData!A23="","",MEBBaseTableData!A23)</f>
        <v/>
      </c>
      <c r="B22" s="18" t="str">
        <f>IF(MEBBaseTableData!C23="","",IF(B$1="Enthalpy",MEBBaseTableData!C23*$B$47+$C$47,IF(B$1="Temp",MEBBaseTableData!C23*SlopeTemp+InterTemp,MEBBaseTableData!C23*$B$46+$C$46)))</f>
        <v/>
      </c>
      <c r="C22" s="18" t="str">
        <f>IF(MEBBaseTableData!D23="","",IF(C$1="Enthalpy",MEBBaseTableData!D23*$B$47+$C$47,IF(C$1="Temp",MEBBaseTableData!D23*SlopeTemp+InterTemp,MEBBaseTableData!D23*$B$46+$C$46)))</f>
        <v/>
      </c>
      <c r="D22" s="18" t="str">
        <f>IF(MEBBaseTableData!E23="","",IF(D$1="Enthalpy",MEBBaseTableData!E23*$B$47+$C$47,IF(D$1="Temp",MEBBaseTableData!E23*SlopeTemp+InterTemp,MEBBaseTableData!E23*$B$46+$C$46)))</f>
        <v/>
      </c>
      <c r="E22" s="18" t="str">
        <f>IF(MEBBaseTableData!F23="","",IF(E$1="Enthalpy",MEBBaseTableData!F23*$B$47+$C$47,IF(E$1="Temp",MEBBaseTableData!F23*SlopeTemp+InterTemp,MEBBaseTableData!F23*$B$46+$C$46)))</f>
        <v/>
      </c>
      <c r="F22" s="18" t="str">
        <f>IF(MEBBaseTableData!G23="","",IF(F$1="Enthalpy",MEBBaseTableData!G23*$B$47+$C$47,IF(F$1="Temp",MEBBaseTableData!G23*SlopeTemp+InterTemp,MEBBaseTableData!G23*$B$46+$C$46)))</f>
        <v/>
      </c>
      <c r="G22" s="18" t="str">
        <f>IF(MEBBaseTableData!H23="","",IF(G$1="Enthalpy",MEBBaseTableData!H23*$B$47+$C$47,IF(G$1="Temp",MEBBaseTableData!H23*SlopeTemp+InterTemp,MEBBaseTableData!H23*$B$46+$C$46)))</f>
        <v/>
      </c>
      <c r="H22" s="18" t="str">
        <f>IF(MEBBaseTableData!I23="","",IF(H$1="Enthalpy",MEBBaseTableData!I23*$B$47+$C$47,IF(H$1="Temp",MEBBaseTableData!I23*SlopeTemp+InterTemp,MEBBaseTableData!I23*$B$46+$C$46)))</f>
        <v/>
      </c>
      <c r="I22" s="18" t="str">
        <f>IF(MEBBaseTableData!J23="","",IF(I$1="Enthalpy",MEBBaseTableData!J23*$B$47+$C$47,IF(I$1="Temp",MEBBaseTableData!J23*SlopeTemp+InterTemp,MEBBaseTableData!J23*$B$46+$C$46)))</f>
        <v/>
      </c>
      <c r="J22" s="18" t="str">
        <f>IF(MEBBaseTableData!K23="","",IF(J$1="Enthalpy",MEBBaseTableData!K23*$B$47+$C$47,IF(J$1="Temp",MEBBaseTableData!K23*SlopeTemp+InterTemp,MEBBaseTableData!K23*$B$46+$C$46)))</f>
        <v/>
      </c>
      <c r="K22" s="18" t="str">
        <f>IF(MEBBaseTableData!L23="","",IF(K$1="Enthalpy",MEBBaseTableData!L23*$B$47+$C$47,IF(K$1="Temp",MEBBaseTableData!L23*SlopeTemp+InterTemp,MEBBaseTableData!L23*$B$46+$C$46)))</f>
        <v/>
      </c>
      <c r="L22" s="18" t="str">
        <f>IF(MEBBaseTableData!M23="","",IF(L$1="Enthalpy",MEBBaseTableData!M23*$B$47+$C$47,IF(L$1="Temp",MEBBaseTableData!M23*SlopeTemp+InterTemp,MEBBaseTableData!M23*$B$46+$C$46)))</f>
        <v/>
      </c>
      <c r="M22" s="18" t="str">
        <f>IF(MEBBaseTableData!N23="","",IF(M$1="Enthalpy",MEBBaseTableData!N23*$B$47+$C$47,IF(M$1="Temp",MEBBaseTableData!N23*SlopeTemp+InterTemp,MEBBaseTableData!N23*$B$46+$C$46)))</f>
        <v/>
      </c>
      <c r="N22" s="18" t="str">
        <f>IF(MEBBaseTableData!O23="","",IF(N$1="Enthalpy",MEBBaseTableData!O23*$B$47+$C$47,IF(N$1="Temp",MEBBaseTableData!O23*SlopeTemp+InterTemp,MEBBaseTableData!O23*$B$46+$C$46)))</f>
        <v/>
      </c>
      <c r="O22" s="18" t="str">
        <f>IF(MEBBaseTableData!P23="","",IF(O$1="Enthalpy",MEBBaseTableData!P23*$B$47+$C$47,IF(O$1="Temp",MEBBaseTableData!P23*SlopeTemp+InterTemp,MEBBaseTableData!P23*$B$46+$C$46)))</f>
        <v/>
      </c>
      <c r="P22" s="18" t="str">
        <f>IF(MEBBaseTableData!Q23="","",IF(P$1="Enthalpy",MEBBaseTableData!Q23*$B$47+$C$47,IF(P$1="Temp",MEBBaseTableData!Q23*SlopeTemp+InterTemp,MEBBaseTableData!Q23*$B$46+$C$46)))</f>
        <v/>
      </c>
      <c r="Q22" s="18" t="str">
        <f>IF(MEBBaseTableData!R23="","",IF(Q$1="Enthalpy",MEBBaseTableData!R23*$B$47+$C$47,IF(Q$1="Temp",MEBBaseTableData!R23*SlopeTemp+InterTemp,MEBBaseTableData!R23*$B$46+$C$46)))</f>
        <v/>
      </c>
      <c r="R22" s="18" t="str">
        <f>IF(MEBBaseTableData!S23="","",IF(R$1="Enthalpy",MEBBaseTableData!S23*$B$47+$C$47,IF(R$1="Temp",MEBBaseTableData!S23*SlopeTemp+InterTemp,MEBBaseTableData!S23*$B$46+$C$46)))</f>
        <v/>
      </c>
      <c r="S22" s="18" t="str">
        <f>IF(MEBBaseTableData!T23="","",IF(S$1="Enthalpy",MEBBaseTableData!T23*$B$47+$C$47,IF(S$1="Temp",MEBBaseTableData!T23*SlopeTemp+InterTemp,MEBBaseTableData!T23*$B$46+$C$46)))</f>
        <v/>
      </c>
      <c r="T22" s="18" t="str">
        <f>IF(MEBBaseTableData!U23="","",IF(T$1="Enthalpy",MEBBaseTableData!U23*$B$47+$C$47,IF(T$1="Temp",MEBBaseTableData!U23*SlopeTemp+InterTemp,MEBBaseTableData!U23*$B$46+$C$46)))</f>
        <v/>
      </c>
      <c r="U22" s="18" t="str">
        <f>IF(MEBBaseTableData!V23="","",IF(U$1="Enthalpy",MEBBaseTableData!V23*$B$47+$C$47,IF(U$1="Temp",MEBBaseTableData!V23*SlopeTemp+InterTemp,MEBBaseTableData!V23*$B$46+$C$46)))</f>
        <v/>
      </c>
      <c r="V22" s="18" t="str">
        <f>IF(MEBBaseTableData!W23="","",IF(V$1="Enthalpy",MEBBaseTableData!W23*$B$47+$C$47,IF(V$1="Temp",MEBBaseTableData!W23*SlopeTemp+InterTemp,MEBBaseTableData!W23*$B$46+$C$46)))</f>
        <v/>
      </c>
      <c r="W22" s="18" t="str">
        <f>IF(MEBBaseTableData!X23="","",IF(W$1="Enthalpy",MEBBaseTableData!X23*$B$47+$C$47,IF(W$1="Temp",MEBBaseTableData!X23*SlopeTemp+InterTemp,MEBBaseTableData!X23*$B$46+$C$46)))</f>
        <v/>
      </c>
      <c r="X22" s="18" t="str">
        <f>IF(MEBBaseTableData!Y23="","",IF(X$1="Enthalpy",MEBBaseTableData!Y23*$B$47+$C$47,IF(X$1="Temp",MEBBaseTableData!Y23*SlopeTemp+InterTemp,MEBBaseTableData!Y23*$B$46+$C$46)))</f>
        <v/>
      </c>
      <c r="Y22" s="18" t="str">
        <f>IF(MEBBaseTableData!Z23="","",IF(Y$1="Enthalpy",MEBBaseTableData!Z23*$B$47+$C$47,IF(Y$1="Temp",MEBBaseTableData!Z23*SlopeTemp+InterTemp,MEBBaseTableData!Z23*$B$46+$C$46)))</f>
        <v/>
      </c>
      <c r="Z22" s="18" t="str">
        <f>IF(MEBBaseTableData!AA23="","",IF(Z$1="Enthalpy",MEBBaseTableData!AA23*$B$47+$C$47,IF(Z$1="Temp",MEBBaseTableData!AA23*SlopeTemp+InterTemp,MEBBaseTableData!AA23*$B$46+$C$46)))</f>
        <v/>
      </c>
      <c r="AA22" s="18" t="str">
        <f>IF(MEBBaseTableData!AB23="","",IF(AA$1="Enthalpy",MEBBaseTableData!AB23*$B$47+$C$47,IF(AA$1="Temp",MEBBaseTableData!AB23*SlopeTemp+InterTemp,MEBBaseTableData!AB23*$B$46+$C$46)))</f>
        <v/>
      </c>
      <c r="AB22" s="18" t="str">
        <f>IF(MEBBaseTableData!AC23="","",IF(AB$1="Enthalpy",MEBBaseTableData!AC23*$B$47+$C$47,IF(AB$1="Temp",MEBBaseTableData!AC23*SlopeTemp+InterTemp,MEBBaseTableData!AC23*$B$46+$C$46)))</f>
        <v/>
      </c>
      <c r="AC22" s="18" t="str">
        <f>IF(MEBBaseTableData!AD23="","",IF(AC$1="Enthalpy",MEBBaseTableData!AD23*$B$47+$C$47,IF(AC$1="Temp",MEBBaseTableData!AD23*SlopeTemp+InterTemp,MEBBaseTableData!AD23*$B$46+$C$46)))</f>
        <v/>
      </c>
      <c r="AD22" s="18" t="str">
        <f>IF(MEBBaseTableData!AE23="","",IF(AD$1="Enthalpy",MEBBaseTableData!AE23*$B$47+$C$47,IF(AD$1="Temp",MEBBaseTableData!AE23*SlopeTemp+InterTemp,MEBBaseTableData!AE23*$B$46+$C$46)))</f>
        <v/>
      </c>
      <c r="AE22" s="18" t="str">
        <f>IF(MEBBaseTableData!AF23="","",IF(AE$1="Enthalpy",MEBBaseTableData!AF23*$B$47+$C$47,IF(AE$1="Temp",MEBBaseTableData!AF23*SlopeTemp+InterTemp,MEBBaseTableData!AF23*$B$46+$C$46)))</f>
        <v/>
      </c>
      <c r="AF22" s="18" t="str">
        <f>IF(MEBBaseTableData!AG23="","",IF(AF$1="Enthalpy",MEBBaseTableData!AG23*$B$47+$C$47,IF(AF$1="Temp",MEBBaseTableData!AG23*SlopeTemp+InterTemp,MEBBaseTableData!AG23*$B$46+$C$46)))</f>
        <v/>
      </c>
      <c r="AG22" s="18" t="str">
        <f>IF(MEBBaseTableData!AH23="","",IF(AG$1="Enthalpy",MEBBaseTableData!AH23*$B$47+$C$47,IF(AG$1="Temp",MEBBaseTableData!AH23*SlopeTemp+InterTemp,MEBBaseTableData!AH23*$B$46+$C$46)))</f>
        <v/>
      </c>
      <c r="AH22" s="18" t="str">
        <f>IF(MEBBaseTableData!AI23="","",IF(AH$1="Enthalpy",MEBBaseTableData!AI23*$B$47+$C$47,IF(AH$1="Temp",MEBBaseTableData!AI23*SlopeTemp+InterTemp,MEBBaseTableData!AI23*$B$46+$C$46)))</f>
        <v/>
      </c>
      <c r="AI22" s="18" t="str">
        <f>IF(MEBBaseTableData!AJ23="","",IF(AI$1="Enthalpy",MEBBaseTableData!AJ23*$B$47+$C$47,IF(AI$1="Temp",MEBBaseTableData!AJ23*SlopeTemp+InterTemp,MEBBaseTableData!AJ23*$B$46+$C$46)))</f>
        <v/>
      </c>
      <c r="AJ22" s="18" t="str">
        <f>IF(MEBBaseTableData!AK23="","",IF(AJ$1="Enthalpy",MEBBaseTableData!AK23*$B$47+$C$47,IF(AJ$1="Temp",MEBBaseTableData!AK23*SlopeTemp+InterTemp,MEBBaseTableData!AK23*$B$46+$C$46)))</f>
        <v/>
      </c>
    </row>
    <row r="23" spans="1:36" x14ac:dyDescent="0.15">
      <c r="A23" s="13" t="str">
        <f>IF(MEBBaseTableData!A24="","",MEBBaseTableData!A24)</f>
        <v/>
      </c>
      <c r="B23" s="18" t="str">
        <f>IF(MEBBaseTableData!C24="","",IF(B$1="Enthalpy",MEBBaseTableData!C24*$B$47+$C$47,IF(B$1="Temp",MEBBaseTableData!C24*SlopeTemp+InterTemp,MEBBaseTableData!C24*$B$46+$C$46)))</f>
        <v/>
      </c>
      <c r="C23" s="18" t="str">
        <f>IF(MEBBaseTableData!D24="","",IF(C$1="Enthalpy",MEBBaseTableData!D24*$B$47+$C$47,IF(C$1="Temp",MEBBaseTableData!D24*SlopeTemp+InterTemp,MEBBaseTableData!D24*$B$46+$C$46)))</f>
        <v/>
      </c>
      <c r="D23" s="18" t="str">
        <f>IF(MEBBaseTableData!E24="","",IF(D$1="Enthalpy",MEBBaseTableData!E24*$B$47+$C$47,IF(D$1="Temp",MEBBaseTableData!E24*SlopeTemp+InterTemp,MEBBaseTableData!E24*$B$46+$C$46)))</f>
        <v/>
      </c>
      <c r="E23" s="18" t="str">
        <f>IF(MEBBaseTableData!F24="","",IF(E$1="Enthalpy",MEBBaseTableData!F24*$B$47+$C$47,IF(E$1="Temp",MEBBaseTableData!F24*SlopeTemp+InterTemp,MEBBaseTableData!F24*$B$46+$C$46)))</f>
        <v/>
      </c>
      <c r="F23" s="18" t="str">
        <f>IF(MEBBaseTableData!G24="","",IF(F$1="Enthalpy",MEBBaseTableData!G24*$B$47+$C$47,IF(F$1="Temp",MEBBaseTableData!G24*SlopeTemp+InterTemp,MEBBaseTableData!G24*$B$46+$C$46)))</f>
        <v/>
      </c>
      <c r="G23" s="18" t="str">
        <f>IF(MEBBaseTableData!H24="","",IF(G$1="Enthalpy",MEBBaseTableData!H24*$B$47+$C$47,IF(G$1="Temp",MEBBaseTableData!H24*SlopeTemp+InterTemp,MEBBaseTableData!H24*$B$46+$C$46)))</f>
        <v/>
      </c>
      <c r="H23" s="18" t="str">
        <f>IF(MEBBaseTableData!I24="","",IF(H$1="Enthalpy",MEBBaseTableData!I24*$B$47+$C$47,IF(H$1="Temp",MEBBaseTableData!I24*SlopeTemp+InterTemp,MEBBaseTableData!I24*$B$46+$C$46)))</f>
        <v/>
      </c>
      <c r="I23" s="18" t="str">
        <f>IF(MEBBaseTableData!J24="","",IF(I$1="Enthalpy",MEBBaseTableData!J24*$B$47+$C$47,IF(I$1="Temp",MEBBaseTableData!J24*SlopeTemp+InterTemp,MEBBaseTableData!J24*$B$46+$C$46)))</f>
        <v/>
      </c>
      <c r="J23" s="18" t="str">
        <f>IF(MEBBaseTableData!K24="","",IF(J$1="Enthalpy",MEBBaseTableData!K24*$B$47+$C$47,IF(J$1="Temp",MEBBaseTableData!K24*SlopeTemp+InterTemp,MEBBaseTableData!K24*$B$46+$C$46)))</f>
        <v/>
      </c>
      <c r="K23" s="18" t="str">
        <f>IF(MEBBaseTableData!L24="","",IF(K$1="Enthalpy",MEBBaseTableData!L24*$B$47+$C$47,IF(K$1="Temp",MEBBaseTableData!L24*SlopeTemp+InterTemp,MEBBaseTableData!L24*$B$46+$C$46)))</f>
        <v/>
      </c>
      <c r="L23" s="18" t="str">
        <f>IF(MEBBaseTableData!M24="","",IF(L$1="Enthalpy",MEBBaseTableData!M24*$B$47+$C$47,IF(L$1="Temp",MEBBaseTableData!M24*SlopeTemp+InterTemp,MEBBaseTableData!M24*$B$46+$C$46)))</f>
        <v/>
      </c>
      <c r="M23" s="18" t="str">
        <f>IF(MEBBaseTableData!N24="","",IF(M$1="Enthalpy",MEBBaseTableData!N24*$B$47+$C$47,IF(M$1="Temp",MEBBaseTableData!N24*SlopeTemp+InterTemp,MEBBaseTableData!N24*$B$46+$C$46)))</f>
        <v/>
      </c>
      <c r="N23" s="18" t="str">
        <f>IF(MEBBaseTableData!O24="","",IF(N$1="Enthalpy",MEBBaseTableData!O24*$B$47+$C$47,IF(N$1="Temp",MEBBaseTableData!O24*SlopeTemp+InterTemp,MEBBaseTableData!O24*$B$46+$C$46)))</f>
        <v/>
      </c>
      <c r="O23" s="18" t="str">
        <f>IF(MEBBaseTableData!P24="","",IF(O$1="Enthalpy",MEBBaseTableData!P24*$B$47+$C$47,IF(O$1="Temp",MEBBaseTableData!P24*SlopeTemp+InterTemp,MEBBaseTableData!P24*$B$46+$C$46)))</f>
        <v/>
      </c>
      <c r="P23" s="18" t="str">
        <f>IF(MEBBaseTableData!Q24="","",IF(P$1="Enthalpy",MEBBaseTableData!Q24*$B$47+$C$47,IF(P$1="Temp",MEBBaseTableData!Q24*SlopeTemp+InterTemp,MEBBaseTableData!Q24*$B$46+$C$46)))</f>
        <v/>
      </c>
      <c r="Q23" s="18" t="str">
        <f>IF(MEBBaseTableData!R24="","",IF(Q$1="Enthalpy",MEBBaseTableData!R24*$B$47+$C$47,IF(Q$1="Temp",MEBBaseTableData!R24*SlopeTemp+InterTemp,MEBBaseTableData!R24*$B$46+$C$46)))</f>
        <v/>
      </c>
      <c r="R23" s="18" t="str">
        <f>IF(MEBBaseTableData!S24="","",IF(R$1="Enthalpy",MEBBaseTableData!S24*$B$47+$C$47,IF(R$1="Temp",MEBBaseTableData!S24*SlopeTemp+InterTemp,MEBBaseTableData!S24*$B$46+$C$46)))</f>
        <v/>
      </c>
      <c r="S23" s="18" t="str">
        <f>IF(MEBBaseTableData!T24="","",IF(S$1="Enthalpy",MEBBaseTableData!T24*$B$47+$C$47,IF(S$1="Temp",MEBBaseTableData!T24*SlopeTemp+InterTemp,MEBBaseTableData!T24*$B$46+$C$46)))</f>
        <v/>
      </c>
      <c r="T23" s="18" t="str">
        <f>IF(MEBBaseTableData!U24="","",IF(T$1="Enthalpy",MEBBaseTableData!U24*$B$47+$C$47,IF(T$1="Temp",MEBBaseTableData!U24*SlopeTemp+InterTemp,MEBBaseTableData!U24*$B$46+$C$46)))</f>
        <v/>
      </c>
      <c r="U23" s="18" t="str">
        <f>IF(MEBBaseTableData!V24="","",IF(U$1="Enthalpy",MEBBaseTableData!V24*$B$47+$C$47,IF(U$1="Temp",MEBBaseTableData!V24*SlopeTemp+InterTemp,MEBBaseTableData!V24*$B$46+$C$46)))</f>
        <v/>
      </c>
      <c r="V23" s="18" t="str">
        <f>IF(MEBBaseTableData!W24="","",IF(V$1="Enthalpy",MEBBaseTableData!W24*$B$47+$C$47,IF(V$1="Temp",MEBBaseTableData!W24*SlopeTemp+InterTemp,MEBBaseTableData!W24*$B$46+$C$46)))</f>
        <v/>
      </c>
      <c r="W23" s="18" t="str">
        <f>IF(MEBBaseTableData!X24="","",IF(W$1="Enthalpy",MEBBaseTableData!X24*$B$47+$C$47,IF(W$1="Temp",MEBBaseTableData!X24*SlopeTemp+InterTemp,MEBBaseTableData!X24*$B$46+$C$46)))</f>
        <v/>
      </c>
      <c r="X23" s="18" t="str">
        <f>IF(MEBBaseTableData!Y24="","",IF(X$1="Enthalpy",MEBBaseTableData!Y24*$B$47+$C$47,IF(X$1="Temp",MEBBaseTableData!Y24*SlopeTemp+InterTemp,MEBBaseTableData!Y24*$B$46+$C$46)))</f>
        <v/>
      </c>
      <c r="Y23" s="18" t="str">
        <f>IF(MEBBaseTableData!Z24="","",IF(Y$1="Enthalpy",MEBBaseTableData!Z24*$B$47+$C$47,IF(Y$1="Temp",MEBBaseTableData!Z24*SlopeTemp+InterTemp,MEBBaseTableData!Z24*$B$46+$C$46)))</f>
        <v/>
      </c>
      <c r="Z23" s="18" t="str">
        <f>IF(MEBBaseTableData!AA24="","",IF(Z$1="Enthalpy",MEBBaseTableData!AA24*$B$47+$C$47,IF(Z$1="Temp",MEBBaseTableData!AA24*SlopeTemp+InterTemp,MEBBaseTableData!AA24*$B$46+$C$46)))</f>
        <v/>
      </c>
      <c r="AA23" s="18" t="str">
        <f>IF(MEBBaseTableData!AB24="","",IF(AA$1="Enthalpy",MEBBaseTableData!AB24*$B$47+$C$47,IF(AA$1="Temp",MEBBaseTableData!AB24*SlopeTemp+InterTemp,MEBBaseTableData!AB24*$B$46+$C$46)))</f>
        <v/>
      </c>
      <c r="AB23" s="18" t="str">
        <f>IF(MEBBaseTableData!AC24="","",IF(AB$1="Enthalpy",MEBBaseTableData!AC24*$B$47+$C$47,IF(AB$1="Temp",MEBBaseTableData!AC24*SlopeTemp+InterTemp,MEBBaseTableData!AC24*$B$46+$C$46)))</f>
        <v/>
      </c>
      <c r="AC23" s="18" t="str">
        <f>IF(MEBBaseTableData!AD24="","",IF(AC$1="Enthalpy",MEBBaseTableData!AD24*$B$47+$C$47,IF(AC$1="Temp",MEBBaseTableData!AD24*SlopeTemp+InterTemp,MEBBaseTableData!AD24*$B$46+$C$46)))</f>
        <v/>
      </c>
      <c r="AD23" s="18" t="str">
        <f>IF(MEBBaseTableData!AE24="","",IF(AD$1="Enthalpy",MEBBaseTableData!AE24*$B$47+$C$47,IF(AD$1="Temp",MEBBaseTableData!AE24*SlopeTemp+InterTemp,MEBBaseTableData!AE24*$B$46+$C$46)))</f>
        <v/>
      </c>
      <c r="AE23" s="18" t="str">
        <f>IF(MEBBaseTableData!AF24="","",IF(AE$1="Enthalpy",MEBBaseTableData!AF24*$B$47+$C$47,IF(AE$1="Temp",MEBBaseTableData!AF24*SlopeTemp+InterTemp,MEBBaseTableData!AF24*$B$46+$C$46)))</f>
        <v/>
      </c>
      <c r="AF23" s="18" t="str">
        <f>IF(MEBBaseTableData!AG24="","",IF(AF$1="Enthalpy",MEBBaseTableData!AG24*$B$47+$C$47,IF(AF$1="Temp",MEBBaseTableData!AG24*SlopeTemp+InterTemp,MEBBaseTableData!AG24*$B$46+$C$46)))</f>
        <v/>
      </c>
      <c r="AG23" s="18" t="str">
        <f>IF(MEBBaseTableData!AH24="","",IF(AG$1="Enthalpy",MEBBaseTableData!AH24*$B$47+$C$47,IF(AG$1="Temp",MEBBaseTableData!AH24*SlopeTemp+InterTemp,MEBBaseTableData!AH24*$B$46+$C$46)))</f>
        <v/>
      </c>
      <c r="AH23" s="18" t="str">
        <f>IF(MEBBaseTableData!AI24="","",IF(AH$1="Enthalpy",MEBBaseTableData!AI24*$B$47+$C$47,IF(AH$1="Temp",MEBBaseTableData!AI24*SlopeTemp+InterTemp,MEBBaseTableData!AI24*$B$46+$C$46)))</f>
        <v/>
      </c>
      <c r="AI23" s="18" t="str">
        <f>IF(MEBBaseTableData!AJ24="","",IF(AI$1="Enthalpy",MEBBaseTableData!AJ24*$B$47+$C$47,IF(AI$1="Temp",MEBBaseTableData!AJ24*SlopeTemp+InterTemp,MEBBaseTableData!AJ24*$B$46+$C$46)))</f>
        <v/>
      </c>
      <c r="AJ23" s="18" t="str">
        <f>IF(MEBBaseTableData!AK24="","",IF(AJ$1="Enthalpy",MEBBaseTableData!AK24*$B$47+$C$47,IF(AJ$1="Temp",MEBBaseTableData!AK24*SlopeTemp+InterTemp,MEBBaseTableData!AK24*$B$46+$C$46)))</f>
        <v/>
      </c>
    </row>
    <row r="24" spans="1:36" x14ac:dyDescent="0.15">
      <c r="A24" s="13" t="str">
        <f>IF(MEBBaseTableData!A25="","",MEBBaseTableData!A25)</f>
        <v/>
      </c>
      <c r="B24" s="18" t="str">
        <f>IF(MEBBaseTableData!C25="","",IF(B$1="Enthalpy",MEBBaseTableData!C25*$B$47+$C$47,IF(B$1="Temp",MEBBaseTableData!C25*SlopeTemp+InterTemp,MEBBaseTableData!C25*$B$46+$C$46)))</f>
        <v/>
      </c>
      <c r="C24" s="18" t="str">
        <f>IF(MEBBaseTableData!D25="","",IF(C$1="Enthalpy",MEBBaseTableData!D25*$B$47+$C$47,IF(C$1="Temp",MEBBaseTableData!D25*SlopeTemp+InterTemp,MEBBaseTableData!D25*$B$46+$C$46)))</f>
        <v/>
      </c>
      <c r="D24" s="18" t="str">
        <f>IF(MEBBaseTableData!E25="","",IF(D$1="Enthalpy",MEBBaseTableData!E25*$B$47+$C$47,IF(D$1="Temp",MEBBaseTableData!E25*SlopeTemp+InterTemp,MEBBaseTableData!E25*$B$46+$C$46)))</f>
        <v/>
      </c>
      <c r="E24" s="18" t="str">
        <f>IF(MEBBaseTableData!F25="","",IF(E$1="Enthalpy",MEBBaseTableData!F25*$B$47+$C$47,IF(E$1="Temp",MEBBaseTableData!F25*SlopeTemp+InterTemp,MEBBaseTableData!F25*$B$46+$C$46)))</f>
        <v/>
      </c>
      <c r="F24" s="18" t="str">
        <f>IF(MEBBaseTableData!G25="","",IF(F$1="Enthalpy",MEBBaseTableData!G25*$B$47+$C$47,IF(F$1="Temp",MEBBaseTableData!G25*SlopeTemp+InterTemp,MEBBaseTableData!G25*$B$46+$C$46)))</f>
        <v/>
      </c>
      <c r="G24" s="18" t="str">
        <f>IF(MEBBaseTableData!H25="","",IF(G$1="Enthalpy",MEBBaseTableData!H25*$B$47+$C$47,IF(G$1="Temp",MEBBaseTableData!H25*SlopeTemp+InterTemp,MEBBaseTableData!H25*$B$46+$C$46)))</f>
        <v/>
      </c>
      <c r="H24" s="18" t="str">
        <f>IF(MEBBaseTableData!I25="","",IF(H$1="Enthalpy",MEBBaseTableData!I25*$B$47+$C$47,IF(H$1="Temp",MEBBaseTableData!I25*SlopeTemp+InterTemp,MEBBaseTableData!I25*$B$46+$C$46)))</f>
        <v/>
      </c>
      <c r="I24" s="18" t="str">
        <f>IF(MEBBaseTableData!J25="","",IF(I$1="Enthalpy",MEBBaseTableData!J25*$B$47+$C$47,IF(I$1="Temp",MEBBaseTableData!J25*SlopeTemp+InterTemp,MEBBaseTableData!J25*$B$46+$C$46)))</f>
        <v/>
      </c>
      <c r="J24" s="18" t="str">
        <f>IF(MEBBaseTableData!K25="","",IF(J$1="Enthalpy",MEBBaseTableData!K25*$B$47+$C$47,IF(J$1="Temp",MEBBaseTableData!K25*SlopeTemp+InterTemp,MEBBaseTableData!K25*$B$46+$C$46)))</f>
        <v/>
      </c>
      <c r="K24" s="18" t="str">
        <f>IF(MEBBaseTableData!L25="","",IF(K$1="Enthalpy",MEBBaseTableData!L25*$B$47+$C$47,IF(K$1="Temp",MEBBaseTableData!L25*SlopeTemp+InterTemp,MEBBaseTableData!L25*$B$46+$C$46)))</f>
        <v/>
      </c>
      <c r="L24" s="18" t="str">
        <f>IF(MEBBaseTableData!M25="","",IF(L$1="Enthalpy",MEBBaseTableData!M25*$B$47+$C$47,IF(L$1="Temp",MEBBaseTableData!M25*SlopeTemp+InterTemp,MEBBaseTableData!M25*$B$46+$C$46)))</f>
        <v/>
      </c>
      <c r="M24" s="18" t="str">
        <f>IF(MEBBaseTableData!N25="","",IF(M$1="Enthalpy",MEBBaseTableData!N25*$B$47+$C$47,IF(M$1="Temp",MEBBaseTableData!N25*SlopeTemp+InterTemp,MEBBaseTableData!N25*$B$46+$C$46)))</f>
        <v/>
      </c>
      <c r="N24" s="18" t="str">
        <f>IF(MEBBaseTableData!O25="","",IF(N$1="Enthalpy",MEBBaseTableData!O25*$B$47+$C$47,IF(N$1="Temp",MEBBaseTableData!O25*SlopeTemp+InterTemp,MEBBaseTableData!O25*$B$46+$C$46)))</f>
        <v/>
      </c>
      <c r="O24" s="18" t="str">
        <f>IF(MEBBaseTableData!P25="","",IF(O$1="Enthalpy",MEBBaseTableData!P25*$B$47+$C$47,IF(O$1="Temp",MEBBaseTableData!P25*SlopeTemp+InterTemp,MEBBaseTableData!P25*$B$46+$C$46)))</f>
        <v/>
      </c>
      <c r="P24" s="18" t="str">
        <f>IF(MEBBaseTableData!Q25="","",IF(P$1="Enthalpy",MEBBaseTableData!Q25*$B$47+$C$47,IF(P$1="Temp",MEBBaseTableData!Q25*SlopeTemp+InterTemp,MEBBaseTableData!Q25*$B$46+$C$46)))</f>
        <v/>
      </c>
      <c r="Q24" s="18" t="str">
        <f>IF(MEBBaseTableData!R25="","",IF(Q$1="Enthalpy",MEBBaseTableData!R25*$B$47+$C$47,IF(Q$1="Temp",MEBBaseTableData!R25*SlopeTemp+InterTemp,MEBBaseTableData!R25*$B$46+$C$46)))</f>
        <v/>
      </c>
      <c r="R24" s="18" t="str">
        <f>IF(MEBBaseTableData!S25="","",IF(R$1="Enthalpy",MEBBaseTableData!S25*$B$47+$C$47,IF(R$1="Temp",MEBBaseTableData!S25*SlopeTemp+InterTemp,MEBBaseTableData!S25*$B$46+$C$46)))</f>
        <v/>
      </c>
      <c r="S24" s="18" t="str">
        <f>IF(MEBBaseTableData!T25="","",IF(S$1="Enthalpy",MEBBaseTableData!T25*$B$47+$C$47,IF(S$1="Temp",MEBBaseTableData!T25*SlopeTemp+InterTemp,MEBBaseTableData!T25*$B$46+$C$46)))</f>
        <v/>
      </c>
      <c r="T24" s="18" t="str">
        <f>IF(MEBBaseTableData!U25="","",IF(T$1="Enthalpy",MEBBaseTableData!U25*$B$47+$C$47,IF(T$1="Temp",MEBBaseTableData!U25*SlopeTemp+InterTemp,MEBBaseTableData!U25*$B$46+$C$46)))</f>
        <v/>
      </c>
      <c r="U24" s="18" t="str">
        <f>IF(MEBBaseTableData!V25="","",IF(U$1="Enthalpy",MEBBaseTableData!V25*$B$47+$C$47,IF(U$1="Temp",MEBBaseTableData!V25*SlopeTemp+InterTemp,MEBBaseTableData!V25*$B$46+$C$46)))</f>
        <v/>
      </c>
      <c r="V24" s="18" t="str">
        <f>IF(MEBBaseTableData!W25="","",IF(V$1="Enthalpy",MEBBaseTableData!W25*$B$47+$C$47,IF(V$1="Temp",MEBBaseTableData!W25*SlopeTemp+InterTemp,MEBBaseTableData!W25*$B$46+$C$46)))</f>
        <v/>
      </c>
      <c r="W24" s="18" t="str">
        <f>IF(MEBBaseTableData!X25="","",IF(W$1="Enthalpy",MEBBaseTableData!X25*$B$47+$C$47,IF(W$1="Temp",MEBBaseTableData!X25*SlopeTemp+InterTemp,MEBBaseTableData!X25*$B$46+$C$46)))</f>
        <v/>
      </c>
      <c r="X24" s="18" t="str">
        <f>IF(MEBBaseTableData!Y25="","",IF(X$1="Enthalpy",MEBBaseTableData!Y25*$B$47+$C$47,IF(X$1="Temp",MEBBaseTableData!Y25*SlopeTemp+InterTemp,MEBBaseTableData!Y25*$B$46+$C$46)))</f>
        <v/>
      </c>
      <c r="Y24" s="18" t="str">
        <f>IF(MEBBaseTableData!Z25="","",IF(Y$1="Enthalpy",MEBBaseTableData!Z25*$B$47+$C$47,IF(Y$1="Temp",MEBBaseTableData!Z25*SlopeTemp+InterTemp,MEBBaseTableData!Z25*$B$46+$C$46)))</f>
        <v/>
      </c>
      <c r="Z24" s="18" t="str">
        <f>IF(MEBBaseTableData!AA25="","",IF(Z$1="Enthalpy",MEBBaseTableData!AA25*$B$47+$C$47,IF(Z$1="Temp",MEBBaseTableData!AA25*SlopeTemp+InterTemp,MEBBaseTableData!AA25*$B$46+$C$46)))</f>
        <v/>
      </c>
      <c r="AA24" s="18" t="str">
        <f>IF(MEBBaseTableData!AB25="","",IF(AA$1="Enthalpy",MEBBaseTableData!AB25*$B$47+$C$47,IF(AA$1="Temp",MEBBaseTableData!AB25*SlopeTemp+InterTemp,MEBBaseTableData!AB25*$B$46+$C$46)))</f>
        <v/>
      </c>
      <c r="AB24" s="18" t="str">
        <f>IF(MEBBaseTableData!AC25="","",IF(AB$1="Enthalpy",MEBBaseTableData!AC25*$B$47+$C$47,IF(AB$1="Temp",MEBBaseTableData!AC25*SlopeTemp+InterTemp,MEBBaseTableData!AC25*$B$46+$C$46)))</f>
        <v/>
      </c>
      <c r="AC24" s="18" t="str">
        <f>IF(MEBBaseTableData!AD25="","",IF(AC$1="Enthalpy",MEBBaseTableData!AD25*$B$47+$C$47,IF(AC$1="Temp",MEBBaseTableData!AD25*SlopeTemp+InterTemp,MEBBaseTableData!AD25*$B$46+$C$46)))</f>
        <v/>
      </c>
      <c r="AD24" s="18" t="str">
        <f>IF(MEBBaseTableData!AE25="","",IF(AD$1="Enthalpy",MEBBaseTableData!AE25*$B$47+$C$47,IF(AD$1="Temp",MEBBaseTableData!AE25*SlopeTemp+InterTemp,MEBBaseTableData!AE25*$B$46+$C$46)))</f>
        <v/>
      </c>
      <c r="AE24" s="18" t="str">
        <f>IF(MEBBaseTableData!AF25="","",IF(AE$1="Enthalpy",MEBBaseTableData!AF25*$B$47+$C$47,IF(AE$1="Temp",MEBBaseTableData!AF25*SlopeTemp+InterTemp,MEBBaseTableData!AF25*$B$46+$C$46)))</f>
        <v/>
      </c>
      <c r="AF24" s="18" t="str">
        <f>IF(MEBBaseTableData!AG25="","",IF(AF$1="Enthalpy",MEBBaseTableData!AG25*$B$47+$C$47,IF(AF$1="Temp",MEBBaseTableData!AG25*SlopeTemp+InterTemp,MEBBaseTableData!AG25*$B$46+$C$46)))</f>
        <v/>
      </c>
      <c r="AG24" s="18" t="str">
        <f>IF(MEBBaseTableData!AH25="","",IF(AG$1="Enthalpy",MEBBaseTableData!AH25*$B$47+$C$47,IF(AG$1="Temp",MEBBaseTableData!AH25*SlopeTemp+InterTemp,MEBBaseTableData!AH25*$B$46+$C$46)))</f>
        <v/>
      </c>
      <c r="AH24" s="18" t="str">
        <f>IF(MEBBaseTableData!AI25="","",IF(AH$1="Enthalpy",MEBBaseTableData!AI25*$B$47+$C$47,IF(AH$1="Temp",MEBBaseTableData!AI25*SlopeTemp+InterTemp,MEBBaseTableData!AI25*$B$46+$C$46)))</f>
        <v/>
      </c>
      <c r="AI24" s="18" t="str">
        <f>IF(MEBBaseTableData!AJ25="","",IF(AI$1="Enthalpy",MEBBaseTableData!AJ25*$B$47+$C$47,IF(AI$1="Temp",MEBBaseTableData!AJ25*SlopeTemp+InterTemp,MEBBaseTableData!AJ25*$B$46+$C$46)))</f>
        <v/>
      </c>
      <c r="AJ24" s="18" t="str">
        <f>IF(MEBBaseTableData!AK25="","",IF(AJ$1="Enthalpy",MEBBaseTableData!AK25*$B$47+$C$47,IF(AJ$1="Temp",MEBBaseTableData!AK25*SlopeTemp+InterTemp,MEBBaseTableData!AK25*$B$46+$C$46)))</f>
        <v/>
      </c>
    </row>
    <row r="25" spans="1:36" x14ac:dyDescent="0.15">
      <c r="A25" s="6" t="s">
        <v>12</v>
      </c>
      <c r="B25" s="19"/>
    </row>
    <row r="26" spans="1:36" x14ac:dyDescent="0.15">
      <c r="A26" s="13" t="str">
        <f>IF(MEBBaseTableData!A28="","",MEBBaseTableData!A28)</f>
        <v>Hot Metal{zh}铁水</v>
      </c>
      <c r="B26" s="18">
        <f>IF(MEBBaseTableData!C28="","",IF(B$1="Enthalpy",MEBBaseTableData!C28*$B$47+$C$47,IF(B$1="Temp",MEBBaseTableData!C28*SlopeTemp+InterTemp,MEBBaseTableData!C28*$B$46+$C$46)))</f>
        <v>392838.86530953</v>
      </c>
      <c r="C26" s="18">
        <f>IF(MEBBaseTableData!D28="","",IF(C$1="Enthalpy",MEBBaseTableData!D28*$B$47+$C$47,IF(C$1="Temp",MEBBaseTableData!D28*SlopeTemp+InterTemp,MEBBaseTableData!D28*$B$46+$C$46)))</f>
        <v>372674.39859754924</v>
      </c>
      <c r="D26" s="18">
        <f>IF(MEBBaseTableData!E28="","",IF(D$1="Enthalpy",MEBBaseTableData!E28*$B$47+$C$47,IF(D$1="Temp",MEBBaseTableData!E28*SlopeTemp+InterTemp,MEBBaseTableData!E28*$B$46+$C$46)))</f>
        <v>0</v>
      </c>
      <c r="E26" s="18">
        <f>IF(MEBBaseTableData!F28="","",IF(E$1="Enthalpy",MEBBaseTableData!F28*$B$47+$C$47,IF(E$1="Temp",MEBBaseTableData!F28*SlopeTemp+InterTemp,MEBBaseTableData!F28*$B$46+$C$46)))</f>
        <v>0</v>
      </c>
      <c r="F26" s="18">
        <f>IF(MEBBaseTableData!G28="","",IF(F$1="Enthalpy",MEBBaseTableData!G28*$B$47+$C$47,IF(F$1="Temp",MEBBaseTableData!G28*SlopeTemp+InterTemp,MEBBaseTableData!G28*$B$46+$C$46)))</f>
        <v>1569.7118962396871</v>
      </c>
      <c r="G26" s="18">
        <f>IF(MEBBaseTableData!H28="","",IF(G$1="Enthalpy",MEBBaseTableData!H28*$B$47+$C$47,IF(G$1="Temp",MEBBaseTableData!H28*SlopeTemp+InterTemp,MEBBaseTableData!H28*$B$46+$C$46)))</f>
        <v>0</v>
      </c>
      <c r="H26" s="18">
        <f>IF(MEBBaseTableData!I28="","",IF(H$1="Enthalpy",MEBBaseTableData!I28*$B$47+$C$47,IF(H$1="Temp",MEBBaseTableData!I28*SlopeTemp+InterTemp,MEBBaseTableData!I28*$B$46+$C$46)))</f>
        <v>1124.4099723836941</v>
      </c>
      <c r="I26" s="18">
        <f>IF(MEBBaseTableData!J28="","",IF(I$1="Enthalpy",MEBBaseTableData!J28*$B$47+$C$47,IF(I$1="Temp",MEBBaseTableData!J28*SlopeTemp+InterTemp,MEBBaseTableData!J28*$B$46+$C$46)))</f>
        <v>243.03420478842372</v>
      </c>
      <c r="J26" s="18">
        <f>IF(MEBBaseTableData!K28="","",IF(J$1="Enthalpy",MEBBaseTableData!K28*$B$47+$C$47,IF(J$1="Temp",MEBBaseTableData!K28*SlopeTemp+InterTemp,MEBBaseTableData!K28*$B$46+$C$46)))</f>
        <v>0</v>
      </c>
      <c r="K26" s="18">
        <f>IF(MEBBaseTableData!L28="","",IF(K$1="Enthalpy",MEBBaseTableData!L28*$B$47+$C$47,IF(K$1="Temp",MEBBaseTableData!L28*SlopeTemp+InterTemp,MEBBaseTableData!L28*$B$46+$C$46)))</f>
        <v>0</v>
      </c>
      <c r="L26" s="18">
        <f>IF(MEBBaseTableData!M28="","",IF(L$1="Enthalpy",MEBBaseTableData!M28*$B$47+$C$47,IF(L$1="Temp",MEBBaseTableData!M28*SlopeTemp+InterTemp,MEBBaseTableData!M28*$B$46+$C$46)))</f>
        <v>498.27681675860754</v>
      </c>
      <c r="M26" s="18">
        <f>IF(MEBBaseTableData!N28="","",IF(M$1="Enthalpy",MEBBaseTableData!N28*$B$47+$C$47,IF(M$1="Temp",MEBBaseTableData!N28*SlopeTemp+InterTemp,MEBBaseTableData!N28*$B$46+$C$46)))</f>
        <v>151.69762216881037</v>
      </c>
      <c r="N26" s="18">
        <f>IF(MEBBaseTableData!O28="","",IF(N$1="Enthalpy",MEBBaseTableData!O28*$B$47+$C$47,IF(N$1="Temp",MEBBaseTableData!O28*SlopeTemp+InterTemp,MEBBaseTableData!O28*$B$46+$C$46)))</f>
        <v>16495.819043096843</v>
      </c>
      <c r="O26" s="18">
        <f>IF(MEBBaseTableData!P28="","",IF(O$1="Enthalpy",MEBBaseTableData!P28*$B$47+$C$47,IF(O$1="Temp",MEBBaseTableData!P28*SlopeTemp+InterTemp,MEBBaseTableData!P28*$B$46+$C$46)))</f>
        <v>0</v>
      </c>
      <c r="P26" s="18">
        <f>IF(MEBBaseTableData!Q28="","",IF(P$1="Enthalpy",MEBBaseTableData!Q28*$B$47+$C$47,IF(P$1="Temp",MEBBaseTableData!Q28*SlopeTemp+InterTemp,MEBBaseTableData!Q28*$B$46+$C$46)))</f>
        <v>0</v>
      </c>
      <c r="Q26" s="18">
        <f>IF(MEBBaseTableData!R28="","",IF(Q$1="Enthalpy",MEBBaseTableData!R28*$B$47+$C$47,IF(Q$1="Temp",MEBBaseTableData!R28*SlopeTemp+InterTemp,MEBBaseTableData!R28*$B$46+$C$46)))</f>
        <v>0</v>
      </c>
      <c r="R26" s="18">
        <f>IF(MEBBaseTableData!S28="","",IF(R$1="Enthalpy",MEBBaseTableData!S28*$B$47+$C$47,IF(R$1="Temp",MEBBaseTableData!S28*SlopeTemp+InterTemp,MEBBaseTableData!S28*$B$46+$C$46)))</f>
        <v>0</v>
      </c>
      <c r="S26" s="18">
        <f>IF(MEBBaseTableData!T28="","",IF(S$1="Enthalpy",MEBBaseTableData!T28*$B$47+$C$47,IF(S$1="Temp",MEBBaseTableData!T28*SlopeTemp+InterTemp,MEBBaseTableData!T28*$B$46+$C$46)))</f>
        <v>0</v>
      </c>
      <c r="T26" s="18">
        <f>IF(MEBBaseTableData!U28="","",IF(T$1="Enthalpy",MEBBaseTableData!U28*$B$47+$C$47,IF(T$1="Temp",MEBBaseTableData!U28*SlopeTemp+InterTemp,MEBBaseTableData!U28*$B$46+$C$46)))</f>
        <v>0</v>
      </c>
      <c r="U26" s="18">
        <f>IF(MEBBaseTableData!V28="","",IF(U$1="Enthalpy",MEBBaseTableData!V28*$B$47+$C$47,IF(U$1="Temp",MEBBaseTableData!V28*SlopeTemp+InterTemp,MEBBaseTableData!V28*$B$46+$C$46)))</f>
        <v>0</v>
      </c>
      <c r="V26" s="18">
        <f>IF(MEBBaseTableData!W28="","",IF(V$1="Enthalpy",MEBBaseTableData!W28*$B$47+$C$47,IF(V$1="Temp",MEBBaseTableData!W28*SlopeTemp+InterTemp,MEBBaseTableData!W28*$B$46+$C$46)))</f>
        <v>1508.2026138678998</v>
      </c>
      <c r="W26" s="18" t="str">
        <f>IF(MEBBaseTableData!X28="","",IF(W$1="Enthalpy",MEBBaseTableData!X28*$B$47+$C$47,IF(W$1="Temp",MEBBaseTableData!X28*SlopeTemp+InterTemp,MEBBaseTableData!X28*$B$46+$C$46)))</f>
        <v/>
      </c>
      <c r="X26" s="18" t="str">
        <f>IF(MEBBaseTableData!Y28="","",IF(X$1="Enthalpy",MEBBaseTableData!Y28*$B$47+$C$47,IF(X$1="Temp",MEBBaseTableData!Y28*SlopeTemp+InterTemp,MEBBaseTableData!Y28*$B$46+$C$46)))</f>
        <v/>
      </c>
      <c r="Y26" s="18" t="str">
        <f>IF(MEBBaseTableData!Z28="","",IF(Y$1="Enthalpy",MEBBaseTableData!Z28*$B$47+$C$47,IF(Y$1="Temp",MEBBaseTableData!Z28*SlopeTemp+InterTemp,MEBBaseTableData!Z28*$B$46+$C$46)))</f>
        <v/>
      </c>
      <c r="Z26" s="18" t="str">
        <f>IF(MEBBaseTableData!AA28="","",IF(Z$1="Enthalpy",MEBBaseTableData!AA28*$B$47+$C$47,IF(Z$1="Temp",MEBBaseTableData!AA28*SlopeTemp+InterTemp,MEBBaseTableData!AA28*$B$46+$C$46)))</f>
        <v/>
      </c>
      <c r="AA26" s="18" t="str">
        <f>IF(MEBBaseTableData!AB28="","",IF(AA$1="Enthalpy",MEBBaseTableData!AB28*$B$47+$C$47,IF(AA$1="Temp",MEBBaseTableData!AB28*SlopeTemp+InterTemp,MEBBaseTableData!AB28*$B$46+$C$46)))</f>
        <v/>
      </c>
      <c r="AB26" s="18" t="str">
        <f>IF(MEBBaseTableData!AC28="","",IF(AB$1="Enthalpy",MEBBaseTableData!AC28*$B$47+$C$47,IF(AB$1="Temp",MEBBaseTableData!AC28*SlopeTemp+InterTemp,MEBBaseTableData!AC28*$B$46+$C$46)))</f>
        <v/>
      </c>
      <c r="AC26" s="18" t="str">
        <f>IF(MEBBaseTableData!AD28="","",IF(AC$1="Enthalpy",MEBBaseTableData!AD28*$B$47+$C$47,IF(AC$1="Temp",MEBBaseTableData!AD28*SlopeTemp+InterTemp,MEBBaseTableData!AD28*$B$46+$C$46)))</f>
        <v/>
      </c>
      <c r="AD26" s="18" t="str">
        <f>IF(MEBBaseTableData!AE28="","",IF(AD$1="Enthalpy",MEBBaseTableData!AE28*$B$47+$C$47,IF(AD$1="Temp",MEBBaseTableData!AE28*SlopeTemp+InterTemp,MEBBaseTableData!AE28*$B$46+$C$46)))</f>
        <v/>
      </c>
      <c r="AE26" s="18" t="str">
        <f>IF(MEBBaseTableData!AF28="","",IF(AE$1="Enthalpy",MEBBaseTableData!AF28*$B$47+$C$47,IF(AE$1="Temp",MEBBaseTableData!AF28*SlopeTemp+InterTemp,MEBBaseTableData!AF28*$B$46+$C$46)))</f>
        <v/>
      </c>
      <c r="AF26" s="18" t="str">
        <f>IF(MEBBaseTableData!AG28="","",IF(AF$1="Enthalpy",MEBBaseTableData!AG28*$B$47+$C$47,IF(AF$1="Temp",MEBBaseTableData!AG28*SlopeTemp+InterTemp,MEBBaseTableData!AG28*$B$46+$C$46)))</f>
        <v/>
      </c>
      <c r="AG26" s="18" t="str">
        <f>IF(MEBBaseTableData!AH28="","",IF(AG$1="Enthalpy",MEBBaseTableData!AH28*$B$47+$C$47,IF(AG$1="Temp",MEBBaseTableData!AH28*SlopeTemp+InterTemp,MEBBaseTableData!AH28*$B$46+$C$46)))</f>
        <v/>
      </c>
      <c r="AH26" s="18" t="str">
        <f>IF(MEBBaseTableData!AI28="","",IF(AH$1="Enthalpy",MEBBaseTableData!AI28*$B$47+$C$47,IF(AH$1="Temp",MEBBaseTableData!AI28*SlopeTemp+InterTemp,MEBBaseTableData!AI28*$B$46+$C$46)))</f>
        <v/>
      </c>
      <c r="AI26" s="18" t="str">
        <f>IF(MEBBaseTableData!AJ28="","",IF(AI$1="Enthalpy",MEBBaseTableData!AJ28*$B$47+$C$47,IF(AI$1="Temp",MEBBaseTableData!AJ28*SlopeTemp+InterTemp,MEBBaseTableData!AJ28*$B$46+$C$46)))</f>
        <v/>
      </c>
      <c r="AJ26" s="18" t="str">
        <f>IF(MEBBaseTableData!AK28="","",IF(AJ$1="Enthalpy",MEBBaseTableData!AK28*$B$47+$C$47,IF(AJ$1="Temp",MEBBaseTableData!AK28*SlopeTemp+InterTemp,MEBBaseTableData!AK28*$B$46+$C$46)))</f>
        <v/>
      </c>
    </row>
    <row r="27" spans="1:36" x14ac:dyDescent="0.15">
      <c r="A27" s="13" t="str">
        <f>IF(MEBBaseTableData!A29="","",MEBBaseTableData!A29)</f>
        <v>Slag{zh}铁渣</v>
      </c>
      <c r="B27" s="18">
        <f>IF(MEBBaseTableData!C29="","",IF(B$1="Enthalpy",MEBBaseTableData!C29*$B$47+$C$47,IF(B$1="Temp",MEBBaseTableData!C29*SlopeTemp+InterTemp,MEBBaseTableData!C29*$B$46+$C$46)))</f>
        <v>101753.06686549164</v>
      </c>
      <c r="C27" s="18">
        <f>IF(MEBBaseTableData!D29="","",IF(C$1="Enthalpy",MEBBaseTableData!D29*$B$47+$C$47,IF(C$1="Temp",MEBBaseTableData!D29*SlopeTemp+InterTemp,MEBBaseTableData!D29*$B$46+$C$46)))</f>
        <v>395.46891182001599</v>
      </c>
      <c r="D27" s="18">
        <f>IF(MEBBaseTableData!E29="","",IF(D$1="Enthalpy",MEBBaseTableData!E29*$B$47+$C$47,IF(D$1="Temp",MEBBaseTableData!E29*SlopeTemp+InterTemp,MEBBaseTableData!E29*$B$46+$C$46)))</f>
        <v>29544.370371927937</v>
      </c>
      <c r="E27" s="18">
        <f>IF(MEBBaseTableData!F29="","",IF(E$1="Enthalpy",MEBBaseTableData!F29*$B$47+$C$47,IF(E$1="Temp",MEBBaseTableData!F29*SlopeTemp+InterTemp,MEBBaseTableData!F29*$B$46+$C$46)))</f>
        <v>5432.3212814702283</v>
      </c>
      <c r="F27" s="18">
        <f>IF(MEBBaseTableData!G29="","",IF(F$1="Enthalpy",MEBBaseTableData!G29*$B$47+$C$47,IF(F$1="Temp",MEBBaseTableData!G29*SlopeTemp+InterTemp,MEBBaseTableData!G29*$B$46+$C$46)))</f>
        <v>15656.874469132752</v>
      </c>
      <c r="G27" s="18">
        <f>IF(MEBBaseTableData!H29="","",IF(G$1="Enthalpy",MEBBaseTableData!H29*$B$47+$C$47,IF(G$1="Temp",MEBBaseTableData!H29*SlopeTemp+InterTemp,MEBBaseTableData!H29*$B$46+$C$46)))</f>
        <v>8243.3312462585527</v>
      </c>
      <c r="H27" s="18">
        <f>IF(MEBBaseTableData!I29="","",IF(H$1="Enthalpy",MEBBaseTableData!I29*$B$47+$C$47,IF(H$1="Temp",MEBBaseTableData!I29*SlopeTemp+InterTemp,MEBBaseTableData!I29*$B$46+$C$46)))</f>
        <v>0</v>
      </c>
      <c r="I27" s="18">
        <f>IF(MEBBaseTableData!J29="","",IF(I$1="Enthalpy",MEBBaseTableData!J29*$B$47+$C$47,IF(I$1="Temp",MEBBaseTableData!J29*SlopeTemp+InterTemp,MEBBaseTableData!J29*$B$46+$C$46)))</f>
        <v>549.016344747522</v>
      </c>
      <c r="J27" s="18">
        <f>IF(MEBBaseTableData!K29="","",IF(J$1="Enthalpy",MEBBaseTableData!K29*$B$47+$C$47,IF(J$1="Temp",MEBBaseTableData!K29*SlopeTemp+InterTemp,MEBBaseTableData!K29*$B$46+$C$46)))</f>
        <v>309.94724295201388</v>
      </c>
      <c r="K27" s="18">
        <f>IF(MEBBaseTableData!L29="","",IF(K$1="Enthalpy",MEBBaseTableData!L29*$B$47+$C$47,IF(K$1="Temp",MEBBaseTableData!L29*SlopeTemp+InterTemp,MEBBaseTableData!L29*$B$46+$C$46)))</f>
        <v>378.08518713283081</v>
      </c>
      <c r="L27" s="18">
        <f>IF(MEBBaseTableData!M29="","",IF(L$1="Enthalpy",MEBBaseTableData!M29*$B$47+$C$47,IF(L$1="Temp",MEBBaseTableData!M29*SlopeTemp+InterTemp,MEBBaseTableData!M29*$B$46+$C$46)))</f>
        <v>1.3322114096917932</v>
      </c>
      <c r="M27" s="18">
        <f>IF(MEBBaseTableData!N29="","",IF(M$1="Enthalpy",MEBBaseTableData!N29*$B$47+$C$47,IF(M$1="Temp",MEBBaseTableData!N29*SlopeTemp+InterTemp,MEBBaseTableData!N29*$B$46+$C$46)))</f>
        <v>697.41552029608079</v>
      </c>
      <c r="N27" s="18">
        <f>IF(MEBBaseTableData!O29="","",IF(N$1="Enthalpy",MEBBaseTableData!O29*$B$47+$C$47,IF(N$1="Temp",MEBBaseTableData!O29*SlopeTemp+InterTemp,MEBBaseTableData!O29*$B$46+$C$46)))</f>
        <v>0</v>
      </c>
      <c r="O27" s="18">
        <f>IF(MEBBaseTableData!P29="","",IF(O$1="Enthalpy",MEBBaseTableData!P29*$B$47+$C$47,IF(O$1="Temp",MEBBaseTableData!P29*SlopeTemp+InterTemp,MEBBaseTableData!P29*$B$46+$C$46)))</f>
        <v>0</v>
      </c>
      <c r="P27" s="18">
        <f>IF(MEBBaseTableData!Q29="","",IF(P$1="Enthalpy",MEBBaseTableData!Q29*$B$47+$C$47,IF(P$1="Temp",MEBBaseTableData!Q29*SlopeTemp+InterTemp,MEBBaseTableData!Q29*$B$46+$C$46)))</f>
        <v>0</v>
      </c>
      <c r="Q27" s="18">
        <f>IF(MEBBaseTableData!R29="","",IF(Q$1="Enthalpy",MEBBaseTableData!R29*$B$47+$C$47,IF(Q$1="Temp",MEBBaseTableData!R29*SlopeTemp+InterTemp,MEBBaseTableData!R29*$B$46+$C$46)))</f>
        <v>41206.803008332681</v>
      </c>
      <c r="R27" s="18">
        <f>IF(MEBBaseTableData!S29="","",IF(R$1="Enthalpy",MEBBaseTableData!S29*$B$47+$C$47,IF(R$1="Temp",MEBBaseTableData!S29*SlopeTemp+InterTemp,MEBBaseTableData!S29*$B$46+$C$46)))</f>
        <v>873.24481983964688</v>
      </c>
      <c r="S27" s="18">
        <f>IF(MEBBaseTableData!T29="","",IF(S$1="Enthalpy",MEBBaseTableData!T29*$B$47+$C$47,IF(S$1="Temp",MEBBaseTableData!T29*SlopeTemp+InterTemp,MEBBaseTableData!T29*$B$46+$C$46)))</f>
        <v>0</v>
      </c>
      <c r="T27" s="18">
        <f>IF(MEBBaseTableData!U29="","",IF(T$1="Enthalpy",MEBBaseTableData!U29*$B$47+$C$47,IF(T$1="Temp",MEBBaseTableData!U29*SlopeTemp+InterTemp,MEBBaseTableData!U29*$B$46+$C$46)))</f>
        <v>508.7653343274564</v>
      </c>
      <c r="U27" s="18">
        <f>IF(MEBBaseTableData!V29="","",IF(U$1="Enthalpy",MEBBaseTableData!V29*$B$47+$C$47,IF(U$1="Temp",MEBBaseTableData!V29*SlopeTemp+InterTemp,MEBBaseTableData!V29*$B$46+$C$46)))</f>
        <v>0</v>
      </c>
      <c r="V27" s="18">
        <f>IF(MEBBaseTableData!W29="","",IF(V$1="Enthalpy",MEBBaseTableData!W29*$B$47+$C$47,IF(V$1="Temp",MEBBaseTableData!W29*SlopeTemp+InterTemp,MEBBaseTableData!W29*$B$46+$C$46)))</f>
        <v>1533.2026138678998</v>
      </c>
      <c r="W27" s="18" t="str">
        <f>IF(MEBBaseTableData!X29="","",IF(W$1="Enthalpy",MEBBaseTableData!X29*$B$47+$C$47,IF(W$1="Temp",MEBBaseTableData!X29*SlopeTemp+InterTemp,MEBBaseTableData!X29*$B$46+$C$46)))</f>
        <v/>
      </c>
      <c r="X27" s="18" t="str">
        <f>IF(MEBBaseTableData!Y29="","",IF(X$1="Enthalpy",MEBBaseTableData!Y29*$B$47+$C$47,IF(X$1="Temp",MEBBaseTableData!Y29*SlopeTemp+InterTemp,MEBBaseTableData!Y29*$B$46+$C$46)))</f>
        <v/>
      </c>
      <c r="Y27" s="18" t="str">
        <f>IF(MEBBaseTableData!Z29="","",IF(Y$1="Enthalpy",MEBBaseTableData!Z29*$B$47+$C$47,IF(Y$1="Temp",MEBBaseTableData!Z29*SlopeTemp+InterTemp,MEBBaseTableData!Z29*$B$46+$C$46)))</f>
        <v/>
      </c>
      <c r="Z27" s="18" t="str">
        <f>IF(MEBBaseTableData!AA29="","",IF(Z$1="Enthalpy",MEBBaseTableData!AA29*$B$47+$C$47,IF(Z$1="Temp",MEBBaseTableData!AA29*SlopeTemp+InterTemp,MEBBaseTableData!AA29*$B$46+$C$46)))</f>
        <v/>
      </c>
      <c r="AA27" s="18" t="str">
        <f>IF(MEBBaseTableData!AB29="","",IF(AA$1="Enthalpy",MEBBaseTableData!AB29*$B$47+$C$47,IF(AA$1="Temp",MEBBaseTableData!AB29*SlopeTemp+InterTemp,MEBBaseTableData!AB29*$B$46+$C$46)))</f>
        <v/>
      </c>
      <c r="AB27" s="18" t="str">
        <f>IF(MEBBaseTableData!AC29="","",IF(AB$1="Enthalpy",MEBBaseTableData!AC29*$B$47+$C$47,IF(AB$1="Temp",MEBBaseTableData!AC29*SlopeTemp+InterTemp,MEBBaseTableData!AC29*$B$46+$C$46)))</f>
        <v/>
      </c>
      <c r="AC27" s="18" t="str">
        <f>IF(MEBBaseTableData!AD29="","",IF(AC$1="Enthalpy",MEBBaseTableData!AD29*$B$47+$C$47,IF(AC$1="Temp",MEBBaseTableData!AD29*SlopeTemp+InterTemp,MEBBaseTableData!AD29*$B$46+$C$46)))</f>
        <v/>
      </c>
      <c r="AD27" s="18" t="str">
        <f>IF(MEBBaseTableData!AE29="","",IF(AD$1="Enthalpy",MEBBaseTableData!AE29*$B$47+$C$47,IF(AD$1="Temp",MEBBaseTableData!AE29*SlopeTemp+InterTemp,MEBBaseTableData!AE29*$B$46+$C$46)))</f>
        <v/>
      </c>
      <c r="AE27" s="18" t="str">
        <f>IF(MEBBaseTableData!AF29="","",IF(AE$1="Enthalpy",MEBBaseTableData!AF29*$B$47+$C$47,IF(AE$1="Temp",MEBBaseTableData!AF29*SlopeTemp+InterTemp,MEBBaseTableData!AF29*$B$46+$C$46)))</f>
        <v/>
      </c>
      <c r="AF27" s="18" t="str">
        <f>IF(MEBBaseTableData!AG29="","",IF(AF$1="Enthalpy",MEBBaseTableData!AG29*$B$47+$C$47,IF(AF$1="Temp",MEBBaseTableData!AG29*SlopeTemp+InterTemp,MEBBaseTableData!AG29*$B$46+$C$46)))</f>
        <v/>
      </c>
      <c r="AG27" s="18" t="str">
        <f>IF(MEBBaseTableData!AH29="","",IF(AG$1="Enthalpy",MEBBaseTableData!AH29*$B$47+$C$47,IF(AG$1="Temp",MEBBaseTableData!AH29*SlopeTemp+InterTemp,MEBBaseTableData!AH29*$B$46+$C$46)))</f>
        <v/>
      </c>
      <c r="AH27" s="18" t="str">
        <f>IF(MEBBaseTableData!AI29="","",IF(AH$1="Enthalpy",MEBBaseTableData!AI29*$B$47+$C$47,IF(AH$1="Temp",MEBBaseTableData!AI29*SlopeTemp+InterTemp,MEBBaseTableData!AI29*$B$46+$C$46)))</f>
        <v/>
      </c>
      <c r="AI27" s="18" t="str">
        <f>IF(MEBBaseTableData!AJ29="","",IF(AI$1="Enthalpy",MEBBaseTableData!AJ29*$B$47+$C$47,IF(AI$1="Temp",MEBBaseTableData!AJ29*SlopeTemp+InterTemp,MEBBaseTableData!AJ29*$B$46+$C$46)))</f>
        <v/>
      </c>
      <c r="AJ27" s="18" t="str">
        <f>IF(MEBBaseTableData!AK29="","",IF(AJ$1="Enthalpy",MEBBaseTableData!AK29*$B$47+$C$47,IF(AJ$1="Temp",MEBBaseTableData!AK29*SlopeTemp+InterTemp,MEBBaseTableData!AK29*$B$46+$C$46)))</f>
        <v/>
      </c>
    </row>
    <row r="28" spans="1:36" x14ac:dyDescent="0.15">
      <c r="A28" s="13" t="str">
        <f>IF(MEBBaseTableData!A30="","",MEBBaseTableData!A30)</f>
        <v>Top Gas{zh}炉顶煤气</v>
      </c>
      <c r="B28" s="18">
        <f>IF(MEBBaseTableData!C30="","",IF(B$1="Enthalpy",MEBBaseTableData!C30*$B$47+$C$47,IF(B$1="Temp",MEBBaseTableData!C30*SlopeTemp+InterTemp,MEBBaseTableData!C30*$B$46+$C$46)))</f>
        <v>888358.26838059362</v>
      </c>
      <c r="C28" s="18">
        <f>IF(MEBBaseTableData!D30="","",IF(C$1="Enthalpy",MEBBaseTableData!D30*$B$47+$C$47,IF(C$1="Temp",MEBBaseTableData!D30*SlopeTemp+InterTemp,MEBBaseTableData!D30*$B$46+$C$46)))</f>
        <v>0</v>
      </c>
      <c r="D28" s="18">
        <f>IF(MEBBaseTableData!E30="","",IF(D$1="Enthalpy",MEBBaseTableData!E30*$B$47+$C$47,IF(D$1="Temp",MEBBaseTableData!E30*SlopeTemp+InterTemp,MEBBaseTableData!E30*$B$46+$C$46)))</f>
        <v>0</v>
      </c>
      <c r="E28" s="18">
        <f>IF(MEBBaseTableData!F30="","",IF(E$1="Enthalpy",MEBBaseTableData!F30*$B$47+$C$47,IF(E$1="Temp",MEBBaseTableData!F30*SlopeTemp+InterTemp,MEBBaseTableData!F30*$B$46+$C$46)))</f>
        <v>0</v>
      </c>
      <c r="F28" s="18">
        <f>IF(MEBBaseTableData!G30="","",IF(F$1="Enthalpy",MEBBaseTableData!G30*$B$47+$C$47,IF(F$1="Temp",MEBBaseTableData!G30*SlopeTemp+InterTemp,MEBBaseTableData!G30*$B$46+$C$46)))</f>
        <v>0</v>
      </c>
      <c r="G28" s="18">
        <f>IF(MEBBaseTableData!H30="","",IF(G$1="Enthalpy",MEBBaseTableData!H30*$B$47+$C$47,IF(G$1="Temp",MEBBaseTableData!H30*SlopeTemp+InterTemp,MEBBaseTableData!H30*$B$46+$C$46)))</f>
        <v>0</v>
      </c>
      <c r="H28" s="18">
        <f>IF(MEBBaseTableData!I30="","",IF(H$1="Enthalpy",MEBBaseTableData!I30*$B$47+$C$47,IF(H$1="Temp",MEBBaseTableData!I30*SlopeTemp+InterTemp,MEBBaseTableData!I30*$B$46+$C$46)))</f>
        <v>0</v>
      </c>
      <c r="I28" s="18">
        <f>IF(MEBBaseTableData!J30="","",IF(I$1="Enthalpy",MEBBaseTableData!J30*$B$47+$C$47,IF(I$1="Temp",MEBBaseTableData!J30*SlopeTemp+InterTemp,MEBBaseTableData!J30*$B$46+$C$46)))</f>
        <v>0</v>
      </c>
      <c r="J28" s="18">
        <f>IF(MEBBaseTableData!K30="","",IF(J$1="Enthalpy",MEBBaseTableData!K30*$B$47+$C$47,IF(J$1="Temp",MEBBaseTableData!K30*SlopeTemp+InterTemp,MEBBaseTableData!K30*$B$46+$C$46)))</f>
        <v>0</v>
      </c>
      <c r="K28" s="18">
        <f>IF(MEBBaseTableData!L30="","",IF(K$1="Enthalpy",MEBBaseTableData!L30*$B$47+$C$47,IF(K$1="Temp",MEBBaseTableData!L30*SlopeTemp+InterTemp,MEBBaseTableData!L30*$B$46+$C$46)))</f>
        <v>0</v>
      </c>
      <c r="L28" s="18">
        <f>IF(MEBBaseTableData!M30="","",IF(L$1="Enthalpy",MEBBaseTableData!M30*$B$47+$C$47,IF(L$1="Temp",MEBBaseTableData!M30*SlopeTemp+InterTemp,MEBBaseTableData!M30*$B$46+$C$46)))</f>
        <v>0</v>
      </c>
      <c r="M28" s="18">
        <f>IF(MEBBaseTableData!N30="","",IF(M$1="Enthalpy",MEBBaseTableData!N30*$B$47+$C$47,IF(M$1="Temp",MEBBaseTableData!N30*SlopeTemp+InterTemp,MEBBaseTableData!N30*$B$46+$C$46)))</f>
        <v>0</v>
      </c>
      <c r="N28" s="18">
        <f>IF(MEBBaseTableData!O30="","",IF(N$1="Enthalpy",MEBBaseTableData!O30*$B$47+$C$47,IF(N$1="Temp",MEBBaseTableData!O30*SlopeTemp+InterTemp,MEBBaseTableData!O30*$B$46+$C$46)))</f>
        <v>159232.4529647562</v>
      </c>
      <c r="O28" s="18">
        <f>IF(MEBBaseTableData!P30="","",IF(O$1="Enthalpy",MEBBaseTableData!P30*$B$47+$C$47,IF(O$1="Temp",MEBBaseTableData!P30*SlopeTemp+InterTemp,MEBBaseTableData!P30*$B$46+$C$46)))</f>
        <v>1528.4732612482583</v>
      </c>
      <c r="P28" s="18">
        <f>IF(MEBBaseTableData!Q30="","",IF(P$1="Enthalpy",MEBBaseTableData!Q30*$B$47+$C$47,IF(P$1="Temp",MEBBaseTableData!Q30*SlopeTemp+InterTemp,MEBBaseTableData!Q30*$B$46+$C$46)))</f>
        <v>408640.6407092436</v>
      </c>
      <c r="Q28" s="18">
        <f>IF(MEBBaseTableData!R30="","",IF(Q$1="Enthalpy",MEBBaseTableData!R30*$B$47+$C$47,IF(Q$1="Temp",MEBBaseTableData!R30*SlopeTemp+InterTemp,MEBBaseTableData!R30*$B$46+$C$46)))</f>
        <v>318956.72138908994</v>
      </c>
      <c r="R28" s="18">
        <f>IF(MEBBaseTableData!S30="","",IF(R$1="Enthalpy",MEBBaseTableData!S30*$B$47+$C$47,IF(R$1="Temp",MEBBaseTableData!S30*SlopeTemp+InterTemp,MEBBaseTableData!S30*$B$46+$C$46)))</f>
        <v>0</v>
      </c>
      <c r="S28" s="18">
        <f>IF(MEBBaseTableData!T30="","",IF(S$1="Enthalpy",MEBBaseTableData!T30*$B$47+$C$47,IF(S$1="Temp",MEBBaseTableData!T30*SlopeTemp+InterTemp,MEBBaseTableData!T30*$B$46+$C$46)))</f>
        <v>0</v>
      </c>
      <c r="T28" s="18">
        <f>IF(MEBBaseTableData!U30="","",IF(T$1="Enthalpy",MEBBaseTableData!U30*$B$47+$C$47,IF(T$1="Temp",MEBBaseTableData!U30*SlopeTemp+InterTemp,MEBBaseTableData!U30*$B$46+$C$46)))</f>
        <v>0</v>
      </c>
      <c r="U28" s="18">
        <f>IF(MEBBaseTableData!V30="","",IF(U$1="Enthalpy",MEBBaseTableData!V30*$B$47+$C$47,IF(U$1="Temp",MEBBaseTableData!V30*SlopeTemp+InterTemp,MEBBaseTableData!V30*$B$46+$C$46)))</f>
        <v>-2093.3749165495788</v>
      </c>
      <c r="V28" s="18">
        <f>IF(MEBBaseTableData!W30="","",IF(V$1="Enthalpy",MEBBaseTableData!W30*$B$47+$C$47,IF(V$1="Temp",MEBBaseTableData!W30*SlopeTemp+InterTemp,MEBBaseTableData!W30*$B$46+$C$46)))</f>
        <v>204.31309548611102</v>
      </c>
      <c r="W28" s="18" t="str">
        <f>IF(MEBBaseTableData!X30="","",IF(W$1="Enthalpy",MEBBaseTableData!X30*$B$47+$C$47,IF(W$1="Temp",MEBBaseTableData!X30*SlopeTemp+InterTemp,MEBBaseTableData!X30*$B$46+$C$46)))</f>
        <v/>
      </c>
      <c r="X28" s="18" t="str">
        <f>IF(MEBBaseTableData!Y30="","",IF(X$1="Enthalpy",MEBBaseTableData!Y30*$B$47+$C$47,IF(X$1="Temp",MEBBaseTableData!Y30*SlopeTemp+InterTemp,MEBBaseTableData!Y30*$B$46+$C$46)))</f>
        <v/>
      </c>
      <c r="Y28" s="18" t="str">
        <f>IF(MEBBaseTableData!Z30="","",IF(Y$1="Enthalpy",MEBBaseTableData!Z30*$B$47+$C$47,IF(Y$1="Temp",MEBBaseTableData!Z30*SlopeTemp+InterTemp,MEBBaseTableData!Z30*$B$46+$C$46)))</f>
        <v/>
      </c>
      <c r="Z28" s="18" t="str">
        <f>IF(MEBBaseTableData!AA30="","",IF(Z$1="Enthalpy",MEBBaseTableData!AA30*$B$47+$C$47,IF(Z$1="Temp",MEBBaseTableData!AA30*SlopeTemp+InterTemp,MEBBaseTableData!AA30*$B$46+$C$46)))</f>
        <v/>
      </c>
      <c r="AA28" s="18" t="str">
        <f>IF(MEBBaseTableData!AB30="","",IF(AA$1="Enthalpy",MEBBaseTableData!AB30*$B$47+$C$47,IF(AA$1="Temp",MEBBaseTableData!AB30*SlopeTemp+InterTemp,MEBBaseTableData!AB30*$B$46+$C$46)))</f>
        <v/>
      </c>
      <c r="AB28" s="18" t="str">
        <f>IF(MEBBaseTableData!AC30="","",IF(AB$1="Enthalpy",MEBBaseTableData!AC30*$B$47+$C$47,IF(AB$1="Temp",MEBBaseTableData!AC30*SlopeTemp+InterTemp,MEBBaseTableData!AC30*$B$46+$C$46)))</f>
        <v/>
      </c>
      <c r="AC28" s="18" t="str">
        <f>IF(MEBBaseTableData!AD30="","",IF(AC$1="Enthalpy",MEBBaseTableData!AD30*$B$47+$C$47,IF(AC$1="Temp",MEBBaseTableData!AD30*SlopeTemp+InterTemp,MEBBaseTableData!AD30*$B$46+$C$46)))</f>
        <v/>
      </c>
      <c r="AD28" s="18" t="str">
        <f>IF(MEBBaseTableData!AE30="","",IF(AD$1="Enthalpy",MEBBaseTableData!AE30*$B$47+$C$47,IF(AD$1="Temp",MEBBaseTableData!AE30*SlopeTemp+InterTemp,MEBBaseTableData!AE30*$B$46+$C$46)))</f>
        <v/>
      </c>
      <c r="AE28" s="18" t="str">
        <f>IF(MEBBaseTableData!AF30="","",IF(AE$1="Enthalpy",MEBBaseTableData!AF30*$B$47+$C$47,IF(AE$1="Temp",MEBBaseTableData!AF30*SlopeTemp+InterTemp,MEBBaseTableData!AF30*$B$46+$C$46)))</f>
        <v/>
      </c>
      <c r="AF28" s="18" t="str">
        <f>IF(MEBBaseTableData!AG30="","",IF(AF$1="Enthalpy",MEBBaseTableData!AG30*$B$47+$C$47,IF(AF$1="Temp",MEBBaseTableData!AG30*SlopeTemp+InterTemp,MEBBaseTableData!AG30*$B$46+$C$46)))</f>
        <v/>
      </c>
      <c r="AG28" s="18" t="str">
        <f>IF(MEBBaseTableData!AH30="","",IF(AG$1="Enthalpy",MEBBaseTableData!AH30*$B$47+$C$47,IF(AG$1="Temp",MEBBaseTableData!AH30*SlopeTemp+InterTemp,MEBBaseTableData!AH30*$B$46+$C$46)))</f>
        <v/>
      </c>
      <c r="AH28" s="18" t="str">
        <f>IF(MEBBaseTableData!AI30="","",IF(AH$1="Enthalpy",MEBBaseTableData!AI30*$B$47+$C$47,IF(AH$1="Temp",MEBBaseTableData!AI30*SlopeTemp+InterTemp,MEBBaseTableData!AI30*$B$46+$C$46)))</f>
        <v/>
      </c>
      <c r="AI28" s="18" t="str">
        <f>IF(MEBBaseTableData!AJ30="","",IF(AI$1="Enthalpy",MEBBaseTableData!AJ30*$B$47+$C$47,IF(AI$1="Temp",MEBBaseTableData!AJ30*SlopeTemp+InterTemp,MEBBaseTableData!AJ30*$B$46+$C$46)))</f>
        <v/>
      </c>
      <c r="AJ28" s="18" t="str">
        <f>IF(MEBBaseTableData!AK30="","",IF(AJ$1="Enthalpy",MEBBaseTableData!AK30*$B$47+$C$47,IF(AJ$1="Temp",MEBBaseTableData!AK30*SlopeTemp+InterTemp,MEBBaseTableData!AK30*$B$46+$C$46)))</f>
        <v/>
      </c>
    </row>
    <row r="29" spans="1:36" x14ac:dyDescent="0.15">
      <c r="A29" s="13" t="str">
        <f>IF(MEBBaseTableData!A31="","",MEBBaseTableData!A31)</f>
        <v>Dust in Top Gas{zh}炉尘</v>
      </c>
      <c r="B29" s="18">
        <f>IF(MEBBaseTableData!C31="","",IF(B$1="Enthalpy",MEBBaseTableData!C31*$B$47+$C$47,IF(B$1="Temp",MEBBaseTableData!C31*SlopeTemp+InterTemp,MEBBaseTableData!C31*$B$46+$C$46)))</f>
        <v>7470.8436462990112</v>
      </c>
      <c r="C29" s="18">
        <f>IF(MEBBaseTableData!D31="","",IF(C$1="Enthalpy",MEBBaseTableData!D31*$B$47+$C$47,IF(C$1="Temp",MEBBaseTableData!D31*SlopeTemp+InterTemp,MEBBaseTableData!D31*$B$46+$C$46)))</f>
        <v>4370.0757889712759</v>
      </c>
      <c r="D29" s="18">
        <f>IF(MEBBaseTableData!E31="","",IF(D$1="Enthalpy",MEBBaseTableData!E31*$B$47+$C$47,IF(D$1="Temp",MEBBaseTableData!E31*SlopeTemp+InterTemp,MEBBaseTableData!E31*$B$46+$C$46)))</f>
        <v>403.13197315780559</v>
      </c>
      <c r="E29" s="18">
        <f>IF(MEBBaseTableData!F31="","",IF(E$1="Enthalpy",MEBBaseTableData!F31*$B$47+$C$47,IF(E$1="Temp",MEBBaseTableData!F31*SlopeTemp+InterTemp,MEBBaseTableData!F31*$B$46+$C$46)))</f>
        <v>55.117184480901003</v>
      </c>
      <c r="F29" s="18">
        <f>IF(MEBBaseTableData!G31="","",IF(F$1="Enthalpy",MEBBaseTableData!G31*$B$47+$C$47,IF(F$1="Temp",MEBBaseTableData!G31*SlopeTemp+InterTemp,MEBBaseTableData!G31*$B$46+$C$46)))</f>
        <v>172.45173420618804</v>
      </c>
      <c r="G29" s="18">
        <f>IF(MEBBaseTableData!H31="","",IF(G$1="Enthalpy",MEBBaseTableData!H31*$B$47+$C$47,IF(G$1="Temp",MEBBaseTableData!H31*SlopeTemp+InterTemp,MEBBaseTableData!H31*$B$46+$C$46)))</f>
        <v>56.923866402950523</v>
      </c>
      <c r="H29" s="18">
        <f>IF(MEBBaseTableData!I31="","",IF(H$1="Enthalpy",MEBBaseTableData!I31*$B$47+$C$47,IF(H$1="Temp",MEBBaseTableData!I31*SlopeTemp+InterTemp,MEBBaseTableData!I31*$B$46+$C$46)))</f>
        <v>1.3780840081281047</v>
      </c>
      <c r="I29" s="18">
        <f>IF(MEBBaseTableData!J31="","",IF(I$1="Enthalpy",MEBBaseTableData!J31*$B$47+$C$47,IF(I$1="Temp",MEBBaseTableData!J31*SlopeTemp+InterTemp,MEBBaseTableData!J31*$B$46+$C$46)))</f>
        <v>0.11041398334824731</v>
      </c>
      <c r="J29" s="18">
        <f>IF(MEBBaseTableData!K31="","",IF(J$1="Enthalpy",MEBBaseTableData!K31*$B$47+$C$47,IF(J$1="Temp",MEBBaseTableData!K31*SlopeTemp+InterTemp,MEBBaseTableData!K31*$B$46+$C$46)))</f>
        <v>0.93804344056407962</v>
      </c>
      <c r="K29" s="18">
        <f>IF(MEBBaseTableData!L31="","",IF(K$1="Enthalpy",MEBBaseTableData!L31*$B$47+$C$47,IF(K$1="Temp",MEBBaseTableData!L31*SlopeTemp+InterTemp,MEBBaseTableData!L31*$B$46+$C$46)))</f>
        <v>0.66479240536151041</v>
      </c>
      <c r="L29" s="18">
        <f>IF(MEBBaseTableData!M31="","",IF(L$1="Enthalpy",MEBBaseTableData!M31*$B$47+$C$47,IF(L$1="Temp",MEBBaseTableData!M31*SlopeTemp+InterTemp,MEBBaseTableData!M31*$B$46+$C$46)))</f>
        <v>0.64205286421144314</v>
      </c>
      <c r="M29" s="18">
        <f>IF(MEBBaseTableData!N31="","",IF(M$1="Enthalpy",MEBBaseTableData!N31*$B$47+$C$47,IF(M$1="Temp",MEBBaseTableData!N31*SlopeTemp+InterTemp,MEBBaseTableData!N31*$B$46+$C$46)))</f>
        <v>1.3088037551623126</v>
      </c>
      <c r="N29" s="18">
        <f>IF(MEBBaseTableData!O31="","",IF(N$1="Enthalpy",MEBBaseTableData!O31*$B$47+$C$47,IF(N$1="Temp",MEBBaseTableData!O31*SlopeTemp+InterTemp,MEBBaseTableData!O31*$B$46+$C$46)))</f>
        <v>0</v>
      </c>
      <c r="O29" s="18">
        <f>IF(MEBBaseTableData!P31="","",IF(O$1="Enthalpy",MEBBaseTableData!P31*$B$47+$C$47,IF(O$1="Temp",MEBBaseTableData!P31*SlopeTemp+InterTemp,MEBBaseTableData!P31*$B$46+$C$46)))</f>
        <v>0</v>
      </c>
      <c r="P29" s="18">
        <f>IF(MEBBaseTableData!Q31="","",IF(P$1="Enthalpy",MEBBaseTableData!Q31*$B$47+$C$47,IF(P$1="Temp",MEBBaseTableData!Q31*SlopeTemp+InterTemp,MEBBaseTableData!Q31*$B$46+$C$46)))</f>
        <v>0</v>
      </c>
      <c r="Q29" s="18">
        <f>IF(MEBBaseTableData!R31="","",IF(Q$1="Enthalpy",MEBBaseTableData!R31*$B$47+$C$47,IF(Q$1="Temp",MEBBaseTableData!R31*SlopeTemp+InterTemp,MEBBaseTableData!R31*$B$46+$C$46)))</f>
        <v>2276.2661829019671</v>
      </c>
      <c r="R29" s="18">
        <f>IF(MEBBaseTableData!S31="","",IF(R$1="Enthalpy",MEBBaseTableData!S31*$B$47+$C$47,IF(R$1="Temp",MEBBaseTableData!S31*SlopeTemp+InterTemp,MEBBaseTableData!S31*$B$46+$C$46)))</f>
        <v>2.0652681691594226</v>
      </c>
      <c r="S29" s="18">
        <f>IF(MEBBaseTableData!T31="","",IF(S$1="Enthalpy",MEBBaseTableData!T31*$B$47+$C$47,IF(S$1="Temp",MEBBaseTableData!T31*SlopeTemp+InterTemp,MEBBaseTableData!T31*$B$46+$C$46)))</f>
        <v>5771.26388300292</v>
      </c>
      <c r="T29" s="18">
        <f>IF(MEBBaseTableData!U31="","",IF(T$1="Enthalpy",MEBBaseTableData!U31*$B$47+$C$47,IF(T$1="Temp",MEBBaseTableData!U31*SlopeTemp+InterTemp,MEBBaseTableData!U31*$B$46+$C$46)))</f>
        <v>428.98930583671802</v>
      </c>
      <c r="U29" s="18">
        <f>IF(MEBBaseTableData!V31="","",IF(U$1="Enthalpy",MEBBaseTableData!V31*$B$47+$C$47,IF(U$1="Temp",MEBBaseTableData!V31*SlopeTemp+InterTemp,MEBBaseTableData!V31*$B$46+$C$46)))</f>
        <v>0</v>
      </c>
      <c r="V29" s="18">
        <f>IF(MEBBaseTableData!W31="","",IF(V$1="Enthalpy",MEBBaseTableData!W31*$B$47+$C$47,IF(V$1="Temp",MEBBaseTableData!W31*SlopeTemp+InterTemp,MEBBaseTableData!W31*$B$46+$C$46)))</f>
        <v>204.31309548611102</v>
      </c>
      <c r="W29" s="18" t="str">
        <f>IF(MEBBaseTableData!X31="","",IF(W$1="Enthalpy",MEBBaseTableData!X31*$B$47+$C$47,IF(W$1="Temp",MEBBaseTableData!X31*SlopeTemp+InterTemp,MEBBaseTableData!X31*$B$46+$C$46)))</f>
        <v/>
      </c>
      <c r="X29" s="18" t="str">
        <f>IF(MEBBaseTableData!Y31="","",IF(X$1="Enthalpy",MEBBaseTableData!Y31*$B$47+$C$47,IF(X$1="Temp",MEBBaseTableData!Y31*SlopeTemp+InterTemp,MEBBaseTableData!Y31*$B$46+$C$46)))</f>
        <v/>
      </c>
      <c r="Y29" s="18" t="str">
        <f>IF(MEBBaseTableData!Z31="","",IF(Y$1="Enthalpy",MEBBaseTableData!Z31*$B$47+$C$47,IF(Y$1="Temp",MEBBaseTableData!Z31*SlopeTemp+InterTemp,MEBBaseTableData!Z31*$B$46+$C$46)))</f>
        <v/>
      </c>
      <c r="Z29" s="18" t="str">
        <f>IF(MEBBaseTableData!AA31="","",IF(Z$1="Enthalpy",MEBBaseTableData!AA31*$B$47+$C$47,IF(Z$1="Temp",MEBBaseTableData!AA31*SlopeTemp+InterTemp,MEBBaseTableData!AA31*$B$46+$C$46)))</f>
        <v/>
      </c>
      <c r="AA29" s="18" t="str">
        <f>IF(MEBBaseTableData!AB31="","",IF(AA$1="Enthalpy",MEBBaseTableData!AB31*$B$47+$C$47,IF(AA$1="Temp",MEBBaseTableData!AB31*SlopeTemp+InterTemp,MEBBaseTableData!AB31*$B$46+$C$46)))</f>
        <v/>
      </c>
      <c r="AB29" s="18" t="str">
        <f>IF(MEBBaseTableData!AC31="","",IF(AB$1="Enthalpy",MEBBaseTableData!AC31*$B$47+$C$47,IF(AB$1="Temp",MEBBaseTableData!AC31*SlopeTemp+InterTemp,MEBBaseTableData!AC31*$B$46+$C$46)))</f>
        <v/>
      </c>
      <c r="AC29" s="18" t="str">
        <f>IF(MEBBaseTableData!AD31="","",IF(AC$1="Enthalpy",MEBBaseTableData!AD31*$B$47+$C$47,IF(AC$1="Temp",MEBBaseTableData!AD31*SlopeTemp+InterTemp,MEBBaseTableData!AD31*$B$46+$C$46)))</f>
        <v/>
      </c>
      <c r="AD29" s="18" t="str">
        <f>IF(MEBBaseTableData!AE31="","",IF(AD$1="Enthalpy",MEBBaseTableData!AE31*$B$47+$C$47,IF(AD$1="Temp",MEBBaseTableData!AE31*SlopeTemp+InterTemp,MEBBaseTableData!AE31*$B$46+$C$46)))</f>
        <v/>
      </c>
      <c r="AE29" s="18" t="str">
        <f>IF(MEBBaseTableData!AF31="","",IF(AE$1="Enthalpy",MEBBaseTableData!AF31*$B$47+$C$47,IF(AE$1="Temp",MEBBaseTableData!AF31*SlopeTemp+InterTemp,MEBBaseTableData!AF31*$B$46+$C$46)))</f>
        <v/>
      </c>
      <c r="AF29" s="18" t="str">
        <f>IF(MEBBaseTableData!AG31="","",IF(AF$1="Enthalpy",MEBBaseTableData!AG31*$B$47+$C$47,IF(AF$1="Temp",MEBBaseTableData!AG31*SlopeTemp+InterTemp,MEBBaseTableData!AG31*$B$46+$C$46)))</f>
        <v/>
      </c>
      <c r="AG29" s="18" t="str">
        <f>IF(MEBBaseTableData!AH31="","",IF(AG$1="Enthalpy",MEBBaseTableData!AH31*$B$47+$C$47,IF(AG$1="Temp",MEBBaseTableData!AH31*SlopeTemp+InterTemp,MEBBaseTableData!AH31*$B$46+$C$46)))</f>
        <v/>
      </c>
      <c r="AH29" s="18" t="str">
        <f>IF(MEBBaseTableData!AI31="","",IF(AH$1="Enthalpy",MEBBaseTableData!AI31*$B$47+$C$47,IF(AH$1="Temp",MEBBaseTableData!AI31*SlopeTemp+InterTemp,MEBBaseTableData!AI31*$B$46+$C$46)))</f>
        <v/>
      </c>
      <c r="AI29" s="18" t="str">
        <f>IF(MEBBaseTableData!AJ31="","",IF(AI$1="Enthalpy",MEBBaseTableData!AJ31*$B$47+$C$47,IF(AI$1="Temp",MEBBaseTableData!AJ31*SlopeTemp+InterTemp,MEBBaseTableData!AJ31*$B$46+$C$46)))</f>
        <v/>
      </c>
      <c r="AJ29" s="18" t="str">
        <f>IF(MEBBaseTableData!AK31="","",IF(AJ$1="Enthalpy",MEBBaseTableData!AK31*$B$47+$C$47,IF(AJ$1="Temp",MEBBaseTableData!AK31*SlopeTemp+InterTemp,MEBBaseTableData!AK31*$B$46+$C$46)))</f>
        <v/>
      </c>
    </row>
    <row r="30" spans="1:36" x14ac:dyDescent="0.15">
      <c r="A30" s="13" t="str">
        <f>IF(MEBBaseTableData!A32="","",MEBBaseTableData!A32)</f>
        <v/>
      </c>
      <c r="B30" s="18" t="str">
        <f>IF(MEBBaseTableData!C32="","",IF(B$1="Enthalpy",MEBBaseTableData!C32*$B$47+$C$47,IF(B$1="Temp",MEBBaseTableData!C32*SlopeTemp+InterTemp,MEBBaseTableData!C32*$B$46+$C$46)))</f>
        <v/>
      </c>
      <c r="C30" s="18" t="str">
        <f>IF(MEBBaseTableData!D32="","",IF(C$1="Enthalpy",MEBBaseTableData!D32*$B$47+$C$47,IF(C$1="Temp",MEBBaseTableData!D32*SlopeTemp+InterTemp,MEBBaseTableData!D32*$B$46+$C$46)))</f>
        <v/>
      </c>
      <c r="D30" s="18" t="str">
        <f>IF(MEBBaseTableData!E32="","",IF(D$1="Enthalpy",MEBBaseTableData!E32*$B$47+$C$47,IF(D$1="Temp",MEBBaseTableData!E32*SlopeTemp+InterTemp,MEBBaseTableData!E32*$B$46+$C$46)))</f>
        <v/>
      </c>
      <c r="E30" s="18" t="str">
        <f>IF(MEBBaseTableData!F32="","",IF(E$1="Enthalpy",MEBBaseTableData!F32*$B$47+$C$47,IF(E$1="Temp",MEBBaseTableData!F32*SlopeTemp+InterTemp,MEBBaseTableData!F32*$B$46+$C$46)))</f>
        <v/>
      </c>
      <c r="F30" s="18" t="str">
        <f>IF(MEBBaseTableData!G32="","",IF(F$1="Enthalpy",MEBBaseTableData!G32*$B$47+$C$47,IF(F$1="Temp",MEBBaseTableData!G32*SlopeTemp+InterTemp,MEBBaseTableData!G32*$B$46+$C$46)))</f>
        <v/>
      </c>
      <c r="G30" s="18" t="str">
        <f>IF(MEBBaseTableData!H32="","",IF(G$1="Enthalpy",MEBBaseTableData!H32*$B$47+$C$47,IF(G$1="Temp",MEBBaseTableData!H32*SlopeTemp+InterTemp,MEBBaseTableData!H32*$B$46+$C$46)))</f>
        <v/>
      </c>
      <c r="H30" s="18" t="str">
        <f>IF(MEBBaseTableData!I32="","",IF(H$1="Enthalpy",MEBBaseTableData!I32*$B$47+$C$47,IF(H$1="Temp",MEBBaseTableData!I32*SlopeTemp+InterTemp,MEBBaseTableData!I32*$B$46+$C$46)))</f>
        <v/>
      </c>
      <c r="I30" s="18" t="str">
        <f>IF(MEBBaseTableData!J32="","",IF(I$1="Enthalpy",MEBBaseTableData!J32*$B$47+$C$47,IF(I$1="Temp",MEBBaseTableData!J32*SlopeTemp+InterTemp,MEBBaseTableData!J32*$B$46+$C$46)))</f>
        <v/>
      </c>
      <c r="J30" s="18" t="str">
        <f>IF(MEBBaseTableData!K32="","",IF(J$1="Enthalpy",MEBBaseTableData!K32*$B$47+$C$47,IF(J$1="Temp",MEBBaseTableData!K32*SlopeTemp+InterTemp,MEBBaseTableData!K32*$B$46+$C$46)))</f>
        <v/>
      </c>
      <c r="K30" s="18" t="str">
        <f>IF(MEBBaseTableData!L32="","",IF(K$1="Enthalpy",MEBBaseTableData!L32*$B$47+$C$47,IF(K$1="Temp",MEBBaseTableData!L32*SlopeTemp+InterTemp,MEBBaseTableData!L32*$B$46+$C$46)))</f>
        <v/>
      </c>
      <c r="L30" s="18" t="str">
        <f>IF(MEBBaseTableData!M32="","",IF(L$1="Enthalpy",MEBBaseTableData!M32*$B$47+$C$47,IF(L$1="Temp",MEBBaseTableData!M32*SlopeTemp+InterTemp,MEBBaseTableData!M32*$B$46+$C$46)))</f>
        <v/>
      </c>
      <c r="M30" s="18" t="str">
        <f>IF(MEBBaseTableData!N32="","",IF(M$1="Enthalpy",MEBBaseTableData!N32*$B$47+$C$47,IF(M$1="Temp",MEBBaseTableData!N32*SlopeTemp+InterTemp,MEBBaseTableData!N32*$B$46+$C$46)))</f>
        <v/>
      </c>
      <c r="N30" s="18" t="str">
        <f>IF(MEBBaseTableData!O32="","",IF(N$1="Enthalpy",MEBBaseTableData!O32*$B$47+$C$47,IF(N$1="Temp",MEBBaseTableData!O32*SlopeTemp+InterTemp,MEBBaseTableData!O32*$B$46+$C$46)))</f>
        <v/>
      </c>
      <c r="O30" s="18" t="str">
        <f>IF(MEBBaseTableData!P32="","",IF(O$1="Enthalpy",MEBBaseTableData!P32*$B$47+$C$47,IF(O$1="Temp",MEBBaseTableData!P32*SlopeTemp+InterTemp,MEBBaseTableData!P32*$B$46+$C$46)))</f>
        <v/>
      </c>
      <c r="P30" s="18" t="str">
        <f>IF(MEBBaseTableData!Q32="","",IF(P$1="Enthalpy",MEBBaseTableData!Q32*$B$47+$C$47,IF(P$1="Temp",MEBBaseTableData!Q32*SlopeTemp+InterTemp,MEBBaseTableData!Q32*$B$46+$C$46)))</f>
        <v/>
      </c>
      <c r="Q30" s="18" t="str">
        <f>IF(MEBBaseTableData!R32="","",IF(Q$1="Enthalpy",MEBBaseTableData!R32*$B$47+$C$47,IF(Q$1="Temp",MEBBaseTableData!R32*SlopeTemp+InterTemp,MEBBaseTableData!R32*$B$46+$C$46)))</f>
        <v/>
      </c>
      <c r="R30" s="18" t="str">
        <f>IF(MEBBaseTableData!S32="","",IF(R$1="Enthalpy",MEBBaseTableData!S32*$B$47+$C$47,IF(R$1="Temp",MEBBaseTableData!S32*SlopeTemp+InterTemp,MEBBaseTableData!S32*$B$46+$C$46)))</f>
        <v/>
      </c>
      <c r="S30" s="18" t="str">
        <f>IF(MEBBaseTableData!T32="","",IF(S$1="Enthalpy",MEBBaseTableData!T32*$B$47+$C$47,IF(S$1="Temp",MEBBaseTableData!T32*SlopeTemp+InterTemp,MEBBaseTableData!T32*$B$46+$C$46)))</f>
        <v/>
      </c>
      <c r="T30" s="18" t="str">
        <f>IF(MEBBaseTableData!U32="","",IF(T$1="Enthalpy",MEBBaseTableData!U32*$B$47+$C$47,IF(T$1="Temp",MEBBaseTableData!U32*SlopeTemp+InterTemp,MEBBaseTableData!U32*$B$46+$C$46)))</f>
        <v/>
      </c>
      <c r="U30" s="18" t="str">
        <f>IF(MEBBaseTableData!V32="","",IF(U$1="Enthalpy",MEBBaseTableData!V32*$B$47+$C$47,IF(U$1="Temp",MEBBaseTableData!V32*SlopeTemp+InterTemp,MEBBaseTableData!V32*$B$46+$C$46)))</f>
        <v/>
      </c>
      <c r="V30" s="18" t="str">
        <f>IF(MEBBaseTableData!W32="","",IF(V$1="Enthalpy",MEBBaseTableData!W32*$B$47+$C$47,IF(V$1="Temp",MEBBaseTableData!W32*SlopeTemp+InterTemp,MEBBaseTableData!W32*$B$46+$C$46)))</f>
        <v/>
      </c>
      <c r="W30" s="18" t="str">
        <f>IF(MEBBaseTableData!X32="","",IF(W$1="Enthalpy",MEBBaseTableData!X32*$B$47+$C$47,IF(W$1="Temp",MEBBaseTableData!X32*SlopeTemp+InterTemp,MEBBaseTableData!X32*$B$46+$C$46)))</f>
        <v/>
      </c>
      <c r="X30" s="18" t="str">
        <f>IF(MEBBaseTableData!Y32="","",IF(X$1="Enthalpy",MEBBaseTableData!Y32*$B$47+$C$47,IF(X$1="Temp",MEBBaseTableData!Y32*SlopeTemp+InterTemp,MEBBaseTableData!Y32*$B$46+$C$46)))</f>
        <v/>
      </c>
      <c r="Y30" s="18" t="str">
        <f>IF(MEBBaseTableData!Z32="","",IF(Y$1="Enthalpy",MEBBaseTableData!Z32*$B$47+$C$47,IF(Y$1="Temp",MEBBaseTableData!Z32*SlopeTemp+InterTemp,MEBBaseTableData!Z32*$B$46+$C$46)))</f>
        <v/>
      </c>
      <c r="Z30" s="18" t="str">
        <f>IF(MEBBaseTableData!AA32="","",IF(Z$1="Enthalpy",MEBBaseTableData!AA32*$B$47+$C$47,IF(Z$1="Temp",MEBBaseTableData!AA32*SlopeTemp+InterTemp,MEBBaseTableData!AA32*$B$46+$C$46)))</f>
        <v/>
      </c>
      <c r="AA30" s="18" t="str">
        <f>IF(MEBBaseTableData!AB32="","",IF(AA$1="Enthalpy",MEBBaseTableData!AB32*$B$47+$C$47,IF(AA$1="Temp",MEBBaseTableData!AB32*SlopeTemp+InterTemp,MEBBaseTableData!AB32*$B$46+$C$46)))</f>
        <v/>
      </c>
      <c r="AB30" s="18" t="str">
        <f>IF(MEBBaseTableData!AC32="","",IF(AB$1="Enthalpy",MEBBaseTableData!AC32*$B$47+$C$47,IF(AB$1="Temp",MEBBaseTableData!AC32*SlopeTemp+InterTemp,MEBBaseTableData!AC32*$B$46+$C$46)))</f>
        <v/>
      </c>
      <c r="AC30" s="18" t="str">
        <f>IF(MEBBaseTableData!AD32="","",IF(AC$1="Enthalpy",MEBBaseTableData!AD32*$B$47+$C$47,IF(AC$1="Temp",MEBBaseTableData!AD32*SlopeTemp+InterTemp,MEBBaseTableData!AD32*$B$46+$C$46)))</f>
        <v/>
      </c>
      <c r="AD30" s="18" t="str">
        <f>IF(MEBBaseTableData!AE32="","",IF(AD$1="Enthalpy",MEBBaseTableData!AE32*$B$47+$C$47,IF(AD$1="Temp",MEBBaseTableData!AE32*SlopeTemp+InterTemp,MEBBaseTableData!AE32*$B$46+$C$46)))</f>
        <v/>
      </c>
      <c r="AE30" s="18" t="str">
        <f>IF(MEBBaseTableData!AF32="","",IF(AE$1="Enthalpy",MEBBaseTableData!AF32*$B$47+$C$47,IF(AE$1="Temp",MEBBaseTableData!AF32*SlopeTemp+InterTemp,MEBBaseTableData!AF32*$B$46+$C$46)))</f>
        <v/>
      </c>
      <c r="AF30" s="18" t="str">
        <f>IF(MEBBaseTableData!AG32="","",IF(AF$1="Enthalpy",MEBBaseTableData!AG32*$B$47+$C$47,IF(AF$1="Temp",MEBBaseTableData!AG32*SlopeTemp+InterTemp,MEBBaseTableData!AG32*$B$46+$C$46)))</f>
        <v/>
      </c>
      <c r="AG30" s="18" t="str">
        <f>IF(MEBBaseTableData!AH32="","",IF(AG$1="Enthalpy",MEBBaseTableData!AH32*$B$47+$C$47,IF(AG$1="Temp",MEBBaseTableData!AH32*SlopeTemp+InterTemp,MEBBaseTableData!AH32*$B$46+$C$46)))</f>
        <v/>
      </c>
      <c r="AH30" s="18" t="str">
        <f>IF(MEBBaseTableData!AI32="","",IF(AH$1="Enthalpy",MEBBaseTableData!AI32*$B$47+$C$47,IF(AH$1="Temp",MEBBaseTableData!AI32*SlopeTemp+InterTemp,MEBBaseTableData!AI32*$B$46+$C$46)))</f>
        <v/>
      </c>
      <c r="AI30" s="18" t="str">
        <f>IF(MEBBaseTableData!AJ32="","",IF(AI$1="Enthalpy",MEBBaseTableData!AJ32*$B$47+$C$47,IF(AI$1="Temp",MEBBaseTableData!AJ32*SlopeTemp+InterTemp,MEBBaseTableData!AJ32*$B$46+$C$46)))</f>
        <v/>
      </c>
      <c r="AJ30" s="18" t="str">
        <f>IF(MEBBaseTableData!AK32="","",IF(AJ$1="Enthalpy",MEBBaseTableData!AK32*$B$47+$C$47,IF(AJ$1="Temp",MEBBaseTableData!AK32*SlopeTemp+InterTemp,MEBBaseTableData!AK32*$B$46+$C$46)))</f>
        <v/>
      </c>
    </row>
    <row r="31" spans="1:36" x14ac:dyDescent="0.15">
      <c r="A31" s="13" t="str">
        <f>IF(MEBBaseTableData!A33="","",MEBBaseTableData!A33)</f>
        <v/>
      </c>
      <c r="B31" s="18" t="str">
        <f>IF(MEBBaseTableData!C33="","",IF(B$1="Enthalpy",MEBBaseTableData!C33*$B$47+$C$47,IF(B$1="Temp",MEBBaseTableData!C33*SlopeTemp+InterTemp,MEBBaseTableData!C33*$B$46+$C$46)))</f>
        <v/>
      </c>
      <c r="C31" s="18" t="str">
        <f>IF(MEBBaseTableData!D33="","",IF(C$1="Enthalpy",MEBBaseTableData!D33*$B$47+$C$47,IF(C$1="Temp",MEBBaseTableData!D33*SlopeTemp+InterTemp,MEBBaseTableData!D33*$B$46+$C$46)))</f>
        <v/>
      </c>
      <c r="D31" s="18" t="str">
        <f>IF(MEBBaseTableData!E33="","",IF(D$1="Enthalpy",MEBBaseTableData!E33*$B$47+$C$47,IF(D$1="Temp",MEBBaseTableData!E33*SlopeTemp+InterTemp,MEBBaseTableData!E33*$B$46+$C$46)))</f>
        <v/>
      </c>
      <c r="E31" s="18" t="str">
        <f>IF(MEBBaseTableData!F33="","",IF(E$1="Enthalpy",MEBBaseTableData!F33*$B$47+$C$47,IF(E$1="Temp",MEBBaseTableData!F33*SlopeTemp+InterTemp,MEBBaseTableData!F33*$B$46+$C$46)))</f>
        <v/>
      </c>
      <c r="F31" s="18" t="str">
        <f>IF(MEBBaseTableData!G33="","",IF(F$1="Enthalpy",MEBBaseTableData!G33*$B$47+$C$47,IF(F$1="Temp",MEBBaseTableData!G33*SlopeTemp+InterTemp,MEBBaseTableData!G33*$B$46+$C$46)))</f>
        <v/>
      </c>
      <c r="G31" s="18" t="str">
        <f>IF(MEBBaseTableData!H33="","",IF(G$1="Enthalpy",MEBBaseTableData!H33*$B$47+$C$47,IF(G$1="Temp",MEBBaseTableData!H33*SlopeTemp+InterTemp,MEBBaseTableData!H33*$B$46+$C$46)))</f>
        <v/>
      </c>
      <c r="H31" s="18" t="str">
        <f>IF(MEBBaseTableData!I33="","",IF(H$1="Enthalpy",MEBBaseTableData!I33*$B$47+$C$47,IF(H$1="Temp",MEBBaseTableData!I33*SlopeTemp+InterTemp,MEBBaseTableData!I33*$B$46+$C$46)))</f>
        <v/>
      </c>
      <c r="I31" s="18" t="str">
        <f>IF(MEBBaseTableData!J33="","",IF(I$1="Enthalpy",MEBBaseTableData!J33*$B$47+$C$47,IF(I$1="Temp",MEBBaseTableData!J33*SlopeTemp+InterTemp,MEBBaseTableData!J33*$B$46+$C$46)))</f>
        <v/>
      </c>
      <c r="J31" s="18" t="str">
        <f>IF(MEBBaseTableData!K33="","",IF(J$1="Enthalpy",MEBBaseTableData!K33*$B$47+$C$47,IF(J$1="Temp",MEBBaseTableData!K33*SlopeTemp+InterTemp,MEBBaseTableData!K33*$B$46+$C$46)))</f>
        <v/>
      </c>
      <c r="K31" s="18" t="str">
        <f>IF(MEBBaseTableData!L33="","",IF(K$1="Enthalpy",MEBBaseTableData!L33*$B$47+$C$47,IF(K$1="Temp",MEBBaseTableData!L33*SlopeTemp+InterTemp,MEBBaseTableData!L33*$B$46+$C$46)))</f>
        <v/>
      </c>
      <c r="L31" s="18" t="str">
        <f>IF(MEBBaseTableData!M33="","",IF(L$1="Enthalpy",MEBBaseTableData!M33*$B$47+$C$47,IF(L$1="Temp",MEBBaseTableData!M33*SlopeTemp+InterTemp,MEBBaseTableData!M33*$B$46+$C$46)))</f>
        <v/>
      </c>
      <c r="M31" s="18" t="str">
        <f>IF(MEBBaseTableData!N33="","",IF(M$1="Enthalpy",MEBBaseTableData!N33*$B$47+$C$47,IF(M$1="Temp",MEBBaseTableData!N33*SlopeTemp+InterTemp,MEBBaseTableData!N33*$B$46+$C$46)))</f>
        <v/>
      </c>
      <c r="N31" s="18" t="str">
        <f>IF(MEBBaseTableData!O33="","",IF(N$1="Enthalpy",MEBBaseTableData!O33*$B$47+$C$47,IF(N$1="Temp",MEBBaseTableData!O33*SlopeTemp+InterTemp,MEBBaseTableData!O33*$B$46+$C$46)))</f>
        <v/>
      </c>
      <c r="O31" s="18" t="str">
        <f>IF(MEBBaseTableData!P33="","",IF(O$1="Enthalpy",MEBBaseTableData!P33*$B$47+$C$47,IF(O$1="Temp",MEBBaseTableData!P33*SlopeTemp+InterTemp,MEBBaseTableData!P33*$B$46+$C$46)))</f>
        <v/>
      </c>
      <c r="P31" s="18" t="str">
        <f>IF(MEBBaseTableData!Q33="","",IF(P$1="Enthalpy",MEBBaseTableData!Q33*$B$47+$C$47,IF(P$1="Temp",MEBBaseTableData!Q33*SlopeTemp+InterTemp,MEBBaseTableData!Q33*$B$46+$C$46)))</f>
        <v/>
      </c>
      <c r="Q31" s="18" t="str">
        <f>IF(MEBBaseTableData!R33="","",IF(Q$1="Enthalpy",MEBBaseTableData!R33*$B$47+$C$47,IF(Q$1="Temp",MEBBaseTableData!R33*SlopeTemp+InterTemp,MEBBaseTableData!R33*$B$46+$C$46)))</f>
        <v/>
      </c>
      <c r="R31" s="18" t="str">
        <f>IF(MEBBaseTableData!S33="","",IF(R$1="Enthalpy",MEBBaseTableData!S33*$B$47+$C$47,IF(R$1="Temp",MEBBaseTableData!S33*SlopeTemp+InterTemp,MEBBaseTableData!S33*$B$46+$C$46)))</f>
        <v/>
      </c>
      <c r="S31" s="18" t="str">
        <f>IF(MEBBaseTableData!T33="","",IF(S$1="Enthalpy",MEBBaseTableData!T33*$B$47+$C$47,IF(S$1="Temp",MEBBaseTableData!T33*SlopeTemp+InterTemp,MEBBaseTableData!T33*$B$46+$C$46)))</f>
        <v/>
      </c>
      <c r="T31" s="18" t="str">
        <f>IF(MEBBaseTableData!U33="","",IF(T$1="Enthalpy",MEBBaseTableData!U33*$B$47+$C$47,IF(T$1="Temp",MEBBaseTableData!U33*SlopeTemp+InterTemp,MEBBaseTableData!U33*$B$46+$C$46)))</f>
        <v/>
      </c>
      <c r="U31" s="18" t="str">
        <f>IF(MEBBaseTableData!V33="","",IF(U$1="Enthalpy",MEBBaseTableData!V33*$B$47+$C$47,IF(U$1="Temp",MEBBaseTableData!V33*SlopeTemp+InterTemp,MEBBaseTableData!V33*$B$46+$C$46)))</f>
        <v/>
      </c>
      <c r="V31" s="18" t="str">
        <f>IF(MEBBaseTableData!W33="","",IF(V$1="Enthalpy",MEBBaseTableData!W33*$B$47+$C$47,IF(V$1="Temp",MEBBaseTableData!W33*SlopeTemp+InterTemp,MEBBaseTableData!W33*$B$46+$C$46)))</f>
        <v/>
      </c>
      <c r="W31" s="18" t="str">
        <f>IF(MEBBaseTableData!X33="","",IF(W$1="Enthalpy",MEBBaseTableData!X33*$B$47+$C$47,IF(W$1="Temp",MEBBaseTableData!X33*SlopeTemp+InterTemp,MEBBaseTableData!X33*$B$46+$C$46)))</f>
        <v/>
      </c>
      <c r="X31" s="18" t="str">
        <f>IF(MEBBaseTableData!Y33="","",IF(X$1="Enthalpy",MEBBaseTableData!Y33*$B$47+$C$47,IF(X$1="Temp",MEBBaseTableData!Y33*SlopeTemp+InterTemp,MEBBaseTableData!Y33*$B$46+$C$46)))</f>
        <v/>
      </c>
      <c r="Y31" s="18" t="str">
        <f>IF(MEBBaseTableData!Z33="","",IF(Y$1="Enthalpy",MEBBaseTableData!Z33*$B$47+$C$47,IF(Y$1="Temp",MEBBaseTableData!Z33*SlopeTemp+InterTemp,MEBBaseTableData!Z33*$B$46+$C$46)))</f>
        <v/>
      </c>
      <c r="Z31" s="18" t="str">
        <f>IF(MEBBaseTableData!AA33="","",IF(Z$1="Enthalpy",MEBBaseTableData!AA33*$B$47+$C$47,IF(Z$1="Temp",MEBBaseTableData!AA33*SlopeTemp+InterTemp,MEBBaseTableData!AA33*$B$46+$C$46)))</f>
        <v/>
      </c>
      <c r="AA31" s="18" t="str">
        <f>IF(MEBBaseTableData!AB33="","",IF(AA$1="Enthalpy",MEBBaseTableData!AB33*$B$47+$C$47,IF(AA$1="Temp",MEBBaseTableData!AB33*SlopeTemp+InterTemp,MEBBaseTableData!AB33*$B$46+$C$46)))</f>
        <v/>
      </c>
      <c r="AB31" s="18" t="str">
        <f>IF(MEBBaseTableData!AC33="","",IF(AB$1="Enthalpy",MEBBaseTableData!AC33*$B$47+$C$47,IF(AB$1="Temp",MEBBaseTableData!AC33*SlopeTemp+InterTemp,MEBBaseTableData!AC33*$B$46+$C$46)))</f>
        <v/>
      </c>
      <c r="AC31" s="18" t="str">
        <f>IF(MEBBaseTableData!AD33="","",IF(AC$1="Enthalpy",MEBBaseTableData!AD33*$B$47+$C$47,IF(AC$1="Temp",MEBBaseTableData!AD33*SlopeTemp+InterTemp,MEBBaseTableData!AD33*$B$46+$C$46)))</f>
        <v/>
      </c>
      <c r="AD31" s="18" t="str">
        <f>IF(MEBBaseTableData!AE33="","",IF(AD$1="Enthalpy",MEBBaseTableData!AE33*$B$47+$C$47,IF(AD$1="Temp",MEBBaseTableData!AE33*SlopeTemp+InterTemp,MEBBaseTableData!AE33*$B$46+$C$46)))</f>
        <v/>
      </c>
      <c r="AE31" s="18" t="str">
        <f>IF(MEBBaseTableData!AF33="","",IF(AE$1="Enthalpy",MEBBaseTableData!AF33*$B$47+$C$47,IF(AE$1="Temp",MEBBaseTableData!AF33*SlopeTemp+InterTemp,MEBBaseTableData!AF33*$B$46+$C$46)))</f>
        <v/>
      </c>
      <c r="AF31" s="18" t="str">
        <f>IF(MEBBaseTableData!AG33="","",IF(AF$1="Enthalpy",MEBBaseTableData!AG33*$B$47+$C$47,IF(AF$1="Temp",MEBBaseTableData!AG33*SlopeTemp+InterTemp,MEBBaseTableData!AG33*$B$46+$C$46)))</f>
        <v/>
      </c>
      <c r="AG31" s="18" t="str">
        <f>IF(MEBBaseTableData!AH33="","",IF(AG$1="Enthalpy",MEBBaseTableData!AH33*$B$47+$C$47,IF(AG$1="Temp",MEBBaseTableData!AH33*SlopeTemp+InterTemp,MEBBaseTableData!AH33*$B$46+$C$46)))</f>
        <v/>
      </c>
      <c r="AH31" s="18" t="str">
        <f>IF(MEBBaseTableData!AI33="","",IF(AH$1="Enthalpy",MEBBaseTableData!AI33*$B$47+$C$47,IF(AH$1="Temp",MEBBaseTableData!AI33*SlopeTemp+InterTemp,MEBBaseTableData!AI33*$B$46+$C$46)))</f>
        <v/>
      </c>
      <c r="AI31" s="18" t="str">
        <f>IF(MEBBaseTableData!AJ33="","",IF(AI$1="Enthalpy",MEBBaseTableData!AJ33*$B$47+$C$47,IF(AI$1="Temp",MEBBaseTableData!AJ33*SlopeTemp+InterTemp,MEBBaseTableData!AJ33*$B$46+$C$46)))</f>
        <v/>
      </c>
      <c r="AJ31" s="18" t="str">
        <f>IF(MEBBaseTableData!AK33="","",IF(AJ$1="Enthalpy",MEBBaseTableData!AK33*$B$47+$C$47,IF(AJ$1="Temp",MEBBaseTableData!AK33*SlopeTemp+InterTemp,MEBBaseTableData!AK33*$B$46+$C$46)))</f>
        <v/>
      </c>
    </row>
    <row r="32" spans="1:36" x14ac:dyDescent="0.15">
      <c r="A32" s="13" t="str">
        <f>IF(MEBBaseTableData!A34="","",MEBBaseTableData!A34)</f>
        <v/>
      </c>
      <c r="B32" s="18" t="str">
        <f>IF(MEBBaseTableData!C34="","",IF(B$1="Enthalpy",MEBBaseTableData!C34*$B$47+$C$47,IF(B$1="Temp",MEBBaseTableData!C34*SlopeTemp+InterTemp,MEBBaseTableData!C34*$B$46+$C$46)))</f>
        <v/>
      </c>
      <c r="C32" s="18" t="str">
        <f>IF(MEBBaseTableData!D34="","",IF(C$1="Enthalpy",MEBBaseTableData!D34*$B$47+$C$47,IF(C$1="Temp",MEBBaseTableData!D34*SlopeTemp+InterTemp,MEBBaseTableData!D34*$B$46+$C$46)))</f>
        <v/>
      </c>
      <c r="D32" s="18" t="str">
        <f>IF(MEBBaseTableData!E34="","",IF(D$1="Enthalpy",MEBBaseTableData!E34*$B$47+$C$47,IF(D$1="Temp",MEBBaseTableData!E34*SlopeTemp+InterTemp,MEBBaseTableData!E34*$B$46+$C$46)))</f>
        <v/>
      </c>
      <c r="E32" s="18" t="str">
        <f>IF(MEBBaseTableData!F34="","",IF(E$1="Enthalpy",MEBBaseTableData!F34*$B$47+$C$47,IF(E$1="Temp",MEBBaseTableData!F34*SlopeTemp+InterTemp,MEBBaseTableData!F34*$B$46+$C$46)))</f>
        <v/>
      </c>
      <c r="F32" s="18" t="str">
        <f>IF(MEBBaseTableData!G34="","",IF(F$1="Enthalpy",MEBBaseTableData!G34*$B$47+$C$47,IF(F$1="Temp",MEBBaseTableData!G34*SlopeTemp+InterTemp,MEBBaseTableData!G34*$B$46+$C$46)))</f>
        <v/>
      </c>
      <c r="G32" s="18" t="str">
        <f>IF(MEBBaseTableData!H34="","",IF(G$1="Enthalpy",MEBBaseTableData!H34*$B$47+$C$47,IF(G$1="Temp",MEBBaseTableData!H34*SlopeTemp+InterTemp,MEBBaseTableData!H34*$B$46+$C$46)))</f>
        <v/>
      </c>
      <c r="H32" s="18" t="str">
        <f>IF(MEBBaseTableData!I34="","",IF(H$1="Enthalpy",MEBBaseTableData!I34*$B$47+$C$47,IF(H$1="Temp",MEBBaseTableData!I34*SlopeTemp+InterTemp,MEBBaseTableData!I34*$B$46+$C$46)))</f>
        <v/>
      </c>
      <c r="I32" s="18" t="str">
        <f>IF(MEBBaseTableData!J34="","",IF(I$1="Enthalpy",MEBBaseTableData!J34*$B$47+$C$47,IF(I$1="Temp",MEBBaseTableData!J34*SlopeTemp+InterTemp,MEBBaseTableData!J34*$B$46+$C$46)))</f>
        <v/>
      </c>
      <c r="J32" s="18" t="str">
        <f>IF(MEBBaseTableData!K34="","",IF(J$1="Enthalpy",MEBBaseTableData!K34*$B$47+$C$47,IF(J$1="Temp",MEBBaseTableData!K34*SlopeTemp+InterTemp,MEBBaseTableData!K34*$B$46+$C$46)))</f>
        <v/>
      </c>
      <c r="K32" s="18" t="str">
        <f>IF(MEBBaseTableData!L34="","",IF(K$1="Enthalpy",MEBBaseTableData!L34*$B$47+$C$47,IF(K$1="Temp",MEBBaseTableData!L34*SlopeTemp+InterTemp,MEBBaseTableData!L34*$B$46+$C$46)))</f>
        <v/>
      </c>
      <c r="L32" s="18" t="str">
        <f>IF(MEBBaseTableData!M34="","",IF(L$1="Enthalpy",MEBBaseTableData!M34*$B$47+$C$47,IF(L$1="Temp",MEBBaseTableData!M34*SlopeTemp+InterTemp,MEBBaseTableData!M34*$B$46+$C$46)))</f>
        <v/>
      </c>
      <c r="M32" s="18" t="str">
        <f>IF(MEBBaseTableData!N34="","",IF(M$1="Enthalpy",MEBBaseTableData!N34*$B$47+$C$47,IF(M$1="Temp",MEBBaseTableData!N34*SlopeTemp+InterTemp,MEBBaseTableData!N34*$B$46+$C$46)))</f>
        <v/>
      </c>
      <c r="N32" s="18" t="str">
        <f>IF(MEBBaseTableData!O34="","",IF(N$1="Enthalpy",MEBBaseTableData!O34*$B$47+$C$47,IF(N$1="Temp",MEBBaseTableData!O34*SlopeTemp+InterTemp,MEBBaseTableData!O34*$B$46+$C$46)))</f>
        <v/>
      </c>
      <c r="O32" s="18" t="str">
        <f>IF(MEBBaseTableData!P34="","",IF(O$1="Enthalpy",MEBBaseTableData!P34*$B$47+$C$47,IF(O$1="Temp",MEBBaseTableData!P34*SlopeTemp+InterTemp,MEBBaseTableData!P34*$B$46+$C$46)))</f>
        <v/>
      </c>
      <c r="P32" s="18" t="str">
        <f>IF(MEBBaseTableData!Q34="","",IF(P$1="Enthalpy",MEBBaseTableData!Q34*$B$47+$C$47,IF(P$1="Temp",MEBBaseTableData!Q34*SlopeTemp+InterTemp,MEBBaseTableData!Q34*$B$46+$C$46)))</f>
        <v/>
      </c>
      <c r="Q32" s="18" t="str">
        <f>IF(MEBBaseTableData!R34="","",IF(Q$1="Enthalpy",MEBBaseTableData!R34*$B$47+$C$47,IF(Q$1="Temp",MEBBaseTableData!R34*SlopeTemp+InterTemp,MEBBaseTableData!R34*$B$46+$C$46)))</f>
        <v/>
      </c>
      <c r="R32" s="18" t="str">
        <f>IF(MEBBaseTableData!S34="","",IF(R$1="Enthalpy",MEBBaseTableData!S34*$B$47+$C$47,IF(R$1="Temp",MEBBaseTableData!S34*SlopeTemp+InterTemp,MEBBaseTableData!S34*$B$46+$C$46)))</f>
        <v/>
      </c>
      <c r="S32" s="18" t="str">
        <f>IF(MEBBaseTableData!T34="","",IF(S$1="Enthalpy",MEBBaseTableData!T34*$B$47+$C$47,IF(S$1="Temp",MEBBaseTableData!T34*SlopeTemp+InterTemp,MEBBaseTableData!T34*$B$46+$C$46)))</f>
        <v/>
      </c>
      <c r="T32" s="18" t="str">
        <f>IF(MEBBaseTableData!U34="","",IF(T$1="Enthalpy",MEBBaseTableData!U34*$B$47+$C$47,IF(T$1="Temp",MEBBaseTableData!U34*SlopeTemp+InterTemp,MEBBaseTableData!U34*$B$46+$C$46)))</f>
        <v/>
      </c>
      <c r="U32" s="18" t="str">
        <f>IF(MEBBaseTableData!V34="","",IF(U$1="Enthalpy",MEBBaseTableData!V34*$B$47+$C$47,IF(U$1="Temp",MEBBaseTableData!V34*SlopeTemp+InterTemp,MEBBaseTableData!V34*$B$46+$C$46)))</f>
        <v/>
      </c>
      <c r="V32" s="18" t="str">
        <f>IF(MEBBaseTableData!W34="","",IF(V$1="Enthalpy",MEBBaseTableData!W34*$B$47+$C$47,IF(V$1="Temp",MEBBaseTableData!W34*SlopeTemp+InterTemp,MEBBaseTableData!W34*$B$46+$C$46)))</f>
        <v/>
      </c>
      <c r="W32" s="18" t="str">
        <f>IF(MEBBaseTableData!X34="","",IF(W$1="Enthalpy",MEBBaseTableData!X34*$B$47+$C$47,IF(W$1="Temp",MEBBaseTableData!X34*SlopeTemp+InterTemp,MEBBaseTableData!X34*$B$46+$C$46)))</f>
        <v/>
      </c>
      <c r="X32" s="18" t="str">
        <f>IF(MEBBaseTableData!Y34="","",IF(X$1="Enthalpy",MEBBaseTableData!Y34*$B$47+$C$47,IF(X$1="Temp",MEBBaseTableData!Y34*SlopeTemp+InterTemp,MEBBaseTableData!Y34*$B$46+$C$46)))</f>
        <v/>
      </c>
      <c r="Y32" s="18" t="str">
        <f>IF(MEBBaseTableData!Z34="","",IF(Y$1="Enthalpy",MEBBaseTableData!Z34*$B$47+$C$47,IF(Y$1="Temp",MEBBaseTableData!Z34*SlopeTemp+InterTemp,MEBBaseTableData!Z34*$B$46+$C$46)))</f>
        <v/>
      </c>
      <c r="Z32" s="18" t="str">
        <f>IF(MEBBaseTableData!AA34="","",IF(Z$1="Enthalpy",MEBBaseTableData!AA34*$B$47+$C$47,IF(Z$1="Temp",MEBBaseTableData!AA34*SlopeTemp+InterTemp,MEBBaseTableData!AA34*$B$46+$C$46)))</f>
        <v/>
      </c>
      <c r="AA32" s="18" t="str">
        <f>IF(MEBBaseTableData!AB34="","",IF(AA$1="Enthalpy",MEBBaseTableData!AB34*$B$47+$C$47,IF(AA$1="Temp",MEBBaseTableData!AB34*SlopeTemp+InterTemp,MEBBaseTableData!AB34*$B$46+$C$46)))</f>
        <v/>
      </c>
      <c r="AB32" s="18" t="str">
        <f>IF(MEBBaseTableData!AC34="","",IF(AB$1="Enthalpy",MEBBaseTableData!AC34*$B$47+$C$47,IF(AB$1="Temp",MEBBaseTableData!AC34*SlopeTemp+InterTemp,MEBBaseTableData!AC34*$B$46+$C$46)))</f>
        <v/>
      </c>
      <c r="AC32" s="18" t="str">
        <f>IF(MEBBaseTableData!AD34="","",IF(AC$1="Enthalpy",MEBBaseTableData!AD34*$B$47+$C$47,IF(AC$1="Temp",MEBBaseTableData!AD34*SlopeTemp+InterTemp,MEBBaseTableData!AD34*$B$46+$C$46)))</f>
        <v/>
      </c>
      <c r="AD32" s="18" t="str">
        <f>IF(MEBBaseTableData!AE34="","",IF(AD$1="Enthalpy",MEBBaseTableData!AE34*$B$47+$C$47,IF(AD$1="Temp",MEBBaseTableData!AE34*SlopeTemp+InterTemp,MEBBaseTableData!AE34*$B$46+$C$46)))</f>
        <v/>
      </c>
      <c r="AE32" s="18" t="str">
        <f>IF(MEBBaseTableData!AF34="","",IF(AE$1="Enthalpy",MEBBaseTableData!AF34*$B$47+$C$47,IF(AE$1="Temp",MEBBaseTableData!AF34*SlopeTemp+InterTemp,MEBBaseTableData!AF34*$B$46+$C$46)))</f>
        <v/>
      </c>
      <c r="AF32" s="18" t="str">
        <f>IF(MEBBaseTableData!AG34="","",IF(AF$1="Enthalpy",MEBBaseTableData!AG34*$B$47+$C$47,IF(AF$1="Temp",MEBBaseTableData!AG34*SlopeTemp+InterTemp,MEBBaseTableData!AG34*$B$46+$C$46)))</f>
        <v/>
      </c>
      <c r="AG32" s="18" t="str">
        <f>IF(MEBBaseTableData!AH34="","",IF(AG$1="Enthalpy",MEBBaseTableData!AH34*$B$47+$C$47,IF(AG$1="Temp",MEBBaseTableData!AH34*SlopeTemp+InterTemp,MEBBaseTableData!AH34*$B$46+$C$46)))</f>
        <v/>
      </c>
      <c r="AH32" s="18" t="str">
        <f>IF(MEBBaseTableData!AI34="","",IF(AH$1="Enthalpy",MEBBaseTableData!AI34*$B$47+$C$47,IF(AH$1="Temp",MEBBaseTableData!AI34*SlopeTemp+InterTemp,MEBBaseTableData!AI34*$B$46+$C$46)))</f>
        <v/>
      </c>
      <c r="AI32" s="18" t="str">
        <f>IF(MEBBaseTableData!AJ34="","",IF(AI$1="Enthalpy",MEBBaseTableData!AJ34*$B$47+$C$47,IF(AI$1="Temp",MEBBaseTableData!AJ34*SlopeTemp+InterTemp,MEBBaseTableData!AJ34*$B$46+$C$46)))</f>
        <v/>
      </c>
      <c r="AJ32" s="18" t="str">
        <f>IF(MEBBaseTableData!AK34="","",IF(AJ$1="Enthalpy",MEBBaseTableData!AK34*$B$47+$C$47,IF(AJ$1="Temp",MEBBaseTableData!AK34*SlopeTemp+InterTemp,MEBBaseTableData!AK34*$B$46+$C$46)))</f>
        <v/>
      </c>
    </row>
    <row r="33" spans="1:36" x14ac:dyDescent="0.15">
      <c r="A33" s="13" t="str">
        <f>IF(MEBBaseTableData!A35="","",MEBBaseTableData!A35)</f>
        <v/>
      </c>
      <c r="B33" s="18" t="str">
        <f>IF(MEBBaseTableData!C35="","",IF(B$1="Enthalpy",MEBBaseTableData!C35*$B$47+$C$47,IF(B$1="Temp",MEBBaseTableData!C35*SlopeTemp+InterTemp,MEBBaseTableData!C35*$B$46+$C$46)))</f>
        <v/>
      </c>
      <c r="C33" s="18" t="str">
        <f>IF(MEBBaseTableData!D35="","",IF(C$1="Enthalpy",MEBBaseTableData!D35*$B$47+$C$47,IF(C$1="Temp",MEBBaseTableData!D35*SlopeTemp+InterTemp,MEBBaseTableData!D35*$B$46+$C$46)))</f>
        <v/>
      </c>
      <c r="D33" s="18" t="str">
        <f>IF(MEBBaseTableData!E35="","",IF(D$1="Enthalpy",MEBBaseTableData!E35*$B$47+$C$47,IF(D$1="Temp",MEBBaseTableData!E35*SlopeTemp+InterTemp,MEBBaseTableData!E35*$B$46+$C$46)))</f>
        <v/>
      </c>
      <c r="E33" s="18" t="str">
        <f>IF(MEBBaseTableData!F35="","",IF(E$1="Enthalpy",MEBBaseTableData!F35*$B$47+$C$47,IF(E$1="Temp",MEBBaseTableData!F35*SlopeTemp+InterTemp,MEBBaseTableData!F35*$B$46+$C$46)))</f>
        <v/>
      </c>
      <c r="F33" s="18" t="str">
        <f>IF(MEBBaseTableData!G35="","",IF(F$1="Enthalpy",MEBBaseTableData!G35*$B$47+$C$47,IF(F$1="Temp",MEBBaseTableData!G35*SlopeTemp+InterTemp,MEBBaseTableData!G35*$B$46+$C$46)))</f>
        <v/>
      </c>
      <c r="G33" s="18" t="str">
        <f>IF(MEBBaseTableData!H35="","",IF(G$1="Enthalpy",MEBBaseTableData!H35*$B$47+$C$47,IF(G$1="Temp",MEBBaseTableData!H35*SlopeTemp+InterTemp,MEBBaseTableData!H35*$B$46+$C$46)))</f>
        <v/>
      </c>
      <c r="H33" s="18" t="str">
        <f>IF(MEBBaseTableData!I35="","",IF(H$1="Enthalpy",MEBBaseTableData!I35*$B$47+$C$47,IF(H$1="Temp",MEBBaseTableData!I35*SlopeTemp+InterTemp,MEBBaseTableData!I35*$B$46+$C$46)))</f>
        <v/>
      </c>
      <c r="I33" s="18" t="str">
        <f>IF(MEBBaseTableData!J35="","",IF(I$1="Enthalpy",MEBBaseTableData!J35*$B$47+$C$47,IF(I$1="Temp",MEBBaseTableData!J35*SlopeTemp+InterTemp,MEBBaseTableData!J35*$B$46+$C$46)))</f>
        <v/>
      </c>
      <c r="J33" s="18" t="str">
        <f>IF(MEBBaseTableData!K35="","",IF(J$1="Enthalpy",MEBBaseTableData!K35*$B$47+$C$47,IF(J$1="Temp",MEBBaseTableData!K35*SlopeTemp+InterTemp,MEBBaseTableData!K35*$B$46+$C$46)))</f>
        <v/>
      </c>
      <c r="K33" s="18" t="str">
        <f>IF(MEBBaseTableData!L35="","",IF(K$1="Enthalpy",MEBBaseTableData!L35*$B$47+$C$47,IF(K$1="Temp",MEBBaseTableData!L35*SlopeTemp+InterTemp,MEBBaseTableData!L35*$B$46+$C$46)))</f>
        <v/>
      </c>
      <c r="L33" s="18" t="str">
        <f>IF(MEBBaseTableData!M35="","",IF(L$1="Enthalpy",MEBBaseTableData!M35*$B$47+$C$47,IF(L$1="Temp",MEBBaseTableData!M35*SlopeTemp+InterTemp,MEBBaseTableData!M35*$B$46+$C$46)))</f>
        <v/>
      </c>
      <c r="M33" s="18" t="str">
        <f>IF(MEBBaseTableData!N35="","",IF(M$1="Enthalpy",MEBBaseTableData!N35*$B$47+$C$47,IF(M$1="Temp",MEBBaseTableData!N35*SlopeTemp+InterTemp,MEBBaseTableData!N35*$B$46+$C$46)))</f>
        <v/>
      </c>
      <c r="N33" s="18" t="str">
        <f>IF(MEBBaseTableData!O35="","",IF(N$1="Enthalpy",MEBBaseTableData!O35*$B$47+$C$47,IF(N$1="Temp",MEBBaseTableData!O35*SlopeTemp+InterTemp,MEBBaseTableData!O35*$B$46+$C$46)))</f>
        <v/>
      </c>
      <c r="O33" s="18" t="str">
        <f>IF(MEBBaseTableData!P35="","",IF(O$1="Enthalpy",MEBBaseTableData!P35*$B$47+$C$47,IF(O$1="Temp",MEBBaseTableData!P35*SlopeTemp+InterTemp,MEBBaseTableData!P35*$B$46+$C$46)))</f>
        <v/>
      </c>
      <c r="P33" s="18" t="str">
        <f>IF(MEBBaseTableData!Q35="","",IF(P$1="Enthalpy",MEBBaseTableData!Q35*$B$47+$C$47,IF(P$1="Temp",MEBBaseTableData!Q35*SlopeTemp+InterTemp,MEBBaseTableData!Q35*$B$46+$C$46)))</f>
        <v/>
      </c>
      <c r="Q33" s="18" t="str">
        <f>IF(MEBBaseTableData!R35="","",IF(Q$1="Enthalpy",MEBBaseTableData!R35*$B$47+$C$47,IF(Q$1="Temp",MEBBaseTableData!R35*SlopeTemp+InterTemp,MEBBaseTableData!R35*$B$46+$C$46)))</f>
        <v/>
      </c>
      <c r="R33" s="18" t="str">
        <f>IF(MEBBaseTableData!S35="","",IF(R$1="Enthalpy",MEBBaseTableData!S35*$B$47+$C$47,IF(R$1="Temp",MEBBaseTableData!S35*SlopeTemp+InterTemp,MEBBaseTableData!S35*$B$46+$C$46)))</f>
        <v/>
      </c>
      <c r="S33" s="18" t="str">
        <f>IF(MEBBaseTableData!T35="","",IF(S$1="Enthalpy",MEBBaseTableData!T35*$B$47+$C$47,IF(S$1="Temp",MEBBaseTableData!T35*SlopeTemp+InterTemp,MEBBaseTableData!T35*$B$46+$C$46)))</f>
        <v/>
      </c>
      <c r="T33" s="18" t="str">
        <f>IF(MEBBaseTableData!U35="","",IF(T$1="Enthalpy",MEBBaseTableData!U35*$B$47+$C$47,IF(T$1="Temp",MEBBaseTableData!U35*SlopeTemp+InterTemp,MEBBaseTableData!U35*$B$46+$C$46)))</f>
        <v/>
      </c>
      <c r="U33" s="18" t="str">
        <f>IF(MEBBaseTableData!V35="","",IF(U$1="Enthalpy",MEBBaseTableData!V35*$B$47+$C$47,IF(U$1="Temp",MEBBaseTableData!V35*SlopeTemp+InterTemp,MEBBaseTableData!V35*$B$46+$C$46)))</f>
        <v/>
      </c>
      <c r="V33" s="18" t="str">
        <f>IF(MEBBaseTableData!W35="","",IF(V$1="Enthalpy",MEBBaseTableData!W35*$B$47+$C$47,IF(V$1="Temp",MEBBaseTableData!W35*SlopeTemp+InterTemp,MEBBaseTableData!W35*$B$46+$C$46)))</f>
        <v/>
      </c>
      <c r="W33" s="18" t="str">
        <f>IF(MEBBaseTableData!X35="","",IF(W$1="Enthalpy",MEBBaseTableData!X35*$B$47+$C$47,IF(W$1="Temp",MEBBaseTableData!X35*SlopeTemp+InterTemp,MEBBaseTableData!X35*$B$46+$C$46)))</f>
        <v/>
      </c>
      <c r="X33" s="18" t="str">
        <f>IF(MEBBaseTableData!Y35="","",IF(X$1="Enthalpy",MEBBaseTableData!Y35*$B$47+$C$47,IF(X$1="Temp",MEBBaseTableData!Y35*SlopeTemp+InterTemp,MEBBaseTableData!Y35*$B$46+$C$46)))</f>
        <v/>
      </c>
      <c r="Y33" s="18" t="str">
        <f>IF(MEBBaseTableData!Z35="","",IF(Y$1="Enthalpy",MEBBaseTableData!Z35*$B$47+$C$47,IF(Y$1="Temp",MEBBaseTableData!Z35*SlopeTemp+InterTemp,MEBBaseTableData!Z35*$B$46+$C$46)))</f>
        <v/>
      </c>
      <c r="Z33" s="18" t="str">
        <f>IF(MEBBaseTableData!AA35="","",IF(Z$1="Enthalpy",MEBBaseTableData!AA35*$B$47+$C$47,IF(Z$1="Temp",MEBBaseTableData!AA35*SlopeTemp+InterTemp,MEBBaseTableData!AA35*$B$46+$C$46)))</f>
        <v/>
      </c>
      <c r="AA33" s="18" t="str">
        <f>IF(MEBBaseTableData!AB35="","",IF(AA$1="Enthalpy",MEBBaseTableData!AB35*$B$47+$C$47,IF(AA$1="Temp",MEBBaseTableData!AB35*SlopeTemp+InterTemp,MEBBaseTableData!AB35*$B$46+$C$46)))</f>
        <v/>
      </c>
      <c r="AB33" s="18" t="str">
        <f>IF(MEBBaseTableData!AC35="","",IF(AB$1="Enthalpy",MEBBaseTableData!AC35*$B$47+$C$47,IF(AB$1="Temp",MEBBaseTableData!AC35*SlopeTemp+InterTemp,MEBBaseTableData!AC35*$B$46+$C$46)))</f>
        <v/>
      </c>
      <c r="AC33" s="18" t="str">
        <f>IF(MEBBaseTableData!AD35="","",IF(AC$1="Enthalpy",MEBBaseTableData!AD35*$B$47+$C$47,IF(AC$1="Temp",MEBBaseTableData!AD35*SlopeTemp+InterTemp,MEBBaseTableData!AD35*$B$46+$C$46)))</f>
        <v/>
      </c>
      <c r="AD33" s="18" t="str">
        <f>IF(MEBBaseTableData!AE35="","",IF(AD$1="Enthalpy",MEBBaseTableData!AE35*$B$47+$C$47,IF(AD$1="Temp",MEBBaseTableData!AE35*SlopeTemp+InterTemp,MEBBaseTableData!AE35*$B$46+$C$46)))</f>
        <v/>
      </c>
      <c r="AE33" s="18" t="str">
        <f>IF(MEBBaseTableData!AF35="","",IF(AE$1="Enthalpy",MEBBaseTableData!AF35*$B$47+$C$47,IF(AE$1="Temp",MEBBaseTableData!AF35*SlopeTemp+InterTemp,MEBBaseTableData!AF35*$B$46+$C$46)))</f>
        <v/>
      </c>
      <c r="AF33" s="18" t="str">
        <f>IF(MEBBaseTableData!AG35="","",IF(AF$1="Enthalpy",MEBBaseTableData!AG35*$B$47+$C$47,IF(AF$1="Temp",MEBBaseTableData!AG35*SlopeTemp+InterTemp,MEBBaseTableData!AG35*$B$46+$C$46)))</f>
        <v/>
      </c>
      <c r="AG33" s="18" t="str">
        <f>IF(MEBBaseTableData!AH35="","",IF(AG$1="Enthalpy",MEBBaseTableData!AH35*$B$47+$C$47,IF(AG$1="Temp",MEBBaseTableData!AH35*SlopeTemp+InterTemp,MEBBaseTableData!AH35*$B$46+$C$46)))</f>
        <v/>
      </c>
      <c r="AH33" s="18" t="str">
        <f>IF(MEBBaseTableData!AI35="","",IF(AH$1="Enthalpy",MEBBaseTableData!AI35*$B$47+$C$47,IF(AH$1="Temp",MEBBaseTableData!AI35*SlopeTemp+InterTemp,MEBBaseTableData!AI35*$B$46+$C$46)))</f>
        <v/>
      </c>
      <c r="AI33" s="18" t="str">
        <f>IF(MEBBaseTableData!AJ35="","",IF(AI$1="Enthalpy",MEBBaseTableData!AJ35*$B$47+$C$47,IF(AI$1="Temp",MEBBaseTableData!AJ35*SlopeTemp+InterTemp,MEBBaseTableData!AJ35*$B$46+$C$46)))</f>
        <v/>
      </c>
      <c r="AJ33" s="18" t="str">
        <f>IF(MEBBaseTableData!AK35="","",IF(AJ$1="Enthalpy",MEBBaseTableData!AK35*$B$47+$C$47,IF(AJ$1="Temp",MEBBaseTableData!AK35*SlopeTemp+InterTemp,MEBBaseTableData!AK35*$B$46+$C$46)))</f>
        <v/>
      </c>
    </row>
    <row r="34" spans="1:36" x14ac:dyDescent="0.15">
      <c r="A34" s="13" t="str">
        <f>IF(MEBBaseTableData!A36="","",MEBBaseTableData!A36)</f>
        <v/>
      </c>
      <c r="B34" s="18" t="str">
        <f>IF(MEBBaseTableData!C36="","",IF(B$1="Enthalpy",MEBBaseTableData!C36*$B$47+$C$47,IF(B$1="Temp",MEBBaseTableData!C36*SlopeTemp+InterTemp,MEBBaseTableData!C36*$B$46+$C$46)))</f>
        <v/>
      </c>
      <c r="C34" s="18" t="str">
        <f>IF(MEBBaseTableData!D36="","",IF(C$1="Enthalpy",MEBBaseTableData!D36*$B$47+$C$47,IF(C$1="Temp",MEBBaseTableData!D36*SlopeTemp+InterTemp,MEBBaseTableData!D36*$B$46+$C$46)))</f>
        <v/>
      </c>
      <c r="D34" s="18" t="str">
        <f>IF(MEBBaseTableData!E36="","",IF(D$1="Enthalpy",MEBBaseTableData!E36*$B$47+$C$47,IF(D$1="Temp",MEBBaseTableData!E36*SlopeTemp+InterTemp,MEBBaseTableData!E36*$B$46+$C$46)))</f>
        <v/>
      </c>
      <c r="E34" s="18" t="str">
        <f>IF(MEBBaseTableData!F36="","",IF(E$1="Enthalpy",MEBBaseTableData!F36*$B$47+$C$47,IF(E$1="Temp",MEBBaseTableData!F36*SlopeTemp+InterTemp,MEBBaseTableData!F36*$B$46+$C$46)))</f>
        <v/>
      </c>
      <c r="F34" s="18" t="str">
        <f>IF(MEBBaseTableData!G36="","",IF(F$1="Enthalpy",MEBBaseTableData!G36*$B$47+$C$47,IF(F$1="Temp",MEBBaseTableData!G36*SlopeTemp+InterTemp,MEBBaseTableData!G36*$B$46+$C$46)))</f>
        <v/>
      </c>
      <c r="G34" s="18" t="str">
        <f>IF(MEBBaseTableData!H36="","",IF(G$1="Enthalpy",MEBBaseTableData!H36*$B$47+$C$47,IF(G$1="Temp",MEBBaseTableData!H36*SlopeTemp+InterTemp,MEBBaseTableData!H36*$B$46+$C$46)))</f>
        <v/>
      </c>
      <c r="H34" s="18" t="str">
        <f>IF(MEBBaseTableData!I36="","",IF(H$1="Enthalpy",MEBBaseTableData!I36*$B$47+$C$47,IF(H$1="Temp",MEBBaseTableData!I36*SlopeTemp+InterTemp,MEBBaseTableData!I36*$B$46+$C$46)))</f>
        <v/>
      </c>
      <c r="I34" s="18" t="str">
        <f>IF(MEBBaseTableData!J36="","",IF(I$1="Enthalpy",MEBBaseTableData!J36*$B$47+$C$47,IF(I$1="Temp",MEBBaseTableData!J36*SlopeTemp+InterTemp,MEBBaseTableData!J36*$B$46+$C$46)))</f>
        <v/>
      </c>
      <c r="J34" s="18" t="str">
        <f>IF(MEBBaseTableData!K36="","",IF(J$1="Enthalpy",MEBBaseTableData!K36*$B$47+$C$47,IF(J$1="Temp",MEBBaseTableData!K36*SlopeTemp+InterTemp,MEBBaseTableData!K36*$B$46+$C$46)))</f>
        <v/>
      </c>
      <c r="K34" s="18" t="str">
        <f>IF(MEBBaseTableData!L36="","",IF(K$1="Enthalpy",MEBBaseTableData!L36*$B$47+$C$47,IF(K$1="Temp",MEBBaseTableData!L36*SlopeTemp+InterTemp,MEBBaseTableData!L36*$B$46+$C$46)))</f>
        <v/>
      </c>
      <c r="L34" s="18" t="str">
        <f>IF(MEBBaseTableData!M36="","",IF(L$1="Enthalpy",MEBBaseTableData!M36*$B$47+$C$47,IF(L$1="Temp",MEBBaseTableData!M36*SlopeTemp+InterTemp,MEBBaseTableData!M36*$B$46+$C$46)))</f>
        <v/>
      </c>
      <c r="M34" s="18" t="str">
        <f>IF(MEBBaseTableData!N36="","",IF(M$1="Enthalpy",MEBBaseTableData!N36*$B$47+$C$47,IF(M$1="Temp",MEBBaseTableData!N36*SlopeTemp+InterTemp,MEBBaseTableData!N36*$B$46+$C$46)))</f>
        <v/>
      </c>
      <c r="N34" s="18" t="str">
        <f>IF(MEBBaseTableData!O36="","",IF(N$1="Enthalpy",MEBBaseTableData!O36*$B$47+$C$47,IF(N$1="Temp",MEBBaseTableData!O36*SlopeTemp+InterTemp,MEBBaseTableData!O36*$B$46+$C$46)))</f>
        <v/>
      </c>
      <c r="O34" s="18" t="str">
        <f>IF(MEBBaseTableData!P36="","",IF(O$1="Enthalpy",MEBBaseTableData!P36*$B$47+$C$47,IF(O$1="Temp",MEBBaseTableData!P36*SlopeTemp+InterTemp,MEBBaseTableData!P36*$B$46+$C$46)))</f>
        <v/>
      </c>
      <c r="P34" s="18" t="str">
        <f>IF(MEBBaseTableData!Q36="","",IF(P$1="Enthalpy",MEBBaseTableData!Q36*$B$47+$C$47,IF(P$1="Temp",MEBBaseTableData!Q36*SlopeTemp+InterTemp,MEBBaseTableData!Q36*$B$46+$C$46)))</f>
        <v/>
      </c>
      <c r="Q34" s="18" t="str">
        <f>IF(MEBBaseTableData!R36="","",IF(Q$1="Enthalpy",MEBBaseTableData!R36*$B$47+$C$47,IF(Q$1="Temp",MEBBaseTableData!R36*SlopeTemp+InterTemp,MEBBaseTableData!R36*$B$46+$C$46)))</f>
        <v/>
      </c>
      <c r="R34" s="18" t="str">
        <f>IF(MEBBaseTableData!S36="","",IF(R$1="Enthalpy",MEBBaseTableData!S36*$B$47+$C$47,IF(R$1="Temp",MEBBaseTableData!S36*SlopeTemp+InterTemp,MEBBaseTableData!S36*$B$46+$C$46)))</f>
        <v/>
      </c>
      <c r="S34" s="18" t="str">
        <f>IF(MEBBaseTableData!T36="","",IF(S$1="Enthalpy",MEBBaseTableData!T36*$B$47+$C$47,IF(S$1="Temp",MEBBaseTableData!T36*SlopeTemp+InterTemp,MEBBaseTableData!T36*$B$46+$C$46)))</f>
        <v/>
      </c>
      <c r="T34" s="18" t="str">
        <f>IF(MEBBaseTableData!U36="","",IF(T$1="Enthalpy",MEBBaseTableData!U36*$B$47+$C$47,IF(T$1="Temp",MEBBaseTableData!U36*SlopeTemp+InterTemp,MEBBaseTableData!U36*$B$46+$C$46)))</f>
        <v/>
      </c>
      <c r="U34" s="18" t="str">
        <f>IF(MEBBaseTableData!V36="","",IF(U$1="Enthalpy",MEBBaseTableData!V36*$B$47+$C$47,IF(U$1="Temp",MEBBaseTableData!V36*SlopeTemp+InterTemp,MEBBaseTableData!V36*$B$46+$C$46)))</f>
        <v/>
      </c>
      <c r="V34" s="18" t="str">
        <f>IF(MEBBaseTableData!W36="","",IF(V$1="Enthalpy",MEBBaseTableData!W36*$B$47+$C$47,IF(V$1="Temp",MEBBaseTableData!W36*SlopeTemp+InterTemp,MEBBaseTableData!W36*$B$46+$C$46)))</f>
        <v/>
      </c>
      <c r="W34" s="18" t="str">
        <f>IF(MEBBaseTableData!X36="","",IF(W$1="Enthalpy",MEBBaseTableData!X36*$B$47+$C$47,IF(W$1="Temp",MEBBaseTableData!X36*SlopeTemp+InterTemp,MEBBaseTableData!X36*$B$46+$C$46)))</f>
        <v/>
      </c>
      <c r="X34" s="18" t="str">
        <f>IF(MEBBaseTableData!Y36="","",IF(X$1="Enthalpy",MEBBaseTableData!Y36*$B$47+$C$47,IF(X$1="Temp",MEBBaseTableData!Y36*SlopeTemp+InterTemp,MEBBaseTableData!Y36*$B$46+$C$46)))</f>
        <v/>
      </c>
      <c r="Y34" s="18" t="str">
        <f>IF(MEBBaseTableData!Z36="","",IF(Y$1="Enthalpy",MEBBaseTableData!Z36*$B$47+$C$47,IF(Y$1="Temp",MEBBaseTableData!Z36*SlopeTemp+InterTemp,MEBBaseTableData!Z36*$B$46+$C$46)))</f>
        <v/>
      </c>
      <c r="Z34" s="18" t="str">
        <f>IF(MEBBaseTableData!AA36="","",IF(Z$1="Enthalpy",MEBBaseTableData!AA36*$B$47+$C$47,IF(Z$1="Temp",MEBBaseTableData!AA36*SlopeTemp+InterTemp,MEBBaseTableData!AA36*$B$46+$C$46)))</f>
        <v/>
      </c>
      <c r="AA34" s="18" t="str">
        <f>IF(MEBBaseTableData!AB36="","",IF(AA$1="Enthalpy",MEBBaseTableData!AB36*$B$47+$C$47,IF(AA$1="Temp",MEBBaseTableData!AB36*SlopeTemp+InterTemp,MEBBaseTableData!AB36*$B$46+$C$46)))</f>
        <v/>
      </c>
      <c r="AB34" s="18" t="str">
        <f>IF(MEBBaseTableData!AC36="","",IF(AB$1="Enthalpy",MEBBaseTableData!AC36*$B$47+$C$47,IF(AB$1="Temp",MEBBaseTableData!AC36*SlopeTemp+InterTemp,MEBBaseTableData!AC36*$B$46+$C$46)))</f>
        <v/>
      </c>
      <c r="AC34" s="18" t="str">
        <f>IF(MEBBaseTableData!AD36="","",IF(AC$1="Enthalpy",MEBBaseTableData!AD36*$B$47+$C$47,IF(AC$1="Temp",MEBBaseTableData!AD36*SlopeTemp+InterTemp,MEBBaseTableData!AD36*$B$46+$C$46)))</f>
        <v/>
      </c>
      <c r="AD34" s="18" t="str">
        <f>IF(MEBBaseTableData!AE36="","",IF(AD$1="Enthalpy",MEBBaseTableData!AE36*$B$47+$C$47,IF(AD$1="Temp",MEBBaseTableData!AE36*SlopeTemp+InterTemp,MEBBaseTableData!AE36*$B$46+$C$46)))</f>
        <v/>
      </c>
      <c r="AE34" s="18" t="str">
        <f>IF(MEBBaseTableData!AF36="","",IF(AE$1="Enthalpy",MEBBaseTableData!AF36*$B$47+$C$47,IF(AE$1="Temp",MEBBaseTableData!AF36*SlopeTemp+InterTemp,MEBBaseTableData!AF36*$B$46+$C$46)))</f>
        <v/>
      </c>
      <c r="AF34" s="18" t="str">
        <f>IF(MEBBaseTableData!AG36="","",IF(AF$1="Enthalpy",MEBBaseTableData!AG36*$B$47+$C$47,IF(AF$1="Temp",MEBBaseTableData!AG36*SlopeTemp+InterTemp,MEBBaseTableData!AG36*$B$46+$C$46)))</f>
        <v/>
      </c>
      <c r="AG34" s="18" t="str">
        <f>IF(MEBBaseTableData!AH36="","",IF(AG$1="Enthalpy",MEBBaseTableData!AH36*$B$47+$C$47,IF(AG$1="Temp",MEBBaseTableData!AH36*SlopeTemp+InterTemp,MEBBaseTableData!AH36*$B$46+$C$46)))</f>
        <v/>
      </c>
      <c r="AH34" s="18" t="str">
        <f>IF(MEBBaseTableData!AI36="","",IF(AH$1="Enthalpy",MEBBaseTableData!AI36*$B$47+$C$47,IF(AH$1="Temp",MEBBaseTableData!AI36*SlopeTemp+InterTemp,MEBBaseTableData!AI36*$B$46+$C$46)))</f>
        <v/>
      </c>
      <c r="AI34" s="18" t="str">
        <f>IF(MEBBaseTableData!AJ36="","",IF(AI$1="Enthalpy",MEBBaseTableData!AJ36*$B$47+$C$47,IF(AI$1="Temp",MEBBaseTableData!AJ36*SlopeTemp+InterTemp,MEBBaseTableData!AJ36*$B$46+$C$46)))</f>
        <v/>
      </c>
      <c r="AJ34" s="18" t="str">
        <f>IF(MEBBaseTableData!AK36="","",IF(AJ$1="Enthalpy",MEBBaseTableData!AK36*$B$47+$C$47,IF(AJ$1="Temp",MEBBaseTableData!AK36*SlopeTemp+InterTemp,MEBBaseTableData!AK36*$B$46+$C$46)))</f>
        <v/>
      </c>
    </row>
    <row r="35" spans="1:36" x14ac:dyDescent="0.15">
      <c r="A35" s="13" t="str">
        <f>IF(MEBBaseTableData!A37="","",MEBBaseTableData!A37)</f>
        <v/>
      </c>
      <c r="B35" s="18" t="str">
        <f>IF(MEBBaseTableData!C37="","",IF(B$1="Enthalpy",MEBBaseTableData!C37*$B$47+$C$47,IF(B$1="Temp",MEBBaseTableData!C37*SlopeTemp+InterTemp,MEBBaseTableData!C37*$B$46+$C$46)))</f>
        <v/>
      </c>
      <c r="C35" s="18" t="str">
        <f>IF(MEBBaseTableData!D37="","",IF(C$1="Enthalpy",MEBBaseTableData!D37*$B$47+$C$47,IF(C$1="Temp",MEBBaseTableData!D37*SlopeTemp+InterTemp,MEBBaseTableData!D37*$B$46+$C$46)))</f>
        <v/>
      </c>
      <c r="D35" s="18" t="str">
        <f>IF(MEBBaseTableData!E37="","",IF(D$1="Enthalpy",MEBBaseTableData!E37*$B$47+$C$47,IF(D$1="Temp",MEBBaseTableData!E37*SlopeTemp+InterTemp,MEBBaseTableData!E37*$B$46+$C$46)))</f>
        <v/>
      </c>
      <c r="E35" s="18" t="str">
        <f>IF(MEBBaseTableData!F37="","",IF(E$1="Enthalpy",MEBBaseTableData!F37*$B$47+$C$47,IF(E$1="Temp",MEBBaseTableData!F37*SlopeTemp+InterTemp,MEBBaseTableData!F37*$B$46+$C$46)))</f>
        <v/>
      </c>
      <c r="F35" s="18" t="str">
        <f>IF(MEBBaseTableData!G37="","",IF(F$1="Enthalpy",MEBBaseTableData!G37*$B$47+$C$47,IF(F$1="Temp",MEBBaseTableData!G37*SlopeTemp+InterTemp,MEBBaseTableData!G37*$B$46+$C$46)))</f>
        <v/>
      </c>
      <c r="G35" s="18" t="str">
        <f>IF(MEBBaseTableData!H37="","",IF(G$1="Enthalpy",MEBBaseTableData!H37*$B$47+$C$47,IF(G$1="Temp",MEBBaseTableData!H37*SlopeTemp+InterTemp,MEBBaseTableData!H37*$B$46+$C$46)))</f>
        <v/>
      </c>
      <c r="H35" s="18" t="str">
        <f>IF(MEBBaseTableData!I37="","",IF(H$1="Enthalpy",MEBBaseTableData!I37*$B$47+$C$47,IF(H$1="Temp",MEBBaseTableData!I37*SlopeTemp+InterTemp,MEBBaseTableData!I37*$B$46+$C$46)))</f>
        <v/>
      </c>
      <c r="I35" s="18" t="str">
        <f>IF(MEBBaseTableData!J37="","",IF(I$1="Enthalpy",MEBBaseTableData!J37*$B$47+$C$47,IF(I$1="Temp",MEBBaseTableData!J37*SlopeTemp+InterTemp,MEBBaseTableData!J37*$B$46+$C$46)))</f>
        <v/>
      </c>
      <c r="J35" s="18" t="str">
        <f>IF(MEBBaseTableData!K37="","",IF(J$1="Enthalpy",MEBBaseTableData!K37*$B$47+$C$47,IF(J$1="Temp",MEBBaseTableData!K37*SlopeTemp+InterTemp,MEBBaseTableData!K37*$B$46+$C$46)))</f>
        <v/>
      </c>
      <c r="K35" s="18" t="str">
        <f>IF(MEBBaseTableData!L37="","",IF(K$1="Enthalpy",MEBBaseTableData!L37*$B$47+$C$47,IF(K$1="Temp",MEBBaseTableData!L37*SlopeTemp+InterTemp,MEBBaseTableData!L37*$B$46+$C$46)))</f>
        <v/>
      </c>
      <c r="L35" s="18" t="str">
        <f>IF(MEBBaseTableData!M37="","",IF(L$1="Enthalpy",MEBBaseTableData!M37*$B$47+$C$47,IF(L$1="Temp",MEBBaseTableData!M37*SlopeTemp+InterTemp,MEBBaseTableData!M37*$B$46+$C$46)))</f>
        <v/>
      </c>
      <c r="M35" s="18" t="str">
        <f>IF(MEBBaseTableData!N37="","",IF(M$1="Enthalpy",MEBBaseTableData!N37*$B$47+$C$47,IF(M$1="Temp",MEBBaseTableData!N37*SlopeTemp+InterTemp,MEBBaseTableData!N37*$B$46+$C$46)))</f>
        <v/>
      </c>
      <c r="N35" s="18" t="str">
        <f>IF(MEBBaseTableData!O37="","",IF(N$1="Enthalpy",MEBBaseTableData!O37*$B$47+$C$47,IF(N$1="Temp",MEBBaseTableData!O37*SlopeTemp+InterTemp,MEBBaseTableData!O37*$B$46+$C$46)))</f>
        <v/>
      </c>
      <c r="O35" s="18" t="str">
        <f>IF(MEBBaseTableData!P37="","",IF(O$1="Enthalpy",MEBBaseTableData!P37*$B$47+$C$47,IF(O$1="Temp",MEBBaseTableData!P37*SlopeTemp+InterTemp,MEBBaseTableData!P37*$B$46+$C$46)))</f>
        <v/>
      </c>
      <c r="P35" s="18" t="str">
        <f>IF(MEBBaseTableData!Q37="","",IF(P$1="Enthalpy",MEBBaseTableData!Q37*$B$47+$C$47,IF(P$1="Temp",MEBBaseTableData!Q37*SlopeTemp+InterTemp,MEBBaseTableData!Q37*$B$46+$C$46)))</f>
        <v/>
      </c>
      <c r="Q35" s="18" t="str">
        <f>IF(MEBBaseTableData!R37="","",IF(Q$1="Enthalpy",MEBBaseTableData!R37*$B$47+$C$47,IF(Q$1="Temp",MEBBaseTableData!R37*SlopeTemp+InterTemp,MEBBaseTableData!R37*$B$46+$C$46)))</f>
        <v/>
      </c>
      <c r="R35" s="18" t="str">
        <f>IF(MEBBaseTableData!S37="","",IF(R$1="Enthalpy",MEBBaseTableData!S37*$B$47+$C$47,IF(R$1="Temp",MEBBaseTableData!S37*SlopeTemp+InterTemp,MEBBaseTableData!S37*$B$46+$C$46)))</f>
        <v/>
      </c>
      <c r="S35" s="18" t="str">
        <f>IF(MEBBaseTableData!T37="","",IF(S$1="Enthalpy",MEBBaseTableData!T37*$B$47+$C$47,IF(S$1="Temp",MEBBaseTableData!T37*SlopeTemp+InterTemp,MEBBaseTableData!T37*$B$46+$C$46)))</f>
        <v/>
      </c>
      <c r="T35" s="18" t="str">
        <f>IF(MEBBaseTableData!U37="","",IF(T$1="Enthalpy",MEBBaseTableData!U37*$B$47+$C$47,IF(T$1="Temp",MEBBaseTableData!U37*SlopeTemp+InterTemp,MEBBaseTableData!U37*$B$46+$C$46)))</f>
        <v/>
      </c>
      <c r="U35" s="18" t="str">
        <f>IF(MEBBaseTableData!V37="","",IF(U$1="Enthalpy",MEBBaseTableData!V37*$B$47+$C$47,IF(U$1="Temp",MEBBaseTableData!V37*SlopeTemp+InterTemp,MEBBaseTableData!V37*$B$46+$C$46)))</f>
        <v/>
      </c>
      <c r="V35" s="18" t="str">
        <f>IF(MEBBaseTableData!W37="","",IF(V$1="Enthalpy",MEBBaseTableData!W37*$B$47+$C$47,IF(V$1="Temp",MEBBaseTableData!W37*SlopeTemp+InterTemp,MEBBaseTableData!W37*$B$46+$C$46)))</f>
        <v/>
      </c>
      <c r="W35" s="18" t="str">
        <f>IF(MEBBaseTableData!X37="","",IF(W$1="Enthalpy",MEBBaseTableData!X37*$B$47+$C$47,IF(W$1="Temp",MEBBaseTableData!X37*SlopeTemp+InterTemp,MEBBaseTableData!X37*$B$46+$C$46)))</f>
        <v/>
      </c>
      <c r="X35" s="18" t="str">
        <f>IF(MEBBaseTableData!Y37="","",IF(X$1="Enthalpy",MEBBaseTableData!Y37*$B$47+$C$47,IF(X$1="Temp",MEBBaseTableData!Y37*SlopeTemp+InterTemp,MEBBaseTableData!Y37*$B$46+$C$46)))</f>
        <v/>
      </c>
      <c r="Y35" s="18" t="str">
        <f>IF(MEBBaseTableData!Z37="","",IF(Y$1="Enthalpy",MEBBaseTableData!Z37*$B$47+$C$47,IF(Y$1="Temp",MEBBaseTableData!Z37*SlopeTemp+InterTemp,MEBBaseTableData!Z37*$B$46+$C$46)))</f>
        <v/>
      </c>
      <c r="Z35" s="18" t="str">
        <f>IF(MEBBaseTableData!AA37="","",IF(Z$1="Enthalpy",MEBBaseTableData!AA37*$B$47+$C$47,IF(Z$1="Temp",MEBBaseTableData!AA37*SlopeTemp+InterTemp,MEBBaseTableData!AA37*$B$46+$C$46)))</f>
        <v/>
      </c>
      <c r="AA35" s="18" t="str">
        <f>IF(MEBBaseTableData!AB37="","",IF(AA$1="Enthalpy",MEBBaseTableData!AB37*$B$47+$C$47,IF(AA$1="Temp",MEBBaseTableData!AB37*SlopeTemp+InterTemp,MEBBaseTableData!AB37*$B$46+$C$46)))</f>
        <v/>
      </c>
      <c r="AB35" s="18" t="str">
        <f>IF(MEBBaseTableData!AC37="","",IF(AB$1="Enthalpy",MEBBaseTableData!AC37*$B$47+$C$47,IF(AB$1="Temp",MEBBaseTableData!AC37*SlopeTemp+InterTemp,MEBBaseTableData!AC37*$B$46+$C$46)))</f>
        <v/>
      </c>
      <c r="AC35" s="18" t="str">
        <f>IF(MEBBaseTableData!AD37="","",IF(AC$1="Enthalpy",MEBBaseTableData!AD37*$B$47+$C$47,IF(AC$1="Temp",MEBBaseTableData!AD37*SlopeTemp+InterTemp,MEBBaseTableData!AD37*$B$46+$C$46)))</f>
        <v/>
      </c>
      <c r="AD35" s="18" t="str">
        <f>IF(MEBBaseTableData!AE37="","",IF(AD$1="Enthalpy",MEBBaseTableData!AE37*$B$47+$C$47,IF(AD$1="Temp",MEBBaseTableData!AE37*SlopeTemp+InterTemp,MEBBaseTableData!AE37*$B$46+$C$46)))</f>
        <v/>
      </c>
      <c r="AE35" s="18" t="str">
        <f>IF(MEBBaseTableData!AF37="","",IF(AE$1="Enthalpy",MEBBaseTableData!AF37*$B$47+$C$47,IF(AE$1="Temp",MEBBaseTableData!AF37*SlopeTemp+InterTemp,MEBBaseTableData!AF37*$B$46+$C$46)))</f>
        <v/>
      </c>
      <c r="AF35" s="18" t="str">
        <f>IF(MEBBaseTableData!AG37="","",IF(AF$1="Enthalpy",MEBBaseTableData!AG37*$B$47+$C$47,IF(AF$1="Temp",MEBBaseTableData!AG37*SlopeTemp+InterTemp,MEBBaseTableData!AG37*$B$46+$C$46)))</f>
        <v/>
      </c>
      <c r="AG35" s="18" t="str">
        <f>IF(MEBBaseTableData!AH37="","",IF(AG$1="Enthalpy",MEBBaseTableData!AH37*$B$47+$C$47,IF(AG$1="Temp",MEBBaseTableData!AH37*SlopeTemp+InterTemp,MEBBaseTableData!AH37*$B$46+$C$46)))</f>
        <v/>
      </c>
      <c r="AH35" s="18" t="str">
        <f>IF(MEBBaseTableData!AI37="","",IF(AH$1="Enthalpy",MEBBaseTableData!AI37*$B$47+$C$47,IF(AH$1="Temp",MEBBaseTableData!AI37*SlopeTemp+InterTemp,MEBBaseTableData!AI37*$B$46+$C$46)))</f>
        <v/>
      </c>
      <c r="AI35" s="18" t="str">
        <f>IF(MEBBaseTableData!AJ37="","",IF(AI$1="Enthalpy",MEBBaseTableData!AJ37*$B$47+$C$47,IF(AI$1="Temp",MEBBaseTableData!AJ37*SlopeTemp+InterTemp,MEBBaseTableData!AJ37*$B$46+$C$46)))</f>
        <v/>
      </c>
      <c r="AJ35" s="18" t="str">
        <f>IF(MEBBaseTableData!AK37="","",IF(AJ$1="Enthalpy",MEBBaseTableData!AK37*$B$47+$C$47,IF(AJ$1="Temp",MEBBaseTableData!AK37*SlopeTemp+InterTemp,MEBBaseTableData!AK37*$B$46+$C$46)))</f>
        <v/>
      </c>
    </row>
    <row r="36" spans="1:36" x14ac:dyDescent="0.15">
      <c r="A36" s="13" t="str">
        <f>IF(MEBBaseTableData!A38="","",MEBBaseTableData!A38)</f>
        <v/>
      </c>
      <c r="B36" s="18" t="str">
        <f>IF(MEBBaseTableData!C38="","",IF(B$1="Enthalpy",MEBBaseTableData!C38*$B$47+$C$47,IF(B$1="Temp",MEBBaseTableData!C38*SlopeTemp+InterTemp,MEBBaseTableData!C38*$B$46+$C$46)))</f>
        <v/>
      </c>
      <c r="C36" s="18" t="str">
        <f>IF(MEBBaseTableData!D38="","",IF(C$1="Enthalpy",MEBBaseTableData!D38*$B$47+$C$47,IF(C$1="Temp",MEBBaseTableData!D38*SlopeTemp+InterTemp,MEBBaseTableData!D38*$B$46+$C$46)))</f>
        <v/>
      </c>
      <c r="D36" s="18" t="str">
        <f>IF(MEBBaseTableData!E38="","",IF(D$1="Enthalpy",MEBBaseTableData!E38*$B$47+$C$47,IF(D$1="Temp",MEBBaseTableData!E38*SlopeTemp+InterTemp,MEBBaseTableData!E38*$B$46+$C$46)))</f>
        <v/>
      </c>
      <c r="E36" s="18" t="str">
        <f>IF(MEBBaseTableData!F38="","",IF(E$1="Enthalpy",MEBBaseTableData!F38*$B$47+$C$47,IF(E$1="Temp",MEBBaseTableData!F38*SlopeTemp+InterTemp,MEBBaseTableData!F38*$B$46+$C$46)))</f>
        <v/>
      </c>
      <c r="F36" s="18" t="str">
        <f>IF(MEBBaseTableData!G38="","",IF(F$1="Enthalpy",MEBBaseTableData!G38*$B$47+$C$47,IF(F$1="Temp",MEBBaseTableData!G38*SlopeTemp+InterTemp,MEBBaseTableData!G38*$B$46+$C$46)))</f>
        <v/>
      </c>
      <c r="G36" s="18" t="str">
        <f>IF(MEBBaseTableData!H38="","",IF(G$1="Enthalpy",MEBBaseTableData!H38*$B$47+$C$47,IF(G$1="Temp",MEBBaseTableData!H38*SlopeTemp+InterTemp,MEBBaseTableData!H38*$B$46+$C$46)))</f>
        <v/>
      </c>
      <c r="H36" s="18" t="str">
        <f>IF(MEBBaseTableData!I38="","",IF(H$1="Enthalpy",MEBBaseTableData!I38*$B$47+$C$47,IF(H$1="Temp",MEBBaseTableData!I38*SlopeTemp+InterTemp,MEBBaseTableData!I38*$B$46+$C$46)))</f>
        <v/>
      </c>
      <c r="I36" s="18" t="str">
        <f>IF(MEBBaseTableData!J38="","",IF(I$1="Enthalpy",MEBBaseTableData!J38*$B$47+$C$47,IF(I$1="Temp",MEBBaseTableData!J38*SlopeTemp+InterTemp,MEBBaseTableData!J38*$B$46+$C$46)))</f>
        <v/>
      </c>
      <c r="J36" s="18" t="str">
        <f>IF(MEBBaseTableData!K38="","",IF(J$1="Enthalpy",MEBBaseTableData!K38*$B$47+$C$47,IF(J$1="Temp",MEBBaseTableData!K38*SlopeTemp+InterTemp,MEBBaseTableData!K38*$B$46+$C$46)))</f>
        <v/>
      </c>
      <c r="K36" s="18" t="str">
        <f>IF(MEBBaseTableData!L38="","",IF(K$1="Enthalpy",MEBBaseTableData!L38*$B$47+$C$47,IF(K$1="Temp",MEBBaseTableData!L38*SlopeTemp+InterTemp,MEBBaseTableData!L38*$B$46+$C$46)))</f>
        <v/>
      </c>
      <c r="L36" s="18" t="str">
        <f>IF(MEBBaseTableData!M38="","",IF(L$1="Enthalpy",MEBBaseTableData!M38*$B$47+$C$47,IF(L$1="Temp",MEBBaseTableData!M38*SlopeTemp+InterTemp,MEBBaseTableData!M38*$B$46+$C$46)))</f>
        <v/>
      </c>
      <c r="M36" s="18" t="str">
        <f>IF(MEBBaseTableData!N38="","",IF(M$1="Enthalpy",MEBBaseTableData!N38*$B$47+$C$47,IF(M$1="Temp",MEBBaseTableData!N38*SlopeTemp+InterTemp,MEBBaseTableData!N38*$B$46+$C$46)))</f>
        <v/>
      </c>
      <c r="N36" s="18" t="str">
        <f>IF(MEBBaseTableData!O38="","",IF(N$1="Enthalpy",MEBBaseTableData!O38*$B$47+$C$47,IF(N$1="Temp",MEBBaseTableData!O38*SlopeTemp+InterTemp,MEBBaseTableData!O38*$B$46+$C$46)))</f>
        <v/>
      </c>
      <c r="O36" s="18" t="str">
        <f>IF(MEBBaseTableData!P38="","",IF(O$1="Enthalpy",MEBBaseTableData!P38*$B$47+$C$47,IF(O$1="Temp",MEBBaseTableData!P38*SlopeTemp+InterTemp,MEBBaseTableData!P38*$B$46+$C$46)))</f>
        <v/>
      </c>
      <c r="P36" s="18" t="str">
        <f>IF(MEBBaseTableData!Q38="","",IF(P$1="Enthalpy",MEBBaseTableData!Q38*$B$47+$C$47,IF(P$1="Temp",MEBBaseTableData!Q38*SlopeTemp+InterTemp,MEBBaseTableData!Q38*$B$46+$C$46)))</f>
        <v/>
      </c>
      <c r="Q36" s="18" t="str">
        <f>IF(MEBBaseTableData!R38="","",IF(Q$1="Enthalpy",MEBBaseTableData!R38*$B$47+$C$47,IF(Q$1="Temp",MEBBaseTableData!R38*SlopeTemp+InterTemp,MEBBaseTableData!R38*$B$46+$C$46)))</f>
        <v/>
      </c>
      <c r="R36" s="18" t="str">
        <f>IF(MEBBaseTableData!S38="","",IF(R$1="Enthalpy",MEBBaseTableData!S38*$B$47+$C$47,IF(R$1="Temp",MEBBaseTableData!S38*SlopeTemp+InterTemp,MEBBaseTableData!S38*$B$46+$C$46)))</f>
        <v/>
      </c>
      <c r="S36" s="18" t="str">
        <f>IF(MEBBaseTableData!T38="","",IF(S$1="Enthalpy",MEBBaseTableData!T38*$B$47+$C$47,IF(S$1="Temp",MEBBaseTableData!T38*SlopeTemp+InterTemp,MEBBaseTableData!T38*$B$46+$C$46)))</f>
        <v/>
      </c>
      <c r="T36" s="18" t="str">
        <f>IF(MEBBaseTableData!U38="","",IF(T$1="Enthalpy",MEBBaseTableData!U38*$B$47+$C$47,IF(T$1="Temp",MEBBaseTableData!U38*SlopeTemp+InterTemp,MEBBaseTableData!U38*$B$46+$C$46)))</f>
        <v/>
      </c>
      <c r="U36" s="18" t="str">
        <f>IF(MEBBaseTableData!V38="","",IF(U$1="Enthalpy",MEBBaseTableData!V38*$B$47+$C$47,IF(U$1="Temp",MEBBaseTableData!V38*SlopeTemp+InterTemp,MEBBaseTableData!V38*$B$46+$C$46)))</f>
        <v/>
      </c>
      <c r="V36" s="18" t="str">
        <f>IF(MEBBaseTableData!W38="","",IF(V$1="Enthalpy",MEBBaseTableData!W38*$B$47+$C$47,IF(V$1="Temp",MEBBaseTableData!W38*SlopeTemp+InterTemp,MEBBaseTableData!W38*$B$46+$C$46)))</f>
        <v/>
      </c>
      <c r="W36" s="18" t="str">
        <f>IF(MEBBaseTableData!X38="","",IF(W$1="Enthalpy",MEBBaseTableData!X38*$B$47+$C$47,IF(W$1="Temp",MEBBaseTableData!X38*SlopeTemp+InterTemp,MEBBaseTableData!X38*$B$46+$C$46)))</f>
        <v/>
      </c>
      <c r="X36" s="18" t="str">
        <f>IF(MEBBaseTableData!Y38="","",IF(X$1="Enthalpy",MEBBaseTableData!Y38*$B$47+$C$47,IF(X$1="Temp",MEBBaseTableData!Y38*SlopeTemp+InterTemp,MEBBaseTableData!Y38*$B$46+$C$46)))</f>
        <v/>
      </c>
      <c r="Y36" s="18" t="str">
        <f>IF(MEBBaseTableData!Z38="","",IF(Y$1="Enthalpy",MEBBaseTableData!Z38*$B$47+$C$47,IF(Y$1="Temp",MEBBaseTableData!Z38*SlopeTemp+InterTemp,MEBBaseTableData!Z38*$B$46+$C$46)))</f>
        <v/>
      </c>
      <c r="Z36" s="18" t="str">
        <f>IF(MEBBaseTableData!AA38="","",IF(Z$1="Enthalpy",MEBBaseTableData!AA38*$B$47+$C$47,IF(Z$1="Temp",MEBBaseTableData!AA38*SlopeTemp+InterTemp,MEBBaseTableData!AA38*$B$46+$C$46)))</f>
        <v/>
      </c>
      <c r="AA36" s="18" t="str">
        <f>IF(MEBBaseTableData!AB38="","",IF(AA$1="Enthalpy",MEBBaseTableData!AB38*$B$47+$C$47,IF(AA$1="Temp",MEBBaseTableData!AB38*SlopeTemp+InterTemp,MEBBaseTableData!AB38*$B$46+$C$46)))</f>
        <v/>
      </c>
      <c r="AB36" s="18" t="str">
        <f>IF(MEBBaseTableData!AC38="","",IF(AB$1="Enthalpy",MEBBaseTableData!AC38*$B$47+$C$47,IF(AB$1="Temp",MEBBaseTableData!AC38*SlopeTemp+InterTemp,MEBBaseTableData!AC38*$B$46+$C$46)))</f>
        <v/>
      </c>
      <c r="AC36" s="18" t="str">
        <f>IF(MEBBaseTableData!AD38="","",IF(AC$1="Enthalpy",MEBBaseTableData!AD38*$B$47+$C$47,IF(AC$1="Temp",MEBBaseTableData!AD38*SlopeTemp+InterTemp,MEBBaseTableData!AD38*$B$46+$C$46)))</f>
        <v/>
      </c>
      <c r="AD36" s="18" t="str">
        <f>IF(MEBBaseTableData!AE38="","",IF(AD$1="Enthalpy",MEBBaseTableData!AE38*$B$47+$C$47,IF(AD$1="Temp",MEBBaseTableData!AE38*SlopeTemp+InterTemp,MEBBaseTableData!AE38*$B$46+$C$46)))</f>
        <v/>
      </c>
      <c r="AE36" s="18" t="str">
        <f>IF(MEBBaseTableData!AF38="","",IF(AE$1="Enthalpy",MEBBaseTableData!AF38*$B$47+$C$47,IF(AE$1="Temp",MEBBaseTableData!AF38*SlopeTemp+InterTemp,MEBBaseTableData!AF38*$B$46+$C$46)))</f>
        <v/>
      </c>
      <c r="AF36" s="18" t="str">
        <f>IF(MEBBaseTableData!AG38="","",IF(AF$1="Enthalpy",MEBBaseTableData!AG38*$B$47+$C$47,IF(AF$1="Temp",MEBBaseTableData!AG38*SlopeTemp+InterTemp,MEBBaseTableData!AG38*$B$46+$C$46)))</f>
        <v/>
      </c>
      <c r="AG36" s="18" t="str">
        <f>IF(MEBBaseTableData!AH38="","",IF(AG$1="Enthalpy",MEBBaseTableData!AH38*$B$47+$C$47,IF(AG$1="Temp",MEBBaseTableData!AH38*SlopeTemp+InterTemp,MEBBaseTableData!AH38*$B$46+$C$46)))</f>
        <v/>
      </c>
      <c r="AH36" s="18" t="str">
        <f>IF(MEBBaseTableData!AI38="","",IF(AH$1="Enthalpy",MEBBaseTableData!AI38*$B$47+$C$47,IF(AH$1="Temp",MEBBaseTableData!AI38*SlopeTemp+InterTemp,MEBBaseTableData!AI38*$B$46+$C$46)))</f>
        <v/>
      </c>
      <c r="AI36" s="18" t="str">
        <f>IF(MEBBaseTableData!AJ38="","",IF(AI$1="Enthalpy",MEBBaseTableData!AJ38*$B$47+$C$47,IF(AI$1="Temp",MEBBaseTableData!AJ38*SlopeTemp+InterTemp,MEBBaseTableData!AJ38*$B$46+$C$46)))</f>
        <v/>
      </c>
      <c r="AJ36" s="18" t="str">
        <f>IF(MEBBaseTableData!AK38="","",IF(AJ$1="Enthalpy",MEBBaseTableData!AK38*$B$47+$C$47,IF(AJ$1="Temp",MEBBaseTableData!AK38*SlopeTemp+InterTemp,MEBBaseTableData!AK38*$B$46+$C$46)))</f>
        <v/>
      </c>
    </row>
    <row r="37" spans="1:36" x14ac:dyDescent="0.15">
      <c r="A37" s="13" t="str">
        <f>IF(MEBBaseTableData!A39="","",MEBBaseTableData!A39)</f>
        <v/>
      </c>
      <c r="B37" s="18" t="str">
        <f>IF(MEBBaseTableData!C39="","",IF(B$1="Enthalpy",MEBBaseTableData!C39*$B$47+$C$47,IF(B$1="Temp",MEBBaseTableData!C39*SlopeTemp+InterTemp,MEBBaseTableData!C39*$B$46+$C$46)))</f>
        <v/>
      </c>
      <c r="C37" s="18" t="str">
        <f>IF(MEBBaseTableData!D39="","",IF(C$1="Enthalpy",MEBBaseTableData!D39*$B$47+$C$47,IF(C$1="Temp",MEBBaseTableData!D39*SlopeTemp+InterTemp,MEBBaseTableData!D39*$B$46+$C$46)))</f>
        <v/>
      </c>
      <c r="D37" s="18" t="str">
        <f>IF(MEBBaseTableData!E39="","",IF(D$1="Enthalpy",MEBBaseTableData!E39*$B$47+$C$47,IF(D$1="Temp",MEBBaseTableData!E39*SlopeTemp+InterTemp,MEBBaseTableData!E39*$B$46+$C$46)))</f>
        <v/>
      </c>
      <c r="E37" s="18" t="str">
        <f>IF(MEBBaseTableData!F39="","",IF(E$1="Enthalpy",MEBBaseTableData!F39*$B$47+$C$47,IF(E$1="Temp",MEBBaseTableData!F39*SlopeTemp+InterTemp,MEBBaseTableData!F39*$B$46+$C$46)))</f>
        <v/>
      </c>
      <c r="F37" s="18" t="str">
        <f>IF(MEBBaseTableData!G39="","",IF(F$1="Enthalpy",MEBBaseTableData!G39*$B$47+$C$47,IF(F$1="Temp",MEBBaseTableData!G39*SlopeTemp+InterTemp,MEBBaseTableData!G39*$B$46+$C$46)))</f>
        <v/>
      </c>
      <c r="G37" s="18" t="str">
        <f>IF(MEBBaseTableData!H39="","",IF(G$1="Enthalpy",MEBBaseTableData!H39*$B$47+$C$47,IF(G$1="Temp",MEBBaseTableData!H39*SlopeTemp+InterTemp,MEBBaseTableData!H39*$B$46+$C$46)))</f>
        <v/>
      </c>
      <c r="H37" s="18" t="str">
        <f>IF(MEBBaseTableData!I39="","",IF(H$1="Enthalpy",MEBBaseTableData!I39*$B$47+$C$47,IF(H$1="Temp",MEBBaseTableData!I39*SlopeTemp+InterTemp,MEBBaseTableData!I39*$B$46+$C$46)))</f>
        <v/>
      </c>
      <c r="I37" s="18" t="str">
        <f>IF(MEBBaseTableData!J39="","",IF(I$1="Enthalpy",MEBBaseTableData!J39*$B$47+$C$47,IF(I$1="Temp",MEBBaseTableData!J39*SlopeTemp+InterTemp,MEBBaseTableData!J39*$B$46+$C$46)))</f>
        <v/>
      </c>
      <c r="J37" s="18" t="str">
        <f>IF(MEBBaseTableData!K39="","",IF(J$1="Enthalpy",MEBBaseTableData!K39*$B$47+$C$47,IF(J$1="Temp",MEBBaseTableData!K39*SlopeTemp+InterTemp,MEBBaseTableData!K39*$B$46+$C$46)))</f>
        <v/>
      </c>
      <c r="K37" s="18" t="str">
        <f>IF(MEBBaseTableData!L39="","",IF(K$1="Enthalpy",MEBBaseTableData!L39*$B$47+$C$47,IF(K$1="Temp",MEBBaseTableData!L39*SlopeTemp+InterTemp,MEBBaseTableData!L39*$B$46+$C$46)))</f>
        <v/>
      </c>
      <c r="L37" s="18" t="str">
        <f>IF(MEBBaseTableData!M39="","",IF(L$1="Enthalpy",MEBBaseTableData!M39*$B$47+$C$47,IF(L$1="Temp",MEBBaseTableData!M39*SlopeTemp+InterTemp,MEBBaseTableData!M39*$B$46+$C$46)))</f>
        <v/>
      </c>
      <c r="M37" s="18" t="str">
        <f>IF(MEBBaseTableData!N39="","",IF(M$1="Enthalpy",MEBBaseTableData!N39*$B$47+$C$47,IF(M$1="Temp",MEBBaseTableData!N39*SlopeTemp+InterTemp,MEBBaseTableData!N39*$B$46+$C$46)))</f>
        <v/>
      </c>
      <c r="N37" s="18" t="str">
        <f>IF(MEBBaseTableData!O39="","",IF(N$1="Enthalpy",MEBBaseTableData!O39*$B$47+$C$47,IF(N$1="Temp",MEBBaseTableData!O39*SlopeTemp+InterTemp,MEBBaseTableData!O39*$B$46+$C$46)))</f>
        <v/>
      </c>
      <c r="O37" s="18" t="str">
        <f>IF(MEBBaseTableData!P39="","",IF(O$1="Enthalpy",MEBBaseTableData!P39*$B$47+$C$47,IF(O$1="Temp",MEBBaseTableData!P39*SlopeTemp+InterTemp,MEBBaseTableData!P39*$B$46+$C$46)))</f>
        <v/>
      </c>
      <c r="P37" s="18" t="str">
        <f>IF(MEBBaseTableData!Q39="","",IF(P$1="Enthalpy",MEBBaseTableData!Q39*$B$47+$C$47,IF(P$1="Temp",MEBBaseTableData!Q39*SlopeTemp+InterTemp,MEBBaseTableData!Q39*$B$46+$C$46)))</f>
        <v/>
      </c>
      <c r="Q37" s="18" t="str">
        <f>IF(MEBBaseTableData!R39="","",IF(Q$1="Enthalpy",MEBBaseTableData!R39*$B$47+$C$47,IF(Q$1="Temp",MEBBaseTableData!R39*SlopeTemp+InterTemp,MEBBaseTableData!R39*$B$46+$C$46)))</f>
        <v/>
      </c>
      <c r="R37" s="18" t="str">
        <f>IF(MEBBaseTableData!S39="","",IF(R$1="Enthalpy",MEBBaseTableData!S39*$B$47+$C$47,IF(R$1="Temp",MEBBaseTableData!S39*SlopeTemp+InterTemp,MEBBaseTableData!S39*$B$46+$C$46)))</f>
        <v/>
      </c>
      <c r="S37" s="18" t="str">
        <f>IF(MEBBaseTableData!T39="","",IF(S$1="Enthalpy",MEBBaseTableData!T39*$B$47+$C$47,IF(S$1="Temp",MEBBaseTableData!T39*SlopeTemp+InterTemp,MEBBaseTableData!T39*$B$46+$C$46)))</f>
        <v/>
      </c>
      <c r="T37" s="18" t="str">
        <f>IF(MEBBaseTableData!U39="","",IF(T$1="Enthalpy",MEBBaseTableData!U39*$B$47+$C$47,IF(T$1="Temp",MEBBaseTableData!U39*SlopeTemp+InterTemp,MEBBaseTableData!U39*$B$46+$C$46)))</f>
        <v/>
      </c>
      <c r="U37" s="18" t="str">
        <f>IF(MEBBaseTableData!V39="","",IF(U$1="Enthalpy",MEBBaseTableData!V39*$B$47+$C$47,IF(U$1="Temp",MEBBaseTableData!V39*SlopeTemp+InterTemp,MEBBaseTableData!V39*$B$46+$C$46)))</f>
        <v/>
      </c>
      <c r="V37" s="18" t="str">
        <f>IF(MEBBaseTableData!W39="","",IF(V$1="Enthalpy",MEBBaseTableData!W39*$B$47+$C$47,IF(V$1="Temp",MEBBaseTableData!W39*SlopeTemp+InterTemp,MEBBaseTableData!W39*$B$46+$C$46)))</f>
        <v/>
      </c>
      <c r="W37" s="18" t="str">
        <f>IF(MEBBaseTableData!X39="","",IF(W$1="Enthalpy",MEBBaseTableData!X39*$B$47+$C$47,IF(W$1="Temp",MEBBaseTableData!X39*SlopeTemp+InterTemp,MEBBaseTableData!X39*$B$46+$C$46)))</f>
        <v/>
      </c>
      <c r="X37" s="18" t="str">
        <f>IF(MEBBaseTableData!Y39="","",IF(X$1="Enthalpy",MEBBaseTableData!Y39*$B$47+$C$47,IF(X$1="Temp",MEBBaseTableData!Y39*SlopeTemp+InterTemp,MEBBaseTableData!Y39*$B$46+$C$46)))</f>
        <v/>
      </c>
      <c r="Y37" s="18" t="str">
        <f>IF(MEBBaseTableData!Z39="","",IF(Y$1="Enthalpy",MEBBaseTableData!Z39*$B$47+$C$47,IF(Y$1="Temp",MEBBaseTableData!Z39*SlopeTemp+InterTemp,MEBBaseTableData!Z39*$B$46+$C$46)))</f>
        <v/>
      </c>
      <c r="Z37" s="18" t="str">
        <f>IF(MEBBaseTableData!AA39="","",IF(Z$1="Enthalpy",MEBBaseTableData!AA39*$B$47+$C$47,IF(Z$1="Temp",MEBBaseTableData!AA39*SlopeTemp+InterTemp,MEBBaseTableData!AA39*$B$46+$C$46)))</f>
        <v/>
      </c>
      <c r="AA37" s="18" t="str">
        <f>IF(MEBBaseTableData!AB39="","",IF(AA$1="Enthalpy",MEBBaseTableData!AB39*$B$47+$C$47,IF(AA$1="Temp",MEBBaseTableData!AB39*SlopeTemp+InterTemp,MEBBaseTableData!AB39*$B$46+$C$46)))</f>
        <v/>
      </c>
      <c r="AB37" s="18" t="str">
        <f>IF(MEBBaseTableData!AC39="","",IF(AB$1="Enthalpy",MEBBaseTableData!AC39*$B$47+$C$47,IF(AB$1="Temp",MEBBaseTableData!AC39*SlopeTemp+InterTemp,MEBBaseTableData!AC39*$B$46+$C$46)))</f>
        <v/>
      </c>
      <c r="AC37" s="18" t="str">
        <f>IF(MEBBaseTableData!AD39="","",IF(AC$1="Enthalpy",MEBBaseTableData!AD39*$B$47+$C$47,IF(AC$1="Temp",MEBBaseTableData!AD39*SlopeTemp+InterTemp,MEBBaseTableData!AD39*$B$46+$C$46)))</f>
        <v/>
      </c>
      <c r="AD37" s="18" t="str">
        <f>IF(MEBBaseTableData!AE39="","",IF(AD$1="Enthalpy",MEBBaseTableData!AE39*$B$47+$C$47,IF(AD$1="Temp",MEBBaseTableData!AE39*SlopeTemp+InterTemp,MEBBaseTableData!AE39*$B$46+$C$46)))</f>
        <v/>
      </c>
      <c r="AE37" s="18" t="str">
        <f>IF(MEBBaseTableData!AF39="","",IF(AE$1="Enthalpy",MEBBaseTableData!AF39*$B$47+$C$47,IF(AE$1="Temp",MEBBaseTableData!AF39*SlopeTemp+InterTemp,MEBBaseTableData!AF39*$B$46+$C$46)))</f>
        <v/>
      </c>
      <c r="AF37" s="18" t="str">
        <f>IF(MEBBaseTableData!AG39="","",IF(AF$1="Enthalpy",MEBBaseTableData!AG39*$B$47+$C$47,IF(AF$1="Temp",MEBBaseTableData!AG39*SlopeTemp+InterTemp,MEBBaseTableData!AG39*$B$46+$C$46)))</f>
        <v/>
      </c>
      <c r="AG37" s="18" t="str">
        <f>IF(MEBBaseTableData!AH39="","",IF(AG$1="Enthalpy",MEBBaseTableData!AH39*$B$47+$C$47,IF(AG$1="Temp",MEBBaseTableData!AH39*SlopeTemp+InterTemp,MEBBaseTableData!AH39*$B$46+$C$46)))</f>
        <v/>
      </c>
      <c r="AH37" s="18" t="str">
        <f>IF(MEBBaseTableData!AI39="","",IF(AH$1="Enthalpy",MEBBaseTableData!AI39*$B$47+$C$47,IF(AH$1="Temp",MEBBaseTableData!AI39*SlopeTemp+InterTemp,MEBBaseTableData!AI39*$B$46+$C$46)))</f>
        <v/>
      </c>
      <c r="AI37" s="18" t="str">
        <f>IF(MEBBaseTableData!AJ39="","",IF(AI$1="Enthalpy",MEBBaseTableData!AJ39*$B$47+$C$47,IF(AI$1="Temp",MEBBaseTableData!AJ39*SlopeTemp+InterTemp,MEBBaseTableData!AJ39*$B$46+$C$46)))</f>
        <v/>
      </c>
      <c r="AJ37" s="18" t="str">
        <f>IF(MEBBaseTableData!AK39="","",IF(AJ$1="Enthalpy",MEBBaseTableData!AK39*$B$47+$C$47,IF(AJ$1="Temp",MEBBaseTableData!AK39*SlopeTemp+InterTemp,MEBBaseTableData!AK39*$B$46+$C$46)))</f>
        <v/>
      </c>
    </row>
    <row r="38" spans="1:36" x14ac:dyDescent="0.15">
      <c r="A38" s="13" t="str">
        <f>IF(MEBBaseTableData!A40="","",MEBBaseTableData!A40)</f>
        <v/>
      </c>
      <c r="B38" s="18" t="str">
        <f>IF(MEBBaseTableData!C40="","",IF(B$1="Enthalpy",MEBBaseTableData!C40*$B$47+$C$47,IF(B$1="Temp",MEBBaseTableData!C40*SlopeTemp+InterTemp,MEBBaseTableData!C40*$B$46+$C$46)))</f>
        <v/>
      </c>
      <c r="C38" s="18" t="str">
        <f>IF(MEBBaseTableData!D40="","",IF(C$1="Enthalpy",MEBBaseTableData!D40*$B$47+$C$47,IF(C$1="Temp",MEBBaseTableData!D40*SlopeTemp+InterTemp,MEBBaseTableData!D40*$B$46+$C$46)))</f>
        <v/>
      </c>
      <c r="D38" s="18" t="str">
        <f>IF(MEBBaseTableData!E40="","",IF(D$1="Enthalpy",MEBBaseTableData!E40*$B$47+$C$47,IF(D$1="Temp",MEBBaseTableData!E40*SlopeTemp+InterTemp,MEBBaseTableData!E40*$B$46+$C$46)))</f>
        <v/>
      </c>
      <c r="E38" s="18" t="str">
        <f>IF(MEBBaseTableData!F40="","",IF(E$1="Enthalpy",MEBBaseTableData!F40*$B$47+$C$47,IF(E$1="Temp",MEBBaseTableData!F40*SlopeTemp+InterTemp,MEBBaseTableData!F40*$B$46+$C$46)))</f>
        <v/>
      </c>
      <c r="F38" s="18" t="str">
        <f>IF(MEBBaseTableData!G40="","",IF(F$1="Enthalpy",MEBBaseTableData!G40*$B$47+$C$47,IF(F$1="Temp",MEBBaseTableData!G40*SlopeTemp+InterTemp,MEBBaseTableData!G40*$B$46+$C$46)))</f>
        <v/>
      </c>
      <c r="G38" s="18" t="str">
        <f>IF(MEBBaseTableData!H40="","",IF(G$1="Enthalpy",MEBBaseTableData!H40*$B$47+$C$47,IF(G$1="Temp",MEBBaseTableData!H40*SlopeTemp+InterTemp,MEBBaseTableData!H40*$B$46+$C$46)))</f>
        <v/>
      </c>
      <c r="H38" s="18" t="str">
        <f>IF(MEBBaseTableData!I40="","",IF(H$1="Enthalpy",MEBBaseTableData!I40*$B$47+$C$47,IF(H$1="Temp",MEBBaseTableData!I40*SlopeTemp+InterTemp,MEBBaseTableData!I40*$B$46+$C$46)))</f>
        <v/>
      </c>
      <c r="I38" s="18" t="str">
        <f>IF(MEBBaseTableData!J40="","",IF(I$1="Enthalpy",MEBBaseTableData!J40*$B$47+$C$47,IF(I$1="Temp",MEBBaseTableData!J40*SlopeTemp+InterTemp,MEBBaseTableData!J40*$B$46+$C$46)))</f>
        <v/>
      </c>
      <c r="J38" s="18" t="str">
        <f>IF(MEBBaseTableData!K40="","",IF(J$1="Enthalpy",MEBBaseTableData!K40*$B$47+$C$47,IF(J$1="Temp",MEBBaseTableData!K40*SlopeTemp+InterTemp,MEBBaseTableData!K40*$B$46+$C$46)))</f>
        <v/>
      </c>
      <c r="K38" s="18" t="str">
        <f>IF(MEBBaseTableData!L40="","",IF(K$1="Enthalpy",MEBBaseTableData!L40*$B$47+$C$47,IF(K$1="Temp",MEBBaseTableData!L40*SlopeTemp+InterTemp,MEBBaseTableData!L40*$B$46+$C$46)))</f>
        <v/>
      </c>
      <c r="L38" s="18" t="str">
        <f>IF(MEBBaseTableData!M40="","",IF(L$1="Enthalpy",MEBBaseTableData!M40*$B$47+$C$47,IF(L$1="Temp",MEBBaseTableData!M40*SlopeTemp+InterTemp,MEBBaseTableData!M40*$B$46+$C$46)))</f>
        <v/>
      </c>
      <c r="M38" s="18" t="str">
        <f>IF(MEBBaseTableData!N40="","",IF(M$1="Enthalpy",MEBBaseTableData!N40*$B$47+$C$47,IF(M$1="Temp",MEBBaseTableData!N40*SlopeTemp+InterTemp,MEBBaseTableData!N40*$B$46+$C$46)))</f>
        <v/>
      </c>
      <c r="N38" s="18" t="str">
        <f>IF(MEBBaseTableData!O40="","",IF(N$1="Enthalpy",MEBBaseTableData!O40*$B$47+$C$47,IF(N$1="Temp",MEBBaseTableData!O40*SlopeTemp+InterTemp,MEBBaseTableData!O40*$B$46+$C$46)))</f>
        <v/>
      </c>
      <c r="O38" s="18" t="str">
        <f>IF(MEBBaseTableData!P40="","",IF(O$1="Enthalpy",MEBBaseTableData!P40*$B$47+$C$47,IF(O$1="Temp",MEBBaseTableData!P40*SlopeTemp+InterTemp,MEBBaseTableData!P40*$B$46+$C$46)))</f>
        <v/>
      </c>
      <c r="P38" s="18" t="str">
        <f>IF(MEBBaseTableData!Q40="","",IF(P$1="Enthalpy",MEBBaseTableData!Q40*$B$47+$C$47,IF(P$1="Temp",MEBBaseTableData!Q40*SlopeTemp+InterTemp,MEBBaseTableData!Q40*$B$46+$C$46)))</f>
        <v/>
      </c>
      <c r="Q38" s="18" t="str">
        <f>IF(MEBBaseTableData!R40="","",IF(Q$1="Enthalpy",MEBBaseTableData!R40*$B$47+$C$47,IF(Q$1="Temp",MEBBaseTableData!R40*SlopeTemp+InterTemp,MEBBaseTableData!R40*$B$46+$C$46)))</f>
        <v/>
      </c>
      <c r="R38" s="18" t="str">
        <f>IF(MEBBaseTableData!S40="","",IF(R$1="Enthalpy",MEBBaseTableData!S40*$B$47+$C$47,IF(R$1="Temp",MEBBaseTableData!S40*SlopeTemp+InterTemp,MEBBaseTableData!S40*$B$46+$C$46)))</f>
        <v/>
      </c>
      <c r="S38" s="18" t="str">
        <f>IF(MEBBaseTableData!T40="","",IF(S$1="Enthalpy",MEBBaseTableData!T40*$B$47+$C$47,IF(S$1="Temp",MEBBaseTableData!T40*SlopeTemp+InterTemp,MEBBaseTableData!T40*$B$46+$C$46)))</f>
        <v/>
      </c>
      <c r="T38" s="18" t="str">
        <f>IF(MEBBaseTableData!U40="","",IF(T$1="Enthalpy",MEBBaseTableData!U40*$B$47+$C$47,IF(T$1="Temp",MEBBaseTableData!U40*SlopeTemp+InterTemp,MEBBaseTableData!U40*$B$46+$C$46)))</f>
        <v/>
      </c>
      <c r="U38" s="18" t="str">
        <f>IF(MEBBaseTableData!V40="","",IF(U$1="Enthalpy",MEBBaseTableData!V40*$B$47+$C$47,IF(U$1="Temp",MEBBaseTableData!V40*SlopeTemp+InterTemp,MEBBaseTableData!V40*$B$46+$C$46)))</f>
        <v/>
      </c>
      <c r="V38" s="18" t="str">
        <f>IF(MEBBaseTableData!W40="","",IF(V$1="Enthalpy",MEBBaseTableData!W40*$B$47+$C$47,IF(V$1="Temp",MEBBaseTableData!W40*SlopeTemp+InterTemp,MEBBaseTableData!W40*$B$46+$C$46)))</f>
        <v/>
      </c>
      <c r="W38" s="18" t="str">
        <f>IF(MEBBaseTableData!X40="","",IF(W$1="Enthalpy",MEBBaseTableData!X40*$B$47+$C$47,IF(W$1="Temp",MEBBaseTableData!X40*SlopeTemp+InterTemp,MEBBaseTableData!X40*$B$46+$C$46)))</f>
        <v/>
      </c>
      <c r="X38" s="18" t="str">
        <f>IF(MEBBaseTableData!Y40="","",IF(X$1="Enthalpy",MEBBaseTableData!Y40*$B$47+$C$47,IF(X$1="Temp",MEBBaseTableData!Y40*SlopeTemp+InterTemp,MEBBaseTableData!Y40*$B$46+$C$46)))</f>
        <v/>
      </c>
      <c r="Y38" s="18" t="str">
        <f>IF(MEBBaseTableData!Z40="","",IF(Y$1="Enthalpy",MEBBaseTableData!Z40*$B$47+$C$47,IF(Y$1="Temp",MEBBaseTableData!Z40*SlopeTemp+InterTemp,MEBBaseTableData!Z40*$B$46+$C$46)))</f>
        <v/>
      </c>
      <c r="Z38" s="18" t="str">
        <f>IF(MEBBaseTableData!AA40="","",IF(Z$1="Enthalpy",MEBBaseTableData!AA40*$B$47+$C$47,IF(Z$1="Temp",MEBBaseTableData!AA40*SlopeTemp+InterTemp,MEBBaseTableData!AA40*$B$46+$C$46)))</f>
        <v/>
      </c>
      <c r="AA38" s="18" t="str">
        <f>IF(MEBBaseTableData!AB40="","",IF(AA$1="Enthalpy",MEBBaseTableData!AB40*$B$47+$C$47,IF(AA$1="Temp",MEBBaseTableData!AB40*SlopeTemp+InterTemp,MEBBaseTableData!AB40*$B$46+$C$46)))</f>
        <v/>
      </c>
      <c r="AB38" s="18" t="str">
        <f>IF(MEBBaseTableData!AC40="","",IF(AB$1="Enthalpy",MEBBaseTableData!AC40*$B$47+$C$47,IF(AB$1="Temp",MEBBaseTableData!AC40*SlopeTemp+InterTemp,MEBBaseTableData!AC40*$B$46+$C$46)))</f>
        <v/>
      </c>
      <c r="AC38" s="18" t="str">
        <f>IF(MEBBaseTableData!AD40="","",IF(AC$1="Enthalpy",MEBBaseTableData!AD40*$B$47+$C$47,IF(AC$1="Temp",MEBBaseTableData!AD40*SlopeTemp+InterTemp,MEBBaseTableData!AD40*$B$46+$C$46)))</f>
        <v/>
      </c>
      <c r="AD38" s="18" t="str">
        <f>IF(MEBBaseTableData!AE40="","",IF(AD$1="Enthalpy",MEBBaseTableData!AE40*$B$47+$C$47,IF(AD$1="Temp",MEBBaseTableData!AE40*SlopeTemp+InterTemp,MEBBaseTableData!AE40*$B$46+$C$46)))</f>
        <v/>
      </c>
      <c r="AE38" s="18" t="str">
        <f>IF(MEBBaseTableData!AF40="","",IF(AE$1="Enthalpy",MEBBaseTableData!AF40*$B$47+$C$47,IF(AE$1="Temp",MEBBaseTableData!AF40*SlopeTemp+InterTemp,MEBBaseTableData!AF40*$B$46+$C$46)))</f>
        <v/>
      </c>
      <c r="AF38" s="18" t="str">
        <f>IF(MEBBaseTableData!AG40="","",IF(AF$1="Enthalpy",MEBBaseTableData!AG40*$B$47+$C$47,IF(AF$1="Temp",MEBBaseTableData!AG40*SlopeTemp+InterTemp,MEBBaseTableData!AG40*$B$46+$C$46)))</f>
        <v/>
      </c>
      <c r="AG38" s="18" t="str">
        <f>IF(MEBBaseTableData!AH40="","",IF(AG$1="Enthalpy",MEBBaseTableData!AH40*$B$47+$C$47,IF(AG$1="Temp",MEBBaseTableData!AH40*SlopeTemp+InterTemp,MEBBaseTableData!AH40*$B$46+$C$46)))</f>
        <v/>
      </c>
      <c r="AH38" s="18" t="str">
        <f>IF(MEBBaseTableData!AI40="","",IF(AH$1="Enthalpy",MEBBaseTableData!AI40*$B$47+$C$47,IF(AH$1="Temp",MEBBaseTableData!AI40*SlopeTemp+InterTemp,MEBBaseTableData!AI40*$B$46+$C$46)))</f>
        <v/>
      </c>
      <c r="AI38" s="18" t="str">
        <f>IF(MEBBaseTableData!AJ40="","",IF(AI$1="Enthalpy",MEBBaseTableData!AJ40*$B$47+$C$47,IF(AI$1="Temp",MEBBaseTableData!AJ40*SlopeTemp+InterTemp,MEBBaseTableData!AJ40*$B$46+$C$46)))</f>
        <v/>
      </c>
      <c r="AJ38" s="18" t="str">
        <f>IF(MEBBaseTableData!AK40="","",IF(AJ$1="Enthalpy",MEBBaseTableData!AK40*$B$47+$C$47,IF(AJ$1="Temp",MEBBaseTableData!AK40*SlopeTemp+InterTemp,MEBBaseTableData!AK40*$B$46+$C$46)))</f>
        <v/>
      </c>
    </row>
    <row r="39" spans="1:36" x14ac:dyDescent="0.15">
      <c r="A39" s="13" t="str">
        <f>IF(MEBBaseTableData!A41="","",MEBBaseTableData!A41)</f>
        <v/>
      </c>
      <c r="B39" s="18" t="str">
        <f>IF(MEBBaseTableData!C41="","",IF(B$1="Enthalpy",MEBBaseTableData!C41*$B$47+$C$47,IF(B$1="Temp",MEBBaseTableData!C41*SlopeTemp+InterTemp,MEBBaseTableData!C41*$B$46+$C$46)))</f>
        <v/>
      </c>
      <c r="C39" s="18" t="str">
        <f>IF(MEBBaseTableData!D41="","",IF(C$1="Enthalpy",MEBBaseTableData!D41*$B$47+$C$47,IF(C$1="Temp",MEBBaseTableData!D41*SlopeTemp+InterTemp,MEBBaseTableData!D41*$B$46+$C$46)))</f>
        <v/>
      </c>
      <c r="D39" s="18" t="str">
        <f>IF(MEBBaseTableData!E41="","",IF(D$1="Enthalpy",MEBBaseTableData!E41*$B$47+$C$47,IF(D$1="Temp",MEBBaseTableData!E41*SlopeTemp+InterTemp,MEBBaseTableData!E41*$B$46+$C$46)))</f>
        <v/>
      </c>
      <c r="E39" s="18" t="str">
        <f>IF(MEBBaseTableData!F41="","",IF(E$1="Enthalpy",MEBBaseTableData!F41*$B$47+$C$47,IF(E$1="Temp",MEBBaseTableData!F41*SlopeTemp+InterTemp,MEBBaseTableData!F41*$B$46+$C$46)))</f>
        <v/>
      </c>
      <c r="F39" s="18" t="str">
        <f>IF(MEBBaseTableData!G41="","",IF(F$1="Enthalpy",MEBBaseTableData!G41*$B$47+$C$47,IF(F$1="Temp",MEBBaseTableData!G41*SlopeTemp+InterTemp,MEBBaseTableData!G41*$B$46+$C$46)))</f>
        <v/>
      </c>
      <c r="G39" s="18" t="str">
        <f>IF(MEBBaseTableData!H41="","",IF(G$1="Enthalpy",MEBBaseTableData!H41*$B$47+$C$47,IF(G$1="Temp",MEBBaseTableData!H41*SlopeTemp+InterTemp,MEBBaseTableData!H41*$B$46+$C$46)))</f>
        <v/>
      </c>
      <c r="H39" s="18" t="str">
        <f>IF(MEBBaseTableData!I41="","",IF(H$1="Enthalpy",MEBBaseTableData!I41*$B$47+$C$47,IF(H$1="Temp",MEBBaseTableData!I41*SlopeTemp+InterTemp,MEBBaseTableData!I41*$B$46+$C$46)))</f>
        <v/>
      </c>
      <c r="I39" s="18" t="str">
        <f>IF(MEBBaseTableData!J41="","",IF(I$1="Enthalpy",MEBBaseTableData!J41*$B$47+$C$47,IF(I$1="Temp",MEBBaseTableData!J41*SlopeTemp+InterTemp,MEBBaseTableData!J41*$B$46+$C$46)))</f>
        <v/>
      </c>
      <c r="J39" s="18" t="str">
        <f>IF(MEBBaseTableData!K41="","",IF(J$1="Enthalpy",MEBBaseTableData!K41*$B$47+$C$47,IF(J$1="Temp",MEBBaseTableData!K41*SlopeTemp+InterTemp,MEBBaseTableData!K41*$B$46+$C$46)))</f>
        <v/>
      </c>
      <c r="K39" s="18" t="str">
        <f>IF(MEBBaseTableData!L41="","",IF(K$1="Enthalpy",MEBBaseTableData!L41*$B$47+$C$47,IF(K$1="Temp",MEBBaseTableData!L41*SlopeTemp+InterTemp,MEBBaseTableData!L41*$B$46+$C$46)))</f>
        <v/>
      </c>
      <c r="L39" s="18" t="str">
        <f>IF(MEBBaseTableData!M41="","",IF(L$1="Enthalpy",MEBBaseTableData!M41*$B$47+$C$47,IF(L$1="Temp",MEBBaseTableData!M41*SlopeTemp+InterTemp,MEBBaseTableData!M41*$B$46+$C$46)))</f>
        <v/>
      </c>
      <c r="M39" s="18" t="str">
        <f>IF(MEBBaseTableData!N41="","",IF(M$1="Enthalpy",MEBBaseTableData!N41*$B$47+$C$47,IF(M$1="Temp",MEBBaseTableData!N41*SlopeTemp+InterTemp,MEBBaseTableData!N41*$B$46+$C$46)))</f>
        <v/>
      </c>
      <c r="N39" s="18" t="str">
        <f>IF(MEBBaseTableData!O41="","",IF(N$1="Enthalpy",MEBBaseTableData!O41*$B$47+$C$47,IF(N$1="Temp",MEBBaseTableData!O41*SlopeTemp+InterTemp,MEBBaseTableData!O41*$B$46+$C$46)))</f>
        <v/>
      </c>
      <c r="O39" s="18" t="str">
        <f>IF(MEBBaseTableData!P41="","",IF(O$1="Enthalpy",MEBBaseTableData!P41*$B$47+$C$47,IF(O$1="Temp",MEBBaseTableData!P41*SlopeTemp+InterTemp,MEBBaseTableData!P41*$B$46+$C$46)))</f>
        <v/>
      </c>
      <c r="P39" s="18" t="str">
        <f>IF(MEBBaseTableData!Q41="","",IF(P$1="Enthalpy",MEBBaseTableData!Q41*$B$47+$C$47,IF(P$1="Temp",MEBBaseTableData!Q41*SlopeTemp+InterTemp,MEBBaseTableData!Q41*$B$46+$C$46)))</f>
        <v/>
      </c>
      <c r="Q39" s="18" t="str">
        <f>IF(MEBBaseTableData!R41="","",IF(Q$1="Enthalpy",MEBBaseTableData!R41*$B$47+$C$47,IF(Q$1="Temp",MEBBaseTableData!R41*SlopeTemp+InterTemp,MEBBaseTableData!R41*$B$46+$C$46)))</f>
        <v/>
      </c>
      <c r="R39" s="18" t="str">
        <f>IF(MEBBaseTableData!S41="","",IF(R$1="Enthalpy",MEBBaseTableData!S41*$B$47+$C$47,IF(R$1="Temp",MEBBaseTableData!S41*SlopeTemp+InterTemp,MEBBaseTableData!S41*$B$46+$C$46)))</f>
        <v/>
      </c>
      <c r="S39" s="18" t="str">
        <f>IF(MEBBaseTableData!T41="","",IF(S$1="Enthalpy",MEBBaseTableData!T41*$B$47+$C$47,IF(S$1="Temp",MEBBaseTableData!T41*SlopeTemp+InterTemp,MEBBaseTableData!T41*$B$46+$C$46)))</f>
        <v/>
      </c>
      <c r="T39" s="18" t="str">
        <f>IF(MEBBaseTableData!U41="","",IF(T$1="Enthalpy",MEBBaseTableData!U41*$B$47+$C$47,IF(T$1="Temp",MEBBaseTableData!U41*SlopeTemp+InterTemp,MEBBaseTableData!U41*$B$46+$C$46)))</f>
        <v/>
      </c>
      <c r="U39" s="18" t="str">
        <f>IF(MEBBaseTableData!V41="","",IF(U$1="Enthalpy",MEBBaseTableData!V41*$B$47+$C$47,IF(U$1="Temp",MEBBaseTableData!V41*SlopeTemp+InterTemp,MEBBaseTableData!V41*$B$46+$C$46)))</f>
        <v/>
      </c>
      <c r="V39" s="18" t="str">
        <f>IF(MEBBaseTableData!W41="","",IF(V$1="Enthalpy",MEBBaseTableData!W41*$B$47+$C$47,IF(V$1="Temp",MEBBaseTableData!W41*SlopeTemp+InterTemp,MEBBaseTableData!W41*$B$46+$C$46)))</f>
        <v/>
      </c>
      <c r="W39" s="18" t="str">
        <f>IF(MEBBaseTableData!X41="","",IF(W$1="Enthalpy",MEBBaseTableData!X41*$B$47+$C$47,IF(W$1="Temp",MEBBaseTableData!X41*SlopeTemp+InterTemp,MEBBaseTableData!X41*$B$46+$C$46)))</f>
        <v/>
      </c>
      <c r="X39" s="18" t="str">
        <f>IF(MEBBaseTableData!Y41="","",IF(X$1="Enthalpy",MEBBaseTableData!Y41*$B$47+$C$47,IF(X$1="Temp",MEBBaseTableData!Y41*SlopeTemp+InterTemp,MEBBaseTableData!Y41*$B$46+$C$46)))</f>
        <v/>
      </c>
      <c r="Y39" s="18" t="str">
        <f>IF(MEBBaseTableData!Z41="","",IF(Y$1="Enthalpy",MEBBaseTableData!Z41*$B$47+$C$47,IF(Y$1="Temp",MEBBaseTableData!Z41*SlopeTemp+InterTemp,MEBBaseTableData!Z41*$B$46+$C$46)))</f>
        <v/>
      </c>
      <c r="Z39" s="18" t="str">
        <f>IF(MEBBaseTableData!AA41="","",IF(Z$1="Enthalpy",MEBBaseTableData!AA41*$B$47+$C$47,IF(Z$1="Temp",MEBBaseTableData!AA41*SlopeTemp+InterTemp,MEBBaseTableData!AA41*$B$46+$C$46)))</f>
        <v/>
      </c>
      <c r="AA39" s="18" t="str">
        <f>IF(MEBBaseTableData!AB41="","",IF(AA$1="Enthalpy",MEBBaseTableData!AB41*$B$47+$C$47,IF(AA$1="Temp",MEBBaseTableData!AB41*SlopeTemp+InterTemp,MEBBaseTableData!AB41*$B$46+$C$46)))</f>
        <v/>
      </c>
      <c r="AB39" s="18" t="str">
        <f>IF(MEBBaseTableData!AC41="","",IF(AB$1="Enthalpy",MEBBaseTableData!AC41*$B$47+$C$47,IF(AB$1="Temp",MEBBaseTableData!AC41*SlopeTemp+InterTemp,MEBBaseTableData!AC41*$B$46+$C$46)))</f>
        <v/>
      </c>
      <c r="AC39" s="18" t="str">
        <f>IF(MEBBaseTableData!AD41="","",IF(AC$1="Enthalpy",MEBBaseTableData!AD41*$B$47+$C$47,IF(AC$1="Temp",MEBBaseTableData!AD41*SlopeTemp+InterTemp,MEBBaseTableData!AD41*$B$46+$C$46)))</f>
        <v/>
      </c>
      <c r="AD39" s="18" t="str">
        <f>IF(MEBBaseTableData!AE41="","",IF(AD$1="Enthalpy",MEBBaseTableData!AE41*$B$47+$C$47,IF(AD$1="Temp",MEBBaseTableData!AE41*SlopeTemp+InterTemp,MEBBaseTableData!AE41*$B$46+$C$46)))</f>
        <v/>
      </c>
      <c r="AE39" s="18" t="str">
        <f>IF(MEBBaseTableData!AF41="","",IF(AE$1="Enthalpy",MEBBaseTableData!AF41*$B$47+$C$47,IF(AE$1="Temp",MEBBaseTableData!AF41*SlopeTemp+InterTemp,MEBBaseTableData!AF41*$B$46+$C$46)))</f>
        <v/>
      </c>
      <c r="AF39" s="18" t="str">
        <f>IF(MEBBaseTableData!AG41="","",IF(AF$1="Enthalpy",MEBBaseTableData!AG41*$B$47+$C$47,IF(AF$1="Temp",MEBBaseTableData!AG41*SlopeTemp+InterTemp,MEBBaseTableData!AG41*$B$46+$C$46)))</f>
        <v/>
      </c>
      <c r="AG39" s="18" t="str">
        <f>IF(MEBBaseTableData!AH41="","",IF(AG$1="Enthalpy",MEBBaseTableData!AH41*$B$47+$C$47,IF(AG$1="Temp",MEBBaseTableData!AH41*SlopeTemp+InterTemp,MEBBaseTableData!AH41*$B$46+$C$46)))</f>
        <v/>
      </c>
      <c r="AH39" s="18" t="str">
        <f>IF(MEBBaseTableData!AI41="","",IF(AH$1="Enthalpy",MEBBaseTableData!AI41*$B$47+$C$47,IF(AH$1="Temp",MEBBaseTableData!AI41*SlopeTemp+InterTemp,MEBBaseTableData!AI41*$B$46+$C$46)))</f>
        <v/>
      </c>
      <c r="AI39" s="18" t="str">
        <f>IF(MEBBaseTableData!AJ41="","",IF(AI$1="Enthalpy",MEBBaseTableData!AJ41*$B$47+$C$47,IF(AI$1="Temp",MEBBaseTableData!AJ41*SlopeTemp+InterTemp,MEBBaseTableData!AJ41*$B$46+$C$46)))</f>
        <v/>
      </c>
      <c r="AJ39" s="18" t="str">
        <f>IF(MEBBaseTableData!AK41="","",IF(AJ$1="Enthalpy",MEBBaseTableData!AK41*$B$47+$C$47,IF(AJ$1="Temp",MEBBaseTableData!AK41*SlopeTemp+InterTemp,MEBBaseTableData!AK41*$B$46+$C$46)))</f>
        <v/>
      </c>
    </row>
    <row r="40" spans="1:36" x14ac:dyDescent="0.15">
      <c r="A40" s="13" t="str">
        <f>IF(MEBBaseTableData!A42="","",MEBBaseTableData!A42)</f>
        <v/>
      </c>
      <c r="B40" s="18" t="str">
        <f>IF(MEBBaseTableData!C42="","",IF(B$1="Enthalpy",MEBBaseTableData!C42*$B$47+$C$47,IF(B$1="Temp",MEBBaseTableData!C42*SlopeTemp+InterTemp,MEBBaseTableData!C42*$B$46+$C$46)))</f>
        <v/>
      </c>
      <c r="C40" s="18" t="str">
        <f>IF(MEBBaseTableData!D42="","",IF(C$1="Enthalpy",MEBBaseTableData!D42*$B$47+$C$47,IF(C$1="Temp",MEBBaseTableData!D42*SlopeTemp+InterTemp,MEBBaseTableData!D42*$B$46+$C$46)))</f>
        <v/>
      </c>
      <c r="D40" s="18" t="str">
        <f>IF(MEBBaseTableData!E42="","",IF(D$1="Enthalpy",MEBBaseTableData!E42*$B$47+$C$47,IF(D$1="Temp",MEBBaseTableData!E42*SlopeTemp+InterTemp,MEBBaseTableData!E42*$B$46+$C$46)))</f>
        <v/>
      </c>
      <c r="E40" s="18" t="str">
        <f>IF(MEBBaseTableData!F42="","",IF(E$1="Enthalpy",MEBBaseTableData!F42*$B$47+$C$47,IF(E$1="Temp",MEBBaseTableData!F42*SlopeTemp+InterTemp,MEBBaseTableData!F42*$B$46+$C$46)))</f>
        <v/>
      </c>
      <c r="F40" s="18" t="str">
        <f>IF(MEBBaseTableData!G42="","",IF(F$1="Enthalpy",MEBBaseTableData!G42*$B$47+$C$47,IF(F$1="Temp",MEBBaseTableData!G42*SlopeTemp+InterTemp,MEBBaseTableData!G42*$B$46+$C$46)))</f>
        <v/>
      </c>
      <c r="G40" s="18" t="str">
        <f>IF(MEBBaseTableData!H42="","",IF(G$1="Enthalpy",MEBBaseTableData!H42*$B$47+$C$47,IF(G$1="Temp",MEBBaseTableData!H42*SlopeTemp+InterTemp,MEBBaseTableData!H42*$B$46+$C$46)))</f>
        <v/>
      </c>
      <c r="H40" s="18" t="str">
        <f>IF(MEBBaseTableData!I42="","",IF(H$1="Enthalpy",MEBBaseTableData!I42*$B$47+$C$47,IF(H$1="Temp",MEBBaseTableData!I42*SlopeTemp+InterTemp,MEBBaseTableData!I42*$B$46+$C$46)))</f>
        <v/>
      </c>
      <c r="I40" s="18" t="str">
        <f>IF(MEBBaseTableData!J42="","",IF(I$1="Enthalpy",MEBBaseTableData!J42*$B$47+$C$47,IF(I$1="Temp",MEBBaseTableData!J42*SlopeTemp+InterTemp,MEBBaseTableData!J42*$B$46+$C$46)))</f>
        <v/>
      </c>
      <c r="J40" s="18" t="str">
        <f>IF(MEBBaseTableData!K42="","",IF(J$1="Enthalpy",MEBBaseTableData!K42*$B$47+$C$47,IF(J$1="Temp",MEBBaseTableData!K42*SlopeTemp+InterTemp,MEBBaseTableData!K42*$B$46+$C$46)))</f>
        <v/>
      </c>
      <c r="K40" s="18" t="str">
        <f>IF(MEBBaseTableData!L42="","",IF(K$1="Enthalpy",MEBBaseTableData!L42*$B$47+$C$47,IF(K$1="Temp",MEBBaseTableData!L42*SlopeTemp+InterTemp,MEBBaseTableData!L42*$B$46+$C$46)))</f>
        <v/>
      </c>
      <c r="L40" s="18" t="str">
        <f>IF(MEBBaseTableData!M42="","",IF(L$1="Enthalpy",MEBBaseTableData!M42*$B$47+$C$47,IF(L$1="Temp",MEBBaseTableData!M42*SlopeTemp+InterTemp,MEBBaseTableData!M42*$B$46+$C$46)))</f>
        <v/>
      </c>
      <c r="M40" s="18" t="str">
        <f>IF(MEBBaseTableData!N42="","",IF(M$1="Enthalpy",MEBBaseTableData!N42*$B$47+$C$47,IF(M$1="Temp",MEBBaseTableData!N42*SlopeTemp+InterTemp,MEBBaseTableData!N42*$B$46+$C$46)))</f>
        <v/>
      </c>
      <c r="N40" s="18" t="str">
        <f>IF(MEBBaseTableData!O42="","",IF(N$1="Enthalpy",MEBBaseTableData!O42*$B$47+$C$47,IF(N$1="Temp",MEBBaseTableData!O42*SlopeTemp+InterTemp,MEBBaseTableData!O42*$B$46+$C$46)))</f>
        <v/>
      </c>
      <c r="O40" s="18" t="str">
        <f>IF(MEBBaseTableData!P42="","",IF(O$1="Enthalpy",MEBBaseTableData!P42*$B$47+$C$47,IF(O$1="Temp",MEBBaseTableData!P42*SlopeTemp+InterTemp,MEBBaseTableData!P42*$B$46+$C$46)))</f>
        <v/>
      </c>
      <c r="P40" s="18" t="str">
        <f>IF(MEBBaseTableData!Q42="","",IF(P$1="Enthalpy",MEBBaseTableData!Q42*$B$47+$C$47,IF(P$1="Temp",MEBBaseTableData!Q42*SlopeTemp+InterTemp,MEBBaseTableData!Q42*$B$46+$C$46)))</f>
        <v/>
      </c>
      <c r="Q40" s="18" t="str">
        <f>IF(MEBBaseTableData!R42="","",IF(Q$1="Enthalpy",MEBBaseTableData!R42*$B$47+$C$47,IF(Q$1="Temp",MEBBaseTableData!R42*SlopeTemp+InterTemp,MEBBaseTableData!R42*$B$46+$C$46)))</f>
        <v/>
      </c>
      <c r="R40" s="18" t="str">
        <f>IF(MEBBaseTableData!S42="","",IF(R$1="Enthalpy",MEBBaseTableData!S42*$B$47+$C$47,IF(R$1="Temp",MEBBaseTableData!S42*SlopeTemp+InterTemp,MEBBaseTableData!S42*$B$46+$C$46)))</f>
        <v/>
      </c>
      <c r="S40" s="18" t="str">
        <f>IF(MEBBaseTableData!T42="","",IF(S$1="Enthalpy",MEBBaseTableData!T42*$B$47+$C$47,IF(S$1="Temp",MEBBaseTableData!T42*SlopeTemp+InterTemp,MEBBaseTableData!T42*$B$46+$C$46)))</f>
        <v/>
      </c>
      <c r="T40" s="18" t="str">
        <f>IF(MEBBaseTableData!U42="","",IF(T$1="Enthalpy",MEBBaseTableData!U42*$B$47+$C$47,IF(T$1="Temp",MEBBaseTableData!U42*SlopeTemp+InterTemp,MEBBaseTableData!U42*$B$46+$C$46)))</f>
        <v/>
      </c>
      <c r="U40" s="18" t="str">
        <f>IF(MEBBaseTableData!V42="","",IF(U$1="Enthalpy",MEBBaseTableData!V42*$B$47+$C$47,IF(U$1="Temp",MEBBaseTableData!V42*SlopeTemp+InterTemp,MEBBaseTableData!V42*$B$46+$C$46)))</f>
        <v/>
      </c>
      <c r="V40" s="18" t="str">
        <f>IF(MEBBaseTableData!W42="","",IF(V$1="Enthalpy",MEBBaseTableData!W42*$B$47+$C$47,IF(V$1="Temp",MEBBaseTableData!W42*SlopeTemp+InterTemp,MEBBaseTableData!W42*$B$46+$C$46)))</f>
        <v/>
      </c>
      <c r="W40" s="18" t="str">
        <f>IF(MEBBaseTableData!X42="","",IF(W$1="Enthalpy",MEBBaseTableData!X42*$B$47+$C$47,IF(W$1="Temp",MEBBaseTableData!X42*SlopeTemp+InterTemp,MEBBaseTableData!X42*$B$46+$C$46)))</f>
        <v/>
      </c>
      <c r="X40" s="18" t="str">
        <f>IF(MEBBaseTableData!Y42="","",IF(X$1="Enthalpy",MEBBaseTableData!Y42*$B$47+$C$47,IF(X$1="Temp",MEBBaseTableData!Y42*SlopeTemp+InterTemp,MEBBaseTableData!Y42*$B$46+$C$46)))</f>
        <v/>
      </c>
      <c r="Y40" s="18" t="str">
        <f>IF(MEBBaseTableData!Z42="","",IF(Y$1="Enthalpy",MEBBaseTableData!Z42*$B$47+$C$47,IF(Y$1="Temp",MEBBaseTableData!Z42*SlopeTemp+InterTemp,MEBBaseTableData!Z42*$B$46+$C$46)))</f>
        <v/>
      </c>
      <c r="Z40" s="18" t="str">
        <f>IF(MEBBaseTableData!AA42="","",IF(Z$1="Enthalpy",MEBBaseTableData!AA42*$B$47+$C$47,IF(Z$1="Temp",MEBBaseTableData!AA42*SlopeTemp+InterTemp,MEBBaseTableData!AA42*$B$46+$C$46)))</f>
        <v/>
      </c>
      <c r="AA40" s="18" t="str">
        <f>IF(MEBBaseTableData!AB42="","",IF(AA$1="Enthalpy",MEBBaseTableData!AB42*$B$47+$C$47,IF(AA$1="Temp",MEBBaseTableData!AB42*SlopeTemp+InterTemp,MEBBaseTableData!AB42*$B$46+$C$46)))</f>
        <v/>
      </c>
      <c r="AB40" s="18" t="str">
        <f>IF(MEBBaseTableData!AC42="","",IF(AB$1="Enthalpy",MEBBaseTableData!AC42*$B$47+$C$47,IF(AB$1="Temp",MEBBaseTableData!AC42*SlopeTemp+InterTemp,MEBBaseTableData!AC42*$B$46+$C$46)))</f>
        <v/>
      </c>
      <c r="AC40" s="18" t="str">
        <f>IF(MEBBaseTableData!AD42="","",IF(AC$1="Enthalpy",MEBBaseTableData!AD42*$B$47+$C$47,IF(AC$1="Temp",MEBBaseTableData!AD42*SlopeTemp+InterTemp,MEBBaseTableData!AD42*$B$46+$C$46)))</f>
        <v/>
      </c>
      <c r="AD40" s="18" t="str">
        <f>IF(MEBBaseTableData!AE42="","",IF(AD$1="Enthalpy",MEBBaseTableData!AE42*$B$47+$C$47,IF(AD$1="Temp",MEBBaseTableData!AE42*SlopeTemp+InterTemp,MEBBaseTableData!AE42*$B$46+$C$46)))</f>
        <v/>
      </c>
      <c r="AE40" s="18" t="str">
        <f>IF(MEBBaseTableData!AF42="","",IF(AE$1="Enthalpy",MEBBaseTableData!AF42*$B$47+$C$47,IF(AE$1="Temp",MEBBaseTableData!AF42*SlopeTemp+InterTemp,MEBBaseTableData!AF42*$B$46+$C$46)))</f>
        <v/>
      </c>
      <c r="AF40" s="18" t="str">
        <f>IF(MEBBaseTableData!AG42="","",IF(AF$1="Enthalpy",MEBBaseTableData!AG42*$B$47+$C$47,IF(AF$1="Temp",MEBBaseTableData!AG42*SlopeTemp+InterTemp,MEBBaseTableData!AG42*$B$46+$C$46)))</f>
        <v/>
      </c>
      <c r="AG40" s="18" t="str">
        <f>IF(MEBBaseTableData!AH42="","",IF(AG$1="Enthalpy",MEBBaseTableData!AH42*$B$47+$C$47,IF(AG$1="Temp",MEBBaseTableData!AH42*SlopeTemp+InterTemp,MEBBaseTableData!AH42*$B$46+$C$46)))</f>
        <v/>
      </c>
      <c r="AH40" s="18" t="str">
        <f>IF(MEBBaseTableData!AI42="","",IF(AH$1="Enthalpy",MEBBaseTableData!AI42*$B$47+$C$47,IF(AH$1="Temp",MEBBaseTableData!AI42*SlopeTemp+InterTemp,MEBBaseTableData!AI42*$B$46+$C$46)))</f>
        <v/>
      </c>
      <c r="AI40" s="18" t="str">
        <f>IF(MEBBaseTableData!AJ42="","",IF(AI$1="Enthalpy",MEBBaseTableData!AJ42*$B$47+$C$47,IF(AI$1="Temp",MEBBaseTableData!AJ42*SlopeTemp+InterTemp,MEBBaseTableData!AJ42*$B$46+$C$46)))</f>
        <v/>
      </c>
      <c r="AJ40" s="18" t="str">
        <f>IF(MEBBaseTableData!AK42="","",IF(AJ$1="Enthalpy",MEBBaseTableData!AK42*$B$47+$C$47,IF(AJ$1="Temp",MEBBaseTableData!AK42*SlopeTemp+InterTemp,MEBBaseTableData!AK42*$B$46+$C$46)))</f>
        <v/>
      </c>
    </row>
    <row r="41" spans="1:36" x14ac:dyDescent="0.15">
      <c r="A41" s="13" t="str">
        <f>IF(MEBBaseTableData!A43="","",MEBBaseTableData!A43)</f>
        <v/>
      </c>
      <c r="B41" s="18" t="str">
        <f>IF(MEBBaseTableData!C43="","",IF(B$1="Enthalpy",MEBBaseTableData!C43*$B$47+$C$47,IF(B$1="Temp",MEBBaseTableData!C43*SlopeTemp+InterTemp,MEBBaseTableData!C43*$B$46+$C$46)))</f>
        <v/>
      </c>
      <c r="C41" s="18" t="str">
        <f>IF(MEBBaseTableData!D43="","",IF(C$1="Enthalpy",MEBBaseTableData!D43*$B$47+$C$47,IF(C$1="Temp",MEBBaseTableData!D43*SlopeTemp+InterTemp,MEBBaseTableData!D43*$B$46+$C$46)))</f>
        <v/>
      </c>
      <c r="D41" s="18" t="str">
        <f>IF(MEBBaseTableData!E43="","",IF(D$1="Enthalpy",MEBBaseTableData!E43*$B$47+$C$47,IF(D$1="Temp",MEBBaseTableData!E43*SlopeTemp+InterTemp,MEBBaseTableData!E43*$B$46+$C$46)))</f>
        <v/>
      </c>
      <c r="E41" s="18" t="str">
        <f>IF(MEBBaseTableData!F43="","",IF(E$1="Enthalpy",MEBBaseTableData!F43*$B$47+$C$47,IF(E$1="Temp",MEBBaseTableData!F43*SlopeTemp+InterTemp,MEBBaseTableData!F43*$B$46+$C$46)))</f>
        <v/>
      </c>
      <c r="F41" s="18" t="str">
        <f>IF(MEBBaseTableData!G43="","",IF(F$1="Enthalpy",MEBBaseTableData!G43*$B$47+$C$47,IF(F$1="Temp",MEBBaseTableData!G43*SlopeTemp+InterTemp,MEBBaseTableData!G43*$B$46+$C$46)))</f>
        <v/>
      </c>
      <c r="G41" s="18" t="str">
        <f>IF(MEBBaseTableData!H43="","",IF(G$1="Enthalpy",MEBBaseTableData!H43*$B$47+$C$47,IF(G$1="Temp",MEBBaseTableData!H43*SlopeTemp+InterTemp,MEBBaseTableData!H43*$B$46+$C$46)))</f>
        <v/>
      </c>
      <c r="H41" s="18" t="str">
        <f>IF(MEBBaseTableData!I43="","",IF(H$1="Enthalpy",MEBBaseTableData!I43*$B$47+$C$47,IF(H$1="Temp",MEBBaseTableData!I43*SlopeTemp+InterTemp,MEBBaseTableData!I43*$B$46+$C$46)))</f>
        <v/>
      </c>
      <c r="I41" s="18" t="str">
        <f>IF(MEBBaseTableData!J43="","",IF(I$1="Enthalpy",MEBBaseTableData!J43*$B$47+$C$47,IF(I$1="Temp",MEBBaseTableData!J43*SlopeTemp+InterTemp,MEBBaseTableData!J43*$B$46+$C$46)))</f>
        <v/>
      </c>
      <c r="J41" s="18" t="str">
        <f>IF(MEBBaseTableData!K43="","",IF(J$1="Enthalpy",MEBBaseTableData!K43*$B$47+$C$47,IF(J$1="Temp",MEBBaseTableData!K43*SlopeTemp+InterTemp,MEBBaseTableData!K43*$B$46+$C$46)))</f>
        <v/>
      </c>
      <c r="K41" s="18" t="str">
        <f>IF(MEBBaseTableData!L43="","",IF(K$1="Enthalpy",MEBBaseTableData!L43*$B$47+$C$47,IF(K$1="Temp",MEBBaseTableData!L43*SlopeTemp+InterTemp,MEBBaseTableData!L43*$B$46+$C$46)))</f>
        <v/>
      </c>
      <c r="L41" s="18" t="str">
        <f>IF(MEBBaseTableData!M43="","",IF(L$1="Enthalpy",MEBBaseTableData!M43*$B$47+$C$47,IF(L$1="Temp",MEBBaseTableData!M43*SlopeTemp+InterTemp,MEBBaseTableData!M43*$B$46+$C$46)))</f>
        <v/>
      </c>
      <c r="M41" s="18" t="str">
        <f>IF(MEBBaseTableData!N43="","",IF(M$1="Enthalpy",MEBBaseTableData!N43*$B$47+$C$47,IF(M$1="Temp",MEBBaseTableData!N43*SlopeTemp+InterTemp,MEBBaseTableData!N43*$B$46+$C$46)))</f>
        <v/>
      </c>
      <c r="N41" s="18" t="str">
        <f>IF(MEBBaseTableData!O43="","",IF(N$1="Enthalpy",MEBBaseTableData!O43*$B$47+$C$47,IF(N$1="Temp",MEBBaseTableData!O43*SlopeTemp+InterTemp,MEBBaseTableData!O43*$B$46+$C$46)))</f>
        <v/>
      </c>
      <c r="O41" s="18" t="str">
        <f>IF(MEBBaseTableData!P43="","",IF(O$1="Enthalpy",MEBBaseTableData!P43*$B$47+$C$47,IF(O$1="Temp",MEBBaseTableData!P43*SlopeTemp+InterTemp,MEBBaseTableData!P43*$B$46+$C$46)))</f>
        <v/>
      </c>
      <c r="P41" s="18" t="str">
        <f>IF(MEBBaseTableData!Q43="","",IF(P$1="Enthalpy",MEBBaseTableData!Q43*$B$47+$C$47,IF(P$1="Temp",MEBBaseTableData!Q43*SlopeTemp+InterTemp,MEBBaseTableData!Q43*$B$46+$C$46)))</f>
        <v/>
      </c>
      <c r="Q41" s="18" t="str">
        <f>IF(MEBBaseTableData!R43="","",IF(Q$1="Enthalpy",MEBBaseTableData!R43*$B$47+$C$47,IF(Q$1="Temp",MEBBaseTableData!R43*SlopeTemp+InterTemp,MEBBaseTableData!R43*$B$46+$C$46)))</f>
        <v/>
      </c>
      <c r="R41" s="18" t="str">
        <f>IF(MEBBaseTableData!S43="","",IF(R$1="Enthalpy",MEBBaseTableData!S43*$B$47+$C$47,IF(R$1="Temp",MEBBaseTableData!S43*SlopeTemp+InterTemp,MEBBaseTableData!S43*$B$46+$C$46)))</f>
        <v/>
      </c>
      <c r="S41" s="18" t="str">
        <f>IF(MEBBaseTableData!T43="","",IF(S$1="Enthalpy",MEBBaseTableData!T43*$B$47+$C$47,IF(S$1="Temp",MEBBaseTableData!T43*SlopeTemp+InterTemp,MEBBaseTableData!T43*$B$46+$C$46)))</f>
        <v/>
      </c>
      <c r="T41" s="18" t="str">
        <f>IF(MEBBaseTableData!U43="","",IF(T$1="Enthalpy",MEBBaseTableData!U43*$B$47+$C$47,IF(T$1="Temp",MEBBaseTableData!U43*SlopeTemp+InterTemp,MEBBaseTableData!U43*$B$46+$C$46)))</f>
        <v/>
      </c>
      <c r="U41" s="18" t="str">
        <f>IF(MEBBaseTableData!V43="","",IF(U$1="Enthalpy",MEBBaseTableData!V43*$B$47+$C$47,IF(U$1="Temp",MEBBaseTableData!V43*SlopeTemp+InterTemp,MEBBaseTableData!V43*$B$46+$C$46)))</f>
        <v/>
      </c>
      <c r="V41" s="18" t="str">
        <f>IF(MEBBaseTableData!W43="","",IF(V$1="Enthalpy",MEBBaseTableData!W43*$B$47+$C$47,IF(V$1="Temp",MEBBaseTableData!W43*SlopeTemp+InterTemp,MEBBaseTableData!W43*$B$46+$C$46)))</f>
        <v/>
      </c>
      <c r="W41" s="18" t="str">
        <f>IF(MEBBaseTableData!X43="","",IF(W$1="Enthalpy",MEBBaseTableData!X43*$B$47+$C$47,IF(W$1="Temp",MEBBaseTableData!X43*SlopeTemp+InterTemp,MEBBaseTableData!X43*$B$46+$C$46)))</f>
        <v/>
      </c>
      <c r="X41" s="18" t="str">
        <f>IF(MEBBaseTableData!Y43="","",IF(X$1="Enthalpy",MEBBaseTableData!Y43*$B$47+$C$47,IF(X$1="Temp",MEBBaseTableData!Y43*SlopeTemp+InterTemp,MEBBaseTableData!Y43*$B$46+$C$46)))</f>
        <v/>
      </c>
      <c r="Y41" s="18" t="str">
        <f>IF(MEBBaseTableData!Z43="","",IF(Y$1="Enthalpy",MEBBaseTableData!Z43*$B$47+$C$47,IF(Y$1="Temp",MEBBaseTableData!Z43*SlopeTemp+InterTemp,MEBBaseTableData!Z43*$B$46+$C$46)))</f>
        <v/>
      </c>
      <c r="Z41" s="18" t="str">
        <f>IF(MEBBaseTableData!AA43="","",IF(Z$1="Enthalpy",MEBBaseTableData!AA43*$B$47+$C$47,IF(Z$1="Temp",MEBBaseTableData!AA43*SlopeTemp+InterTemp,MEBBaseTableData!AA43*$B$46+$C$46)))</f>
        <v/>
      </c>
      <c r="AA41" s="18" t="str">
        <f>IF(MEBBaseTableData!AB43="","",IF(AA$1="Enthalpy",MEBBaseTableData!AB43*$B$47+$C$47,IF(AA$1="Temp",MEBBaseTableData!AB43*SlopeTemp+InterTemp,MEBBaseTableData!AB43*$B$46+$C$46)))</f>
        <v/>
      </c>
      <c r="AB41" s="18" t="str">
        <f>IF(MEBBaseTableData!AC43="","",IF(AB$1="Enthalpy",MEBBaseTableData!AC43*$B$47+$C$47,IF(AB$1="Temp",MEBBaseTableData!AC43*SlopeTemp+InterTemp,MEBBaseTableData!AC43*$B$46+$C$46)))</f>
        <v/>
      </c>
      <c r="AC41" s="18" t="str">
        <f>IF(MEBBaseTableData!AD43="","",IF(AC$1="Enthalpy",MEBBaseTableData!AD43*$B$47+$C$47,IF(AC$1="Temp",MEBBaseTableData!AD43*SlopeTemp+InterTemp,MEBBaseTableData!AD43*$B$46+$C$46)))</f>
        <v/>
      </c>
      <c r="AD41" s="18" t="str">
        <f>IF(MEBBaseTableData!AE43="","",IF(AD$1="Enthalpy",MEBBaseTableData!AE43*$B$47+$C$47,IF(AD$1="Temp",MEBBaseTableData!AE43*SlopeTemp+InterTemp,MEBBaseTableData!AE43*$B$46+$C$46)))</f>
        <v/>
      </c>
      <c r="AE41" s="18" t="str">
        <f>IF(MEBBaseTableData!AF43="","",IF(AE$1="Enthalpy",MEBBaseTableData!AF43*$B$47+$C$47,IF(AE$1="Temp",MEBBaseTableData!AF43*SlopeTemp+InterTemp,MEBBaseTableData!AF43*$B$46+$C$46)))</f>
        <v/>
      </c>
      <c r="AF41" s="18" t="str">
        <f>IF(MEBBaseTableData!AG43="","",IF(AF$1="Enthalpy",MEBBaseTableData!AG43*$B$47+$C$47,IF(AF$1="Temp",MEBBaseTableData!AG43*SlopeTemp+InterTemp,MEBBaseTableData!AG43*$B$46+$C$46)))</f>
        <v/>
      </c>
      <c r="AG41" s="18" t="str">
        <f>IF(MEBBaseTableData!AH43="","",IF(AG$1="Enthalpy",MEBBaseTableData!AH43*$B$47+$C$47,IF(AG$1="Temp",MEBBaseTableData!AH43*SlopeTemp+InterTemp,MEBBaseTableData!AH43*$B$46+$C$46)))</f>
        <v/>
      </c>
      <c r="AH41" s="18" t="str">
        <f>IF(MEBBaseTableData!AI43="","",IF(AH$1="Enthalpy",MEBBaseTableData!AI43*$B$47+$C$47,IF(AH$1="Temp",MEBBaseTableData!AI43*SlopeTemp+InterTemp,MEBBaseTableData!AI43*$B$46+$C$46)))</f>
        <v/>
      </c>
      <c r="AI41" s="18" t="str">
        <f>IF(MEBBaseTableData!AJ43="","",IF(AI$1="Enthalpy",MEBBaseTableData!AJ43*$B$47+$C$47,IF(AI$1="Temp",MEBBaseTableData!AJ43*SlopeTemp+InterTemp,MEBBaseTableData!AJ43*$B$46+$C$46)))</f>
        <v/>
      </c>
      <c r="AJ41" s="18" t="str">
        <f>IF(MEBBaseTableData!AK43="","",IF(AJ$1="Enthalpy",MEBBaseTableData!AK43*$B$47+$C$47,IF(AJ$1="Temp",MEBBaseTableData!AK43*SlopeTemp+InterTemp,MEBBaseTableData!AK43*$B$46+$C$46)))</f>
        <v/>
      </c>
    </row>
    <row r="42" spans="1:36" x14ac:dyDescent="0.15">
      <c r="A42" s="13" t="str">
        <f>IF(MEBBaseTableData!A44="","",MEBBaseTableData!A44)</f>
        <v/>
      </c>
      <c r="B42" s="18" t="str">
        <f>IF(MEBBaseTableData!C44="","",IF(B$1="Enthalpy",MEBBaseTableData!C44*$B$47+$C$47,IF(B$1="Temp",MEBBaseTableData!C44*SlopeTemp+InterTemp,MEBBaseTableData!C44*$B$46+$C$46)))</f>
        <v/>
      </c>
      <c r="C42" s="18" t="str">
        <f>IF(MEBBaseTableData!D44="","",IF(C$1="Enthalpy",MEBBaseTableData!D44*$B$47+$C$47,IF(C$1="Temp",MEBBaseTableData!D44*SlopeTemp+InterTemp,MEBBaseTableData!D44*$B$46+$C$46)))</f>
        <v/>
      </c>
      <c r="D42" s="18" t="str">
        <f>IF(MEBBaseTableData!E44="","",IF(D$1="Enthalpy",MEBBaseTableData!E44*$B$47+$C$47,IF(D$1="Temp",MEBBaseTableData!E44*SlopeTemp+InterTemp,MEBBaseTableData!E44*$B$46+$C$46)))</f>
        <v/>
      </c>
      <c r="E42" s="18" t="str">
        <f>IF(MEBBaseTableData!F44="","",IF(E$1="Enthalpy",MEBBaseTableData!F44*$B$47+$C$47,IF(E$1="Temp",MEBBaseTableData!F44*SlopeTemp+InterTemp,MEBBaseTableData!F44*$B$46+$C$46)))</f>
        <v/>
      </c>
      <c r="F42" s="18" t="str">
        <f>IF(MEBBaseTableData!G44="","",IF(F$1="Enthalpy",MEBBaseTableData!G44*$B$47+$C$47,IF(F$1="Temp",MEBBaseTableData!G44*SlopeTemp+InterTemp,MEBBaseTableData!G44*$B$46+$C$46)))</f>
        <v/>
      </c>
      <c r="G42" s="18" t="str">
        <f>IF(MEBBaseTableData!H44="","",IF(G$1="Enthalpy",MEBBaseTableData!H44*$B$47+$C$47,IF(G$1="Temp",MEBBaseTableData!H44*SlopeTemp+InterTemp,MEBBaseTableData!H44*$B$46+$C$46)))</f>
        <v/>
      </c>
      <c r="H42" s="18" t="str">
        <f>IF(MEBBaseTableData!I44="","",IF(H$1="Enthalpy",MEBBaseTableData!I44*$B$47+$C$47,IF(H$1="Temp",MEBBaseTableData!I44*SlopeTemp+InterTemp,MEBBaseTableData!I44*$B$46+$C$46)))</f>
        <v/>
      </c>
      <c r="I42" s="18" t="str">
        <f>IF(MEBBaseTableData!J44="","",IF(I$1="Enthalpy",MEBBaseTableData!J44*$B$47+$C$47,IF(I$1="Temp",MEBBaseTableData!J44*SlopeTemp+InterTemp,MEBBaseTableData!J44*$B$46+$C$46)))</f>
        <v/>
      </c>
      <c r="J42" s="18" t="str">
        <f>IF(MEBBaseTableData!K44="","",IF(J$1="Enthalpy",MEBBaseTableData!K44*$B$47+$C$47,IF(J$1="Temp",MEBBaseTableData!K44*SlopeTemp+InterTemp,MEBBaseTableData!K44*$B$46+$C$46)))</f>
        <v/>
      </c>
      <c r="K42" s="18" t="str">
        <f>IF(MEBBaseTableData!L44="","",IF(K$1="Enthalpy",MEBBaseTableData!L44*$B$47+$C$47,IF(K$1="Temp",MEBBaseTableData!L44*SlopeTemp+InterTemp,MEBBaseTableData!L44*$B$46+$C$46)))</f>
        <v/>
      </c>
      <c r="L42" s="18" t="str">
        <f>IF(MEBBaseTableData!M44="","",IF(L$1="Enthalpy",MEBBaseTableData!M44*$B$47+$C$47,IF(L$1="Temp",MEBBaseTableData!M44*SlopeTemp+InterTemp,MEBBaseTableData!M44*$B$46+$C$46)))</f>
        <v/>
      </c>
      <c r="M42" s="18" t="str">
        <f>IF(MEBBaseTableData!N44="","",IF(M$1="Enthalpy",MEBBaseTableData!N44*$B$47+$C$47,IF(M$1="Temp",MEBBaseTableData!N44*SlopeTemp+InterTemp,MEBBaseTableData!N44*$B$46+$C$46)))</f>
        <v/>
      </c>
      <c r="N42" s="18" t="str">
        <f>IF(MEBBaseTableData!O44="","",IF(N$1="Enthalpy",MEBBaseTableData!O44*$B$47+$C$47,IF(N$1="Temp",MEBBaseTableData!O44*SlopeTemp+InterTemp,MEBBaseTableData!O44*$B$46+$C$46)))</f>
        <v/>
      </c>
      <c r="O42" s="18" t="str">
        <f>IF(MEBBaseTableData!P44="","",IF(O$1="Enthalpy",MEBBaseTableData!P44*$B$47+$C$47,IF(O$1="Temp",MEBBaseTableData!P44*SlopeTemp+InterTemp,MEBBaseTableData!P44*$B$46+$C$46)))</f>
        <v/>
      </c>
      <c r="P42" s="18" t="str">
        <f>IF(MEBBaseTableData!Q44="","",IF(P$1="Enthalpy",MEBBaseTableData!Q44*$B$47+$C$47,IF(P$1="Temp",MEBBaseTableData!Q44*SlopeTemp+InterTemp,MEBBaseTableData!Q44*$B$46+$C$46)))</f>
        <v/>
      </c>
      <c r="Q42" s="18" t="str">
        <f>IF(MEBBaseTableData!R44="","",IF(Q$1="Enthalpy",MEBBaseTableData!R44*$B$47+$C$47,IF(Q$1="Temp",MEBBaseTableData!R44*SlopeTemp+InterTemp,MEBBaseTableData!R44*$B$46+$C$46)))</f>
        <v/>
      </c>
      <c r="R42" s="18" t="str">
        <f>IF(MEBBaseTableData!S44="","",IF(R$1="Enthalpy",MEBBaseTableData!S44*$B$47+$C$47,IF(R$1="Temp",MEBBaseTableData!S44*SlopeTemp+InterTemp,MEBBaseTableData!S44*$B$46+$C$46)))</f>
        <v/>
      </c>
      <c r="S42" s="18" t="str">
        <f>IF(MEBBaseTableData!T44="","",IF(S$1="Enthalpy",MEBBaseTableData!T44*$B$47+$C$47,IF(S$1="Temp",MEBBaseTableData!T44*SlopeTemp+InterTemp,MEBBaseTableData!T44*$B$46+$C$46)))</f>
        <v/>
      </c>
      <c r="T42" s="18" t="str">
        <f>IF(MEBBaseTableData!U44="","",IF(T$1="Enthalpy",MEBBaseTableData!U44*$B$47+$C$47,IF(T$1="Temp",MEBBaseTableData!U44*SlopeTemp+InterTemp,MEBBaseTableData!U44*$B$46+$C$46)))</f>
        <v/>
      </c>
      <c r="U42" s="18" t="str">
        <f>IF(MEBBaseTableData!V44="","",IF(U$1="Enthalpy",MEBBaseTableData!V44*$B$47+$C$47,IF(U$1="Temp",MEBBaseTableData!V44*SlopeTemp+InterTemp,MEBBaseTableData!V44*$B$46+$C$46)))</f>
        <v/>
      </c>
      <c r="V42" s="18" t="str">
        <f>IF(MEBBaseTableData!W44="","",IF(V$1="Enthalpy",MEBBaseTableData!W44*$B$47+$C$47,IF(V$1="Temp",MEBBaseTableData!W44*SlopeTemp+InterTemp,MEBBaseTableData!W44*$B$46+$C$46)))</f>
        <v/>
      </c>
      <c r="W42" s="18" t="str">
        <f>IF(MEBBaseTableData!X44="","",IF(W$1="Enthalpy",MEBBaseTableData!X44*$B$47+$C$47,IF(W$1="Temp",MEBBaseTableData!X44*SlopeTemp+InterTemp,MEBBaseTableData!X44*$B$46+$C$46)))</f>
        <v/>
      </c>
      <c r="X42" s="18" t="str">
        <f>IF(MEBBaseTableData!Y44="","",IF(X$1="Enthalpy",MEBBaseTableData!Y44*$B$47+$C$47,IF(X$1="Temp",MEBBaseTableData!Y44*SlopeTemp+InterTemp,MEBBaseTableData!Y44*$B$46+$C$46)))</f>
        <v/>
      </c>
      <c r="Y42" s="18" t="str">
        <f>IF(MEBBaseTableData!Z44="","",IF(Y$1="Enthalpy",MEBBaseTableData!Z44*$B$47+$C$47,IF(Y$1="Temp",MEBBaseTableData!Z44*SlopeTemp+InterTemp,MEBBaseTableData!Z44*$B$46+$C$46)))</f>
        <v/>
      </c>
      <c r="Z42" s="18" t="str">
        <f>IF(MEBBaseTableData!AA44="","",IF(Z$1="Enthalpy",MEBBaseTableData!AA44*$B$47+$C$47,IF(Z$1="Temp",MEBBaseTableData!AA44*SlopeTemp+InterTemp,MEBBaseTableData!AA44*$B$46+$C$46)))</f>
        <v/>
      </c>
      <c r="AA42" s="18" t="str">
        <f>IF(MEBBaseTableData!AB44="","",IF(AA$1="Enthalpy",MEBBaseTableData!AB44*$B$47+$C$47,IF(AA$1="Temp",MEBBaseTableData!AB44*SlopeTemp+InterTemp,MEBBaseTableData!AB44*$B$46+$C$46)))</f>
        <v/>
      </c>
      <c r="AB42" s="18" t="str">
        <f>IF(MEBBaseTableData!AC44="","",IF(AB$1="Enthalpy",MEBBaseTableData!AC44*$B$47+$C$47,IF(AB$1="Temp",MEBBaseTableData!AC44*SlopeTemp+InterTemp,MEBBaseTableData!AC44*$B$46+$C$46)))</f>
        <v/>
      </c>
      <c r="AC42" s="18" t="str">
        <f>IF(MEBBaseTableData!AD44="","",IF(AC$1="Enthalpy",MEBBaseTableData!AD44*$B$47+$C$47,IF(AC$1="Temp",MEBBaseTableData!AD44*SlopeTemp+InterTemp,MEBBaseTableData!AD44*$B$46+$C$46)))</f>
        <v/>
      </c>
      <c r="AD42" s="18" t="str">
        <f>IF(MEBBaseTableData!AE44="","",IF(AD$1="Enthalpy",MEBBaseTableData!AE44*$B$47+$C$47,IF(AD$1="Temp",MEBBaseTableData!AE44*SlopeTemp+InterTemp,MEBBaseTableData!AE44*$B$46+$C$46)))</f>
        <v/>
      </c>
      <c r="AE42" s="18" t="str">
        <f>IF(MEBBaseTableData!AF44="","",IF(AE$1="Enthalpy",MEBBaseTableData!AF44*$B$47+$C$47,IF(AE$1="Temp",MEBBaseTableData!AF44*SlopeTemp+InterTemp,MEBBaseTableData!AF44*$B$46+$C$46)))</f>
        <v/>
      </c>
      <c r="AF42" s="18" t="str">
        <f>IF(MEBBaseTableData!AG44="","",IF(AF$1="Enthalpy",MEBBaseTableData!AG44*$B$47+$C$47,IF(AF$1="Temp",MEBBaseTableData!AG44*SlopeTemp+InterTemp,MEBBaseTableData!AG44*$B$46+$C$46)))</f>
        <v/>
      </c>
      <c r="AG42" s="18" t="str">
        <f>IF(MEBBaseTableData!AH44="","",IF(AG$1="Enthalpy",MEBBaseTableData!AH44*$B$47+$C$47,IF(AG$1="Temp",MEBBaseTableData!AH44*SlopeTemp+InterTemp,MEBBaseTableData!AH44*$B$46+$C$46)))</f>
        <v/>
      </c>
      <c r="AH42" s="18" t="str">
        <f>IF(MEBBaseTableData!AI44="","",IF(AH$1="Enthalpy",MEBBaseTableData!AI44*$B$47+$C$47,IF(AH$1="Temp",MEBBaseTableData!AI44*SlopeTemp+InterTemp,MEBBaseTableData!AI44*$B$46+$C$46)))</f>
        <v/>
      </c>
      <c r="AI42" s="18" t="str">
        <f>IF(MEBBaseTableData!AJ44="","",IF(AI$1="Enthalpy",MEBBaseTableData!AJ44*$B$47+$C$47,IF(AI$1="Temp",MEBBaseTableData!AJ44*SlopeTemp+InterTemp,MEBBaseTableData!AJ44*$B$46+$C$46)))</f>
        <v/>
      </c>
      <c r="AJ42" s="18" t="str">
        <f>IF(MEBBaseTableData!AK44="","",IF(AJ$1="Enthalpy",MEBBaseTableData!AK44*$B$47+$C$47,IF(AJ$1="Temp",MEBBaseTableData!AK44*SlopeTemp+InterTemp,MEBBaseTableData!AK44*$B$46+$C$46)))</f>
        <v/>
      </c>
    </row>
    <row r="43" spans="1:36" x14ac:dyDescent="0.15">
      <c r="A43" s="13" t="str">
        <f>IF(MEBBaseTableData!A45="","",MEBBaseTableData!A45)</f>
        <v/>
      </c>
      <c r="B43" s="18" t="str">
        <f>IF(MEBBaseTableData!C45="","",IF(B$1="Enthalpy",MEBBaseTableData!C45*$B$47+$C$47,IF(B$1="Temp",MEBBaseTableData!C45*SlopeTemp+InterTemp,MEBBaseTableData!C45*$B$46+$C$46)))</f>
        <v/>
      </c>
      <c r="C43" s="18" t="str">
        <f>IF(MEBBaseTableData!D45="","",IF(C$1="Enthalpy",MEBBaseTableData!D45*$B$47+$C$47,IF(C$1="Temp",MEBBaseTableData!D45*SlopeTemp+InterTemp,MEBBaseTableData!D45*$B$46+$C$46)))</f>
        <v/>
      </c>
      <c r="D43" s="18" t="str">
        <f>IF(MEBBaseTableData!E45="","",IF(D$1="Enthalpy",MEBBaseTableData!E45*$B$47+$C$47,IF(D$1="Temp",MEBBaseTableData!E45*SlopeTemp+InterTemp,MEBBaseTableData!E45*$B$46+$C$46)))</f>
        <v/>
      </c>
      <c r="E43" s="18" t="str">
        <f>IF(MEBBaseTableData!F45="","",IF(E$1="Enthalpy",MEBBaseTableData!F45*$B$47+$C$47,IF(E$1="Temp",MEBBaseTableData!F45*SlopeTemp+InterTemp,MEBBaseTableData!F45*$B$46+$C$46)))</f>
        <v/>
      </c>
      <c r="F43" s="18" t="str">
        <f>IF(MEBBaseTableData!G45="","",IF(F$1="Enthalpy",MEBBaseTableData!G45*$B$47+$C$47,IF(F$1="Temp",MEBBaseTableData!G45*SlopeTemp+InterTemp,MEBBaseTableData!G45*$B$46+$C$46)))</f>
        <v/>
      </c>
      <c r="G43" s="18" t="str">
        <f>IF(MEBBaseTableData!H45="","",IF(G$1="Enthalpy",MEBBaseTableData!H45*$B$47+$C$47,IF(G$1="Temp",MEBBaseTableData!H45*SlopeTemp+InterTemp,MEBBaseTableData!H45*$B$46+$C$46)))</f>
        <v/>
      </c>
      <c r="H43" s="18" t="str">
        <f>IF(MEBBaseTableData!I45="","",IF(H$1="Enthalpy",MEBBaseTableData!I45*$B$47+$C$47,IF(H$1="Temp",MEBBaseTableData!I45*SlopeTemp+InterTemp,MEBBaseTableData!I45*$B$46+$C$46)))</f>
        <v/>
      </c>
      <c r="I43" s="18" t="str">
        <f>IF(MEBBaseTableData!J45="","",IF(I$1="Enthalpy",MEBBaseTableData!J45*$B$47+$C$47,IF(I$1="Temp",MEBBaseTableData!J45*SlopeTemp+InterTemp,MEBBaseTableData!J45*$B$46+$C$46)))</f>
        <v/>
      </c>
      <c r="J43" s="18" t="str">
        <f>IF(MEBBaseTableData!K45="","",IF(J$1="Enthalpy",MEBBaseTableData!K45*$B$47+$C$47,IF(J$1="Temp",MEBBaseTableData!K45*SlopeTemp+InterTemp,MEBBaseTableData!K45*$B$46+$C$46)))</f>
        <v/>
      </c>
      <c r="K43" s="18" t="str">
        <f>IF(MEBBaseTableData!L45="","",IF(K$1="Enthalpy",MEBBaseTableData!L45*$B$47+$C$47,IF(K$1="Temp",MEBBaseTableData!L45*SlopeTemp+InterTemp,MEBBaseTableData!L45*$B$46+$C$46)))</f>
        <v/>
      </c>
      <c r="L43" s="18" t="str">
        <f>IF(MEBBaseTableData!M45="","",IF(L$1="Enthalpy",MEBBaseTableData!M45*$B$47+$C$47,IF(L$1="Temp",MEBBaseTableData!M45*SlopeTemp+InterTemp,MEBBaseTableData!M45*$B$46+$C$46)))</f>
        <v/>
      </c>
      <c r="M43" s="18" t="str">
        <f>IF(MEBBaseTableData!N45="","",IF(M$1="Enthalpy",MEBBaseTableData!N45*$B$47+$C$47,IF(M$1="Temp",MEBBaseTableData!N45*SlopeTemp+InterTemp,MEBBaseTableData!N45*$B$46+$C$46)))</f>
        <v/>
      </c>
      <c r="N43" s="18" t="str">
        <f>IF(MEBBaseTableData!O45="","",IF(N$1="Enthalpy",MEBBaseTableData!O45*$B$47+$C$47,IF(N$1="Temp",MEBBaseTableData!O45*SlopeTemp+InterTemp,MEBBaseTableData!O45*$B$46+$C$46)))</f>
        <v/>
      </c>
      <c r="O43" s="18" t="str">
        <f>IF(MEBBaseTableData!P45="","",IF(O$1="Enthalpy",MEBBaseTableData!P45*$B$47+$C$47,IF(O$1="Temp",MEBBaseTableData!P45*SlopeTemp+InterTemp,MEBBaseTableData!P45*$B$46+$C$46)))</f>
        <v/>
      </c>
      <c r="P43" s="18" t="str">
        <f>IF(MEBBaseTableData!Q45="","",IF(P$1="Enthalpy",MEBBaseTableData!Q45*$B$47+$C$47,IF(P$1="Temp",MEBBaseTableData!Q45*SlopeTemp+InterTemp,MEBBaseTableData!Q45*$B$46+$C$46)))</f>
        <v/>
      </c>
      <c r="Q43" s="18" t="str">
        <f>IF(MEBBaseTableData!R45="","",IF(Q$1="Enthalpy",MEBBaseTableData!R45*$B$47+$C$47,IF(Q$1="Temp",MEBBaseTableData!R45*SlopeTemp+InterTemp,MEBBaseTableData!R45*$B$46+$C$46)))</f>
        <v/>
      </c>
      <c r="R43" s="18" t="str">
        <f>IF(MEBBaseTableData!S45="","",IF(R$1="Enthalpy",MEBBaseTableData!S45*$B$47+$C$47,IF(R$1="Temp",MEBBaseTableData!S45*SlopeTemp+InterTemp,MEBBaseTableData!S45*$B$46+$C$46)))</f>
        <v/>
      </c>
      <c r="S43" s="18" t="str">
        <f>IF(MEBBaseTableData!T45="","",IF(S$1="Enthalpy",MEBBaseTableData!T45*$B$47+$C$47,IF(S$1="Temp",MEBBaseTableData!T45*SlopeTemp+InterTemp,MEBBaseTableData!T45*$B$46+$C$46)))</f>
        <v/>
      </c>
      <c r="T43" s="18" t="str">
        <f>IF(MEBBaseTableData!U45="","",IF(T$1="Enthalpy",MEBBaseTableData!U45*$B$47+$C$47,IF(T$1="Temp",MEBBaseTableData!U45*SlopeTemp+InterTemp,MEBBaseTableData!U45*$B$46+$C$46)))</f>
        <v/>
      </c>
      <c r="U43" s="18" t="str">
        <f>IF(MEBBaseTableData!V45="","",IF(U$1="Enthalpy",MEBBaseTableData!V45*$B$47+$C$47,IF(U$1="Temp",MEBBaseTableData!V45*SlopeTemp+InterTemp,MEBBaseTableData!V45*$B$46+$C$46)))</f>
        <v/>
      </c>
      <c r="V43" s="18" t="str">
        <f>IF(MEBBaseTableData!W45="","",IF(V$1="Enthalpy",MEBBaseTableData!W45*$B$47+$C$47,IF(V$1="Temp",MEBBaseTableData!W45*SlopeTemp+InterTemp,MEBBaseTableData!W45*$B$46+$C$46)))</f>
        <v/>
      </c>
      <c r="W43" s="18" t="str">
        <f>IF(MEBBaseTableData!X45="","",IF(W$1="Enthalpy",MEBBaseTableData!X45*$B$47+$C$47,IF(W$1="Temp",MEBBaseTableData!X45*SlopeTemp+InterTemp,MEBBaseTableData!X45*$B$46+$C$46)))</f>
        <v/>
      </c>
      <c r="X43" s="18" t="str">
        <f>IF(MEBBaseTableData!Y45="","",IF(X$1="Enthalpy",MEBBaseTableData!Y45*$B$47+$C$47,IF(X$1="Temp",MEBBaseTableData!Y45*SlopeTemp+InterTemp,MEBBaseTableData!Y45*$B$46+$C$46)))</f>
        <v/>
      </c>
      <c r="Y43" s="18" t="str">
        <f>IF(MEBBaseTableData!Z45="","",IF(Y$1="Enthalpy",MEBBaseTableData!Z45*$B$47+$C$47,IF(Y$1="Temp",MEBBaseTableData!Z45*SlopeTemp+InterTemp,MEBBaseTableData!Z45*$B$46+$C$46)))</f>
        <v/>
      </c>
      <c r="Z43" s="18" t="str">
        <f>IF(MEBBaseTableData!AA45="","",IF(Z$1="Enthalpy",MEBBaseTableData!AA45*$B$47+$C$47,IF(Z$1="Temp",MEBBaseTableData!AA45*SlopeTemp+InterTemp,MEBBaseTableData!AA45*$B$46+$C$46)))</f>
        <v/>
      </c>
      <c r="AA43" s="18" t="str">
        <f>IF(MEBBaseTableData!AB45="","",IF(AA$1="Enthalpy",MEBBaseTableData!AB45*$B$47+$C$47,IF(AA$1="Temp",MEBBaseTableData!AB45*SlopeTemp+InterTemp,MEBBaseTableData!AB45*$B$46+$C$46)))</f>
        <v/>
      </c>
      <c r="AB43" s="18" t="str">
        <f>IF(MEBBaseTableData!AC45="","",IF(AB$1="Enthalpy",MEBBaseTableData!AC45*$B$47+$C$47,IF(AB$1="Temp",MEBBaseTableData!AC45*SlopeTemp+InterTemp,MEBBaseTableData!AC45*$B$46+$C$46)))</f>
        <v/>
      </c>
      <c r="AC43" s="18" t="str">
        <f>IF(MEBBaseTableData!AD45="","",IF(AC$1="Enthalpy",MEBBaseTableData!AD45*$B$47+$C$47,IF(AC$1="Temp",MEBBaseTableData!AD45*SlopeTemp+InterTemp,MEBBaseTableData!AD45*$B$46+$C$46)))</f>
        <v/>
      </c>
      <c r="AD43" s="18" t="str">
        <f>IF(MEBBaseTableData!AE45="","",IF(AD$1="Enthalpy",MEBBaseTableData!AE45*$B$47+$C$47,IF(AD$1="Temp",MEBBaseTableData!AE45*SlopeTemp+InterTemp,MEBBaseTableData!AE45*$B$46+$C$46)))</f>
        <v/>
      </c>
      <c r="AE43" s="18" t="str">
        <f>IF(MEBBaseTableData!AF45="","",IF(AE$1="Enthalpy",MEBBaseTableData!AF45*$B$47+$C$47,IF(AE$1="Temp",MEBBaseTableData!AF45*SlopeTemp+InterTemp,MEBBaseTableData!AF45*$B$46+$C$46)))</f>
        <v/>
      </c>
      <c r="AF43" s="18" t="str">
        <f>IF(MEBBaseTableData!AG45="","",IF(AF$1="Enthalpy",MEBBaseTableData!AG45*$B$47+$C$47,IF(AF$1="Temp",MEBBaseTableData!AG45*SlopeTemp+InterTemp,MEBBaseTableData!AG45*$B$46+$C$46)))</f>
        <v/>
      </c>
      <c r="AG43" s="18" t="str">
        <f>IF(MEBBaseTableData!AH45="","",IF(AG$1="Enthalpy",MEBBaseTableData!AH45*$B$47+$C$47,IF(AG$1="Temp",MEBBaseTableData!AH45*SlopeTemp+InterTemp,MEBBaseTableData!AH45*$B$46+$C$46)))</f>
        <v/>
      </c>
      <c r="AH43" s="18" t="str">
        <f>IF(MEBBaseTableData!AI45="","",IF(AH$1="Enthalpy",MEBBaseTableData!AI45*$B$47+$C$47,IF(AH$1="Temp",MEBBaseTableData!AI45*SlopeTemp+InterTemp,MEBBaseTableData!AI45*$B$46+$C$46)))</f>
        <v/>
      </c>
      <c r="AI43" s="18" t="str">
        <f>IF(MEBBaseTableData!AJ45="","",IF(AI$1="Enthalpy",MEBBaseTableData!AJ45*$B$47+$C$47,IF(AI$1="Temp",MEBBaseTableData!AJ45*SlopeTemp+InterTemp,MEBBaseTableData!AJ45*$B$46+$C$46)))</f>
        <v/>
      </c>
      <c r="AJ43" s="18" t="str">
        <f>IF(MEBBaseTableData!AK45="","",IF(AJ$1="Enthalpy",MEBBaseTableData!AK45*$B$47+$C$47,IF(AJ$1="Temp",MEBBaseTableData!AK45*SlopeTemp+InterTemp,MEBBaseTableData!AK45*$B$46+$C$46)))</f>
        <v/>
      </c>
    </row>
    <row r="44" spans="1:36" x14ac:dyDescent="0.15">
      <c r="A44" s="13" t="str">
        <f>IF(MEBBaseTableData!A46="","",MEBBaseTableData!A46)</f>
        <v/>
      </c>
      <c r="B44" s="18" t="str">
        <f>IF(MEBBaseTableData!C46="","",IF(B$1="Enthalpy",MEBBaseTableData!C46*$B$47+$C$47,IF(B$1="Temp",MEBBaseTableData!C46*SlopeTemp+InterTemp,MEBBaseTableData!C46*$B$46+$C$46)))</f>
        <v/>
      </c>
      <c r="C44" s="18" t="str">
        <f>IF(MEBBaseTableData!D46="","",IF(C$1="Enthalpy",MEBBaseTableData!D46*$B$47+$C$47,IF(C$1="Temp",MEBBaseTableData!D46*SlopeTemp+InterTemp,MEBBaseTableData!D46*$B$46+$C$46)))</f>
        <v/>
      </c>
      <c r="D44" s="18" t="str">
        <f>IF(MEBBaseTableData!E46="","",IF(D$1="Enthalpy",MEBBaseTableData!E46*$B$47+$C$47,IF(D$1="Temp",MEBBaseTableData!E46*SlopeTemp+InterTemp,MEBBaseTableData!E46*$B$46+$C$46)))</f>
        <v/>
      </c>
      <c r="E44" s="18" t="str">
        <f>IF(MEBBaseTableData!F46="","",IF(E$1="Enthalpy",MEBBaseTableData!F46*$B$47+$C$47,IF(E$1="Temp",MEBBaseTableData!F46*SlopeTemp+InterTemp,MEBBaseTableData!F46*$B$46+$C$46)))</f>
        <v/>
      </c>
      <c r="F44" s="18" t="str">
        <f>IF(MEBBaseTableData!G46="","",IF(F$1="Enthalpy",MEBBaseTableData!G46*$B$47+$C$47,IF(F$1="Temp",MEBBaseTableData!G46*SlopeTemp+InterTemp,MEBBaseTableData!G46*$B$46+$C$46)))</f>
        <v/>
      </c>
      <c r="G44" s="18" t="str">
        <f>IF(MEBBaseTableData!H46="","",IF(G$1="Enthalpy",MEBBaseTableData!H46*$B$47+$C$47,IF(G$1="Temp",MEBBaseTableData!H46*SlopeTemp+InterTemp,MEBBaseTableData!H46*$B$46+$C$46)))</f>
        <v/>
      </c>
      <c r="H44" s="18" t="str">
        <f>IF(MEBBaseTableData!I46="","",IF(H$1="Enthalpy",MEBBaseTableData!I46*$B$47+$C$47,IF(H$1="Temp",MEBBaseTableData!I46*SlopeTemp+InterTemp,MEBBaseTableData!I46*$B$46+$C$46)))</f>
        <v/>
      </c>
      <c r="I44" s="18" t="str">
        <f>IF(MEBBaseTableData!J46="","",IF(I$1="Enthalpy",MEBBaseTableData!J46*$B$47+$C$47,IF(I$1="Temp",MEBBaseTableData!J46*SlopeTemp+InterTemp,MEBBaseTableData!J46*$B$46+$C$46)))</f>
        <v/>
      </c>
      <c r="J44" s="18" t="str">
        <f>IF(MEBBaseTableData!K46="","",IF(J$1="Enthalpy",MEBBaseTableData!K46*$B$47+$C$47,IF(J$1="Temp",MEBBaseTableData!K46*SlopeTemp+InterTemp,MEBBaseTableData!K46*$B$46+$C$46)))</f>
        <v/>
      </c>
      <c r="K44" s="18" t="str">
        <f>IF(MEBBaseTableData!L46="","",IF(K$1="Enthalpy",MEBBaseTableData!L46*$B$47+$C$47,IF(K$1="Temp",MEBBaseTableData!L46*SlopeTemp+InterTemp,MEBBaseTableData!L46*$B$46+$C$46)))</f>
        <v/>
      </c>
      <c r="L44" s="18" t="str">
        <f>IF(MEBBaseTableData!M46="","",IF(L$1="Enthalpy",MEBBaseTableData!M46*$B$47+$C$47,IF(L$1="Temp",MEBBaseTableData!M46*SlopeTemp+InterTemp,MEBBaseTableData!M46*$B$46+$C$46)))</f>
        <v/>
      </c>
      <c r="M44" s="18" t="str">
        <f>IF(MEBBaseTableData!N46="","",IF(M$1="Enthalpy",MEBBaseTableData!N46*$B$47+$C$47,IF(M$1="Temp",MEBBaseTableData!N46*SlopeTemp+InterTemp,MEBBaseTableData!N46*$B$46+$C$46)))</f>
        <v/>
      </c>
      <c r="N44" s="18" t="str">
        <f>IF(MEBBaseTableData!O46="","",IF(N$1="Enthalpy",MEBBaseTableData!O46*$B$47+$C$47,IF(N$1="Temp",MEBBaseTableData!O46*SlopeTemp+InterTemp,MEBBaseTableData!O46*$B$46+$C$46)))</f>
        <v/>
      </c>
      <c r="O44" s="18" t="str">
        <f>IF(MEBBaseTableData!P46="","",IF(O$1="Enthalpy",MEBBaseTableData!P46*$B$47+$C$47,IF(O$1="Temp",MEBBaseTableData!P46*SlopeTemp+InterTemp,MEBBaseTableData!P46*$B$46+$C$46)))</f>
        <v/>
      </c>
      <c r="P44" s="18" t="str">
        <f>IF(MEBBaseTableData!Q46="","",IF(P$1="Enthalpy",MEBBaseTableData!Q46*$B$47+$C$47,IF(P$1="Temp",MEBBaseTableData!Q46*SlopeTemp+InterTemp,MEBBaseTableData!Q46*$B$46+$C$46)))</f>
        <v/>
      </c>
      <c r="Q44" s="18" t="str">
        <f>IF(MEBBaseTableData!R46="","",IF(Q$1="Enthalpy",MEBBaseTableData!R46*$B$47+$C$47,IF(Q$1="Temp",MEBBaseTableData!R46*SlopeTemp+InterTemp,MEBBaseTableData!R46*$B$46+$C$46)))</f>
        <v/>
      </c>
      <c r="R44" s="18" t="str">
        <f>IF(MEBBaseTableData!S46="","",IF(R$1="Enthalpy",MEBBaseTableData!S46*$B$47+$C$47,IF(R$1="Temp",MEBBaseTableData!S46*SlopeTemp+InterTemp,MEBBaseTableData!S46*$B$46+$C$46)))</f>
        <v/>
      </c>
      <c r="S44" s="18" t="str">
        <f>IF(MEBBaseTableData!T46="","",IF(S$1="Enthalpy",MEBBaseTableData!T46*$B$47+$C$47,IF(S$1="Temp",MEBBaseTableData!T46*SlopeTemp+InterTemp,MEBBaseTableData!T46*$B$46+$C$46)))</f>
        <v/>
      </c>
      <c r="T44" s="18" t="str">
        <f>IF(MEBBaseTableData!U46="","",IF(T$1="Enthalpy",MEBBaseTableData!U46*$B$47+$C$47,IF(T$1="Temp",MEBBaseTableData!U46*SlopeTemp+InterTemp,MEBBaseTableData!U46*$B$46+$C$46)))</f>
        <v/>
      </c>
      <c r="U44" s="18" t="str">
        <f>IF(MEBBaseTableData!V46="","",IF(U$1="Enthalpy",MEBBaseTableData!V46*$B$47+$C$47,IF(U$1="Temp",MEBBaseTableData!V46*SlopeTemp+InterTemp,MEBBaseTableData!V46*$B$46+$C$46)))</f>
        <v/>
      </c>
      <c r="V44" s="18" t="str">
        <f>IF(MEBBaseTableData!W46="","",IF(V$1="Enthalpy",MEBBaseTableData!W46*$B$47+$C$47,IF(V$1="Temp",MEBBaseTableData!W46*SlopeTemp+InterTemp,MEBBaseTableData!W46*$B$46+$C$46)))</f>
        <v/>
      </c>
      <c r="W44" s="18" t="str">
        <f>IF(MEBBaseTableData!X46="","",IF(W$1="Enthalpy",MEBBaseTableData!X46*$B$47+$C$47,IF(W$1="Temp",MEBBaseTableData!X46*SlopeTemp+InterTemp,MEBBaseTableData!X46*$B$46+$C$46)))</f>
        <v/>
      </c>
      <c r="X44" s="18" t="str">
        <f>IF(MEBBaseTableData!Y46="","",IF(X$1="Enthalpy",MEBBaseTableData!Y46*$B$47+$C$47,IF(X$1="Temp",MEBBaseTableData!Y46*SlopeTemp+InterTemp,MEBBaseTableData!Y46*$B$46+$C$46)))</f>
        <v/>
      </c>
      <c r="Y44" s="18" t="str">
        <f>IF(MEBBaseTableData!Z46="","",IF(Y$1="Enthalpy",MEBBaseTableData!Z46*$B$47+$C$47,IF(Y$1="Temp",MEBBaseTableData!Z46*SlopeTemp+InterTemp,MEBBaseTableData!Z46*$B$46+$C$46)))</f>
        <v/>
      </c>
      <c r="Z44" s="18" t="str">
        <f>IF(MEBBaseTableData!AA46="","",IF(Z$1="Enthalpy",MEBBaseTableData!AA46*$B$47+$C$47,IF(Z$1="Temp",MEBBaseTableData!AA46*SlopeTemp+InterTemp,MEBBaseTableData!AA46*$B$46+$C$46)))</f>
        <v/>
      </c>
      <c r="AA44" s="18" t="str">
        <f>IF(MEBBaseTableData!AB46="","",IF(AA$1="Enthalpy",MEBBaseTableData!AB46*$B$47+$C$47,IF(AA$1="Temp",MEBBaseTableData!AB46*SlopeTemp+InterTemp,MEBBaseTableData!AB46*$B$46+$C$46)))</f>
        <v/>
      </c>
      <c r="AB44" s="18" t="str">
        <f>IF(MEBBaseTableData!AC46="","",IF(AB$1="Enthalpy",MEBBaseTableData!AC46*$B$47+$C$47,IF(AB$1="Temp",MEBBaseTableData!AC46*SlopeTemp+InterTemp,MEBBaseTableData!AC46*$B$46+$C$46)))</f>
        <v/>
      </c>
      <c r="AC44" s="18" t="str">
        <f>IF(MEBBaseTableData!AD46="","",IF(AC$1="Enthalpy",MEBBaseTableData!AD46*$B$47+$C$47,IF(AC$1="Temp",MEBBaseTableData!AD46*SlopeTemp+InterTemp,MEBBaseTableData!AD46*$B$46+$C$46)))</f>
        <v/>
      </c>
      <c r="AD44" s="18" t="str">
        <f>IF(MEBBaseTableData!AE46="","",IF(AD$1="Enthalpy",MEBBaseTableData!AE46*$B$47+$C$47,IF(AD$1="Temp",MEBBaseTableData!AE46*SlopeTemp+InterTemp,MEBBaseTableData!AE46*$B$46+$C$46)))</f>
        <v/>
      </c>
      <c r="AE44" s="18" t="str">
        <f>IF(MEBBaseTableData!AF46="","",IF(AE$1="Enthalpy",MEBBaseTableData!AF46*$B$47+$C$47,IF(AE$1="Temp",MEBBaseTableData!AF46*SlopeTemp+InterTemp,MEBBaseTableData!AF46*$B$46+$C$46)))</f>
        <v/>
      </c>
      <c r="AF44" s="18" t="str">
        <f>IF(MEBBaseTableData!AG46="","",IF(AF$1="Enthalpy",MEBBaseTableData!AG46*$B$47+$C$47,IF(AF$1="Temp",MEBBaseTableData!AG46*SlopeTemp+InterTemp,MEBBaseTableData!AG46*$B$46+$C$46)))</f>
        <v/>
      </c>
      <c r="AG44" s="18" t="str">
        <f>IF(MEBBaseTableData!AH46="","",IF(AG$1="Enthalpy",MEBBaseTableData!AH46*$B$47+$C$47,IF(AG$1="Temp",MEBBaseTableData!AH46*SlopeTemp+InterTemp,MEBBaseTableData!AH46*$B$46+$C$46)))</f>
        <v/>
      </c>
      <c r="AH44" s="18" t="str">
        <f>IF(MEBBaseTableData!AI46="","",IF(AH$1="Enthalpy",MEBBaseTableData!AI46*$B$47+$C$47,IF(AH$1="Temp",MEBBaseTableData!AI46*SlopeTemp+InterTemp,MEBBaseTableData!AI46*$B$46+$C$46)))</f>
        <v/>
      </c>
      <c r="AI44" s="18" t="str">
        <f>IF(MEBBaseTableData!AJ46="","",IF(AI$1="Enthalpy",MEBBaseTableData!AJ46*$B$47+$C$47,IF(AI$1="Temp",MEBBaseTableData!AJ46*SlopeTemp+InterTemp,MEBBaseTableData!AJ46*$B$46+$C$46)))</f>
        <v/>
      </c>
      <c r="AJ44" s="18" t="str">
        <f>IF(MEBBaseTableData!AK46="","",IF(AJ$1="Enthalpy",MEBBaseTableData!AK46*$B$47+$C$47,IF(AJ$1="Temp",MEBBaseTableData!AK46*SlopeTemp+InterTemp,MEBBaseTableData!AK46*$B$46+$C$46)))</f>
        <v/>
      </c>
    </row>
    <row r="45" spans="1:36" x14ac:dyDescent="0.15">
      <c r="B45" s="5" t="s">
        <v>14</v>
      </c>
      <c r="C45" s="5" t="s">
        <v>15</v>
      </c>
    </row>
    <row r="46" spans="1:36" x14ac:dyDescent="0.15">
      <c r="A46" s="16" t="s">
        <v>211</v>
      </c>
      <c r="B46" s="20">
        <v>3600</v>
      </c>
      <c r="C46" s="20">
        <v>0</v>
      </c>
    </row>
    <row r="47" spans="1:36" x14ac:dyDescent="0.15">
      <c r="A47" s="16" t="s">
        <v>18</v>
      </c>
      <c r="B47" s="20">
        <v>0.85984497999999998</v>
      </c>
      <c r="C47" s="20">
        <v>0</v>
      </c>
    </row>
    <row r="48" spans="1:36" x14ac:dyDescent="0.15">
      <c r="A48" s="16" t="s">
        <v>19</v>
      </c>
      <c r="B48" s="20">
        <v>1</v>
      </c>
      <c r="C48" s="20">
        <v>-273.14999999999998</v>
      </c>
    </row>
  </sheetData>
  <dataConsolidate/>
  <phoneticPr fontId="7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84</vt:i4>
      </vt:variant>
    </vt:vector>
  </HeadingPairs>
  <TitlesOfParts>
    <vt:vector size="94" baseType="lpstr">
      <vt:lpstr>MEB</vt:lpstr>
      <vt:lpstr>_metadata</vt:lpstr>
      <vt:lpstr>IOC</vt:lpstr>
      <vt:lpstr>tag1</vt:lpstr>
      <vt:lpstr>tag2</vt:lpstr>
      <vt:lpstr>tag3</vt:lpstr>
      <vt:lpstr>tag4</vt:lpstr>
      <vt:lpstr>tag5</vt:lpstr>
      <vt:lpstr>tag6</vt:lpstr>
      <vt:lpstr>Info</vt:lpstr>
      <vt:lpstr>IOCBaseTableData!Components</vt:lpstr>
      <vt:lpstr>MEBBaseTableData!Components</vt:lpstr>
      <vt:lpstr>IOC!FactorBasicity</vt:lpstr>
      <vt:lpstr>GlobalParameter</vt:lpstr>
      <vt:lpstr>MEBSPRateData!HMRate</vt:lpstr>
      <vt:lpstr>IOCRateData!InterTemp</vt:lpstr>
      <vt:lpstr>MEBRateData!InterTemp</vt:lpstr>
      <vt:lpstr>IOCRateData!kcal_h</vt:lpstr>
      <vt:lpstr>MEBRateData!kcal_h</vt:lpstr>
      <vt:lpstr>Languages</vt:lpstr>
      <vt:lpstr>LocalParameter</vt:lpstr>
      <vt:lpstr>IOCBaseTableData!MaterialInput</vt:lpstr>
      <vt:lpstr>MEBBaseTableData!MaterialInput</vt:lpstr>
      <vt:lpstr>IOCBaseTableData!MaterialOutput</vt:lpstr>
      <vt:lpstr>MEBBaseTableData!MaterialOutput</vt:lpstr>
      <vt:lpstr>IOC!NoColumns</vt:lpstr>
      <vt:lpstr>MEB!NoColumns</vt:lpstr>
      <vt:lpstr>IOC!NoRows</vt:lpstr>
      <vt:lpstr>MEB!NoRows</vt:lpstr>
      <vt:lpstr>IOC!Print_Area</vt:lpstr>
      <vt:lpstr>MEB!Print_Area</vt:lpstr>
      <vt:lpstr>IOC!RateEnthUnit</vt:lpstr>
      <vt:lpstr>IOCRateData!RateEnthUnit</vt:lpstr>
      <vt:lpstr>MEB!RateEnthUnit</vt:lpstr>
      <vt:lpstr>MEBRateData!RateEnthUnit</vt:lpstr>
      <vt:lpstr>IOC!RateUnit</vt:lpstr>
      <vt:lpstr>IOCRateData!RateUnit</vt:lpstr>
      <vt:lpstr>MEB!RateUnit</vt:lpstr>
      <vt:lpstr>MEBRateData!RateUnit</vt:lpstr>
      <vt:lpstr>SelectedLang</vt:lpstr>
      <vt:lpstr>MEB!SelectedLanguage</vt:lpstr>
      <vt:lpstr>IOC!SlagB2</vt:lpstr>
      <vt:lpstr>IOCRateData!SlopeTemp</vt:lpstr>
      <vt:lpstr>MEBRateData!SlopeTemp</vt:lpstr>
      <vt:lpstr>IOC!SPRateEnthUnit</vt:lpstr>
      <vt:lpstr>MEB!SPRateEnthUnit</vt:lpstr>
      <vt:lpstr>MEBSPRateData!SPRateEnthUnit</vt:lpstr>
      <vt:lpstr>IOC!SPRateUnit</vt:lpstr>
      <vt:lpstr>MEB!SPRateUnit</vt:lpstr>
      <vt:lpstr>MEBSPRateData!SPRateUnit</vt:lpstr>
      <vt:lpstr>MEBSPRateData!SPUnitEnthFactors</vt:lpstr>
      <vt:lpstr>MEBSPRateData!SPUnitFactors</vt:lpstr>
      <vt:lpstr>IOC!TempUnit</vt:lpstr>
      <vt:lpstr>IOCRateData!TempUnit</vt:lpstr>
      <vt:lpstr>MEB!TempUnit</vt:lpstr>
      <vt:lpstr>MEBRateData!TempUnit</vt:lpstr>
      <vt:lpstr>IOC!UnitBlastPress</vt:lpstr>
      <vt:lpstr>MEB!UnitBlastPress</vt:lpstr>
      <vt:lpstr>IOCRateData!UnitEnthFactors</vt:lpstr>
      <vt:lpstr>MEBRateData!UnitEnthFactors</vt:lpstr>
      <vt:lpstr>IOCRateData!UnitFactors</vt:lpstr>
      <vt:lpstr>MEBRateData!UnitFactors</vt:lpstr>
      <vt:lpstr>UnitHeatflux</vt:lpstr>
      <vt:lpstr>IOCRateData!UnitTempFactors</vt:lpstr>
      <vt:lpstr>MEBRateData!UnitTempFactors</vt:lpstr>
      <vt:lpstr>IOC!UnitTGCO</vt:lpstr>
      <vt:lpstr>MEB!UnitTGCO</vt:lpstr>
      <vt:lpstr>IOC!UnitTGCO2</vt:lpstr>
      <vt:lpstr>MEB!UnitTGCO2</vt:lpstr>
      <vt:lpstr>UnitTGFlowPrj</vt:lpstr>
      <vt:lpstr>UnitTGFlowTotPrj</vt:lpstr>
      <vt:lpstr>IOC!UnitTGH2</vt:lpstr>
      <vt:lpstr>MEB!UnitTGH2</vt:lpstr>
      <vt:lpstr>IOC!UnitTGN2</vt:lpstr>
      <vt:lpstr>MEB!UnitTGN2</vt:lpstr>
      <vt:lpstr>UnitTGN2GeartPrj</vt:lpstr>
      <vt:lpstr>IOC!UnitTGPress</vt:lpstr>
      <vt:lpstr>MEB!UnitTGPress</vt:lpstr>
      <vt:lpstr>IOC!ValBlastPress</vt:lpstr>
      <vt:lpstr>MEB!ValBlastPress</vt:lpstr>
      <vt:lpstr>ValHeatflux</vt:lpstr>
      <vt:lpstr>IOC!ValTGCO</vt:lpstr>
      <vt:lpstr>MEB!ValTGCO</vt:lpstr>
      <vt:lpstr>IOC!ValTGCO2</vt:lpstr>
      <vt:lpstr>MEB!ValTGCO2</vt:lpstr>
      <vt:lpstr>ValTGFlowPrj</vt:lpstr>
      <vt:lpstr>ValTGFlowTotPrj</vt:lpstr>
      <vt:lpstr>IOC!ValTGH2</vt:lpstr>
      <vt:lpstr>MEB!ValTGH2</vt:lpstr>
      <vt:lpstr>IOC!ValTGN2</vt:lpstr>
      <vt:lpstr>MEB!ValTGN2</vt:lpstr>
      <vt:lpstr>ValTGN2GearPrj</vt:lpstr>
      <vt:lpstr>IOC!ValTGPress</vt:lpstr>
      <vt:lpstr>MEB!ValTGPress</vt:lpstr>
    </vt:vector>
  </TitlesOfParts>
  <Company>VATECH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SULZBACHER MICHAELA  AIS-A.SERVICES</dc:creator>
  <cp:lastModifiedBy>杨鹏</cp:lastModifiedBy>
  <cp:lastPrinted>2006-02-27T13:26:07Z</cp:lastPrinted>
  <dcterms:created xsi:type="dcterms:W3CDTF">2004-01-26T10:05:15Z</dcterms:created>
  <dcterms:modified xsi:type="dcterms:W3CDTF">2018-10-26T06:14:08Z</dcterms:modified>
</cp:coreProperties>
</file>