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315"/>
  </bookViews>
  <sheets>
    <sheet name="2018年9月份" sheetId="43" r:id="rId1"/>
    <sheet name="_ygl_month_all" sheetId="45" r:id="rId2"/>
    <sheet name="2018年8月份" sheetId="42" state="hidden" r:id="rId3"/>
    <sheet name="2018年7月份" sheetId="41" state="hidden" r:id="rId4"/>
    <sheet name="2018年6月份" sheetId="40" state="hidden" r:id="rId5"/>
    <sheet name="2018年5月份" sheetId="39" state="hidden" r:id="rId6"/>
    <sheet name="2018年4月份" sheetId="38" state="hidden" r:id="rId7"/>
    <sheet name="2018年3月份" sheetId="37" state="hidden" r:id="rId8"/>
    <sheet name="2018年2月份" sheetId="36" state="hidden" r:id="rId9"/>
    <sheet name="2018年1月份" sheetId="35" state="hidden" r:id="rId10"/>
    <sheet name="17年12月份" sheetId="34" state="hidden" r:id="rId11"/>
    <sheet name="17年11月份" sheetId="33" state="hidden" r:id="rId12"/>
    <sheet name="17年10月份" sheetId="32" state="hidden" r:id="rId13"/>
    <sheet name="17年9月份" sheetId="31" state="hidden" r:id="rId14"/>
    <sheet name="17年8月份" sheetId="30" state="hidden" r:id="rId15"/>
    <sheet name="17年7月份" sheetId="29" state="hidden" r:id="rId16"/>
    <sheet name="17年6月份" sheetId="28" state="hidden" r:id="rId17"/>
    <sheet name="17年5月份" sheetId="27" state="hidden" r:id="rId18"/>
    <sheet name="17年4月份" sheetId="26" state="hidden" r:id="rId19"/>
    <sheet name="17年3月份" sheetId="25" state="hidden" r:id="rId20"/>
    <sheet name="17年2月份" sheetId="24" state="hidden" r:id="rId21"/>
    <sheet name="2017年1月份堆料与卸车登记表" sheetId="23" state="hidden" r:id="rId22"/>
    <sheet name="作业区201612" sheetId="22" state="hidden" r:id="rId23"/>
    <sheet name="作业区201611" sheetId="21" state="hidden" r:id="rId24"/>
    <sheet name="旧区201610" sheetId="20" state="hidden" r:id="rId25"/>
    <sheet name="新区201610" sheetId="19" state="hidden" r:id="rId26"/>
    <sheet name="旧区201609" sheetId="18" state="hidden" r:id="rId27"/>
    <sheet name="新区201609" sheetId="17" state="hidden" r:id="rId28"/>
    <sheet name="旧区201608" sheetId="16" state="hidden" r:id="rId29"/>
    <sheet name="新区201608" sheetId="15" state="hidden" r:id="rId30"/>
    <sheet name="旧区201607" sheetId="14" state="hidden" r:id="rId31"/>
    <sheet name="新区201607" sheetId="13" state="hidden" r:id="rId32"/>
    <sheet name="新区201606" sheetId="12" state="hidden" r:id="rId33"/>
    <sheet name="旧区201606" sheetId="11" state="hidden" r:id="rId34"/>
    <sheet name="旧区201605" sheetId="10" state="hidden" r:id="rId35"/>
    <sheet name="新区201605" sheetId="9" state="hidden" r:id="rId36"/>
    <sheet name="新区201604" sheetId="8" state="hidden" r:id="rId37"/>
    <sheet name="旧区201604" sheetId="7" state="hidden" r:id="rId38"/>
    <sheet name="新区201603" sheetId="6" state="hidden" r:id="rId39"/>
    <sheet name="旧区201603" sheetId="5" state="hidden" r:id="rId40"/>
    <sheet name="旧区201602" sheetId="4" state="hidden" r:id="rId41"/>
    <sheet name="新区201602" sheetId="3" state="hidden" r:id="rId42"/>
    <sheet name="新区201601" sheetId="1" state="hidden" r:id="rId43"/>
    <sheet name="旧区201601" sheetId="2" state="hidden" r:id="rId44"/>
    <sheet name="Sheet1" sheetId="44" state="hidden" r:id="rId45"/>
  </sheets>
  <definedNames>
    <definedName name="_xlnm.Print_Area" localSheetId="12">'17年10月份'!$B$2:$AF$40</definedName>
    <definedName name="_xlnm.Print_Area" localSheetId="11">'17年11月份'!$B$2:$AF$40</definedName>
    <definedName name="_xlnm.Print_Area" localSheetId="10">'17年12月份'!$B$2:$AF$40</definedName>
    <definedName name="_xlnm.Print_Area" localSheetId="20">'17年2月份'!$B$2:$AF$40</definedName>
    <definedName name="_xlnm.Print_Area" localSheetId="19">'17年3月份'!$B$2:$AF$40</definedName>
    <definedName name="_xlnm.Print_Area" localSheetId="18">'17年4月份'!$B$2:$AF$40</definedName>
    <definedName name="_xlnm.Print_Area" localSheetId="17">'17年5月份'!$B$2:$AF$40</definedName>
    <definedName name="_xlnm.Print_Area" localSheetId="16">'17年6月份'!$B$2:$AF$40</definedName>
    <definedName name="_xlnm.Print_Area" localSheetId="15">'17年7月份'!$B$2:$AF$40</definedName>
    <definedName name="_xlnm.Print_Area" localSheetId="14">'17年8月份'!$B$2:$AF$40</definedName>
    <definedName name="_xlnm.Print_Area" localSheetId="13">'17年9月份'!$B$2:$AF$40</definedName>
    <definedName name="_xlnm.Print_Area" localSheetId="21">'2017年1月份堆料与卸车登记表'!$B$2:$AE$40</definedName>
    <definedName name="_xlnm.Print_Area" localSheetId="9">'2018年1月份'!$B$2:$AF$40</definedName>
    <definedName name="_xlnm.Print_Area" localSheetId="8">'2018年2月份'!$B$2:$AF$40</definedName>
    <definedName name="_xlnm.Print_Area" localSheetId="7">'2018年3月份'!$B$2:$AF$40</definedName>
    <definedName name="_xlnm.Print_Area" localSheetId="6">'2018年4月份'!$B$2:$AF$40</definedName>
    <definedName name="_xlnm.Print_Area" localSheetId="5">'2018年5月份'!$B$2:$AF$40</definedName>
    <definedName name="_xlnm.Print_Area" localSheetId="4">'2018年6月份'!$B$2:$AF$40</definedName>
    <definedName name="_xlnm.Print_Area" localSheetId="3">'2018年7月份'!$B$2:$AF$40</definedName>
    <definedName name="_xlnm.Print_Area" localSheetId="2">'2018年8月份'!$B$2:$AF$40</definedName>
    <definedName name="_xlnm.Print_Area" localSheetId="0">'2018年9月份'!$B$3:$AF$40</definedName>
    <definedName name="_xlnm.Print_Area" localSheetId="43">旧区201601!$B$2:$L$38</definedName>
    <definedName name="_xlnm.Print_Area" localSheetId="40">旧区201602!$B$2:$L$36</definedName>
    <definedName name="_xlnm.Print_Area" localSheetId="39">旧区201603!$B$2:$L$38</definedName>
    <definedName name="_xlnm.Print_Area" localSheetId="37">旧区201604!$B$2:$L$38</definedName>
    <definedName name="_xlnm.Print_Area" localSheetId="34">旧区201605!$B$2:$L$38</definedName>
    <definedName name="_xlnm.Print_Area" localSheetId="33">旧区201606!$B$2:$L$38</definedName>
    <definedName name="_xlnm.Print_Area" localSheetId="30">旧区201607!$B$2:$L$38</definedName>
    <definedName name="_xlnm.Print_Area" localSheetId="28">旧区201608!$B$2:$L$38</definedName>
    <definedName name="_xlnm.Print_Area" localSheetId="26">旧区201609!$B$2:$L$38</definedName>
    <definedName name="_xlnm.Print_Area" localSheetId="24">旧区201610!$B$2:$L$38</definedName>
    <definedName name="_xlnm.Print_Area" localSheetId="42">新区201601!$B$2:$S$38</definedName>
    <definedName name="_xlnm.Print_Area" localSheetId="41">新区201602!$B$2:$S$36</definedName>
    <definedName name="_xlnm.Print_Area" localSheetId="38">新区201603!$B$2:$S$38</definedName>
    <definedName name="_xlnm.Print_Area" localSheetId="36">新区201604!$B$2:$S$38</definedName>
    <definedName name="_xlnm.Print_Area" localSheetId="35">新区201605!$B$2:$S$38</definedName>
    <definedName name="_xlnm.Print_Area" localSheetId="32">新区201606!$B$2:$S$38</definedName>
    <definedName name="_xlnm.Print_Area" localSheetId="31">新区201607!$B$2:$S$38</definedName>
    <definedName name="_xlnm.Print_Area" localSheetId="29">新区201608!$B$2:$S$38</definedName>
    <definedName name="_xlnm.Print_Area" localSheetId="27">新区201609!$B$2:$S$38</definedName>
    <definedName name="_xlnm.Print_Area" localSheetId="25">新区201610!$B$2:$S$38</definedName>
    <definedName name="_xlnm.Print_Area" localSheetId="23">作业区201611!$B$2:$W$39</definedName>
    <definedName name="_xlnm.Print_Area" localSheetId="22">作业区201612!$B$2:$W$39</definedName>
  </definedNames>
  <calcPr calcId="144525"/>
</workbook>
</file>

<file path=xl/sharedStrings.xml><?xml version="1.0" encoding="utf-8"?>
<sst xmlns="http://schemas.openxmlformats.org/spreadsheetml/2006/main" count="74">
  <si>
    <t>注释行</t>
  </si>
  <si>
    <t>除了公式外，其余数据全部需要手动录入</t>
  </si>
  <si>
    <t>原料车间各横班生产卸车完成情况记录表</t>
  </si>
  <si>
    <t>月份：</t>
  </si>
  <si>
    <t>日期</t>
  </si>
  <si>
    <t>甲班</t>
  </si>
  <si>
    <t>乙班</t>
  </si>
  <si>
    <t>丙班</t>
  </si>
  <si>
    <t>丁班</t>
  </si>
  <si>
    <t>当天合计</t>
  </si>
  <si>
    <t>堆料量</t>
  </si>
  <si>
    <t>翻机</t>
  </si>
  <si>
    <t>物车</t>
  </si>
  <si>
    <t>水运</t>
  </si>
  <si>
    <t>地方</t>
  </si>
  <si>
    <r>
      <rPr>
        <sz val="10"/>
        <rFont val="宋体"/>
        <charset val="134"/>
      </rPr>
      <t>5</t>
    </r>
    <r>
      <rPr>
        <sz val="10"/>
        <rFont val="宋体"/>
        <charset val="134"/>
      </rPr>
      <t>#</t>
    </r>
  </si>
  <si>
    <t>6#</t>
  </si>
  <si>
    <t>合计</t>
  </si>
  <si>
    <t>日均</t>
  </si>
  <si>
    <t>shiftDay</t>
  </si>
  <si>
    <t>aBlend5Wgt</t>
  </si>
  <si>
    <t>aBlend6Wgt</t>
  </si>
  <si>
    <t>aTrainDumper</t>
  </si>
  <si>
    <t>aCarLogistics</t>
  </si>
  <si>
    <t>aWaterTransport</t>
  </si>
  <si>
    <t>aChinaSource</t>
  </si>
  <si>
    <t>bBlend5Wgt</t>
  </si>
  <si>
    <t>bBlend6Wgt</t>
  </si>
  <si>
    <t>bTrainDumper</t>
  </si>
  <si>
    <t>bCarLogistics</t>
  </si>
  <si>
    <t>bWaterTransport</t>
  </si>
  <si>
    <t>bChinaSource</t>
  </si>
  <si>
    <t>cBlend5Wgt</t>
  </si>
  <si>
    <t>cBlend6Wgt</t>
  </si>
  <si>
    <t>cTrainDumper</t>
  </si>
  <si>
    <t>cCarLogistics</t>
  </si>
  <si>
    <t>cWaterTransport</t>
  </si>
  <si>
    <t>cChinaSource</t>
  </si>
  <si>
    <t>dBlend5Wgt</t>
  </si>
  <si>
    <t>dBlend6Wgt</t>
  </si>
  <si>
    <t>dTrainDumper</t>
  </si>
  <si>
    <t>dCarLogistics</t>
  </si>
  <si>
    <t>dWaterTransport</t>
  </si>
  <si>
    <t>dChinaSource</t>
  </si>
  <si>
    <t>date</t>
  </si>
  <si>
    <t>月份：2018年8月份</t>
  </si>
  <si>
    <t>月份：2018年7月份</t>
  </si>
  <si>
    <t>月份：2018年6月份</t>
  </si>
  <si>
    <t>月份：2018年5月份</t>
  </si>
  <si>
    <t>月份：2018年4月份</t>
  </si>
  <si>
    <t>月份：2018年3月份</t>
  </si>
  <si>
    <t>月份：2018年2月份</t>
  </si>
  <si>
    <t>月份：2018年1月份</t>
  </si>
  <si>
    <t>原料分厂作业区各横班生产卸车完成情况记录表</t>
  </si>
  <si>
    <t>月份：2017年12月份</t>
  </si>
  <si>
    <t>月份：2017年11月份</t>
  </si>
  <si>
    <t>月份：2017年10月份</t>
  </si>
  <si>
    <t>月份：2017年9月份</t>
  </si>
  <si>
    <t>月份：2017年8月份</t>
  </si>
  <si>
    <t>月份：2017年7月份</t>
  </si>
  <si>
    <t>月份：2017年6月份</t>
  </si>
  <si>
    <t>月份：2017年5月份</t>
  </si>
  <si>
    <r>
      <rPr>
        <sz val="10"/>
        <rFont val="宋体"/>
        <charset val="134"/>
      </rPr>
      <t>月份：2017年4</t>
    </r>
    <r>
      <rPr>
        <sz val="10"/>
        <rFont val="宋体"/>
        <charset val="134"/>
      </rPr>
      <t>月份</t>
    </r>
  </si>
  <si>
    <r>
      <rPr>
        <sz val="10"/>
        <rFont val="宋体"/>
        <charset val="134"/>
      </rPr>
      <t>月份：2017年3</t>
    </r>
    <r>
      <rPr>
        <sz val="10"/>
        <rFont val="宋体"/>
        <charset val="134"/>
      </rPr>
      <t>月份</t>
    </r>
  </si>
  <si>
    <r>
      <rPr>
        <sz val="10"/>
        <rFont val="宋体"/>
        <charset val="134"/>
      </rPr>
      <t>月份：2017年</t>
    </r>
    <r>
      <rPr>
        <sz val="10"/>
        <rFont val="宋体"/>
        <charset val="134"/>
      </rPr>
      <t>2</t>
    </r>
    <r>
      <rPr>
        <sz val="10"/>
        <rFont val="宋体"/>
        <charset val="134"/>
      </rPr>
      <t>月份</t>
    </r>
  </si>
  <si>
    <t>月份：2017年1月份</t>
  </si>
  <si>
    <t>翻车机</t>
  </si>
  <si>
    <t>物流车</t>
  </si>
  <si>
    <t>1#</t>
  </si>
  <si>
    <t>2#</t>
  </si>
  <si>
    <t>原料分厂旧系统作业区生产完成情况记录表</t>
  </si>
  <si>
    <t>当天</t>
  </si>
  <si>
    <t>火车卸车</t>
  </si>
  <si>
    <t>原料分厂新系统作业区生产完成情况记录表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</si>
</sst>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_ "/>
    <numFmt numFmtId="178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0.0;_䀁"/>
    <numFmt numFmtId="180" formatCode="0_);[Red]\(0\)"/>
  </numFmts>
  <fonts count="33">
    <font>
      <sz val="12"/>
      <name val="宋体"/>
      <charset val="134"/>
    </font>
    <font>
      <sz val="16"/>
      <name val="宋体"/>
      <charset val="134"/>
    </font>
    <font>
      <sz val="12"/>
      <color indexed="10"/>
      <name val="宋体"/>
      <charset val="134"/>
    </font>
    <font>
      <sz val="10"/>
      <color indexed="10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22"/>
      <name val="宋体"/>
      <charset val="134"/>
    </font>
    <font>
      <sz val="22"/>
      <color rgb="FFFF0000"/>
      <name val="宋体"/>
      <charset val="134"/>
    </font>
    <font>
      <b/>
      <sz val="16"/>
      <name val="宋体"/>
      <charset val="134"/>
    </font>
    <font>
      <sz val="7.2"/>
      <color rgb="FF9876AA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14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6" borderId="20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9" borderId="15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26" fillId="21" borderId="1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176" fontId="2" fillId="0" borderId="0" xfId="0" applyNumberFormat="1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2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79" fontId="2" fillId="0" borderId="6" xfId="0" applyNumberFormat="1" applyFont="1" applyBorder="1">
      <alignment vertical="center"/>
    </xf>
    <xf numFmtId="179" fontId="2" fillId="0" borderId="8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3" fillId="0" borderId="6" xfId="0" applyFont="1" applyBorder="1" applyAlignment="1">
      <alignment vertical="center"/>
    </xf>
    <xf numFmtId="176" fontId="3" fillId="0" borderId="0" xfId="0" applyNumberFormat="1" applyFont="1">
      <alignment vertical="center"/>
    </xf>
    <xf numFmtId="0" fontId="3" fillId="0" borderId="6" xfId="0" applyFont="1" applyBorder="1">
      <alignment vertical="center"/>
    </xf>
    <xf numFmtId="178" fontId="3" fillId="0" borderId="0" xfId="0" applyNumberFormat="1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5" fillId="0" borderId="0" xfId="0" applyNumberFormat="1" applyFont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left" vertical="center"/>
    </xf>
    <xf numFmtId="57" fontId="6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0" borderId="6" xfId="0" applyNumberFormat="1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80" fontId="6" fillId="0" borderId="6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78" fontId="3" fillId="0" borderId="6" xfId="0" applyNumberFormat="1" applyFont="1" applyBorder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80" fontId="6" fillId="0" borderId="6" xfId="0" applyNumberFormat="1" applyFont="1" applyFill="1" applyBorder="1" applyAlignment="1">
      <alignment horizontal="right" vertical="center"/>
    </xf>
    <xf numFmtId="0" fontId="0" fillId="0" borderId="0" xfId="0" applyNumberFormat="1">
      <alignment vertical="center"/>
    </xf>
    <xf numFmtId="0" fontId="6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57" fontId="4" fillId="0" borderId="3" xfId="0" applyNumberFormat="1" applyFont="1" applyBorder="1" applyAlignment="1">
      <alignment horizontal="left" vertical="center"/>
    </xf>
    <xf numFmtId="57" fontId="4" fillId="0" borderId="7" xfId="0" applyNumberFormat="1" applyFont="1" applyBorder="1" applyAlignment="1">
      <alignment horizontal="left" vertical="center"/>
    </xf>
    <xf numFmtId="57" fontId="4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>
      <alignment vertical="center"/>
    </xf>
    <xf numFmtId="57" fontId="4" fillId="0" borderId="4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haredStrings" Target="sharedStrings.xml"/><Relationship Id="rId47" Type="http://schemas.openxmlformats.org/officeDocument/2006/relationships/styles" Target="styles.xml"/><Relationship Id="rId46" Type="http://schemas.openxmlformats.org/officeDocument/2006/relationships/theme" Target="theme/theme1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abSelected="1" workbookViewId="0">
      <selection activeCell="C4" sqref="C4:D4"/>
    </sheetView>
  </sheetViews>
  <sheetFormatPr defaultColWidth="8.75" defaultRowHeight="12"/>
  <cols>
    <col min="1" max="1" width="0.875" style="59" customWidth="1"/>
    <col min="2" max="2" width="5.9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66.75" customHeight="1" spans="2:10">
      <c r="B2" s="108" t="s">
        <v>0</v>
      </c>
      <c r="C2" s="109" t="s">
        <v>1</v>
      </c>
      <c r="D2" s="108"/>
      <c r="E2" s="108"/>
      <c r="F2" s="108"/>
      <c r="G2" s="108"/>
      <c r="H2" s="108"/>
      <c r="I2" s="108"/>
      <c r="J2" s="108"/>
    </row>
    <row r="3" ht="22.5" customHeight="1" spans="2:31">
      <c r="B3" s="110" t="s">
        <v>2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</row>
    <row r="4" ht="15.75" customHeight="1" spans="2:32">
      <c r="B4" s="111" t="s">
        <v>3</v>
      </c>
      <c r="C4" s="112" t="str">
        <f>IF(_ygl_month_all!Z2="","",_ygl_month_all!Z2)</f>
        <v/>
      </c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8"/>
    </row>
    <row r="5" ht="19.5" customHeight="1" spans="2:32">
      <c r="B5" s="63" t="s">
        <v>4</v>
      </c>
      <c r="C5" s="72" t="s">
        <v>5</v>
      </c>
      <c r="D5" s="114"/>
      <c r="E5" s="114"/>
      <c r="F5" s="114"/>
      <c r="G5" s="114"/>
      <c r="H5" s="115"/>
      <c r="I5" s="72" t="s">
        <v>6</v>
      </c>
      <c r="J5" s="114"/>
      <c r="K5" s="114"/>
      <c r="L5" s="114"/>
      <c r="M5" s="114"/>
      <c r="N5" s="115"/>
      <c r="O5" s="72" t="s">
        <v>7</v>
      </c>
      <c r="P5" s="114"/>
      <c r="Q5" s="114"/>
      <c r="R5" s="114"/>
      <c r="S5" s="114"/>
      <c r="T5" s="115"/>
      <c r="U5" s="72" t="s">
        <v>8</v>
      </c>
      <c r="V5" s="114"/>
      <c r="W5" s="114"/>
      <c r="X5" s="114"/>
      <c r="Y5" s="114"/>
      <c r="Z5" s="115"/>
      <c r="AA5" s="119" t="s">
        <v>9</v>
      </c>
      <c r="AB5" s="120"/>
      <c r="AC5" s="120"/>
      <c r="AD5" s="120"/>
      <c r="AE5" s="121"/>
      <c r="AF5" s="69" t="s">
        <v>4</v>
      </c>
    </row>
    <row r="6" ht="19.5" customHeight="1" spans="2:32">
      <c r="B6" s="69"/>
      <c r="C6" s="67" t="s">
        <v>10</v>
      </c>
      <c r="D6" s="70"/>
      <c r="E6" s="63" t="s">
        <v>11</v>
      </c>
      <c r="F6" s="63" t="s">
        <v>12</v>
      </c>
      <c r="G6" s="63" t="s">
        <v>13</v>
      </c>
      <c r="H6" s="63" t="s">
        <v>14</v>
      </c>
      <c r="I6" s="67" t="s">
        <v>10</v>
      </c>
      <c r="J6" s="70"/>
      <c r="K6" s="63" t="s">
        <v>11</v>
      </c>
      <c r="L6" s="63" t="s">
        <v>12</v>
      </c>
      <c r="M6" s="63" t="s">
        <v>13</v>
      </c>
      <c r="N6" s="63" t="s">
        <v>14</v>
      </c>
      <c r="O6" s="67" t="s">
        <v>10</v>
      </c>
      <c r="P6" s="70"/>
      <c r="Q6" s="63" t="s">
        <v>11</v>
      </c>
      <c r="R6" s="63" t="s">
        <v>12</v>
      </c>
      <c r="S6" s="63" t="s">
        <v>13</v>
      </c>
      <c r="T6" s="63" t="s">
        <v>14</v>
      </c>
      <c r="U6" s="67" t="s">
        <v>10</v>
      </c>
      <c r="V6" s="70"/>
      <c r="W6" s="63" t="s">
        <v>11</v>
      </c>
      <c r="X6" s="63" t="s">
        <v>12</v>
      </c>
      <c r="Y6" s="63" t="s">
        <v>13</v>
      </c>
      <c r="Z6" s="63" t="s">
        <v>14</v>
      </c>
      <c r="AA6" s="79" t="s">
        <v>10</v>
      </c>
      <c r="AB6" s="63" t="s">
        <v>11</v>
      </c>
      <c r="AC6" s="63" t="s">
        <v>12</v>
      </c>
      <c r="AD6" s="63" t="s">
        <v>13</v>
      </c>
      <c r="AE6" s="53" t="s">
        <v>14</v>
      </c>
      <c r="AF6" s="69"/>
    </row>
    <row r="7" ht="19.5" customHeight="1" spans="2:32">
      <c r="B7" s="71"/>
      <c r="C7" s="53" t="s">
        <v>15</v>
      </c>
      <c r="D7" s="72" t="s">
        <v>16</v>
      </c>
      <c r="E7" s="71"/>
      <c r="F7" s="71"/>
      <c r="G7" s="71"/>
      <c r="H7" s="71"/>
      <c r="I7" s="117"/>
      <c r="J7" s="72" t="s">
        <v>16</v>
      </c>
      <c r="K7" s="71"/>
      <c r="L7" s="71"/>
      <c r="M7" s="71"/>
      <c r="N7" s="71"/>
      <c r="O7" s="53" t="s">
        <v>15</v>
      </c>
      <c r="P7" s="72" t="s">
        <v>16</v>
      </c>
      <c r="Q7" s="71"/>
      <c r="R7" s="71"/>
      <c r="S7" s="71"/>
      <c r="T7" s="71"/>
      <c r="U7" s="53" t="s">
        <v>15</v>
      </c>
      <c r="V7" s="72" t="s">
        <v>16</v>
      </c>
      <c r="W7" s="71"/>
      <c r="X7" s="71"/>
      <c r="Y7" s="71"/>
      <c r="Z7" s="71"/>
      <c r="AA7" s="81"/>
      <c r="AB7" s="71"/>
      <c r="AC7" s="71"/>
      <c r="AD7" s="71"/>
      <c r="AE7" s="53"/>
      <c r="AF7" s="71"/>
    </row>
    <row r="8" ht="19.5" customHeight="1" spans="2:32">
      <c r="B8" s="107" t="str">
        <f>IF(_ygl_month_all!A2="","",_ygl_month_all!A2)</f>
        <v/>
      </c>
      <c r="C8" s="74" t="str">
        <f>IF(_ygl_month_all!B2="","",_ygl_month_all!B2)</f>
        <v/>
      </c>
      <c r="D8" s="74" t="str">
        <f>IF(_ygl_month_all!C2="","",_ygl_month_all!C2)</f>
        <v/>
      </c>
      <c r="E8" s="74" t="str">
        <f>IF(_ygl_month_all!D2="","",_ygl_month_all!D2)</f>
        <v/>
      </c>
      <c r="F8" s="74" t="str">
        <f>IF(_ygl_month_all!E2="","",_ygl_month_all!E2)</f>
        <v/>
      </c>
      <c r="G8" s="74" t="str">
        <f>IF(_ygl_month_all!F2="","",_ygl_month_all!F2)</f>
        <v/>
      </c>
      <c r="H8" s="74" t="str">
        <f>IF(_ygl_month_all!G2="","",_ygl_month_all!G2)</f>
        <v/>
      </c>
      <c r="I8" s="75" t="str">
        <f>IF(_ygl_month_all!H2="","",_ygl_month_all!H2)</f>
        <v/>
      </c>
      <c r="J8" s="75" t="str">
        <f>IF(_ygl_month_all!I2="","",_ygl_month_all!I2)</f>
        <v/>
      </c>
      <c r="K8" s="75" t="str">
        <f>IF(_ygl_month_all!J2="","",_ygl_month_all!J2)</f>
        <v/>
      </c>
      <c r="L8" s="75" t="str">
        <f>IF(_ygl_month_all!K2="","",_ygl_month_all!K2)</f>
        <v/>
      </c>
      <c r="M8" s="75" t="str">
        <f>IF(_ygl_month_all!L2="","",_ygl_month_all!L2)</f>
        <v/>
      </c>
      <c r="N8" s="75" t="str">
        <f>IF(_ygl_month_all!M2="","",_ygl_month_all!M2)</f>
        <v/>
      </c>
      <c r="O8" s="73" t="str">
        <f>IF(_ygl_month_all!N2="","",_ygl_month_all!N2)</f>
        <v/>
      </c>
      <c r="P8" s="73" t="str">
        <f>IF(_ygl_month_all!O2="","",_ygl_month_all!O2)</f>
        <v/>
      </c>
      <c r="Q8" s="73" t="str">
        <f>IF(_ygl_month_all!P2="","",_ygl_month_all!P2)</f>
        <v/>
      </c>
      <c r="R8" s="73" t="str">
        <f>IF(_ygl_month_all!Q2="","",_ygl_month_all!Q2)</f>
        <v/>
      </c>
      <c r="S8" s="73" t="str">
        <f>IF(_ygl_month_all!R2="","",_ygl_month_all!R2)</f>
        <v/>
      </c>
      <c r="T8" s="73" t="str">
        <f>IF(_ygl_month_all!S2="","",_ygl_month_all!S2)</f>
        <v/>
      </c>
      <c r="U8" s="73" t="str">
        <f>IF(_ygl_month_all!T2="","",_ygl_month_all!T2)</f>
        <v/>
      </c>
      <c r="V8" s="73" t="str">
        <f>IF(_ygl_month_all!U2="","",_ygl_month_all!U2)</f>
        <v/>
      </c>
      <c r="W8" s="73" t="str">
        <f>IF(_ygl_month_all!V2="","",_ygl_month_all!V2)</f>
        <v/>
      </c>
      <c r="X8" s="73" t="str">
        <f>IF(_ygl_month_all!W2="","",_ygl_month_all!W2)</f>
        <v/>
      </c>
      <c r="Y8" s="73" t="str">
        <f>IF(_ygl_month_all!X2="","",_ygl_month_all!X2)</f>
        <v/>
      </c>
      <c r="Z8" s="73" t="str">
        <f>IF(_ygl_month_all!Y2="","",_ygl_month_all!Y2)</f>
        <v/>
      </c>
      <c r="AA8" s="37" t="e">
        <f t="shared" ref="AA8:AA31" si="0">C8+D8+I8+J8+O8+P8+U8+V8</f>
        <v>#VALUE!</v>
      </c>
      <c r="AB8" s="37" t="e">
        <f t="shared" ref="AB8:AB31" si="1">E8+K8+Q8+W8</f>
        <v>#VALUE!</v>
      </c>
      <c r="AC8" s="37" t="e">
        <f t="shared" ref="AC8:AC31" si="2">F8+L8+R8+X8</f>
        <v>#VALUE!</v>
      </c>
      <c r="AD8" s="37" t="e">
        <f t="shared" ref="AD8:AD31" si="3">G8+M8+S8+Y8</f>
        <v>#VALUE!</v>
      </c>
      <c r="AE8" s="37" t="e">
        <f t="shared" ref="AE8:AE31" si="4">H8+N8+T8+Z8</f>
        <v>#VALUE!</v>
      </c>
      <c r="AF8" s="71">
        <v>1</v>
      </c>
    </row>
    <row r="9" ht="19.5" customHeight="1" spans="2:32">
      <c r="B9" s="71" t="str">
        <f>IF(_ygl_month_all!A3="","",_ygl_month_all!A3)</f>
        <v/>
      </c>
      <c r="C9" s="71" t="str">
        <f>IF(_ygl_month_all!B3="","",_ygl_month_all!B3)</f>
        <v/>
      </c>
      <c r="D9" s="75" t="str">
        <f>IF(_ygl_month_all!C3="","",_ygl_month_all!C3)</f>
        <v/>
      </c>
      <c r="E9" s="75" t="str">
        <f>IF(_ygl_month_all!D3="","",_ygl_month_all!D3)</f>
        <v/>
      </c>
      <c r="F9" s="75" t="str">
        <f>IF(_ygl_month_all!E3="","",_ygl_month_all!E3)</f>
        <v/>
      </c>
      <c r="G9" s="75" t="str">
        <f>IF(_ygl_month_all!F3="","",_ygl_month_all!F3)</f>
        <v/>
      </c>
      <c r="H9" s="75" t="str">
        <f>IF(_ygl_month_all!G3="","",_ygl_month_all!G3)</f>
        <v/>
      </c>
      <c r="I9" s="73" t="str">
        <f>IF(_ygl_month_all!H3="","",_ygl_month_all!H3)</f>
        <v/>
      </c>
      <c r="J9" s="73" t="str">
        <f>IF(_ygl_month_all!I3="","",_ygl_month_all!I3)</f>
        <v/>
      </c>
      <c r="K9" s="73" t="str">
        <f>IF(_ygl_month_all!J3="","",_ygl_month_all!J3)</f>
        <v/>
      </c>
      <c r="L9" s="73" t="str">
        <f>IF(_ygl_month_all!K3="","",_ygl_month_all!K3)</f>
        <v/>
      </c>
      <c r="M9" s="73" t="str">
        <f>IF(_ygl_month_all!L3="","",_ygl_month_all!L3)</f>
        <v/>
      </c>
      <c r="N9" s="73" t="str">
        <f>IF(_ygl_month_all!M3="","",_ygl_month_all!M3)</f>
        <v/>
      </c>
      <c r="O9" s="75" t="str">
        <f>IF(_ygl_month_all!N3="","",_ygl_month_all!N3)</f>
        <v/>
      </c>
      <c r="P9" s="75" t="str">
        <f>IF(_ygl_month_all!O3="","",_ygl_month_all!O3)</f>
        <v/>
      </c>
      <c r="Q9" s="75" t="str">
        <f>IF(_ygl_month_all!P3="","",_ygl_month_all!P3)</f>
        <v/>
      </c>
      <c r="R9" s="75" t="str">
        <f>IF(_ygl_month_all!Q3="","",_ygl_month_all!Q3)</f>
        <v/>
      </c>
      <c r="S9" s="75" t="str">
        <f>IF(_ygl_month_all!R3="","",_ygl_month_all!R3)</f>
        <v/>
      </c>
      <c r="T9" s="75" t="str">
        <f>IF(_ygl_month_all!S3="","",_ygl_month_all!S3)</f>
        <v/>
      </c>
      <c r="U9" s="74" t="str">
        <f>IF(_ygl_month_all!T3="","",_ygl_month_all!T3)</f>
        <v/>
      </c>
      <c r="V9" s="74" t="str">
        <f>IF(_ygl_month_all!U3="","",_ygl_month_all!U3)</f>
        <v/>
      </c>
      <c r="W9" s="74" t="str">
        <f>IF(_ygl_month_all!V3="","",_ygl_month_all!V3)</f>
        <v/>
      </c>
      <c r="X9" s="74" t="str">
        <f>IF(_ygl_month_all!W3="","",_ygl_month_all!W3)</f>
        <v/>
      </c>
      <c r="Y9" s="74" t="str">
        <f>IF(_ygl_month_all!X3="","",_ygl_month_all!X3)</f>
        <v/>
      </c>
      <c r="Z9" s="74" t="str">
        <f>IF(_ygl_month_all!Y3="","",_ygl_month_all!Y3)</f>
        <v/>
      </c>
      <c r="AA9" s="37" t="e">
        <f t="shared" si="0"/>
        <v>#VALUE!</v>
      </c>
      <c r="AB9" s="37" t="e">
        <f t="shared" si="1"/>
        <v>#VALUE!</v>
      </c>
      <c r="AC9" s="37" t="e">
        <f t="shared" si="2"/>
        <v>#VALUE!</v>
      </c>
      <c r="AD9" s="37" t="e">
        <f t="shared" si="3"/>
        <v>#VALUE!</v>
      </c>
      <c r="AE9" s="37" t="e">
        <f t="shared" si="4"/>
        <v>#VALUE!</v>
      </c>
      <c r="AF9" s="71">
        <v>2</v>
      </c>
    </row>
    <row r="10" ht="19.5" customHeight="1" spans="2:32">
      <c r="B10" s="71" t="str">
        <f>IF(_ygl_month_all!A4="","",_ygl_month_all!A4)</f>
        <v/>
      </c>
      <c r="C10" s="71" t="str">
        <f>IF(_ygl_month_all!B4="","",_ygl_month_all!B4)</f>
        <v/>
      </c>
      <c r="D10" s="75" t="str">
        <f>IF(_ygl_month_all!C4="","",_ygl_month_all!C4)</f>
        <v/>
      </c>
      <c r="E10" s="75" t="str">
        <f>IF(_ygl_month_all!D4="","",_ygl_month_all!D4)</f>
        <v/>
      </c>
      <c r="F10" s="75" t="str">
        <f>IF(_ygl_month_all!E4="","",_ygl_month_all!E4)</f>
        <v/>
      </c>
      <c r="G10" s="75" t="str">
        <f>IF(_ygl_month_all!F4="","",_ygl_month_all!F4)</f>
        <v/>
      </c>
      <c r="H10" s="75" t="str">
        <f>IF(_ygl_month_all!G4="","",_ygl_month_all!G4)</f>
        <v/>
      </c>
      <c r="I10" s="73" t="str">
        <f>IF(_ygl_month_all!H4="","",_ygl_month_all!H4)</f>
        <v/>
      </c>
      <c r="J10" s="73" t="str">
        <f>IF(_ygl_month_all!I4="","",_ygl_month_all!I4)</f>
        <v/>
      </c>
      <c r="K10" s="73" t="str">
        <f>IF(_ygl_month_all!J4="","",_ygl_month_all!J4)</f>
        <v/>
      </c>
      <c r="L10" s="73" t="str">
        <f>IF(_ygl_month_all!K4="","",_ygl_month_all!K4)</f>
        <v/>
      </c>
      <c r="M10" s="73" t="str">
        <f>IF(_ygl_month_all!L4="","",_ygl_month_all!L4)</f>
        <v/>
      </c>
      <c r="N10" s="73" t="str">
        <f>IF(_ygl_month_all!M4="","",_ygl_month_all!M4)</f>
        <v/>
      </c>
      <c r="O10" s="75" t="str">
        <f>IF(_ygl_month_all!N4="","",_ygl_month_all!N4)</f>
        <v/>
      </c>
      <c r="P10" s="75" t="str">
        <f>IF(_ygl_month_all!O4="","",_ygl_month_all!O4)</f>
        <v/>
      </c>
      <c r="Q10" s="75" t="str">
        <f>IF(_ygl_month_all!P4="","",_ygl_month_all!P4)</f>
        <v/>
      </c>
      <c r="R10" s="75" t="str">
        <f>IF(_ygl_month_all!Q4="","",_ygl_month_all!Q4)</f>
        <v/>
      </c>
      <c r="S10" s="75" t="str">
        <f>IF(_ygl_month_all!R4="","",_ygl_month_all!R4)</f>
        <v/>
      </c>
      <c r="T10" s="75" t="str">
        <f>IF(_ygl_month_all!S4="","",_ygl_month_all!S4)</f>
        <v/>
      </c>
      <c r="U10" s="74" t="str">
        <f>IF(_ygl_month_all!T4="","",_ygl_month_all!T4)</f>
        <v/>
      </c>
      <c r="V10" s="74" t="str">
        <f>IF(_ygl_month_all!U4="","",_ygl_month_all!U4)</f>
        <v/>
      </c>
      <c r="W10" s="74" t="str">
        <f>IF(_ygl_month_all!V4="","",_ygl_month_all!V4)</f>
        <v/>
      </c>
      <c r="X10" s="74" t="str">
        <f>IF(_ygl_month_all!W4="","",_ygl_month_all!W4)</f>
        <v/>
      </c>
      <c r="Y10" s="74" t="str">
        <f>IF(_ygl_month_all!X4="","",_ygl_month_all!X4)</f>
        <v/>
      </c>
      <c r="Z10" s="74" t="str">
        <f>IF(_ygl_month_all!Y4="","",_ygl_month_all!Y4)</f>
        <v/>
      </c>
      <c r="AA10" s="37" t="e">
        <f t="shared" si="0"/>
        <v>#VALUE!</v>
      </c>
      <c r="AB10" s="37" t="e">
        <f t="shared" si="1"/>
        <v>#VALUE!</v>
      </c>
      <c r="AC10" s="37" t="e">
        <f t="shared" si="2"/>
        <v>#VALUE!</v>
      </c>
      <c r="AD10" s="37" t="e">
        <f t="shared" si="3"/>
        <v>#VALUE!</v>
      </c>
      <c r="AE10" s="37" t="e">
        <f t="shared" si="4"/>
        <v>#VALUE!</v>
      </c>
      <c r="AF10" s="71">
        <v>3</v>
      </c>
    </row>
    <row r="11" ht="19.5" customHeight="1" spans="2:32">
      <c r="B11" s="71" t="str">
        <f>IF(_ygl_month_all!A5="","",_ygl_month_all!A5)</f>
        <v/>
      </c>
      <c r="C11" s="71" t="str">
        <f>IF(_ygl_month_all!B5="","",_ygl_month_all!B5)</f>
        <v/>
      </c>
      <c r="D11" s="73" t="str">
        <f>IF(_ygl_month_all!C5="","",_ygl_month_all!C5)</f>
        <v/>
      </c>
      <c r="E11" s="73" t="str">
        <f>IF(_ygl_month_all!D5="","",_ygl_month_all!D5)</f>
        <v/>
      </c>
      <c r="F11" s="73" t="str">
        <f>IF(_ygl_month_all!E5="","",_ygl_month_all!E5)</f>
        <v/>
      </c>
      <c r="G11" s="73" t="str">
        <f>IF(_ygl_month_all!F5="","",_ygl_month_all!F5)</f>
        <v/>
      </c>
      <c r="H11" s="73" t="str">
        <f>IF(_ygl_month_all!G5="","",_ygl_month_all!G5)</f>
        <v/>
      </c>
      <c r="I11" s="73" t="str">
        <f>IF(_ygl_month_all!H5="","",_ygl_month_all!H5)</f>
        <v/>
      </c>
      <c r="J11" s="73" t="str">
        <f>IF(_ygl_month_all!I5="","",_ygl_month_all!I5)</f>
        <v/>
      </c>
      <c r="K11" s="73" t="str">
        <f>IF(_ygl_month_all!J5="","",_ygl_month_all!J5)</f>
        <v/>
      </c>
      <c r="L11" s="73" t="str">
        <f>IF(_ygl_month_all!K5="","",_ygl_month_all!K5)</f>
        <v/>
      </c>
      <c r="M11" s="73" t="str">
        <f>IF(_ygl_month_all!L5="","",_ygl_month_all!L5)</f>
        <v/>
      </c>
      <c r="N11" s="73" t="str">
        <f>IF(_ygl_month_all!M5="","",_ygl_month_all!M5)</f>
        <v/>
      </c>
      <c r="O11" s="74" t="str">
        <f>IF(_ygl_month_all!N5="","",_ygl_month_all!N5)</f>
        <v/>
      </c>
      <c r="P11" s="74" t="str">
        <f>IF(_ygl_month_all!O5="","",_ygl_month_all!O5)</f>
        <v/>
      </c>
      <c r="Q11" s="74" t="str">
        <f>IF(_ygl_month_all!P5="","",_ygl_month_all!P5)</f>
        <v/>
      </c>
      <c r="R11" s="74" t="str">
        <f>IF(_ygl_month_all!Q5="","",_ygl_month_all!Q5)</f>
        <v/>
      </c>
      <c r="S11" s="74" t="str">
        <f>IF(_ygl_month_all!R5="","",_ygl_month_all!R5)</f>
        <v/>
      </c>
      <c r="T11" s="74" t="str">
        <f>IF(_ygl_month_all!S5="","",_ygl_month_all!S5)</f>
        <v/>
      </c>
      <c r="U11" s="73" t="str">
        <f>IF(_ygl_month_all!T5="","",_ygl_month_all!T5)</f>
        <v/>
      </c>
      <c r="V11" s="73" t="str">
        <f>IF(_ygl_month_all!U5="","",_ygl_month_all!U5)</f>
        <v/>
      </c>
      <c r="W11" s="73" t="str">
        <f>IF(_ygl_month_all!V5="","",_ygl_month_all!V5)</f>
        <v/>
      </c>
      <c r="X11" s="73" t="str">
        <f>IF(_ygl_month_all!W5="","",_ygl_month_all!W5)</f>
        <v/>
      </c>
      <c r="Y11" s="73" t="str">
        <f>IF(_ygl_month_all!X5="","",_ygl_month_all!X5)</f>
        <v/>
      </c>
      <c r="Z11" s="73" t="str">
        <f>IF(_ygl_month_all!Y5="","",_ygl_month_all!Y5)</f>
        <v/>
      </c>
      <c r="AA11" s="37" t="e">
        <f t="shared" si="0"/>
        <v>#VALUE!</v>
      </c>
      <c r="AB11" s="37" t="e">
        <f t="shared" si="1"/>
        <v>#VALUE!</v>
      </c>
      <c r="AC11" s="37" t="e">
        <f t="shared" si="2"/>
        <v>#VALUE!</v>
      </c>
      <c r="AD11" s="37" t="e">
        <f t="shared" si="3"/>
        <v>#VALUE!</v>
      </c>
      <c r="AE11" s="37" t="e">
        <f t="shared" si="4"/>
        <v>#VALUE!</v>
      </c>
      <c r="AF11" s="71">
        <v>4</v>
      </c>
    </row>
    <row r="12" ht="19.5" customHeight="1" spans="2:32">
      <c r="B12" s="71" t="str">
        <f>IF(_ygl_month_all!A6="","",_ygl_month_all!A6)</f>
        <v/>
      </c>
      <c r="C12" s="71" t="str">
        <f>IF(_ygl_month_all!B6="","",_ygl_month_all!B6)</f>
        <v/>
      </c>
      <c r="D12" s="73" t="str">
        <f>IF(_ygl_month_all!C6="","",_ygl_month_all!C6)</f>
        <v/>
      </c>
      <c r="E12" s="73" t="str">
        <f>IF(_ygl_month_all!D6="","",_ygl_month_all!D6)</f>
        <v/>
      </c>
      <c r="F12" s="73" t="str">
        <f>IF(_ygl_month_all!E6="","",_ygl_month_all!E6)</f>
        <v/>
      </c>
      <c r="G12" s="73" t="str">
        <f>IF(_ygl_month_all!F6="","",_ygl_month_all!F6)</f>
        <v/>
      </c>
      <c r="H12" s="73" t="str">
        <f>IF(_ygl_month_all!G6="","",_ygl_month_all!G6)</f>
        <v/>
      </c>
      <c r="I12" s="73" t="str">
        <f>IF(_ygl_month_all!H6="","",_ygl_month_all!H6)</f>
        <v/>
      </c>
      <c r="J12" s="73" t="str">
        <f>IF(_ygl_month_all!I6="","",_ygl_month_all!I6)</f>
        <v/>
      </c>
      <c r="K12" s="73" t="str">
        <f>IF(_ygl_month_all!J6="","",_ygl_month_all!J6)</f>
        <v/>
      </c>
      <c r="L12" s="73" t="str">
        <f>IF(_ygl_month_all!K6="","",_ygl_month_all!K6)</f>
        <v/>
      </c>
      <c r="M12" s="73" t="str">
        <f>IF(_ygl_month_all!L6="","",_ygl_month_all!L6)</f>
        <v/>
      </c>
      <c r="N12" s="73" t="str">
        <f>IF(_ygl_month_all!M6="","",_ygl_month_all!M6)</f>
        <v/>
      </c>
      <c r="O12" s="74" t="str">
        <f>IF(_ygl_month_all!N6="","",_ygl_month_all!N6)</f>
        <v/>
      </c>
      <c r="P12" s="74" t="str">
        <f>IF(_ygl_month_all!O6="","",_ygl_month_all!O6)</f>
        <v/>
      </c>
      <c r="Q12" s="74" t="str">
        <f>IF(_ygl_month_all!P6="","",_ygl_month_all!P6)</f>
        <v/>
      </c>
      <c r="R12" s="74" t="str">
        <f>IF(_ygl_month_all!Q6="","",_ygl_month_all!Q6)</f>
        <v/>
      </c>
      <c r="S12" s="74" t="str">
        <f>IF(_ygl_month_all!R6="","",_ygl_month_all!R6)</f>
        <v/>
      </c>
      <c r="T12" s="74" t="str">
        <f>IF(_ygl_month_all!S6="","",_ygl_month_all!S6)</f>
        <v/>
      </c>
      <c r="U12" s="73" t="str">
        <f>IF(_ygl_month_all!T6="","",_ygl_month_all!T6)</f>
        <v/>
      </c>
      <c r="V12" s="73" t="str">
        <f>IF(_ygl_month_all!U6="","",_ygl_month_all!U6)</f>
        <v/>
      </c>
      <c r="W12" s="73" t="str">
        <f>IF(_ygl_month_all!V6="","",_ygl_month_all!V6)</f>
        <v/>
      </c>
      <c r="X12" s="73" t="str">
        <f>IF(_ygl_month_all!W6="","",_ygl_month_all!W6)</f>
        <v/>
      </c>
      <c r="Y12" s="73" t="str">
        <f>IF(_ygl_month_all!X6="","",_ygl_month_all!X6)</f>
        <v/>
      </c>
      <c r="Z12" s="73" t="str">
        <f>IF(_ygl_month_all!Y6="","",_ygl_month_all!Y6)</f>
        <v/>
      </c>
      <c r="AA12" s="37" t="e">
        <f t="shared" si="0"/>
        <v>#VALUE!</v>
      </c>
      <c r="AB12" s="37" t="e">
        <f t="shared" si="1"/>
        <v>#VALUE!</v>
      </c>
      <c r="AC12" s="37" t="e">
        <f t="shared" si="2"/>
        <v>#VALUE!</v>
      </c>
      <c r="AD12" s="37" t="e">
        <f t="shared" si="3"/>
        <v>#VALUE!</v>
      </c>
      <c r="AE12" s="37" t="e">
        <f t="shared" si="4"/>
        <v>#VALUE!</v>
      </c>
      <c r="AF12" s="71">
        <v>5</v>
      </c>
    </row>
    <row r="13" ht="19.5" customHeight="1" spans="2:32">
      <c r="B13" s="71" t="str">
        <f>IF(_ygl_month_all!A7="","",_ygl_month_all!A7)</f>
        <v/>
      </c>
      <c r="C13" s="71" t="str">
        <f>IF(_ygl_month_all!B7="","",_ygl_month_all!B7)</f>
        <v/>
      </c>
      <c r="D13" s="73" t="str">
        <f>IF(_ygl_month_all!C7="","",_ygl_month_all!C7)</f>
        <v/>
      </c>
      <c r="E13" s="73" t="str">
        <f>IF(_ygl_month_all!D7="","",_ygl_month_all!D7)</f>
        <v/>
      </c>
      <c r="F13" s="73" t="str">
        <f>IF(_ygl_month_all!E7="","",_ygl_month_all!E7)</f>
        <v/>
      </c>
      <c r="G13" s="73" t="str">
        <f>IF(_ygl_month_all!F7="","",_ygl_month_all!F7)</f>
        <v/>
      </c>
      <c r="H13" s="73" t="str">
        <f>IF(_ygl_month_all!G7="","",_ygl_month_all!G7)</f>
        <v/>
      </c>
      <c r="I13" s="74" t="str">
        <f>IF(_ygl_month_all!H7="","",_ygl_month_all!H7)</f>
        <v/>
      </c>
      <c r="J13" s="74" t="str">
        <f>IF(_ygl_month_all!I7="","",_ygl_month_all!I7)</f>
        <v/>
      </c>
      <c r="K13" s="74" t="str">
        <f>IF(_ygl_month_all!J7="","",_ygl_month_all!J7)</f>
        <v/>
      </c>
      <c r="L13" s="74" t="str">
        <f>IF(_ygl_month_all!K7="","",_ygl_month_all!K7)</f>
        <v/>
      </c>
      <c r="M13" s="74" t="str">
        <f>IF(_ygl_month_all!L7="","",_ygl_month_all!L7)</f>
        <v/>
      </c>
      <c r="N13" s="74" t="str">
        <f>IF(_ygl_month_all!M7="","",_ygl_month_all!M7)</f>
        <v/>
      </c>
      <c r="O13" s="73" t="str">
        <f>IF(_ygl_month_all!N7="","",_ygl_month_all!N7)</f>
        <v/>
      </c>
      <c r="P13" s="73" t="str">
        <f>IF(_ygl_month_all!O7="","",_ygl_month_all!O7)</f>
        <v/>
      </c>
      <c r="Q13" s="73" t="str">
        <f>IF(_ygl_month_all!P7="","",_ygl_month_all!P7)</f>
        <v/>
      </c>
      <c r="R13" s="73" t="str">
        <f>IF(_ygl_month_all!Q7="","",_ygl_month_all!Q7)</f>
        <v/>
      </c>
      <c r="S13" s="73" t="str">
        <f>IF(_ygl_month_all!R7="","",_ygl_month_all!R7)</f>
        <v/>
      </c>
      <c r="T13" s="73" t="str">
        <f>IF(_ygl_month_all!S7="","",_ygl_month_all!S7)</f>
        <v/>
      </c>
      <c r="U13" s="73" t="str">
        <f>IF(_ygl_month_all!T7="","",_ygl_month_all!T7)</f>
        <v/>
      </c>
      <c r="V13" s="73" t="str">
        <f>IF(_ygl_month_all!U7="","",_ygl_month_all!U7)</f>
        <v/>
      </c>
      <c r="W13" s="73" t="str">
        <f>IF(_ygl_month_all!V7="","",_ygl_month_all!V7)</f>
        <v/>
      </c>
      <c r="X13" s="73" t="str">
        <f>IF(_ygl_month_all!W7="","",_ygl_month_all!W7)</f>
        <v/>
      </c>
      <c r="Y13" s="73" t="str">
        <f>IF(_ygl_month_all!X7="","",_ygl_month_all!X7)</f>
        <v/>
      </c>
      <c r="Z13" s="73" t="str">
        <f>IF(_ygl_month_all!Y7="","",_ygl_month_all!Y7)</f>
        <v/>
      </c>
      <c r="AA13" s="37" t="e">
        <f t="shared" si="0"/>
        <v>#VALUE!</v>
      </c>
      <c r="AB13" s="37" t="e">
        <f t="shared" si="1"/>
        <v>#VALUE!</v>
      </c>
      <c r="AC13" s="37" t="e">
        <f t="shared" si="2"/>
        <v>#VALUE!</v>
      </c>
      <c r="AD13" s="37" t="e">
        <f t="shared" si="3"/>
        <v>#VALUE!</v>
      </c>
      <c r="AE13" s="37" t="e">
        <f t="shared" si="4"/>
        <v>#VALUE!</v>
      </c>
      <c r="AF13" s="71">
        <v>6</v>
      </c>
    </row>
    <row r="14" ht="19.5" customHeight="1" spans="2:32">
      <c r="B14" s="71" t="str">
        <f>IF(_ygl_month_all!A8="","",_ygl_month_all!A8)</f>
        <v/>
      </c>
      <c r="C14" s="73" t="str">
        <f>IF(_ygl_month_all!B8="","",_ygl_month_all!B8)</f>
        <v/>
      </c>
      <c r="D14" s="73" t="str">
        <f>IF(_ygl_month_all!C8="","",_ygl_month_all!C8)</f>
        <v/>
      </c>
      <c r="E14" s="73" t="str">
        <f>IF(_ygl_month_all!D8="","",_ygl_month_all!D8)</f>
        <v/>
      </c>
      <c r="F14" s="73" t="str">
        <f>IF(_ygl_month_all!E8="","",_ygl_month_all!E8)</f>
        <v/>
      </c>
      <c r="G14" s="73" t="str">
        <f>IF(_ygl_month_all!F8="","",_ygl_month_all!F8)</f>
        <v/>
      </c>
      <c r="H14" s="73" t="str">
        <f>IF(_ygl_month_all!G8="","",_ygl_month_all!G8)</f>
        <v/>
      </c>
      <c r="I14" s="74" t="str">
        <f>IF(_ygl_month_all!H8="","",_ygl_month_all!H8)</f>
        <v/>
      </c>
      <c r="J14" s="74" t="str">
        <f>IF(_ygl_month_all!I8="","",_ygl_month_all!I8)</f>
        <v/>
      </c>
      <c r="K14" s="74" t="str">
        <f>IF(_ygl_month_all!J8="","",_ygl_month_all!J8)</f>
        <v/>
      </c>
      <c r="L14" s="74" t="str">
        <f>IF(_ygl_month_all!K8="","",_ygl_month_all!K8)</f>
        <v/>
      </c>
      <c r="M14" s="74" t="str">
        <f>IF(_ygl_month_all!L8="","",_ygl_month_all!L8)</f>
        <v/>
      </c>
      <c r="N14" s="74" t="str">
        <f>IF(_ygl_month_all!M8="","",_ygl_month_all!M8)</f>
        <v/>
      </c>
      <c r="O14" s="73" t="str">
        <f>IF(_ygl_month_all!N8="","",_ygl_month_all!N8)</f>
        <v/>
      </c>
      <c r="P14" s="73" t="str">
        <f>IF(_ygl_month_all!O8="","",_ygl_month_all!O8)</f>
        <v/>
      </c>
      <c r="Q14" s="73" t="str">
        <f>IF(_ygl_month_all!P8="","",_ygl_month_all!P8)</f>
        <v/>
      </c>
      <c r="R14" s="73" t="str">
        <f>IF(_ygl_month_all!Q8="","",_ygl_month_all!Q8)</f>
        <v/>
      </c>
      <c r="S14" s="73" t="str">
        <f>IF(_ygl_month_all!R8="","",_ygl_month_all!R8)</f>
        <v/>
      </c>
      <c r="T14" s="73" t="str">
        <f>IF(_ygl_month_all!S8="","",_ygl_month_all!S8)</f>
        <v/>
      </c>
      <c r="U14" s="73" t="str">
        <f>IF(_ygl_month_all!T8="","",_ygl_month_all!T8)</f>
        <v/>
      </c>
      <c r="V14" s="73" t="str">
        <f>IF(_ygl_month_all!U8="","",_ygl_month_all!U8)</f>
        <v/>
      </c>
      <c r="W14" s="73" t="str">
        <f>IF(_ygl_month_all!V8="","",_ygl_month_all!V8)</f>
        <v/>
      </c>
      <c r="X14" s="73" t="str">
        <f>IF(_ygl_month_all!W8="","",_ygl_month_all!W8)</f>
        <v/>
      </c>
      <c r="Y14" s="73" t="str">
        <f>IF(_ygl_month_all!X8="","",_ygl_month_all!X8)</f>
        <v/>
      </c>
      <c r="Z14" s="73" t="str">
        <f>IF(_ygl_month_all!Y8="","",_ygl_month_all!Y8)</f>
        <v/>
      </c>
      <c r="AA14" s="37" t="e">
        <f t="shared" si="0"/>
        <v>#VALUE!</v>
      </c>
      <c r="AB14" s="37" t="e">
        <f t="shared" si="1"/>
        <v>#VALUE!</v>
      </c>
      <c r="AC14" s="37" t="e">
        <f t="shared" si="2"/>
        <v>#VALUE!</v>
      </c>
      <c r="AD14" s="37" t="e">
        <f t="shared" si="3"/>
        <v>#VALUE!</v>
      </c>
      <c r="AE14" s="37" t="e">
        <f t="shared" si="4"/>
        <v>#VALUE!</v>
      </c>
      <c r="AF14" s="71">
        <v>7</v>
      </c>
    </row>
    <row r="15" ht="19.5" customHeight="1" spans="2:32">
      <c r="B15" s="71" t="str">
        <f>IF(_ygl_month_all!A9="","",_ygl_month_all!A9)</f>
        <v/>
      </c>
      <c r="C15" s="74" t="str">
        <f>IF(_ygl_month_all!B9="","",_ygl_month_all!B9)</f>
        <v/>
      </c>
      <c r="D15" s="74" t="str">
        <f>IF(_ygl_month_all!C9="","",_ygl_month_all!C9)</f>
        <v/>
      </c>
      <c r="E15" s="74" t="str">
        <f>IF(_ygl_month_all!D9="","",_ygl_month_all!D9)</f>
        <v/>
      </c>
      <c r="F15" s="74" t="str">
        <f>IF(_ygl_month_all!E9="","",_ygl_month_all!E9)</f>
        <v/>
      </c>
      <c r="G15" s="74" t="str">
        <f>IF(_ygl_month_all!F9="","",_ygl_month_all!F9)</f>
        <v/>
      </c>
      <c r="H15" s="74" t="str">
        <f>IF(_ygl_month_all!G9="","",_ygl_month_all!G9)</f>
        <v/>
      </c>
      <c r="I15" s="75" t="str">
        <f>IF(_ygl_month_all!H9="","",_ygl_month_all!H9)</f>
        <v/>
      </c>
      <c r="J15" s="75" t="str">
        <f>IF(_ygl_month_all!I9="","",_ygl_month_all!I9)</f>
        <v/>
      </c>
      <c r="K15" s="75" t="str">
        <f>IF(_ygl_month_all!J9="","",_ygl_month_all!J9)</f>
        <v/>
      </c>
      <c r="L15" s="75" t="str">
        <f>IF(_ygl_month_all!K9="","",_ygl_month_all!K9)</f>
        <v/>
      </c>
      <c r="M15" s="75" t="str">
        <f>IF(_ygl_month_all!L9="","",_ygl_month_all!L9)</f>
        <v/>
      </c>
      <c r="N15" s="75" t="str">
        <f>IF(_ygl_month_all!M9="","",_ygl_month_all!M9)</f>
        <v/>
      </c>
      <c r="O15" s="73" t="str">
        <f>IF(_ygl_month_all!N9="","",_ygl_month_all!N9)</f>
        <v/>
      </c>
      <c r="P15" s="73" t="str">
        <f>IF(_ygl_month_all!O9="","",_ygl_month_all!O9)</f>
        <v/>
      </c>
      <c r="Q15" s="73" t="str">
        <f>IF(_ygl_month_all!P9="","",_ygl_month_all!P9)</f>
        <v/>
      </c>
      <c r="R15" s="73" t="str">
        <f>IF(_ygl_month_all!Q9="","",_ygl_month_all!Q9)</f>
        <v/>
      </c>
      <c r="S15" s="73" t="str">
        <f>IF(_ygl_month_all!R9="","",_ygl_month_all!R9)</f>
        <v/>
      </c>
      <c r="T15" s="73" t="str">
        <f>IF(_ygl_month_all!S9="","",_ygl_month_all!S9)</f>
        <v/>
      </c>
      <c r="U15" s="73" t="str">
        <f>IF(_ygl_month_all!T9="","",_ygl_month_all!T9)</f>
        <v/>
      </c>
      <c r="V15" s="73" t="str">
        <f>IF(_ygl_month_all!U9="","",_ygl_month_all!U9)</f>
        <v/>
      </c>
      <c r="W15" s="73" t="str">
        <f>IF(_ygl_month_all!V9="","",_ygl_month_all!V9)</f>
        <v/>
      </c>
      <c r="X15" s="73" t="str">
        <f>IF(_ygl_month_all!W9="","",_ygl_month_all!W9)</f>
        <v/>
      </c>
      <c r="Y15" s="73" t="str">
        <f>IF(_ygl_month_all!X9="","",_ygl_month_all!X9)</f>
        <v/>
      </c>
      <c r="Z15" s="73" t="str">
        <f>IF(_ygl_month_all!Y9="","",_ygl_month_all!Y9)</f>
        <v/>
      </c>
      <c r="AA15" s="37" t="e">
        <f t="shared" si="0"/>
        <v>#VALUE!</v>
      </c>
      <c r="AB15" s="37" t="e">
        <f t="shared" si="1"/>
        <v>#VALUE!</v>
      </c>
      <c r="AC15" s="37" t="e">
        <f t="shared" si="2"/>
        <v>#VALUE!</v>
      </c>
      <c r="AD15" s="37" t="e">
        <f t="shared" si="3"/>
        <v>#VALUE!</v>
      </c>
      <c r="AE15" s="37" t="e">
        <f t="shared" si="4"/>
        <v>#VALUE!</v>
      </c>
      <c r="AF15" s="71">
        <v>8</v>
      </c>
    </row>
    <row r="16" ht="19.5" customHeight="1" spans="2:32">
      <c r="B16" s="71" t="str">
        <f>IF(_ygl_month_all!A10="","",_ygl_month_all!A10)</f>
        <v/>
      </c>
      <c r="C16" s="74" t="str">
        <f>IF(_ygl_month_all!B10="","",_ygl_month_all!B10)</f>
        <v/>
      </c>
      <c r="D16" s="74" t="str">
        <f>IF(_ygl_month_all!C10="","",_ygl_month_all!C10)</f>
        <v/>
      </c>
      <c r="E16" s="74" t="str">
        <f>IF(_ygl_month_all!D10="","",_ygl_month_all!D10)</f>
        <v/>
      </c>
      <c r="F16" s="74" t="str">
        <f>IF(_ygl_month_all!E10="","",_ygl_month_all!E10)</f>
        <v/>
      </c>
      <c r="G16" s="74" t="str">
        <f>IF(_ygl_month_all!F10="","",_ygl_month_all!F10)</f>
        <v/>
      </c>
      <c r="H16" s="74" t="str">
        <f>IF(_ygl_month_all!G10="","",_ygl_month_all!G10)</f>
        <v/>
      </c>
      <c r="I16" s="75" t="str">
        <f>IF(_ygl_month_all!H10="","",_ygl_month_all!H10)</f>
        <v/>
      </c>
      <c r="J16" s="75" t="str">
        <f>IF(_ygl_month_all!I10="","",_ygl_month_all!I10)</f>
        <v/>
      </c>
      <c r="K16" s="75" t="str">
        <f>IF(_ygl_month_all!J10="","",_ygl_month_all!J10)</f>
        <v/>
      </c>
      <c r="L16" s="75" t="str">
        <f>IF(_ygl_month_all!K10="","",_ygl_month_all!K10)</f>
        <v/>
      </c>
      <c r="M16" s="75" t="str">
        <f>IF(_ygl_month_all!L10="","",_ygl_month_all!L10)</f>
        <v/>
      </c>
      <c r="N16" s="75" t="str">
        <f>IF(_ygl_month_all!M10="","",_ygl_month_all!M10)</f>
        <v/>
      </c>
      <c r="O16" s="73" t="str">
        <f>IF(_ygl_month_all!N10="","",_ygl_month_all!N10)</f>
        <v/>
      </c>
      <c r="P16" s="73" t="str">
        <f>IF(_ygl_month_all!O10="","",_ygl_month_all!O10)</f>
        <v/>
      </c>
      <c r="Q16" s="73" t="str">
        <f>IF(_ygl_month_all!P10="","",_ygl_month_all!P10)</f>
        <v/>
      </c>
      <c r="R16" s="73" t="str">
        <f>IF(_ygl_month_all!Q10="","",_ygl_month_all!Q10)</f>
        <v/>
      </c>
      <c r="S16" s="73" t="str">
        <f>IF(_ygl_month_all!R10="","",_ygl_month_all!R10)</f>
        <v/>
      </c>
      <c r="T16" s="73" t="str">
        <f>IF(_ygl_month_all!S10="","",_ygl_month_all!S10)</f>
        <v/>
      </c>
      <c r="U16" s="94" t="str">
        <f>IF(_ygl_month_all!T10="","",_ygl_month_all!T10)</f>
        <v/>
      </c>
      <c r="V16" s="73" t="str">
        <f>IF(_ygl_month_all!U10="","",_ygl_month_all!U10)</f>
        <v/>
      </c>
      <c r="W16" s="73" t="str">
        <f>IF(_ygl_month_all!V10="","",_ygl_month_all!V10)</f>
        <v/>
      </c>
      <c r="X16" s="73" t="str">
        <f>IF(_ygl_month_all!W10="","",_ygl_month_all!W10)</f>
        <v/>
      </c>
      <c r="Y16" s="73" t="str">
        <f>IF(_ygl_month_all!X10="","",_ygl_month_all!X10)</f>
        <v/>
      </c>
      <c r="Z16" s="73" t="str">
        <f>IF(_ygl_month_all!Y10="","",_ygl_month_all!Y10)</f>
        <v/>
      </c>
      <c r="AA16" s="37" t="e">
        <f t="shared" si="0"/>
        <v>#VALUE!</v>
      </c>
      <c r="AB16" s="37" t="e">
        <f t="shared" si="1"/>
        <v>#VALUE!</v>
      </c>
      <c r="AC16" s="37" t="e">
        <f t="shared" si="2"/>
        <v>#VALUE!</v>
      </c>
      <c r="AD16" s="37" t="e">
        <f t="shared" si="3"/>
        <v>#VALUE!</v>
      </c>
      <c r="AE16" s="37" t="e">
        <f t="shared" si="4"/>
        <v>#VALUE!</v>
      </c>
      <c r="AF16" s="71">
        <v>9</v>
      </c>
    </row>
    <row r="17" ht="19.5" customHeight="1" spans="2:32">
      <c r="B17" s="71" t="str">
        <f>IF(_ygl_month_all!A11="","",_ygl_month_all!A11)</f>
        <v/>
      </c>
      <c r="C17" s="71" t="str">
        <f>IF(_ygl_month_all!B11="","",_ygl_month_all!B11)</f>
        <v/>
      </c>
      <c r="D17" s="75" t="str">
        <f>IF(_ygl_month_all!C11="","",_ygl_month_all!C11)</f>
        <v/>
      </c>
      <c r="E17" s="75" t="str">
        <f>IF(_ygl_month_all!D11="","",_ygl_month_all!D11)</f>
        <v/>
      </c>
      <c r="F17" s="75" t="str">
        <f>IF(_ygl_month_all!E11="","",_ygl_month_all!E11)</f>
        <v/>
      </c>
      <c r="G17" s="75" t="str">
        <f>IF(_ygl_month_all!F11="","",_ygl_month_all!F11)</f>
        <v/>
      </c>
      <c r="H17" s="75" t="str">
        <f>IF(_ygl_month_all!G11="","",_ygl_month_all!G11)</f>
        <v/>
      </c>
      <c r="I17" s="73" t="str">
        <f>IF(_ygl_month_all!H11="","",_ygl_month_all!H11)</f>
        <v/>
      </c>
      <c r="J17" s="73" t="str">
        <f>IF(_ygl_month_all!I11="","",_ygl_month_all!I11)</f>
        <v/>
      </c>
      <c r="K17" s="73" t="str">
        <f>IF(_ygl_month_all!J11="","",_ygl_month_all!J11)</f>
        <v/>
      </c>
      <c r="L17" s="73" t="str">
        <f>IF(_ygl_month_all!K11="","",_ygl_month_all!K11)</f>
        <v/>
      </c>
      <c r="M17" s="73" t="str">
        <f>IF(_ygl_month_all!L11="","",_ygl_month_all!L11)</f>
        <v/>
      </c>
      <c r="N17" s="73" t="str">
        <f>IF(_ygl_month_all!M11="","",_ygl_month_all!M11)</f>
        <v/>
      </c>
      <c r="O17" s="75" t="str">
        <f>IF(_ygl_month_all!N11="","",_ygl_month_all!N11)</f>
        <v/>
      </c>
      <c r="P17" s="75" t="str">
        <f>IF(_ygl_month_all!O11="","",_ygl_month_all!O11)</f>
        <v/>
      </c>
      <c r="Q17" s="75" t="str">
        <f>IF(_ygl_month_all!P11="","",_ygl_month_all!P11)</f>
        <v/>
      </c>
      <c r="R17" s="75" t="str">
        <f>IF(_ygl_month_all!Q11="","",_ygl_month_all!Q11)</f>
        <v/>
      </c>
      <c r="S17" s="75" t="str">
        <f>IF(_ygl_month_all!R11="","",_ygl_month_all!R11)</f>
        <v/>
      </c>
      <c r="T17" s="75" t="str">
        <f>IF(_ygl_month_all!S11="","",_ygl_month_all!S11)</f>
        <v/>
      </c>
      <c r="U17" s="74" t="str">
        <f>IF(_ygl_month_all!T11="","",_ygl_month_all!T11)</f>
        <v/>
      </c>
      <c r="V17" s="74" t="str">
        <f>IF(_ygl_month_all!U11="","",_ygl_month_all!U11)</f>
        <v/>
      </c>
      <c r="W17" s="74" t="str">
        <f>IF(_ygl_month_all!V11="","",_ygl_month_all!V11)</f>
        <v/>
      </c>
      <c r="X17" s="74" t="str">
        <f>IF(_ygl_month_all!W11="","",_ygl_month_all!W11)</f>
        <v/>
      </c>
      <c r="Y17" s="74" t="str">
        <f>IF(_ygl_month_all!X11="","",_ygl_month_all!X11)</f>
        <v/>
      </c>
      <c r="Z17" s="74" t="str">
        <f>IF(_ygl_month_all!Y11="","",_ygl_month_all!Y11)</f>
        <v/>
      </c>
      <c r="AA17" s="37" t="e">
        <f t="shared" si="0"/>
        <v>#VALUE!</v>
      </c>
      <c r="AB17" s="37" t="e">
        <f t="shared" si="1"/>
        <v>#VALUE!</v>
      </c>
      <c r="AC17" s="37" t="e">
        <f t="shared" si="2"/>
        <v>#VALUE!</v>
      </c>
      <c r="AD17" s="37" t="e">
        <f t="shared" si="3"/>
        <v>#VALUE!</v>
      </c>
      <c r="AE17" s="37" t="e">
        <f t="shared" si="4"/>
        <v>#VALUE!</v>
      </c>
      <c r="AF17" s="71">
        <v>10</v>
      </c>
    </row>
    <row r="18" ht="19.5" customHeight="1" spans="2:32">
      <c r="B18" s="71" t="str">
        <f>IF(_ygl_month_all!A12="","",_ygl_month_all!A12)</f>
        <v/>
      </c>
      <c r="C18" s="71" t="str">
        <f>IF(_ygl_month_all!B12="","",_ygl_month_all!B12)</f>
        <v/>
      </c>
      <c r="D18" s="75" t="str">
        <f>IF(_ygl_month_all!C12="","",_ygl_month_all!C12)</f>
        <v/>
      </c>
      <c r="E18" s="75" t="str">
        <f>IF(_ygl_month_all!D12="","",_ygl_month_all!D12)</f>
        <v/>
      </c>
      <c r="F18" s="75" t="str">
        <f>IF(_ygl_month_all!E12="","",_ygl_month_all!E12)</f>
        <v/>
      </c>
      <c r="G18" s="75" t="str">
        <f>IF(_ygl_month_all!F12="","",_ygl_month_all!F12)</f>
        <v/>
      </c>
      <c r="H18" s="75" t="str">
        <f>IF(_ygl_month_all!G12="","",_ygl_month_all!G12)</f>
        <v/>
      </c>
      <c r="I18" s="73" t="str">
        <f>IF(_ygl_month_all!H12="","",_ygl_month_all!H12)</f>
        <v/>
      </c>
      <c r="J18" s="73" t="str">
        <f>IF(_ygl_month_all!I12="","",_ygl_month_all!I12)</f>
        <v/>
      </c>
      <c r="K18" s="73" t="str">
        <f>IF(_ygl_month_all!J12="","",_ygl_month_all!J12)</f>
        <v/>
      </c>
      <c r="L18" s="73" t="str">
        <f>IF(_ygl_month_all!K12="","",_ygl_month_all!K12)</f>
        <v/>
      </c>
      <c r="M18" s="73" t="str">
        <f>IF(_ygl_month_all!L12="","",_ygl_month_all!L12)</f>
        <v/>
      </c>
      <c r="N18" s="73" t="str">
        <f>IF(_ygl_month_all!M12="","",_ygl_month_all!M12)</f>
        <v/>
      </c>
      <c r="O18" s="75" t="str">
        <f>IF(_ygl_month_all!N12="","",_ygl_month_all!N12)</f>
        <v/>
      </c>
      <c r="P18" s="75" t="str">
        <f>IF(_ygl_month_all!O12="","",_ygl_month_all!O12)</f>
        <v/>
      </c>
      <c r="Q18" s="75" t="str">
        <f>IF(_ygl_month_all!P12="","",_ygl_month_all!P12)</f>
        <v/>
      </c>
      <c r="R18" s="75" t="str">
        <f>IF(_ygl_month_all!Q12="","",_ygl_month_all!Q12)</f>
        <v/>
      </c>
      <c r="S18" s="75" t="str">
        <f>IF(_ygl_month_all!R12="","",_ygl_month_all!R12)</f>
        <v/>
      </c>
      <c r="T18" s="75" t="str">
        <f>IF(_ygl_month_all!S12="","",_ygl_month_all!S12)</f>
        <v/>
      </c>
      <c r="U18" s="74" t="str">
        <f>IF(_ygl_month_all!T12="","",_ygl_month_all!T12)</f>
        <v/>
      </c>
      <c r="V18" s="74" t="str">
        <f>IF(_ygl_month_all!U12="","",_ygl_month_all!U12)</f>
        <v/>
      </c>
      <c r="W18" s="74" t="str">
        <f>IF(_ygl_month_all!V12="","",_ygl_month_all!V12)</f>
        <v/>
      </c>
      <c r="X18" s="74" t="str">
        <f>IF(_ygl_month_all!W12="","",_ygl_month_all!W12)</f>
        <v/>
      </c>
      <c r="Y18" s="74" t="str">
        <f>IF(_ygl_month_all!X12="","",_ygl_month_all!X12)</f>
        <v/>
      </c>
      <c r="Z18" s="74" t="str">
        <f>IF(_ygl_month_all!Y12="","",_ygl_month_all!Y12)</f>
        <v/>
      </c>
      <c r="AA18" s="37" t="e">
        <f t="shared" si="0"/>
        <v>#VALUE!</v>
      </c>
      <c r="AB18" s="37" t="e">
        <f t="shared" si="1"/>
        <v>#VALUE!</v>
      </c>
      <c r="AC18" s="37" t="e">
        <f t="shared" si="2"/>
        <v>#VALUE!</v>
      </c>
      <c r="AD18" s="37" t="e">
        <f t="shared" si="3"/>
        <v>#VALUE!</v>
      </c>
      <c r="AE18" s="37" t="e">
        <f t="shared" si="4"/>
        <v>#VALUE!</v>
      </c>
      <c r="AF18" s="71">
        <v>11</v>
      </c>
    </row>
    <row r="19" ht="19.5" customHeight="1" spans="2:32">
      <c r="B19" s="71" t="str">
        <f>IF(_ygl_month_all!A13="","",_ygl_month_all!A13)</f>
        <v/>
      </c>
      <c r="C19" s="71" t="str">
        <f>IF(_ygl_month_all!B13="","",_ygl_month_all!B13)</f>
        <v/>
      </c>
      <c r="D19" s="73" t="str">
        <f>IF(_ygl_month_all!C13="","",_ygl_month_all!C13)</f>
        <v/>
      </c>
      <c r="E19" s="73" t="str">
        <f>IF(_ygl_month_all!D13="","",_ygl_month_all!D13)</f>
        <v/>
      </c>
      <c r="F19" s="73" t="str">
        <f>IF(_ygl_month_all!E13="","",_ygl_month_all!E13)</f>
        <v/>
      </c>
      <c r="G19" s="73" t="str">
        <f>IF(_ygl_month_all!F13="","",_ygl_month_all!F13)</f>
        <v/>
      </c>
      <c r="H19" s="73" t="str">
        <f>IF(_ygl_month_all!G13="","",_ygl_month_all!G13)</f>
        <v/>
      </c>
      <c r="I19" s="73" t="str">
        <f>IF(_ygl_month_all!H13="","",_ygl_month_all!H13)</f>
        <v/>
      </c>
      <c r="J19" s="73" t="str">
        <f>IF(_ygl_month_all!I13="","",_ygl_month_all!I13)</f>
        <v/>
      </c>
      <c r="K19" s="73" t="str">
        <f>IF(_ygl_month_all!J13="","",_ygl_month_all!J13)</f>
        <v/>
      </c>
      <c r="L19" s="73" t="str">
        <f>IF(_ygl_month_all!K13="","",_ygl_month_all!K13)</f>
        <v/>
      </c>
      <c r="M19" s="73" t="str">
        <f>IF(_ygl_month_all!L13="","",_ygl_month_all!L13)</f>
        <v/>
      </c>
      <c r="N19" s="73" t="str">
        <f>IF(_ygl_month_all!M13="","",_ygl_month_all!M13)</f>
        <v/>
      </c>
      <c r="O19" s="74" t="str">
        <f>IF(_ygl_month_all!N13="","",_ygl_month_all!N13)</f>
        <v/>
      </c>
      <c r="P19" s="74" t="str">
        <f>IF(_ygl_month_all!O13="","",_ygl_month_all!O13)</f>
        <v/>
      </c>
      <c r="Q19" s="74" t="str">
        <f>IF(_ygl_month_all!P13="","",_ygl_month_all!P13)</f>
        <v/>
      </c>
      <c r="R19" s="74" t="str">
        <f>IF(_ygl_month_all!Q13="","",_ygl_month_all!Q13)</f>
        <v/>
      </c>
      <c r="S19" s="74" t="str">
        <f>IF(_ygl_month_all!R13="","",_ygl_month_all!R13)</f>
        <v/>
      </c>
      <c r="T19" s="74" t="str">
        <f>IF(_ygl_month_all!S13="","",_ygl_month_all!S13)</f>
        <v/>
      </c>
      <c r="U19" s="73" t="str">
        <f>IF(_ygl_month_all!T13="","",_ygl_month_all!T13)</f>
        <v/>
      </c>
      <c r="V19" s="73" t="str">
        <f>IF(_ygl_month_all!U13="","",_ygl_month_all!U13)</f>
        <v/>
      </c>
      <c r="W19" s="73" t="str">
        <f>IF(_ygl_month_all!V13="","",_ygl_month_all!V13)</f>
        <v/>
      </c>
      <c r="X19" s="73" t="str">
        <f>IF(_ygl_month_all!W13="","",_ygl_month_all!W13)</f>
        <v/>
      </c>
      <c r="Y19" s="73" t="str">
        <f>IF(_ygl_month_all!X13="","",_ygl_month_all!X13)</f>
        <v/>
      </c>
      <c r="Z19" s="73" t="str">
        <f>IF(_ygl_month_all!Y13="","",_ygl_month_all!Y13)</f>
        <v/>
      </c>
      <c r="AA19" s="37" t="e">
        <f t="shared" si="0"/>
        <v>#VALUE!</v>
      </c>
      <c r="AB19" s="37" t="e">
        <f t="shared" si="1"/>
        <v>#VALUE!</v>
      </c>
      <c r="AC19" s="37" t="e">
        <f t="shared" si="2"/>
        <v>#VALUE!</v>
      </c>
      <c r="AD19" s="37" t="e">
        <f t="shared" si="3"/>
        <v>#VALUE!</v>
      </c>
      <c r="AE19" s="37" t="e">
        <f t="shared" si="4"/>
        <v>#VALUE!</v>
      </c>
      <c r="AF19" s="71">
        <v>12</v>
      </c>
    </row>
    <row r="20" ht="19.5" customHeight="1" spans="2:32">
      <c r="B20" s="71" t="str">
        <f>IF(_ygl_month_all!A14="","",_ygl_month_all!A14)</f>
        <v/>
      </c>
      <c r="C20" s="71" t="str">
        <f>IF(_ygl_month_all!B14="","",_ygl_month_all!B14)</f>
        <v/>
      </c>
      <c r="D20" s="73" t="str">
        <f>IF(_ygl_month_all!C14="","",_ygl_month_all!C14)</f>
        <v/>
      </c>
      <c r="E20" s="73" t="str">
        <f>IF(_ygl_month_all!D14="","",_ygl_month_all!D14)</f>
        <v/>
      </c>
      <c r="F20" s="73" t="str">
        <f>IF(_ygl_month_all!E14="","",_ygl_month_all!E14)</f>
        <v/>
      </c>
      <c r="G20" s="73" t="str">
        <f>IF(_ygl_month_all!F14="","",_ygl_month_all!F14)</f>
        <v/>
      </c>
      <c r="H20" s="73" t="str">
        <f>IF(_ygl_month_all!G14="","",_ygl_month_all!G14)</f>
        <v/>
      </c>
      <c r="I20" s="73" t="str">
        <f>IF(_ygl_month_all!H14="","",_ygl_month_all!H14)</f>
        <v/>
      </c>
      <c r="J20" s="73" t="str">
        <f>IF(_ygl_month_all!I14="","",_ygl_month_all!I14)</f>
        <v/>
      </c>
      <c r="K20" s="73" t="str">
        <f>IF(_ygl_month_all!J14="","",_ygl_month_all!J14)</f>
        <v/>
      </c>
      <c r="L20" s="73" t="str">
        <f>IF(_ygl_month_all!K14="","",_ygl_month_all!K14)</f>
        <v/>
      </c>
      <c r="M20" s="73" t="str">
        <f>IF(_ygl_month_all!L14="","",_ygl_month_all!L14)</f>
        <v/>
      </c>
      <c r="N20" s="73" t="str">
        <f>IF(_ygl_month_all!M14="","",_ygl_month_all!M14)</f>
        <v/>
      </c>
      <c r="O20" s="74" t="str">
        <f>IF(_ygl_month_all!N14="","",_ygl_month_all!N14)</f>
        <v/>
      </c>
      <c r="P20" s="74" t="str">
        <f>IF(_ygl_month_all!O14="","",_ygl_month_all!O14)</f>
        <v/>
      </c>
      <c r="Q20" s="74" t="str">
        <f>IF(_ygl_month_all!P14="","",_ygl_month_all!P14)</f>
        <v/>
      </c>
      <c r="R20" s="74" t="str">
        <f>IF(_ygl_month_all!Q14="","",_ygl_month_all!Q14)</f>
        <v/>
      </c>
      <c r="S20" s="74" t="str">
        <f>IF(_ygl_month_all!R14="","",_ygl_month_all!R14)</f>
        <v/>
      </c>
      <c r="T20" s="74" t="str">
        <f>IF(_ygl_month_all!S14="","",_ygl_month_all!S14)</f>
        <v/>
      </c>
      <c r="U20" s="73" t="str">
        <f>IF(_ygl_month_all!T14="","",_ygl_month_all!T14)</f>
        <v/>
      </c>
      <c r="V20" s="73" t="str">
        <f>IF(_ygl_month_all!U14="","",_ygl_month_all!U14)</f>
        <v/>
      </c>
      <c r="W20" s="73" t="str">
        <f>IF(_ygl_month_all!V14="","",_ygl_month_all!V14)</f>
        <v/>
      </c>
      <c r="X20" s="73" t="str">
        <f>IF(_ygl_month_all!W14="","",_ygl_month_all!W14)</f>
        <v/>
      </c>
      <c r="Y20" s="73" t="str">
        <f>IF(_ygl_month_all!X14="","",_ygl_month_all!X14)</f>
        <v/>
      </c>
      <c r="Z20" s="73" t="str">
        <f>IF(_ygl_month_all!Y14="","",_ygl_month_all!Y14)</f>
        <v/>
      </c>
      <c r="AA20" s="37" t="e">
        <f t="shared" si="0"/>
        <v>#VALUE!</v>
      </c>
      <c r="AB20" s="37" t="e">
        <f t="shared" si="1"/>
        <v>#VALUE!</v>
      </c>
      <c r="AC20" s="37" t="e">
        <f t="shared" si="2"/>
        <v>#VALUE!</v>
      </c>
      <c r="AD20" s="37" t="e">
        <f t="shared" si="3"/>
        <v>#VALUE!</v>
      </c>
      <c r="AE20" s="37" t="e">
        <f t="shared" si="4"/>
        <v>#VALUE!</v>
      </c>
      <c r="AF20" s="71">
        <v>13</v>
      </c>
    </row>
    <row r="21" ht="19.5" customHeight="1" spans="2:32">
      <c r="B21" s="71" t="str">
        <f>IF(_ygl_month_all!A15="","",_ygl_month_all!A15)</f>
        <v/>
      </c>
      <c r="C21" s="71" t="str">
        <f>IF(_ygl_month_all!B15="","",_ygl_month_all!B15)</f>
        <v/>
      </c>
      <c r="D21" s="73" t="str">
        <f>IF(_ygl_month_all!C15="","",_ygl_month_all!C15)</f>
        <v/>
      </c>
      <c r="E21" s="73" t="str">
        <f>IF(_ygl_month_all!D15="","",_ygl_month_all!D15)</f>
        <v/>
      </c>
      <c r="F21" s="73" t="str">
        <f>IF(_ygl_month_all!E15="","",_ygl_month_all!E15)</f>
        <v/>
      </c>
      <c r="G21" s="73" t="str">
        <f>IF(_ygl_month_all!F15="","",_ygl_month_all!F15)</f>
        <v/>
      </c>
      <c r="H21" s="73" t="str">
        <f>IF(_ygl_month_all!G15="","",_ygl_month_all!G15)</f>
        <v/>
      </c>
      <c r="I21" s="74" t="str">
        <f>IF(_ygl_month_all!H15="","",_ygl_month_all!H15)</f>
        <v/>
      </c>
      <c r="J21" s="74" t="str">
        <f>IF(_ygl_month_all!I15="","",_ygl_month_all!I15)</f>
        <v/>
      </c>
      <c r="K21" s="74" t="str">
        <f>IF(_ygl_month_all!J15="","",_ygl_month_all!J15)</f>
        <v/>
      </c>
      <c r="L21" s="74" t="str">
        <f>IF(_ygl_month_all!K15="","",_ygl_month_all!K15)</f>
        <v/>
      </c>
      <c r="M21" s="74" t="str">
        <f>IF(_ygl_month_all!L15="","",_ygl_month_all!L15)</f>
        <v/>
      </c>
      <c r="N21" s="74" t="str">
        <f>IF(_ygl_month_all!M15="","",_ygl_month_all!M15)</f>
        <v/>
      </c>
      <c r="O21" s="73" t="str">
        <f>IF(_ygl_month_all!N15="","",_ygl_month_all!N15)</f>
        <v/>
      </c>
      <c r="P21" s="73" t="str">
        <f>IF(_ygl_month_all!O15="","",_ygl_month_all!O15)</f>
        <v/>
      </c>
      <c r="Q21" s="73" t="str">
        <f>IF(_ygl_month_all!P15="","",_ygl_month_all!P15)</f>
        <v/>
      </c>
      <c r="R21" s="73" t="str">
        <f>IF(_ygl_month_all!Q15="","",_ygl_month_all!Q15)</f>
        <v/>
      </c>
      <c r="S21" s="73" t="str">
        <f>IF(_ygl_month_all!R15="","",_ygl_month_all!R15)</f>
        <v/>
      </c>
      <c r="T21" s="73" t="str">
        <f>IF(_ygl_month_all!S15="","",_ygl_month_all!S15)</f>
        <v/>
      </c>
      <c r="U21" s="73" t="str">
        <f>IF(_ygl_month_all!T15="","",_ygl_month_all!T15)</f>
        <v/>
      </c>
      <c r="V21" s="73" t="str">
        <f>IF(_ygl_month_all!U15="","",_ygl_month_all!U15)</f>
        <v/>
      </c>
      <c r="W21" s="73" t="str">
        <f>IF(_ygl_month_all!V15="","",_ygl_month_all!V15)</f>
        <v/>
      </c>
      <c r="X21" s="73" t="str">
        <f>IF(_ygl_month_all!W15="","",_ygl_month_all!W15)</f>
        <v/>
      </c>
      <c r="Y21" s="73" t="str">
        <f>IF(_ygl_month_all!X15="","",_ygl_month_all!X15)</f>
        <v/>
      </c>
      <c r="Z21" s="73" t="str">
        <f>IF(_ygl_month_all!Y15="","",_ygl_month_all!Y15)</f>
        <v/>
      </c>
      <c r="AA21" s="37" t="e">
        <f t="shared" si="0"/>
        <v>#VALUE!</v>
      </c>
      <c r="AB21" s="37" t="e">
        <f t="shared" si="1"/>
        <v>#VALUE!</v>
      </c>
      <c r="AC21" s="37" t="e">
        <f t="shared" si="2"/>
        <v>#VALUE!</v>
      </c>
      <c r="AD21" s="37" t="e">
        <f t="shared" si="3"/>
        <v>#VALUE!</v>
      </c>
      <c r="AE21" s="37" t="e">
        <f t="shared" si="4"/>
        <v>#VALUE!</v>
      </c>
      <c r="AF21" s="71">
        <v>14</v>
      </c>
    </row>
    <row r="22" ht="19.5" customHeight="1" spans="2:32">
      <c r="B22" s="71" t="str">
        <f>IF(_ygl_month_all!A16="","",_ygl_month_all!A16)</f>
        <v/>
      </c>
      <c r="C22" s="73" t="str">
        <f>IF(_ygl_month_all!B16="","",_ygl_month_all!B16)</f>
        <v/>
      </c>
      <c r="D22" s="73" t="str">
        <f>IF(_ygl_month_all!C16="","",_ygl_month_all!C16)</f>
        <v/>
      </c>
      <c r="E22" s="73" t="str">
        <f>IF(_ygl_month_all!D16="","",_ygl_month_all!D16)</f>
        <v/>
      </c>
      <c r="F22" s="73" t="str">
        <f>IF(_ygl_month_all!E16="","",_ygl_month_all!E16)</f>
        <v/>
      </c>
      <c r="G22" s="73" t="str">
        <f>IF(_ygl_month_all!F16="","",_ygl_month_all!F16)</f>
        <v/>
      </c>
      <c r="H22" s="73" t="str">
        <f>IF(_ygl_month_all!G16="","",_ygl_month_all!G16)</f>
        <v/>
      </c>
      <c r="I22" s="74" t="str">
        <f>IF(_ygl_month_all!H16="","",_ygl_month_all!H16)</f>
        <v/>
      </c>
      <c r="J22" s="74" t="str">
        <f>IF(_ygl_month_all!I16="","",_ygl_month_all!I16)</f>
        <v/>
      </c>
      <c r="K22" s="74" t="str">
        <f>IF(_ygl_month_all!J16="","",_ygl_month_all!J16)</f>
        <v/>
      </c>
      <c r="L22" s="74" t="str">
        <f>IF(_ygl_month_all!K16="","",_ygl_month_all!K16)</f>
        <v/>
      </c>
      <c r="M22" s="74" t="str">
        <f>IF(_ygl_month_all!L16="","",_ygl_month_all!L16)</f>
        <v/>
      </c>
      <c r="N22" s="74" t="str">
        <f>IF(_ygl_month_all!M16="","",_ygl_month_all!M16)</f>
        <v/>
      </c>
      <c r="O22" s="73" t="str">
        <f>IF(_ygl_month_all!N16="","",_ygl_month_all!N16)</f>
        <v/>
      </c>
      <c r="P22" s="73" t="str">
        <f>IF(_ygl_month_all!O16="","",_ygl_month_all!O16)</f>
        <v/>
      </c>
      <c r="Q22" s="73" t="str">
        <f>IF(_ygl_month_all!P16="","",_ygl_month_all!P16)</f>
        <v/>
      </c>
      <c r="R22" s="73" t="str">
        <f>IF(_ygl_month_all!Q16="","",_ygl_month_all!Q16)</f>
        <v/>
      </c>
      <c r="S22" s="73" t="str">
        <f>IF(_ygl_month_all!R16="","",_ygl_month_all!R16)</f>
        <v/>
      </c>
      <c r="T22" s="73" t="str">
        <f>IF(_ygl_month_all!S16="","",_ygl_month_all!S16)</f>
        <v/>
      </c>
      <c r="U22" s="73" t="str">
        <f>IF(_ygl_month_all!T16="","",_ygl_month_all!T16)</f>
        <v/>
      </c>
      <c r="V22" s="73" t="str">
        <f>IF(_ygl_month_all!U16="","",_ygl_month_all!U16)</f>
        <v/>
      </c>
      <c r="W22" s="73" t="str">
        <f>IF(_ygl_month_all!V16="","",_ygl_month_all!V16)</f>
        <v/>
      </c>
      <c r="X22" s="73" t="str">
        <f>IF(_ygl_month_all!W16="","",_ygl_month_all!W16)</f>
        <v/>
      </c>
      <c r="Y22" s="73" t="str">
        <f>IF(_ygl_month_all!X16="","",_ygl_month_all!X16)</f>
        <v/>
      </c>
      <c r="Z22" s="73" t="str">
        <f>IF(_ygl_month_all!Y16="","",_ygl_month_all!Y16)</f>
        <v/>
      </c>
      <c r="AA22" s="37" t="e">
        <f t="shared" si="0"/>
        <v>#VALUE!</v>
      </c>
      <c r="AB22" s="37" t="e">
        <f t="shared" si="1"/>
        <v>#VALUE!</v>
      </c>
      <c r="AC22" s="37" t="e">
        <f t="shared" si="2"/>
        <v>#VALUE!</v>
      </c>
      <c r="AD22" s="37" t="e">
        <f t="shared" si="3"/>
        <v>#VALUE!</v>
      </c>
      <c r="AE22" s="37" t="e">
        <f t="shared" si="4"/>
        <v>#VALUE!</v>
      </c>
      <c r="AF22" s="71">
        <v>15</v>
      </c>
    </row>
    <row r="23" ht="19.5" customHeight="1" spans="2:32">
      <c r="B23" s="71" t="str">
        <f>IF(_ygl_month_all!A17="","",_ygl_month_all!A17)</f>
        <v/>
      </c>
      <c r="C23" s="74" t="str">
        <f>IF(_ygl_month_all!B17="","",_ygl_month_all!B17)</f>
        <v/>
      </c>
      <c r="D23" s="74" t="str">
        <f>IF(_ygl_month_all!C17="","",_ygl_month_all!C17)</f>
        <v/>
      </c>
      <c r="E23" s="74" t="str">
        <f>IF(_ygl_month_all!D17="","",_ygl_month_all!D17)</f>
        <v/>
      </c>
      <c r="F23" s="74" t="str">
        <f>IF(_ygl_month_all!E17="","",_ygl_month_all!E17)</f>
        <v/>
      </c>
      <c r="G23" s="74" t="str">
        <f>IF(_ygl_month_all!F17="","",_ygl_month_all!F17)</f>
        <v/>
      </c>
      <c r="H23" s="74" t="str">
        <f>IF(_ygl_month_all!G17="","",_ygl_month_all!G17)</f>
        <v/>
      </c>
      <c r="I23" s="75" t="str">
        <f>IF(_ygl_month_all!H17="","",_ygl_month_all!H17)</f>
        <v/>
      </c>
      <c r="J23" s="75" t="str">
        <f>IF(_ygl_month_all!I17="","",_ygl_month_all!I17)</f>
        <v/>
      </c>
      <c r="K23" s="75" t="str">
        <f>IF(_ygl_month_all!J17="","",_ygl_month_all!J17)</f>
        <v/>
      </c>
      <c r="L23" s="75" t="str">
        <f>IF(_ygl_month_all!K17="","",_ygl_month_all!K17)</f>
        <v/>
      </c>
      <c r="M23" s="75" t="str">
        <f>IF(_ygl_month_all!L17="","",_ygl_month_all!L17)</f>
        <v/>
      </c>
      <c r="N23" s="75" t="str">
        <f>IF(_ygl_month_all!M17="","",_ygl_month_all!M17)</f>
        <v/>
      </c>
      <c r="O23" s="73" t="str">
        <f>IF(_ygl_month_all!N17="","",_ygl_month_all!N17)</f>
        <v/>
      </c>
      <c r="P23" s="73" t="str">
        <f>IF(_ygl_month_all!O17="","",_ygl_month_all!O17)</f>
        <v/>
      </c>
      <c r="Q23" s="73" t="str">
        <f>IF(_ygl_month_all!P17="","",_ygl_month_all!P17)</f>
        <v/>
      </c>
      <c r="R23" s="73" t="str">
        <f>IF(_ygl_month_all!Q17="","",_ygl_month_all!Q17)</f>
        <v/>
      </c>
      <c r="S23" s="73" t="str">
        <f>IF(_ygl_month_all!R17="","",_ygl_month_all!R17)</f>
        <v/>
      </c>
      <c r="T23" s="73" t="str">
        <f>IF(_ygl_month_all!S17="","",_ygl_month_all!S17)</f>
        <v/>
      </c>
      <c r="U23" s="73" t="str">
        <f>IF(_ygl_month_all!T17="","",_ygl_month_all!T17)</f>
        <v/>
      </c>
      <c r="V23" s="73" t="str">
        <f>IF(_ygl_month_all!U17="","",_ygl_month_all!U17)</f>
        <v/>
      </c>
      <c r="W23" s="73" t="str">
        <f>IF(_ygl_month_all!V17="","",_ygl_month_all!V17)</f>
        <v/>
      </c>
      <c r="X23" s="73" t="str">
        <f>IF(_ygl_month_all!W17="","",_ygl_month_all!W17)</f>
        <v/>
      </c>
      <c r="Y23" s="73" t="str">
        <f>IF(_ygl_month_all!X17="","",_ygl_month_all!X17)</f>
        <v/>
      </c>
      <c r="Z23" s="73" t="str">
        <f>IF(_ygl_month_all!Y17="","",_ygl_month_all!Y17)</f>
        <v/>
      </c>
      <c r="AA23" s="37" t="e">
        <f t="shared" si="0"/>
        <v>#VALUE!</v>
      </c>
      <c r="AB23" s="37" t="e">
        <f t="shared" si="1"/>
        <v>#VALUE!</v>
      </c>
      <c r="AC23" s="37" t="e">
        <f t="shared" si="2"/>
        <v>#VALUE!</v>
      </c>
      <c r="AD23" s="37" t="e">
        <f t="shared" si="3"/>
        <v>#VALUE!</v>
      </c>
      <c r="AE23" s="37" t="e">
        <f t="shared" si="4"/>
        <v>#VALUE!</v>
      </c>
      <c r="AF23" s="71">
        <v>16</v>
      </c>
    </row>
    <row r="24" ht="19.5" customHeight="1" spans="2:32">
      <c r="B24" s="71" t="str">
        <f>IF(_ygl_month_all!A18="","",_ygl_month_all!A18)</f>
        <v/>
      </c>
      <c r="C24" s="74" t="str">
        <f>IF(_ygl_month_all!B18="","",_ygl_month_all!B18)</f>
        <v/>
      </c>
      <c r="D24" s="74" t="str">
        <f>IF(_ygl_month_all!C18="","",_ygl_month_all!C18)</f>
        <v/>
      </c>
      <c r="E24" s="74" t="str">
        <f>IF(_ygl_month_all!D18="","",_ygl_month_all!D18)</f>
        <v/>
      </c>
      <c r="F24" s="74" t="str">
        <f>IF(_ygl_month_all!E18="","",_ygl_month_all!E18)</f>
        <v/>
      </c>
      <c r="G24" s="74" t="str">
        <f>IF(_ygl_month_all!F18="","",_ygl_month_all!F18)</f>
        <v/>
      </c>
      <c r="H24" s="74" t="str">
        <f>IF(_ygl_month_all!G18="","",_ygl_month_all!G18)</f>
        <v/>
      </c>
      <c r="I24" s="75" t="str">
        <f>IF(_ygl_month_all!H18="","",_ygl_month_all!H18)</f>
        <v/>
      </c>
      <c r="J24" s="75" t="str">
        <f>IF(_ygl_month_all!I18="","",_ygl_month_all!I18)</f>
        <v/>
      </c>
      <c r="K24" s="75" t="str">
        <f>IF(_ygl_month_all!J18="","",_ygl_month_all!J18)</f>
        <v/>
      </c>
      <c r="L24" s="75" t="str">
        <f>IF(_ygl_month_all!K18="","",_ygl_month_all!K18)</f>
        <v/>
      </c>
      <c r="M24" s="75" t="str">
        <f>IF(_ygl_month_all!L18="","",_ygl_month_all!L18)</f>
        <v/>
      </c>
      <c r="N24" s="75" t="str">
        <f>IF(_ygl_month_all!M18="","",_ygl_month_all!M18)</f>
        <v/>
      </c>
      <c r="O24" s="73" t="str">
        <f>IF(_ygl_month_all!N18="","",_ygl_month_all!N18)</f>
        <v/>
      </c>
      <c r="P24" s="73" t="str">
        <f>IF(_ygl_month_all!O18="","",_ygl_month_all!O18)</f>
        <v/>
      </c>
      <c r="Q24" s="73" t="str">
        <f>IF(_ygl_month_all!P18="","",_ygl_month_all!P18)</f>
        <v/>
      </c>
      <c r="R24" s="73" t="str">
        <f>IF(_ygl_month_all!Q18="","",_ygl_month_all!Q18)</f>
        <v/>
      </c>
      <c r="S24" s="73" t="str">
        <f>IF(_ygl_month_all!R18="","",_ygl_month_all!R18)</f>
        <v/>
      </c>
      <c r="T24" s="73" t="str">
        <f>IF(_ygl_month_all!S18="","",_ygl_month_all!S18)</f>
        <v/>
      </c>
      <c r="U24" s="94" t="str">
        <f>IF(_ygl_month_all!T18="","",_ygl_month_all!T18)</f>
        <v/>
      </c>
      <c r="V24" s="73" t="str">
        <f>IF(_ygl_month_all!U18="","",_ygl_month_all!U18)</f>
        <v/>
      </c>
      <c r="W24" s="73" t="str">
        <f>IF(_ygl_month_all!V18="","",_ygl_month_all!V18)</f>
        <v/>
      </c>
      <c r="X24" s="73" t="str">
        <f>IF(_ygl_month_all!W18="","",_ygl_month_all!W18)</f>
        <v/>
      </c>
      <c r="Y24" s="73" t="str">
        <f>IF(_ygl_month_all!X18="","",_ygl_month_all!X18)</f>
        <v/>
      </c>
      <c r="Z24" s="73" t="str">
        <f>IF(_ygl_month_all!Y18="","",_ygl_month_all!Y18)</f>
        <v/>
      </c>
      <c r="AA24" s="37" t="e">
        <f t="shared" si="0"/>
        <v>#VALUE!</v>
      </c>
      <c r="AB24" s="37" t="e">
        <f t="shared" si="1"/>
        <v>#VALUE!</v>
      </c>
      <c r="AC24" s="37" t="e">
        <f t="shared" si="2"/>
        <v>#VALUE!</v>
      </c>
      <c r="AD24" s="37" t="e">
        <f t="shared" si="3"/>
        <v>#VALUE!</v>
      </c>
      <c r="AE24" s="37" t="e">
        <f t="shared" si="4"/>
        <v>#VALUE!</v>
      </c>
      <c r="AF24" s="71">
        <v>17</v>
      </c>
    </row>
    <row r="25" ht="19.5" customHeight="1" spans="2:32">
      <c r="B25" s="71" t="str">
        <f>IF(_ygl_month_all!A19="","",_ygl_month_all!A19)</f>
        <v/>
      </c>
      <c r="C25" s="71" t="str">
        <f>IF(_ygl_month_all!B19="","",_ygl_month_all!B19)</f>
        <v/>
      </c>
      <c r="D25" s="75" t="str">
        <f>IF(_ygl_month_all!C19="","",_ygl_month_all!C19)</f>
        <v/>
      </c>
      <c r="E25" s="75" t="str">
        <f>IF(_ygl_month_all!D19="","",_ygl_month_all!D19)</f>
        <v/>
      </c>
      <c r="F25" s="75" t="str">
        <f>IF(_ygl_month_all!E19="","",_ygl_month_all!E19)</f>
        <v/>
      </c>
      <c r="G25" s="75" t="str">
        <f>IF(_ygl_month_all!F19="","",_ygl_month_all!F19)</f>
        <v/>
      </c>
      <c r="H25" s="75" t="str">
        <f>IF(_ygl_month_all!G19="","",_ygl_month_all!G19)</f>
        <v/>
      </c>
      <c r="I25" s="73" t="str">
        <f>IF(_ygl_month_all!H19="","",_ygl_month_all!H19)</f>
        <v/>
      </c>
      <c r="J25" s="73" t="str">
        <f>IF(_ygl_month_all!I19="","",_ygl_month_all!I19)</f>
        <v/>
      </c>
      <c r="K25" s="73" t="str">
        <f>IF(_ygl_month_all!J19="","",_ygl_month_all!J19)</f>
        <v/>
      </c>
      <c r="L25" s="73" t="str">
        <f>IF(_ygl_month_all!K19="","",_ygl_month_all!K19)</f>
        <v/>
      </c>
      <c r="M25" s="73" t="str">
        <f>IF(_ygl_month_all!L19="","",_ygl_month_all!L19)</f>
        <v/>
      </c>
      <c r="N25" s="73" t="str">
        <f>IF(_ygl_month_all!M19="","",_ygl_month_all!M19)</f>
        <v/>
      </c>
      <c r="O25" s="75" t="str">
        <f>IF(_ygl_month_all!N19="","",_ygl_month_all!N19)</f>
        <v/>
      </c>
      <c r="P25" s="75" t="str">
        <f>IF(_ygl_month_all!O19="","",_ygl_month_all!O19)</f>
        <v/>
      </c>
      <c r="Q25" s="75" t="str">
        <f>IF(_ygl_month_all!P19="","",_ygl_month_all!P19)</f>
        <v/>
      </c>
      <c r="R25" s="75" t="str">
        <f>IF(_ygl_month_all!Q19="","",_ygl_month_all!Q19)</f>
        <v/>
      </c>
      <c r="S25" s="75" t="str">
        <f>IF(_ygl_month_all!R19="","",_ygl_month_all!R19)</f>
        <v/>
      </c>
      <c r="T25" s="75" t="str">
        <f>IF(_ygl_month_all!S19="","",_ygl_month_all!S19)</f>
        <v/>
      </c>
      <c r="U25" s="74" t="str">
        <f>IF(_ygl_month_all!T19="","",_ygl_month_all!T19)</f>
        <v/>
      </c>
      <c r="V25" s="74" t="str">
        <f>IF(_ygl_month_all!U19="","",_ygl_month_all!U19)</f>
        <v/>
      </c>
      <c r="W25" s="74" t="str">
        <f>IF(_ygl_month_all!V19="","",_ygl_month_all!V19)</f>
        <v/>
      </c>
      <c r="X25" s="74" t="str">
        <f>IF(_ygl_month_all!W19="","",_ygl_month_all!W19)</f>
        <v/>
      </c>
      <c r="Y25" s="74" t="str">
        <f>IF(_ygl_month_all!X19="","",_ygl_month_all!X19)</f>
        <v/>
      </c>
      <c r="Z25" s="74" t="str">
        <f>IF(_ygl_month_all!Y19="","",_ygl_month_all!Y19)</f>
        <v/>
      </c>
      <c r="AA25" s="37" t="e">
        <f t="shared" si="0"/>
        <v>#VALUE!</v>
      </c>
      <c r="AB25" s="37" t="e">
        <f t="shared" si="1"/>
        <v>#VALUE!</v>
      </c>
      <c r="AC25" s="37" t="e">
        <f t="shared" si="2"/>
        <v>#VALUE!</v>
      </c>
      <c r="AD25" s="37" t="e">
        <f t="shared" si="3"/>
        <v>#VALUE!</v>
      </c>
      <c r="AE25" s="37" t="e">
        <f t="shared" si="4"/>
        <v>#VALUE!</v>
      </c>
      <c r="AF25" s="71">
        <v>18</v>
      </c>
    </row>
    <row r="26" ht="19.5" customHeight="1" spans="2:32">
      <c r="B26" s="71" t="str">
        <f>IF(_ygl_month_all!A20="","",_ygl_month_all!A20)</f>
        <v/>
      </c>
      <c r="C26" s="71" t="str">
        <f>IF(_ygl_month_all!B20="","",_ygl_month_all!B20)</f>
        <v/>
      </c>
      <c r="D26" s="75" t="str">
        <f>IF(_ygl_month_all!C20="","",_ygl_month_all!C20)</f>
        <v/>
      </c>
      <c r="E26" s="75" t="str">
        <f>IF(_ygl_month_all!D20="","",_ygl_month_all!D20)</f>
        <v/>
      </c>
      <c r="F26" s="75" t="str">
        <f>IF(_ygl_month_all!E20="","",_ygl_month_all!E20)</f>
        <v/>
      </c>
      <c r="G26" s="75" t="str">
        <f>IF(_ygl_month_all!F20="","",_ygl_month_all!F20)</f>
        <v/>
      </c>
      <c r="H26" s="75" t="str">
        <f>IF(_ygl_month_all!G20="","",_ygl_month_all!G20)</f>
        <v/>
      </c>
      <c r="I26" s="73" t="str">
        <f>IF(_ygl_month_all!H20="","",_ygl_month_all!H20)</f>
        <v/>
      </c>
      <c r="J26" s="73" t="str">
        <f>IF(_ygl_month_all!I20="","",_ygl_month_all!I20)</f>
        <v/>
      </c>
      <c r="K26" s="73" t="str">
        <f>IF(_ygl_month_all!J20="","",_ygl_month_all!J20)</f>
        <v/>
      </c>
      <c r="L26" s="73" t="str">
        <f>IF(_ygl_month_all!K20="","",_ygl_month_all!K20)</f>
        <v/>
      </c>
      <c r="M26" s="73" t="str">
        <f>IF(_ygl_month_all!L20="","",_ygl_month_all!L20)</f>
        <v/>
      </c>
      <c r="N26" s="73" t="str">
        <f>IF(_ygl_month_all!M20="","",_ygl_month_all!M20)</f>
        <v/>
      </c>
      <c r="O26" s="75" t="str">
        <f>IF(_ygl_month_all!N20="","",_ygl_month_all!N20)</f>
        <v/>
      </c>
      <c r="P26" s="75" t="str">
        <f>IF(_ygl_month_all!O20="","",_ygl_month_all!O20)</f>
        <v/>
      </c>
      <c r="Q26" s="75" t="str">
        <f>IF(_ygl_month_all!P20="","",_ygl_month_all!P20)</f>
        <v/>
      </c>
      <c r="R26" s="75" t="str">
        <f>IF(_ygl_month_all!Q20="","",_ygl_month_all!Q20)</f>
        <v/>
      </c>
      <c r="S26" s="75" t="str">
        <f>IF(_ygl_month_all!R20="","",_ygl_month_all!R20)</f>
        <v/>
      </c>
      <c r="T26" s="75" t="str">
        <f>IF(_ygl_month_all!S20="","",_ygl_month_all!S20)</f>
        <v/>
      </c>
      <c r="U26" s="74" t="str">
        <f>IF(_ygl_month_all!T20="","",_ygl_month_all!T20)</f>
        <v/>
      </c>
      <c r="V26" s="74" t="str">
        <f>IF(_ygl_month_all!U20="","",_ygl_month_all!U20)</f>
        <v/>
      </c>
      <c r="W26" s="74" t="str">
        <f>IF(_ygl_month_all!V20="","",_ygl_month_all!V20)</f>
        <v/>
      </c>
      <c r="X26" s="74" t="str">
        <f>IF(_ygl_month_all!W20="","",_ygl_month_all!W20)</f>
        <v/>
      </c>
      <c r="Y26" s="74" t="str">
        <f>IF(_ygl_month_all!X20="","",_ygl_month_all!X20)</f>
        <v/>
      </c>
      <c r="Z26" s="74" t="str">
        <f>IF(_ygl_month_all!Y20="","",_ygl_month_all!Y20)</f>
        <v/>
      </c>
      <c r="AA26" s="37" t="e">
        <f t="shared" si="0"/>
        <v>#VALUE!</v>
      </c>
      <c r="AB26" s="37" t="e">
        <f t="shared" si="1"/>
        <v>#VALUE!</v>
      </c>
      <c r="AC26" s="37" t="e">
        <f t="shared" si="2"/>
        <v>#VALUE!</v>
      </c>
      <c r="AD26" s="37" t="e">
        <f t="shared" si="3"/>
        <v>#VALUE!</v>
      </c>
      <c r="AE26" s="37" t="e">
        <f t="shared" si="4"/>
        <v>#VALUE!</v>
      </c>
      <c r="AF26" s="71">
        <v>19</v>
      </c>
    </row>
    <row r="27" ht="19.5" customHeight="1" spans="2:32">
      <c r="B27" s="71" t="str">
        <f>IF(_ygl_month_all!A21="","",_ygl_month_all!A21)</f>
        <v/>
      </c>
      <c r="C27" s="71" t="str">
        <f>IF(_ygl_month_all!B21="","",_ygl_month_all!B21)</f>
        <v/>
      </c>
      <c r="D27" s="73" t="str">
        <f>IF(_ygl_month_all!C21="","",_ygl_month_all!C21)</f>
        <v/>
      </c>
      <c r="E27" s="73" t="str">
        <f>IF(_ygl_month_all!D21="","",_ygl_month_all!D21)</f>
        <v/>
      </c>
      <c r="F27" s="73" t="str">
        <f>IF(_ygl_month_all!E21="","",_ygl_month_all!E21)</f>
        <v/>
      </c>
      <c r="G27" s="73" t="str">
        <f>IF(_ygl_month_all!F21="","",_ygl_month_all!F21)</f>
        <v/>
      </c>
      <c r="H27" s="73" t="str">
        <f>IF(_ygl_month_all!G21="","",_ygl_month_all!G21)</f>
        <v/>
      </c>
      <c r="I27" s="73" t="str">
        <f>IF(_ygl_month_all!H21="","",_ygl_month_all!H21)</f>
        <v/>
      </c>
      <c r="J27" s="73" t="str">
        <f>IF(_ygl_month_all!I21="","",_ygl_month_all!I21)</f>
        <v/>
      </c>
      <c r="K27" s="73" t="str">
        <f>IF(_ygl_month_all!J21="","",_ygl_month_all!J21)</f>
        <v/>
      </c>
      <c r="L27" s="73" t="str">
        <f>IF(_ygl_month_all!K21="","",_ygl_month_all!K21)</f>
        <v/>
      </c>
      <c r="M27" s="73" t="str">
        <f>IF(_ygl_month_all!L21="","",_ygl_month_all!L21)</f>
        <v/>
      </c>
      <c r="N27" s="73" t="str">
        <f>IF(_ygl_month_all!M21="","",_ygl_month_all!M21)</f>
        <v/>
      </c>
      <c r="O27" s="74" t="str">
        <f>IF(_ygl_month_all!N21="","",_ygl_month_all!N21)</f>
        <v/>
      </c>
      <c r="P27" s="74" t="str">
        <f>IF(_ygl_month_all!O21="","",_ygl_month_all!O21)</f>
        <v/>
      </c>
      <c r="Q27" s="74" t="str">
        <f>IF(_ygl_month_all!P21="","",_ygl_month_all!P21)</f>
        <v/>
      </c>
      <c r="R27" s="74" t="str">
        <f>IF(_ygl_month_all!Q21="","",_ygl_month_all!Q21)</f>
        <v/>
      </c>
      <c r="S27" s="74" t="str">
        <f>IF(_ygl_month_all!R21="","",_ygl_month_all!R21)</f>
        <v/>
      </c>
      <c r="T27" s="74" t="str">
        <f>IF(_ygl_month_all!S21="","",_ygl_month_all!S21)</f>
        <v/>
      </c>
      <c r="U27" s="73" t="str">
        <f>IF(_ygl_month_all!T21="","",_ygl_month_all!T21)</f>
        <v/>
      </c>
      <c r="V27" s="73" t="str">
        <f>IF(_ygl_month_all!U21="","",_ygl_month_all!U21)</f>
        <v/>
      </c>
      <c r="W27" s="73" t="str">
        <f>IF(_ygl_month_all!V21="","",_ygl_month_all!V21)</f>
        <v/>
      </c>
      <c r="X27" s="73" t="str">
        <f>IF(_ygl_month_all!W21="","",_ygl_month_all!W21)</f>
        <v/>
      </c>
      <c r="Y27" s="73" t="str">
        <f>IF(_ygl_month_all!X21="","",_ygl_month_all!X21)</f>
        <v/>
      </c>
      <c r="Z27" s="73" t="str">
        <f>IF(_ygl_month_all!Y21="","",_ygl_month_all!Y21)</f>
        <v/>
      </c>
      <c r="AA27" s="37" t="e">
        <f t="shared" si="0"/>
        <v>#VALUE!</v>
      </c>
      <c r="AB27" s="37" t="e">
        <f t="shared" si="1"/>
        <v>#VALUE!</v>
      </c>
      <c r="AC27" s="37" t="e">
        <f t="shared" si="2"/>
        <v>#VALUE!</v>
      </c>
      <c r="AD27" s="37" t="e">
        <f t="shared" si="3"/>
        <v>#VALUE!</v>
      </c>
      <c r="AE27" s="37" t="e">
        <f t="shared" si="4"/>
        <v>#VALUE!</v>
      </c>
      <c r="AF27" s="71">
        <v>20</v>
      </c>
    </row>
    <row r="28" ht="19.5" customHeight="1" spans="2:32">
      <c r="B28" s="71" t="str">
        <f>IF(_ygl_month_all!A22="","",_ygl_month_all!A22)</f>
        <v/>
      </c>
      <c r="C28" s="71" t="str">
        <f>IF(_ygl_month_all!B22="","",_ygl_month_all!B22)</f>
        <v/>
      </c>
      <c r="D28" s="73" t="str">
        <f>IF(_ygl_month_all!C22="","",_ygl_month_all!C22)</f>
        <v/>
      </c>
      <c r="E28" s="73" t="str">
        <f>IF(_ygl_month_all!D22="","",_ygl_month_all!D22)</f>
        <v/>
      </c>
      <c r="F28" s="73" t="str">
        <f>IF(_ygl_month_all!E22="","",_ygl_month_all!E22)</f>
        <v/>
      </c>
      <c r="G28" s="73" t="str">
        <f>IF(_ygl_month_all!F22="","",_ygl_month_all!F22)</f>
        <v/>
      </c>
      <c r="H28" s="73" t="str">
        <f>IF(_ygl_month_all!G22="","",_ygl_month_all!G22)</f>
        <v/>
      </c>
      <c r="I28" s="73" t="str">
        <f>IF(_ygl_month_all!H22="","",_ygl_month_all!H22)</f>
        <v/>
      </c>
      <c r="J28" s="73" t="str">
        <f>IF(_ygl_month_all!I22="","",_ygl_month_all!I22)</f>
        <v/>
      </c>
      <c r="K28" s="73" t="str">
        <f>IF(_ygl_month_all!J22="","",_ygl_month_all!J22)</f>
        <v/>
      </c>
      <c r="L28" s="73" t="str">
        <f>IF(_ygl_month_all!K22="","",_ygl_month_all!K22)</f>
        <v/>
      </c>
      <c r="M28" s="73" t="str">
        <f>IF(_ygl_month_all!L22="","",_ygl_month_all!L22)</f>
        <v/>
      </c>
      <c r="N28" s="73" t="str">
        <f>IF(_ygl_month_all!M22="","",_ygl_month_all!M22)</f>
        <v/>
      </c>
      <c r="O28" s="74" t="str">
        <f>IF(_ygl_month_all!N22="","",_ygl_month_all!N22)</f>
        <v/>
      </c>
      <c r="P28" s="74" t="str">
        <f>IF(_ygl_month_all!O22="","",_ygl_month_all!O22)</f>
        <v/>
      </c>
      <c r="Q28" s="74" t="str">
        <f>IF(_ygl_month_all!P22="","",_ygl_month_all!P22)</f>
        <v/>
      </c>
      <c r="R28" s="74" t="str">
        <f>IF(_ygl_month_all!Q22="","",_ygl_month_all!Q22)</f>
        <v/>
      </c>
      <c r="S28" s="74" t="str">
        <f>IF(_ygl_month_all!R22="","",_ygl_month_all!R22)</f>
        <v/>
      </c>
      <c r="T28" s="74" t="str">
        <f>IF(_ygl_month_all!S22="","",_ygl_month_all!S22)</f>
        <v/>
      </c>
      <c r="U28" s="73" t="str">
        <f>IF(_ygl_month_all!T22="","",_ygl_month_all!T22)</f>
        <v/>
      </c>
      <c r="V28" s="73" t="str">
        <f>IF(_ygl_month_all!U22="","",_ygl_month_all!U22)</f>
        <v/>
      </c>
      <c r="W28" s="73" t="str">
        <f>IF(_ygl_month_all!V22="","",_ygl_month_all!V22)</f>
        <v/>
      </c>
      <c r="X28" s="73" t="str">
        <f>IF(_ygl_month_all!W22="","",_ygl_month_all!W22)</f>
        <v/>
      </c>
      <c r="Y28" s="73" t="str">
        <f>IF(_ygl_month_all!X22="","",_ygl_month_all!X22)</f>
        <v/>
      </c>
      <c r="Z28" s="73" t="str">
        <f>IF(_ygl_month_all!Y22="","",_ygl_month_all!Y22)</f>
        <v/>
      </c>
      <c r="AA28" s="37" t="e">
        <f t="shared" si="0"/>
        <v>#VALUE!</v>
      </c>
      <c r="AB28" s="37" t="e">
        <f t="shared" si="1"/>
        <v>#VALUE!</v>
      </c>
      <c r="AC28" s="37" t="e">
        <f t="shared" si="2"/>
        <v>#VALUE!</v>
      </c>
      <c r="AD28" s="37" t="e">
        <f t="shared" si="3"/>
        <v>#VALUE!</v>
      </c>
      <c r="AE28" s="37" t="e">
        <f t="shared" si="4"/>
        <v>#VALUE!</v>
      </c>
      <c r="AF28" s="71">
        <v>21</v>
      </c>
    </row>
    <row r="29" ht="19.5" customHeight="1" spans="2:32">
      <c r="B29" s="71" t="str">
        <f>IF(_ygl_month_all!A23="","",_ygl_month_all!A23)</f>
        <v/>
      </c>
      <c r="C29" s="71" t="str">
        <f>IF(_ygl_month_all!B23="","",_ygl_month_all!B23)</f>
        <v/>
      </c>
      <c r="D29" s="73" t="str">
        <f>IF(_ygl_month_all!C23="","",_ygl_month_all!C23)</f>
        <v/>
      </c>
      <c r="E29" s="73" t="str">
        <f>IF(_ygl_month_all!D23="","",_ygl_month_all!D23)</f>
        <v/>
      </c>
      <c r="F29" s="73" t="str">
        <f>IF(_ygl_month_all!E23="","",_ygl_month_all!E23)</f>
        <v/>
      </c>
      <c r="G29" s="73" t="str">
        <f>IF(_ygl_month_all!F23="","",_ygl_month_all!F23)</f>
        <v/>
      </c>
      <c r="H29" s="73" t="str">
        <f>IF(_ygl_month_all!G23="","",_ygl_month_all!G23)</f>
        <v/>
      </c>
      <c r="I29" s="74" t="str">
        <f>IF(_ygl_month_all!H23="","",_ygl_month_all!H23)</f>
        <v/>
      </c>
      <c r="J29" s="74" t="str">
        <f>IF(_ygl_month_all!I23="","",_ygl_month_all!I23)</f>
        <v/>
      </c>
      <c r="K29" s="74" t="str">
        <f>IF(_ygl_month_all!J23="","",_ygl_month_all!J23)</f>
        <v/>
      </c>
      <c r="L29" s="74" t="str">
        <f>IF(_ygl_month_all!K23="","",_ygl_month_all!K23)</f>
        <v/>
      </c>
      <c r="M29" s="74" t="str">
        <f>IF(_ygl_month_all!L23="","",_ygl_month_all!L23)</f>
        <v/>
      </c>
      <c r="N29" s="74" t="str">
        <f>IF(_ygl_month_all!M23="","",_ygl_month_all!M23)</f>
        <v/>
      </c>
      <c r="O29" s="73" t="str">
        <f>IF(_ygl_month_all!N23="","",_ygl_month_all!N23)</f>
        <v/>
      </c>
      <c r="P29" s="73" t="str">
        <f>IF(_ygl_month_all!O23="","",_ygl_month_all!O23)</f>
        <v/>
      </c>
      <c r="Q29" s="73" t="str">
        <f>IF(_ygl_month_all!P23="","",_ygl_month_all!P23)</f>
        <v/>
      </c>
      <c r="R29" s="73" t="str">
        <f>IF(_ygl_month_all!Q23="","",_ygl_month_all!Q23)</f>
        <v/>
      </c>
      <c r="S29" s="73" t="str">
        <f>IF(_ygl_month_all!R23="","",_ygl_month_all!R23)</f>
        <v/>
      </c>
      <c r="T29" s="73" t="str">
        <f>IF(_ygl_month_all!S23="","",_ygl_month_all!S23)</f>
        <v/>
      </c>
      <c r="U29" s="73" t="str">
        <f>IF(_ygl_month_all!T23="","",_ygl_month_all!T23)</f>
        <v/>
      </c>
      <c r="V29" s="73" t="str">
        <f>IF(_ygl_month_all!U23="","",_ygl_month_all!U23)</f>
        <v/>
      </c>
      <c r="W29" s="73" t="str">
        <f>IF(_ygl_month_all!V23="","",_ygl_month_all!V23)</f>
        <v/>
      </c>
      <c r="X29" s="73" t="str">
        <f>IF(_ygl_month_all!W23="","",_ygl_month_all!W23)</f>
        <v/>
      </c>
      <c r="Y29" s="73" t="str">
        <f>IF(_ygl_month_all!X23="","",_ygl_month_all!X23)</f>
        <v/>
      </c>
      <c r="Z29" s="73" t="str">
        <f>IF(_ygl_month_all!Y23="","",_ygl_month_all!Y23)</f>
        <v/>
      </c>
      <c r="AA29" s="37" t="e">
        <f t="shared" si="0"/>
        <v>#VALUE!</v>
      </c>
      <c r="AB29" s="37" t="e">
        <f t="shared" si="1"/>
        <v>#VALUE!</v>
      </c>
      <c r="AC29" s="37" t="e">
        <f t="shared" si="2"/>
        <v>#VALUE!</v>
      </c>
      <c r="AD29" s="37" t="e">
        <f t="shared" si="3"/>
        <v>#VALUE!</v>
      </c>
      <c r="AE29" s="37" t="e">
        <f t="shared" si="4"/>
        <v>#VALUE!</v>
      </c>
      <c r="AF29" s="71">
        <v>22</v>
      </c>
    </row>
    <row r="30" ht="19.5" customHeight="1" spans="2:32">
      <c r="B30" s="71" t="str">
        <f>IF(_ygl_month_all!A24="","",_ygl_month_all!A24)</f>
        <v/>
      </c>
      <c r="C30" s="73" t="str">
        <f>IF(_ygl_month_all!B24="","",_ygl_month_all!B24)</f>
        <v/>
      </c>
      <c r="D30" s="73" t="str">
        <f>IF(_ygl_month_all!C24="","",_ygl_month_all!C24)</f>
        <v/>
      </c>
      <c r="E30" s="73" t="str">
        <f>IF(_ygl_month_all!D24="","",_ygl_month_all!D24)</f>
        <v/>
      </c>
      <c r="F30" s="73" t="str">
        <f>IF(_ygl_month_all!E24="","",_ygl_month_all!E24)</f>
        <v/>
      </c>
      <c r="G30" s="73" t="str">
        <f>IF(_ygl_month_all!F24="","",_ygl_month_all!F24)</f>
        <v/>
      </c>
      <c r="H30" s="73" t="str">
        <f>IF(_ygl_month_all!G24="","",_ygl_month_all!G24)</f>
        <v/>
      </c>
      <c r="I30" s="74" t="str">
        <f>IF(_ygl_month_all!H24="","",_ygl_month_all!H24)</f>
        <v/>
      </c>
      <c r="J30" s="74" t="str">
        <f>IF(_ygl_month_all!I24="","",_ygl_month_all!I24)</f>
        <v/>
      </c>
      <c r="K30" s="74" t="str">
        <f>IF(_ygl_month_all!J24="","",_ygl_month_all!J24)</f>
        <v/>
      </c>
      <c r="L30" s="74" t="str">
        <f>IF(_ygl_month_all!K24="","",_ygl_month_all!K24)</f>
        <v/>
      </c>
      <c r="M30" s="74" t="str">
        <f>IF(_ygl_month_all!L24="","",_ygl_month_all!L24)</f>
        <v/>
      </c>
      <c r="N30" s="74" t="str">
        <f>IF(_ygl_month_all!M24="","",_ygl_month_all!M24)</f>
        <v/>
      </c>
      <c r="O30" s="73" t="str">
        <f>IF(_ygl_month_all!N24="","",_ygl_month_all!N24)</f>
        <v/>
      </c>
      <c r="P30" s="73" t="str">
        <f>IF(_ygl_month_all!O24="","",_ygl_month_all!O24)</f>
        <v/>
      </c>
      <c r="Q30" s="73" t="str">
        <f>IF(_ygl_month_all!P24="","",_ygl_month_all!P24)</f>
        <v/>
      </c>
      <c r="R30" s="73" t="str">
        <f>IF(_ygl_month_all!Q24="","",_ygl_month_all!Q24)</f>
        <v/>
      </c>
      <c r="S30" s="73" t="str">
        <f>IF(_ygl_month_all!R24="","",_ygl_month_all!R24)</f>
        <v/>
      </c>
      <c r="T30" s="73" t="str">
        <f>IF(_ygl_month_all!S24="","",_ygl_month_all!S24)</f>
        <v/>
      </c>
      <c r="U30" s="73" t="str">
        <f>IF(_ygl_month_all!T24="","",_ygl_month_all!T24)</f>
        <v/>
      </c>
      <c r="V30" s="73" t="str">
        <f>IF(_ygl_month_all!U24="","",_ygl_month_all!U24)</f>
        <v/>
      </c>
      <c r="W30" s="73" t="str">
        <f>IF(_ygl_month_all!V24="","",_ygl_month_all!V24)</f>
        <v/>
      </c>
      <c r="X30" s="73" t="str">
        <f>IF(_ygl_month_all!W24="","",_ygl_month_all!W24)</f>
        <v/>
      </c>
      <c r="Y30" s="73" t="str">
        <f>IF(_ygl_month_all!X24="","",_ygl_month_all!X24)</f>
        <v/>
      </c>
      <c r="Z30" s="73" t="str">
        <f>IF(_ygl_month_all!Y24="","",_ygl_month_all!Y24)</f>
        <v/>
      </c>
      <c r="AA30" s="37" t="e">
        <f t="shared" si="0"/>
        <v>#VALUE!</v>
      </c>
      <c r="AB30" s="37" t="e">
        <f t="shared" si="1"/>
        <v>#VALUE!</v>
      </c>
      <c r="AC30" s="37" t="e">
        <f t="shared" si="2"/>
        <v>#VALUE!</v>
      </c>
      <c r="AD30" s="37" t="e">
        <f t="shared" si="3"/>
        <v>#VALUE!</v>
      </c>
      <c r="AE30" s="37" t="e">
        <f t="shared" si="4"/>
        <v>#VALUE!</v>
      </c>
      <c r="AF30" s="71">
        <v>23</v>
      </c>
    </row>
    <row r="31" ht="19.5" customHeight="1" spans="2:32">
      <c r="B31" s="71" t="str">
        <f>IF(_ygl_month_all!A25="","",_ygl_month_all!A25)</f>
        <v/>
      </c>
      <c r="C31" s="74" t="str">
        <f>IF(_ygl_month_all!B25="","",_ygl_month_all!B25)</f>
        <v/>
      </c>
      <c r="D31" s="74" t="str">
        <f>IF(_ygl_month_all!C25="","",_ygl_month_all!C25)</f>
        <v/>
      </c>
      <c r="E31" s="74" t="str">
        <f>IF(_ygl_month_all!D25="","",_ygl_month_all!D25)</f>
        <v/>
      </c>
      <c r="F31" s="74" t="str">
        <f>IF(_ygl_month_all!E25="","",_ygl_month_all!E25)</f>
        <v/>
      </c>
      <c r="G31" s="74" t="str">
        <f>IF(_ygl_month_all!F25="","",_ygl_month_all!F25)</f>
        <v/>
      </c>
      <c r="H31" s="74" t="str">
        <f>IF(_ygl_month_all!G25="","",_ygl_month_all!G25)</f>
        <v/>
      </c>
      <c r="I31" s="75" t="str">
        <f>IF(_ygl_month_all!H25="","",_ygl_month_all!H25)</f>
        <v/>
      </c>
      <c r="J31" s="75" t="str">
        <f>IF(_ygl_month_all!I25="","",_ygl_month_all!I25)</f>
        <v/>
      </c>
      <c r="K31" s="75" t="str">
        <f>IF(_ygl_month_all!J25="","",_ygl_month_all!J25)</f>
        <v/>
      </c>
      <c r="L31" s="75" t="str">
        <f>IF(_ygl_month_all!K25="","",_ygl_month_all!K25)</f>
        <v/>
      </c>
      <c r="M31" s="75" t="str">
        <f>IF(_ygl_month_all!L25="","",_ygl_month_all!L25)</f>
        <v/>
      </c>
      <c r="N31" s="75" t="str">
        <f>IF(_ygl_month_all!M25="","",_ygl_month_all!M25)</f>
        <v/>
      </c>
      <c r="O31" s="73" t="str">
        <f>IF(_ygl_month_all!N25="","",_ygl_month_all!N25)</f>
        <v/>
      </c>
      <c r="P31" s="73" t="str">
        <f>IF(_ygl_month_all!O25="","",_ygl_month_all!O25)</f>
        <v/>
      </c>
      <c r="Q31" s="73" t="str">
        <f>IF(_ygl_month_all!P25="","",_ygl_month_all!P25)</f>
        <v/>
      </c>
      <c r="R31" s="73" t="str">
        <f>IF(_ygl_month_all!Q25="","",_ygl_month_all!Q25)</f>
        <v/>
      </c>
      <c r="S31" s="73" t="str">
        <f>IF(_ygl_month_all!R25="","",_ygl_month_all!R25)</f>
        <v/>
      </c>
      <c r="T31" s="73" t="str">
        <f>IF(_ygl_month_all!S25="","",_ygl_month_all!S25)</f>
        <v/>
      </c>
      <c r="U31" s="73" t="str">
        <f>IF(_ygl_month_all!T25="","",_ygl_month_all!T25)</f>
        <v/>
      </c>
      <c r="V31" s="73" t="str">
        <f>IF(_ygl_month_all!U25="","",_ygl_month_all!U25)</f>
        <v/>
      </c>
      <c r="W31" s="73" t="str">
        <f>IF(_ygl_month_all!V25="","",_ygl_month_all!V25)</f>
        <v/>
      </c>
      <c r="X31" s="73" t="str">
        <f>IF(_ygl_month_all!W25="","",_ygl_month_all!W25)</f>
        <v/>
      </c>
      <c r="Y31" s="73" t="str">
        <f>IF(_ygl_month_all!X25="","",_ygl_month_all!X25)</f>
        <v/>
      </c>
      <c r="Z31" s="73" t="str">
        <f>IF(_ygl_month_all!Y25="","",_ygl_month_all!Y25)</f>
        <v/>
      </c>
      <c r="AA31" s="37" t="e">
        <f t="shared" si="0"/>
        <v>#VALUE!</v>
      </c>
      <c r="AB31" s="37" t="e">
        <f t="shared" si="1"/>
        <v>#VALUE!</v>
      </c>
      <c r="AC31" s="37" t="e">
        <f t="shared" si="2"/>
        <v>#VALUE!</v>
      </c>
      <c r="AD31" s="37" t="e">
        <f t="shared" si="3"/>
        <v>#VALUE!</v>
      </c>
      <c r="AE31" s="37" t="e">
        <f t="shared" si="4"/>
        <v>#VALUE!</v>
      </c>
      <c r="AF31" s="71">
        <v>24</v>
      </c>
    </row>
    <row r="32" ht="19.5" customHeight="1" spans="2:32">
      <c r="B32" s="71" t="str">
        <f>IF(_ygl_month_all!A26="","",_ygl_month_all!A26)</f>
        <v/>
      </c>
      <c r="C32" s="74" t="str">
        <f>IF(_ygl_month_all!B26="","",_ygl_month_all!B26)</f>
        <v/>
      </c>
      <c r="D32" s="74" t="str">
        <f>IF(_ygl_month_all!C26="","",_ygl_month_all!C26)</f>
        <v/>
      </c>
      <c r="E32" s="74" t="str">
        <f>IF(_ygl_month_all!D26="","",_ygl_month_all!D26)</f>
        <v/>
      </c>
      <c r="F32" s="74" t="str">
        <f>IF(_ygl_month_all!E26="","",_ygl_month_all!E26)</f>
        <v/>
      </c>
      <c r="G32" s="74" t="str">
        <f>IF(_ygl_month_all!F26="","",_ygl_month_all!F26)</f>
        <v/>
      </c>
      <c r="H32" s="74" t="str">
        <f>IF(_ygl_month_all!G26="","",_ygl_month_all!G26)</f>
        <v/>
      </c>
      <c r="I32" s="75" t="str">
        <f>IF(_ygl_month_all!H26="","",_ygl_month_all!H26)</f>
        <v/>
      </c>
      <c r="J32" s="75" t="str">
        <f>IF(_ygl_month_all!I26="","",_ygl_month_all!I26)</f>
        <v/>
      </c>
      <c r="K32" s="75" t="str">
        <f>IF(_ygl_month_all!J26="","",_ygl_month_all!J26)</f>
        <v/>
      </c>
      <c r="L32" s="75" t="str">
        <f>IF(_ygl_month_all!K26="","",_ygl_month_all!K26)</f>
        <v/>
      </c>
      <c r="M32" s="75" t="str">
        <f>IF(_ygl_month_all!L26="","",_ygl_month_all!L26)</f>
        <v/>
      </c>
      <c r="N32" s="75" t="str">
        <f>IF(_ygl_month_all!M26="","",_ygl_month_all!M26)</f>
        <v/>
      </c>
      <c r="O32" s="73" t="str">
        <f>IF(_ygl_month_all!N26="","",_ygl_month_all!N26)</f>
        <v/>
      </c>
      <c r="P32" s="73" t="str">
        <f>IF(_ygl_month_all!O26="","",_ygl_month_all!O26)</f>
        <v/>
      </c>
      <c r="Q32" s="73" t="str">
        <f>IF(_ygl_month_all!P26="","",_ygl_month_all!P26)</f>
        <v/>
      </c>
      <c r="R32" s="73" t="str">
        <f>IF(_ygl_month_all!Q26="","",_ygl_month_all!Q26)</f>
        <v/>
      </c>
      <c r="S32" s="73" t="str">
        <f>IF(_ygl_month_all!R26="","",_ygl_month_all!R26)</f>
        <v/>
      </c>
      <c r="T32" s="73" t="str">
        <f>IF(_ygl_month_all!S26="","",_ygl_month_all!S26)</f>
        <v/>
      </c>
      <c r="U32" s="94" t="str">
        <f>IF(_ygl_month_all!T26="","",_ygl_month_all!T26)</f>
        <v/>
      </c>
      <c r="V32" s="73" t="str">
        <f>IF(_ygl_month_all!U26="","",_ygl_month_all!U26)</f>
        <v/>
      </c>
      <c r="W32" s="73" t="str">
        <f>IF(_ygl_month_all!V26="","",_ygl_month_all!V26)</f>
        <v/>
      </c>
      <c r="X32" s="73" t="str">
        <f>IF(_ygl_month_all!W26="","",_ygl_month_all!W26)</f>
        <v/>
      </c>
      <c r="Y32" s="73" t="str">
        <f>IF(_ygl_month_all!X26="","",_ygl_month_all!X26)</f>
        <v/>
      </c>
      <c r="Z32" s="73" t="str">
        <f>IF(_ygl_month_all!Y26="","",_ygl_month_all!Y26)</f>
        <v/>
      </c>
      <c r="AA32" s="37" t="e">
        <f t="shared" ref="AA32:AA37" si="5">C32+D32+I32+J32+O32+P32+U32+V32</f>
        <v>#VALUE!</v>
      </c>
      <c r="AB32" s="37" t="e">
        <f t="shared" ref="AB32:AB37" si="6">E32+K32+Q32+W32</f>
        <v>#VALUE!</v>
      </c>
      <c r="AC32" s="37" t="e">
        <f t="shared" ref="AC32:AC37" si="7">F32+L32+R32+X32</f>
        <v>#VALUE!</v>
      </c>
      <c r="AD32" s="37" t="e">
        <f t="shared" ref="AD32:AD37" si="8">G32+M32+S32+Y32</f>
        <v>#VALUE!</v>
      </c>
      <c r="AE32" s="37" t="e">
        <f t="shared" ref="AE32:AE37" si="9">H32+N32+T32+Z32</f>
        <v>#VALUE!</v>
      </c>
      <c r="AF32" s="71">
        <v>25</v>
      </c>
    </row>
    <row r="33" ht="19.5" customHeight="1" spans="2:32">
      <c r="B33" s="71" t="str">
        <f>IF(_ygl_month_all!A27="","",_ygl_month_all!A27)</f>
        <v/>
      </c>
      <c r="C33" s="71" t="str">
        <f>IF(_ygl_month_all!B27="","",_ygl_month_all!B27)</f>
        <v/>
      </c>
      <c r="D33" s="75" t="str">
        <f>IF(_ygl_month_all!C27="","",_ygl_month_all!C27)</f>
        <v/>
      </c>
      <c r="E33" s="75" t="str">
        <f>IF(_ygl_month_all!D27="","",_ygl_month_all!D27)</f>
        <v/>
      </c>
      <c r="F33" s="75" t="str">
        <f>IF(_ygl_month_all!E27="","",_ygl_month_all!E27)</f>
        <v/>
      </c>
      <c r="G33" s="75" t="str">
        <f>IF(_ygl_month_all!F27="","",_ygl_month_all!F27)</f>
        <v/>
      </c>
      <c r="H33" s="75" t="str">
        <f>IF(_ygl_month_all!G27="","",_ygl_month_all!G27)</f>
        <v/>
      </c>
      <c r="I33" s="73" t="str">
        <f>IF(_ygl_month_all!H27="","",_ygl_month_all!H27)</f>
        <v/>
      </c>
      <c r="J33" s="73" t="str">
        <f>IF(_ygl_month_all!I27="","",_ygl_month_all!I27)</f>
        <v/>
      </c>
      <c r="K33" s="73" t="str">
        <f>IF(_ygl_month_all!J27="","",_ygl_month_all!J27)</f>
        <v/>
      </c>
      <c r="L33" s="73" t="str">
        <f>IF(_ygl_month_all!K27="","",_ygl_month_all!K27)</f>
        <v/>
      </c>
      <c r="M33" s="73" t="str">
        <f>IF(_ygl_month_all!L27="","",_ygl_month_all!L27)</f>
        <v/>
      </c>
      <c r="N33" s="73" t="str">
        <f>IF(_ygl_month_all!M27="","",_ygl_month_all!M27)</f>
        <v/>
      </c>
      <c r="O33" s="75" t="str">
        <f>IF(_ygl_month_all!N27="","",_ygl_month_all!N27)</f>
        <v/>
      </c>
      <c r="P33" s="75" t="str">
        <f>IF(_ygl_month_all!O27="","",_ygl_month_all!O27)</f>
        <v/>
      </c>
      <c r="Q33" s="75" t="str">
        <f>IF(_ygl_month_all!P27="","",_ygl_month_all!P27)</f>
        <v/>
      </c>
      <c r="R33" s="75" t="str">
        <f>IF(_ygl_month_all!Q27="","",_ygl_month_all!Q27)</f>
        <v/>
      </c>
      <c r="S33" s="75" t="str">
        <f>IF(_ygl_month_all!R27="","",_ygl_month_all!R27)</f>
        <v/>
      </c>
      <c r="T33" s="75" t="str">
        <f>IF(_ygl_month_all!S27="","",_ygl_month_all!S27)</f>
        <v/>
      </c>
      <c r="U33" s="74" t="str">
        <f>IF(_ygl_month_all!T27="","",_ygl_month_all!T27)</f>
        <v/>
      </c>
      <c r="V33" s="74" t="str">
        <f>IF(_ygl_month_all!U27="","",_ygl_month_all!U27)</f>
        <v/>
      </c>
      <c r="W33" s="74" t="str">
        <f>IF(_ygl_month_all!V27="","",_ygl_month_all!V27)</f>
        <v/>
      </c>
      <c r="X33" s="74" t="str">
        <f>IF(_ygl_month_all!W27="","",_ygl_month_all!W27)</f>
        <v/>
      </c>
      <c r="Y33" s="74" t="str">
        <f>IF(_ygl_month_all!X27="","",_ygl_month_all!X27)</f>
        <v/>
      </c>
      <c r="Z33" s="74" t="str">
        <f>IF(_ygl_month_all!Y27="","",_ygl_month_all!Y27)</f>
        <v/>
      </c>
      <c r="AA33" s="37" t="e">
        <f t="shared" si="5"/>
        <v>#VALUE!</v>
      </c>
      <c r="AB33" s="37" t="e">
        <f t="shared" si="6"/>
        <v>#VALUE!</v>
      </c>
      <c r="AC33" s="37" t="e">
        <f t="shared" si="7"/>
        <v>#VALUE!</v>
      </c>
      <c r="AD33" s="37" t="e">
        <f t="shared" si="8"/>
        <v>#VALUE!</v>
      </c>
      <c r="AE33" s="37" t="e">
        <f t="shared" si="9"/>
        <v>#VALUE!</v>
      </c>
      <c r="AF33" s="71">
        <v>26</v>
      </c>
    </row>
    <row r="34" ht="19.5" customHeight="1" spans="2:32">
      <c r="B34" s="71" t="str">
        <f>IF(_ygl_month_all!A28="","",_ygl_month_all!A28)</f>
        <v/>
      </c>
      <c r="C34" s="71" t="str">
        <f>IF(_ygl_month_all!B28="","",_ygl_month_all!B28)</f>
        <v/>
      </c>
      <c r="D34" s="75" t="str">
        <f>IF(_ygl_month_all!C28="","",_ygl_month_all!C28)</f>
        <v/>
      </c>
      <c r="E34" s="75" t="str">
        <f>IF(_ygl_month_all!D28="","",_ygl_month_all!D28)</f>
        <v/>
      </c>
      <c r="F34" s="75" t="str">
        <f>IF(_ygl_month_all!E28="","",_ygl_month_all!E28)</f>
        <v/>
      </c>
      <c r="G34" s="75" t="str">
        <f>IF(_ygl_month_all!F28="","",_ygl_month_all!F28)</f>
        <v/>
      </c>
      <c r="H34" s="75" t="str">
        <f>IF(_ygl_month_all!G28="","",_ygl_month_all!G28)</f>
        <v/>
      </c>
      <c r="I34" s="73" t="str">
        <f>IF(_ygl_month_all!H28="","",_ygl_month_all!H28)</f>
        <v/>
      </c>
      <c r="J34" s="73" t="str">
        <f>IF(_ygl_month_all!I28="","",_ygl_month_all!I28)</f>
        <v/>
      </c>
      <c r="K34" s="73" t="str">
        <f>IF(_ygl_month_all!J28="","",_ygl_month_all!J28)</f>
        <v/>
      </c>
      <c r="L34" s="73" t="str">
        <f>IF(_ygl_month_all!K28="","",_ygl_month_all!K28)</f>
        <v/>
      </c>
      <c r="M34" s="73" t="str">
        <f>IF(_ygl_month_all!L28="","",_ygl_month_all!L28)</f>
        <v/>
      </c>
      <c r="N34" s="73" t="str">
        <f>IF(_ygl_month_all!M28="","",_ygl_month_all!M28)</f>
        <v/>
      </c>
      <c r="O34" s="75" t="str">
        <f>IF(_ygl_month_all!N28="","",_ygl_month_all!N28)</f>
        <v/>
      </c>
      <c r="P34" s="75" t="str">
        <f>IF(_ygl_month_all!O28="","",_ygl_month_all!O28)</f>
        <v/>
      </c>
      <c r="Q34" s="75" t="str">
        <f>IF(_ygl_month_all!P28="","",_ygl_month_all!P28)</f>
        <v/>
      </c>
      <c r="R34" s="75" t="str">
        <f>IF(_ygl_month_all!Q28="","",_ygl_month_all!Q28)</f>
        <v/>
      </c>
      <c r="S34" s="75" t="str">
        <f>IF(_ygl_month_all!R28="","",_ygl_month_all!R28)</f>
        <v/>
      </c>
      <c r="T34" s="75" t="str">
        <f>IF(_ygl_month_all!S28="","",_ygl_month_all!S28)</f>
        <v/>
      </c>
      <c r="U34" s="74" t="str">
        <f>IF(_ygl_month_all!T28="","",_ygl_month_all!T28)</f>
        <v/>
      </c>
      <c r="V34" s="74" t="str">
        <f>IF(_ygl_month_all!U28="","",_ygl_month_all!U28)</f>
        <v/>
      </c>
      <c r="W34" s="74" t="str">
        <f>IF(_ygl_month_all!V28="","",_ygl_month_all!V28)</f>
        <v/>
      </c>
      <c r="X34" s="74" t="str">
        <f>IF(_ygl_month_all!W28="","",_ygl_month_all!W28)</f>
        <v/>
      </c>
      <c r="Y34" s="74" t="str">
        <f>IF(_ygl_month_all!X28="","",_ygl_month_all!X28)</f>
        <v/>
      </c>
      <c r="Z34" s="74" t="str">
        <f>IF(_ygl_month_all!Y28="","",_ygl_month_all!Y28)</f>
        <v/>
      </c>
      <c r="AA34" s="37" t="e">
        <f t="shared" si="5"/>
        <v>#VALUE!</v>
      </c>
      <c r="AB34" s="37" t="e">
        <f t="shared" si="6"/>
        <v>#VALUE!</v>
      </c>
      <c r="AC34" s="37" t="e">
        <f t="shared" si="7"/>
        <v>#VALUE!</v>
      </c>
      <c r="AD34" s="37" t="e">
        <f t="shared" si="8"/>
        <v>#VALUE!</v>
      </c>
      <c r="AE34" s="37" t="e">
        <f t="shared" si="9"/>
        <v>#VALUE!</v>
      </c>
      <c r="AF34" s="71">
        <v>27</v>
      </c>
    </row>
    <row r="35" ht="19.5" customHeight="1" spans="2:32">
      <c r="B35" s="71" t="str">
        <f>IF(_ygl_month_all!A29="","",_ygl_month_all!A29)</f>
        <v/>
      </c>
      <c r="C35" s="71" t="str">
        <f>IF(_ygl_month_all!B29="","",_ygl_month_all!B29)</f>
        <v/>
      </c>
      <c r="D35" s="73" t="str">
        <f>IF(_ygl_month_all!C29="","",_ygl_month_all!C29)</f>
        <v/>
      </c>
      <c r="E35" s="73" t="str">
        <f>IF(_ygl_month_all!D29="","",_ygl_month_all!D29)</f>
        <v/>
      </c>
      <c r="F35" s="73" t="str">
        <f>IF(_ygl_month_all!E29="","",_ygl_month_all!E29)</f>
        <v/>
      </c>
      <c r="G35" s="73" t="str">
        <f>IF(_ygl_month_all!F29="","",_ygl_month_all!F29)</f>
        <v/>
      </c>
      <c r="H35" s="73" t="str">
        <f>IF(_ygl_month_all!G29="","",_ygl_month_all!G29)</f>
        <v/>
      </c>
      <c r="I35" s="73" t="str">
        <f>IF(_ygl_month_all!H29="","",_ygl_month_all!H29)</f>
        <v/>
      </c>
      <c r="J35" s="73" t="str">
        <f>IF(_ygl_month_all!I29="","",_ygl_month_all!I29)</f>
        <v/>
      </c>
      <c r="K35" s="73" t="str">
        <f>IF(_ygl_month_all!J29="","",_ygl_month_all!J29)</f>
        <v/>
      </c>
      <c r="L35" s="73" t="str">
        <f>IF(_ygl_month_all!K29="","",_ygl_month_all!K29)</f>
        <v/>
      </c>
      <c r="M35" s="73" t="str">
        <f>IF(_ygl_month_all!L29="","",_ygl_month_all!L29)</f>
        <v/>
      </c>
      <c r="N35" s="73" t="str">
        <f>IF(_ygl_month_all!M29="","",_ygl_month_all!M29)</f>
        <v/>
      </c>
      <c r="O35" s="74" t="str">
        <f>IF(_ygl_month_all!N29="","",_ygl_month_all!N29)</f>
        <v/>
      </c>
      <c r="P35" s="74" t="str">
        <f>IF(_ygl_month_all!O29="","",_ygl_month_all!O29)</f>
        <v/>
      </c>
      <c r="Q35" s="74" t="str">
        <f>IF(_ygl_month_all!P29="","",_ygl_month_all!P29)</f>
        <v/>
      </c>
      <c r="R35" s="74" t="str">
        <f>IF(_ygl_month_all!Q29="","",_ygl_month_all!Q29)</f>
        <v/>
      </c>
      <c r="S35" s="74" t="str">
        <f>IF(_ygl_month_all!R29="","",_ygl_month_all!R29)</f>
        <v/>
      </c>
      <c r="T35" s="74" t="str">
        <f>IF(_ygl_month_all!S29="","",_ygl_month_all!S29)</f>
        <v/>
      </c>
      <c r="U35" s="73" t="str">
        <f>IF(_ygl_month_all!T29="","",_ygl_month_all!T29)</f>
        <v/>
      </c>
      <c r="V35" s="73" t="str">
        <f>IF(_ygl_month_all!U29="","",_ygl_month_all!U29)</f>
        <v/>
      </c>
      <c r="W35" s="73" t="str">
        <f>IF(_ygl_month_all!V29="","",_ygl_month_all!V29)</f>
        <v/>
      </c>
      <c r="X35" s="73" t="str">
        <f>IF(_ygl_month_all!W29="","",_ygl_month_all!W29)</f>
        <v/>
      </c>
      <c r="Y35" s="73" t="str">
        <f>IF(_ygl_month_all!X29="","",_ygl_month_all!X29)</f>
        <v/>
      </c>
      <c r="Z35" s="73" t="str">
        <f>IF(_ygl_month_all!Y29="","",_ygl_month_all!Y29)</f>
        <v/>
      </c>
      <c r="AA35" s="37" t="e">
        <f t="shared" si="5"/>
        <v>#VALUE!</v>
      </c>
      <c r="AB35" s="37" t="e">
        <f t="shared" si="6"/>
        <v>#VALUE!</v>
      </c>
      <c r="AC35" s="37" t="e">
        <f t="shared" si="7"/>
        <v>#VALUE!</v>
      </c>
      <c r="AD35" s="37" t="e">
        <f t="shared" si="8"/>
        <v>#VALUE!</v>
      </c>
      <c r="AE35" s="37" t="e">
        <f t="shared" si="9"/>
        <v>#VALUE!</v>
      </c>
      <c r="AF35" s="71">
        <v>28</v>
      </c>
    </row>
    <row r="36" ht="19.5" customHeight="1" spans="2:32">
      <c r="B36" s="71" t="str">
        <f>IF(_ygl_month_all!A30="","",_ygl_month_all!A30)</f>
        <v/>
      </c>
      <c r="C36" s="71" t="str">
        <f>IF(_ygl_month_all!B30="","",_ygl_month_all!B30)</f>
        <v/>
      </c>
      <c r="D36" s="73" t="str">
        <f>IF(_ygl_month_all!C30="","",_ygl_month_all!C30)</f>
        <v/>
      </c>
      <c r="E36" s="73" t="str">
        <f>IF(_ygl_month_all!D30="","",_ygl_month_all!D30)</f>
        <v/>
      </c>
      <c r="F36" s="73" t="str">
        <f>IF(_ygl_month_all!E30="","",_ygl_month_all!E30)</f>
        <v/>
      </c>
      <c r="G36" s="73" t="str">
        <f>IF(_ygl_month_all!F30="","",_ygl_month_all!F30)</f>
        <v/>
      </c>
      <c r="H36" s="73" t="str">
        <f>IF(_ygl_month_all!G30="","",_ygl_month_all!G30)</f>
        <v/>
      </c>
      <c r="I36" s="73" t="str">
        <f>IF(_ygl_month_all!H30="","",_ygl_month_all!H30)</f>
        <v/>
      </c>
      <c r="J36" s="73" t="str">
        <f>IF(_ygl_month_all!I30="","",_ygl_month_all!I30)</f>
        <v/>
      </c>
      <c r="K36" s="73" t="str">
        <f>IF(_ygl_month_all!J30="","",_ygl_month_all!J30)</f>
        <v/>
      </c>
      <c r="L36" s="73" t="str">
        <f>IF(_ygl_month_all!K30="","",_ygl_month_all!K30)</f>
        <v/>
      </c>
      <c r="M36" s="73" t="str">
        <f>IF(_ygl_month_all!L30="","",_ygl_month_all!L30)</f>
        <v/>
      </c>
      <c r="N36" s="73" t="str">
        <f>IF(_ygl_month_all!M30="","",_ygl_month_all!M30)</f>
        <v/>
      </c>
      <c r="O36" s="74" t="str">
        <f>IF(_ygl_month_all!N30="","",_ygl_month_all!N30)</f>
        <v/>
      </c>
      <c r="P36" s="74" t="str">
        <f>IF(_ygl_month_all!O30="","",_ygl_month_all!O30)</f>
        <v/>
      </c>
      <c r="Q36" s="74" t="str">
        <f>IF(_ygl_month_all!P30="","",_ygl_month_all!P30)</f>
        <v/>
      </c>
      <c r="R36" s="74" t="str">
        <f>IF(_ygl_month_all!Q30="","",_ygl_month_all!Q30)</f>
        <v/>
      </c>
      <c r="S36" s="74" t="str">
        <f>IF(_ygl_month_all!R30="","",_ygl_month_all!R30)</f>
        <v/>
      </c>
      <c r="T36" s="74" t="str">
        <f>IF(_ygl_month_all!S30="","",_ygl_month_all!S30)</f>
        <v/>
      </c>
      <c r="U36" s="73" t="str">
        <f>IF(_ygl_month_all!T30="","",_ygl_month_all!T30)</f>
        <v/>
      </c>
      <c r="V36" s="73" t="str">
        <f>IF(_ygl_month_all!U30="","",_ygl_month_all!U30)</f>
        <v/>
      </c>
      <c r="W36" s="73" t="str">
        <f>IF(_ygl_month_all!V30="","",_ygl_month_all!V30)</f>
        <v/>
      </c>
      <c r="X36" s="73" t="str">
        <f>IF(_ygl_month_all!W30="","",_ygl_month_all!W30)</f>
        <v/>
      </c>
      <c r="Y36" s="73" t="str">
        <f>IF(_ygl_month_all!X30="","",_ygl_month_all!X30)</f>
        <v/>
      </c>
      <c r="Z36" s="73" t="str">
        <f>IF(_ygl_month_all!Y30="","",_ygl_month_all!Y30)</f>
        <v/>
      </c>
      <c r="AA36" s="37" t="e">
        <f t="shared" si="5"/>
        <v>#VALUE!</v>
      </c>
      <c r="AB36" s="37" t="e">
        <f t="shared" si="6"/>
        <v>#VALUE!</v>
      </c>
      <c r="AC36" s="37" t="e">
        <f t="shared" si="7"/>
        <v>#VALUE!</v>
      </c>
      <c r="AD36" s="37" t="e">
        <f t="shared" si="8"/>
        <v>#VALUE!</v>
      </c>
      <c r="AE36" s="37" t="e">
        <f t="shared" si="9"/>
        <v>#VALUE!</v>
      </c>
      <c r="AF36" s="71">
        <v>29</v>
      </c>
    </row>
    <row r="37" ht="19.5" customHeight="1" spans="2:32">
      <c r="B37" s="71" t="str">
        <f>IF(_ygl_month_all!A31="","",_ygl_month_all!A31)</f>
        <v/>
      </c>
      <c r="C37" s="71" t="str">
        <f>IF(_ygl_month_all!B31="","",_ygl_month_all!B31)</f>
        <v/>
      </c>
      <c r="D37" s="73" t="str">
        <f>IF(_ygl_month_all!C31="","",_ygl_month_all!C31)</f>
        <v/>
      </c>
      <c r="E37" s="73" t="str">
        <f>IF(_ygl_month_all!D31="","",_ygl_month_all!D31)</f>
        <v/>
      </c>
      <c r="F37" s="73" t="str">
        <f>IF(_ygl_month_all!E31="","",_ygl_month_all!E31)</f>
        <v/>
      </c>
      <c r="G37" s="73" t="str">
        <f>IF(_ygl_month_all!F31="","",_ygl_month_all!F31)</f>
        <v/>
      </c>
      <c r="H37" s="73" t="str">
        <f>IF(_ygl_month_all!G31="","",_ygl_month_all!G31)</f>
        <v/>
      </c>
      <c r="I37" s="74" t="str">
        <f>IF(_ygl_month_all!H31="","",_ygl_month_all!H31)</f>
        <v/>
      </c>
      <c r="J37" s="74" t="str">
        <f>IF(_ygl_month_all!I31="","",_ygl_month_all!I31)</f>
        <v/>
      </c>
      <c r="K37" s="74" t="str">
        <f>IF(_ygl_month_all!J31="","",_ygl_month_all!J31)</f>
        <v/>
      </c>
      <c r="L37" s="74" t="str">
        <f>IF(_ygl_month_all!K31="","",_ygl_month_all!K31)</f>
        <v/>
      </c>
      <c r="M37" s="74" t="str">
        <f>IF(_ygl_month_all!L31="","",_ygl_month_all!L31)</f>
        <v/>
      </c>
      <c r="N37" s="74" t="str">
        <f>IF(_ygl_month_all!M31="","",_ygl_month_all!M31)</f>
        <v/>
      </c>
      <c r="O37" s="73" t="str">
        <f>IF(_ygl_month_all!N31="","",_ygl_month_all!N31)</f>
        <v/>
      </c>
      <c r="P37" s="73" t="str">
        <f>IF(_ygl_month_all!O31="","",_ygl_month_all!O31)</f>
        <v/>
      </c>
      <c r="Q37" s="73" t="str">
        <f>IF(_ygl_month_all!P31="","",_ygl_month_all!P31)</f>
        <v/>
      </c>
      <c r="R37" s="73" t="str">
        <f>IF(_ygl_month_all!Q31="","",_ygl_month_all!Q31)</f>
        <v/>
      </c>
      <c r="S37" s="73" t="str">
        <f>IF(_ygl_month_all!R31="","",_ygl_month_all!R31)</f>
        <v/>
      </c>
      <c r="T37" s="73" t="str">
        <f>IF(_ygl_month_all!S31="","",_ygl_month_all!S31)</f>
        <v/>
      </c>
      <c r="U37" s="73" t="str">
        <f>IF(_ygl_month_all!T31="","",_ygl_month_all!T31)</f>
        <v/>
      </c>
      <c r="V37" s="73" t="str">
        <f>IF(_ygl_month_all!U31="","",_ygl_month_all!U31)</f>
        <v/>
      </c>
      <c r="W37" s="73" t="str">
        <f>IF(_ygl_month_all!V31="","",_ygl_month_all!V31)</f>
        <v/>
      </c>
      <c r="X37" s="73" t="str">
        <f>IF(_ygl_month_all!W31="","",_ygl_month_all!W31)</f>
        <v/>
      </c>
      <c r="Y37" s="73" t="str">
        <f>IF(_ygl_month_all!X31="","",_ygl_month_all!X31)</f>
        <v/>
      </c>
      <c r="Z37" s="73" t="str">
        <f>IF(_ygl_month_all!Y31="","",_ygl_month_all!Y31)</f>
        <v/>
      </c>
      <c r="AA37" s="37" t="e">
        <f t="shared" si="5"/>
        <v>#VALUE!</v>
      </c>
      <c r="AB37" s="37" t="e">
        <f t="shared" si="6"/>
        <v>#VALUE!</v>
      </c>
      <c r="AC37" s="37" t="e">
        <f t="shared" si="7"/>
        <v>#VALUE!</v>
      </c>
      <c r="AD37" s="37" t="e">
        <f t="shared" si="8"/>
        <v>#VALUE!</v>
      </c>
      <c r="AE37" s="37" t="e">
        <f t="shared" si="9"/>
        <v>#VALUE!</v>
      </c>
      <c r="AF37" s="71">
        <v>30</v>
      </c>
    </row>
    <row r="38" ht="19.5" customHeight="1" spans="2:32">
      <c r="B38" s="53" t="s">
        <v>17</v>
      </c>
      <c r="C38" s="35">
        <f t="shared" ref="C38:AE38" si="10">SUM(C8:C31)</f>
        <v>0</v>
      </c>
      <c r="D38" s="35">
        <f t="shared" si="10"/>
        <v>0</v>
      </c>
      <c r="E38" s="35">
        <f t="shared" si="10"/>
        <v>0</v>
      </c>
      <c r="F38" s="35">
        <f t="shared" si="10"/>
        <v>0</v>
      </c>
      <c r="G38" s="92">
        <f t="shared" si="10"/>
        <v>0</v>
      </c>
      <c r="H38" s="35">
        <f t="shared" si="10"/>
        <v>0</v>
      </c>
      <c r="I38" s="35">
        <f t="shared" si="10"/>
        <v>0</v>
      </c>
      <c r="J38" s="35">
        <f t="shared" si="10"/>
        <v>0</v>
      </c>
      <c r="K38" s="35">
        <f t="shared" si="10"/>
        <v>0</v>
      </c>
      <c r="L38" s="35">
        <f t="shared" si="10"/>
        <v>0</v>
      </c>
      <c r="M38" s="92">
        <f t="shared" si="10"/>
        <v>0</v>
      </c>
      <c r="N38" s="35">
        <f t="shared" si="10"/>
        <v>0</v>
      </c>
      <c r="O38" s="35">
        <f t="shared" si="10"/>
        <v>0</v>
      </c>
      <c r="P38" s="35">
        <f t="shared" si="10"/>
        <v>0</v>
      </c>
      <c r="Q38" s="35">
        <f t="shared" si="10"/>
        <v>0</v>
      </c>
      <c r="R38" s="35">
        <f t="shared" si="10"/>
        <v>0</v>
      </c>
      <c r="S38" s="92">
        <f t="shared" si="10"/>
        <v>0</v>
      </c>
      <c r="T38" s="35">
        <f t="shared" si="10"/>
        <v>0</v>
      </c>
      <c r="U38" s="35">
        <f t="shared" si="10"/>
        <v>0</v>
      </c>
      <c r="V38" s="35">
        <f t="shared" si="10"/>
        <v>0</v>
      </c>
      <c r="W38" s="35">
        <f t="shared" si="10"/>
        <v>0</v>
      </c>
      <c r="X38" s="35">
        <f t="shared" si="10"/>
        <v>0</v>
      </c>
      <c r="Y38" s="92">
        <f t="shared" si="10"/>
        <v>0</v>
      </c>
      <c r="Z38" s="35">
        <f t="shared" si="10"/>
        <v>0</v>
      </c>
      <c r="AA38" s="35" t="e">
        <f t="shared" si="10"/>
        <v>#VALUE!</v>
      </c>
      <c r="AB38" s="35" t="e">
        <f t="shared" si="10"/>
        <v>#VALUE!</v>
      </c>
      <c r="AC38" s="35" t="e">
        <f t="shared" si="10"/>
        <v>#VALUE!</v>
      </c>
      <c r="AD38" s="35" t="e">
        <f t="shared" si="10"/>
        <v>#VALUE!</v>
      </c>
      <c r="AE38" s="35" t="e">
        <f t="shared" si="10"/>
        <v>#VALUE!</v>
      </c>
      <c r="AF38" s="53" t="s">
        <v>17</v>
      </c>
    </row>
    <row r="39" ht="19.5" customHeight="1" spans="2:32">
      <c r="B39" s="65" t="s">
        <v>18</v>
      </c>
      <c r="C39" s="38">
        <f t="shared" ref="C39:H39" si="11">C38/24</f>
        <v>0</v>
      </c>
      <c r="D39" s="38">
        <f t="shared" si="11"/>
        <v>0</v>
      </c>
      <c r="E39" s="38">
        <f t="shared" si="11"/>
        <v>0</v>
      </c>
      <c r="F39" s="38">
        <f t="shared" si="11"/>
        <v>0</v>
      </c>
      <c r="G39" s="38">
        <f t="shared" si="11"/>
        <v>0</v>
      </c>
      <c r="H39" s="38">
        <f t="shared" si="11"/>
        <v>0</v>
      </c>
      <c r="I39" s="38">
        <f t="shared" ref="I39:Z39" si="12">I38/23</f>
        <v>0</v>
      </c>
      <c r="J39" s="38">
        <f t="shared" si="12"/>
        <v>0</v>
      </c>
      <c r="K39" s="36">
        <f t="shared" si="12"/>
        <v>0</v>
      </c>
      <c r="L39" s="36">
        <f t="shared" si="12"/>
        <v>0</v>
      </c>
      <c r="M39" s="36">
        <f t="shared" si="12"/>
        <v>0</v>
      </c>
      <c r="N39" s="36">
        <f t="shared" si="12"/>
        <v>0</v>
      </c>
      <c r="O39" s="38">
        <f t="shared" si="12"/>
        <v>0</v>
      </c>
      <c r="P39" s="38">
        <f t="shared" si="12"/>
        <v>0</v>
      </c>
      <c r="Q39" s="36">
        <f t="shared" si="12"/>
        <v>0</v>
      </c>
      <c r="R39" s="36">
        <f t="shared" si="12"/>
        <v>0</v>
      </c>
      <c r="S39" s="36">
        <f t="shared" si="12"/>
        <v>0</v>
      </c>
      <c r="T39" s="36">
        <f t="shared" si="12"/>
        <v>0</v>
      </c>
      <c r="U39" s="36">
        <f t="shared" si="12"/>
        <v>0</v>
      </c>
      <c r="V39" s="36">
        <f t="shared" si="12"/>
        <v>0</v>
      </c>
      <c r="W39" s="36">
        <f t="shared" si="12"/>
        <v>0</v>
      </c>
      <c r="X39" s="36">
        <f t="shared" si="12"/>
        <v>0</v>
      </c>
      <c r="Y39" s="36">
        <f t="shared" si="12"/>
        <v>0</v>
      </c>
      <c r="Z39" s="36">
        <f t="shared" si="12"/>
        <v>0</v>
      </c>
      <c r="AA39" s="38" t="e">
        <f>AA38/31</f>
        <v>#VALUE!</v>
      </c>
      <c r="AB39" s="36" t="e">
        <f>AB38/31</f>
        <v>#VALUE!</v>
      </c>
      <c r="AC39" s="36" t="e">
        <f>AC38/31</f>
        <v>#VALUE!</v>
      </c>
      <c r="AD39" s="36" t="e">
        <f>AD38/31</f>
        <v>#VALUE!</v>
      </c>
      <c r="AE39" s="36" t="e">
        <f>AE38/31</f>
        <v>#VALUE!</v>
      </c>
      <c r="AF39" s="60" t="s">
        <v>18</v>
      </c>
    </row>
    <row r="40" s="84" customFormat="1" ht="19.5" customHeight="1" spans="2:22">
      <c r="B40" s="116"/>
      <c r="C40" s="91">
        <f>C39+D39</f>
        <v>0</v>
      </c>
      <c r="D40" s="91"/>
      <c r="I40" s="91">
        <f>I39+J39</f>
        <v>0</v>
      </c>
      <c r="J40" s="91"/>
      <c r="O40" s="91">
        <f>O39+P39</f>
        <v>0</v>
      </c>
      <c r="P40" s="91"/>
      <c r="U40" s="91">
        <f>U39+V39</f>
        <v>0</v>
      </c>
      <c r="V40" s="91"/>
    </row>
  </sheetData>
  <mergeCells count="41">
    <mergeCell ref="C2:J2"/>
    <mergeCell ref="B3:AE3"/>
    <mergeCell ref="C4:D4"/>
    <mergeCell ref="E4:AF4"/>
    <mergeCell ref="C5:H5"/>
    <mergeCell ref="I5:N5"/>
    <mergeCell ref="O5:T5"/>
    <mergeCell ref="U5:Z5"/>
    <mergeCell ref="AA5:AE5"/>
    <mergeCell ref="C6:D6"/>
    <mergeCell ref="I6:J6"/>
    <mergeCell ref="O6:P6"/>
    <mergeCell ref="U6:V6"/>
    <mergeCell ref="C40:D40"/>
    <mergeCell ref="I40:J40"/>
    <mergeCell ref="O40:P40"/>
    <mergeCell ref="U40:V40"/>
    <mergeCell ref="B5:B7"/>
    <mergeCell ref="B39:B40"/>
    <mergeCell ref="E6:E7"/>
    <mergeCell ref="F6:F7"/>
    <mergeCell ref="G6:G7"/>
    <mergeCell ref="H6:H7"/>
    <mergeCell ref="K6:K7"/>
    <mergeCell ref="L6:L7"/>
    <mergeCell ref="M6:M7"/>
    <mergeCell ref="N6:N7"/>
    <mergeCell ref="Q6:Q7"/>
    <mergeCell ref="R6:R7"/>
    <mergeCell ref="S6:S7"/>
    <mergeCell ref="T6:T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5:AF7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6.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5310</v>
      </c>
      <c r="D7" s="73">
        <v>2654</v>
      </c>
      <c r="E7" s="73">
        <v>55</v>
      </c>
      <c r="F7" s="73">
        <v>86</v>
      </c>
      <c r="G7" s="73">
        <v>0</v>
      </c>
      <c r="H7" s="73">
        <v>10</v>
      </c>
      <c r="I7" s="74"/>
      <c r="J7" s="74"/>
      <c r="K7" s="74"/>
      <c r="L7" s="74"/>
      <c r="M7" s="74"/>
      <c r="N7" s="74"/>
      <c r="O7" s="75">
        <v>6802</v>
      </c>
      <c r="P7" s="75">
        <v>4338</v>
      </c>
      <c r="Q7" s="75">
        <v>59</v>
      </c>
      <c r="R7" s="75">
        <v>171</v>
      </c>
      <c r="S7" s="75">
        <v>0</v>
      </c>
      <c r="T7" s="75">
        <v>22</v>
      </c>
      <c r="U7" s="73">
        <v>6403</v>
      </c>
      <c r="V7" s="73">
        <v>1183</v>
      </c>
      <c r="W7" s="73">
        <v>66</v>
      </c>
      <c r="X7" s="73">
        <v>130</v>
      </c>
      <c r="Y7" s="73">
        <v>0</v>
      </c>
      <c r="Z7" s="73">
        <v>3</v>
      </c>
      <c r="AA7" s="37">
        <f t="shared" ref="AA7:AA37" si="0">C7+D7+I7+J7+O7+P7+U7+V7</f>
        <v>26690</v>
      </c>
      <c r="AB7" s="37">
        <f t="shared" ref="AB7:AB37" si="1">E7+K7+Q7+W7</f>
        <v>180</v>
      </c>
      <c r="AC7" s="37">
        <f t="shared" ref="AC7:AC37" si="2">F7+L7+R7+X7</f>
        <v>387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4706</v>
      </c>
      <c r="D8" s="73">
        <v>1306</v>
      </c>
      <c r="E8" s="73">
        <v>138</v>
      </c>
      <c r="F8" s="73">
        <v>107</v>
      </c>
      <c r="G8" s="73">
        <v>0</v>
      </c>
      <c r="H8" s="73">
        <v>11</v>
      </c>
      <c r="I8" s="74"/>
      <c r="J8" s="74"/>
      <c r="K8" s="74"/>
      <c r="L8" s="74"/>
      <c r="M8" s="74"/>
      <c r="N8" s="74"/>
      <c r="O8" s="75">
        <v>6608</v>
      </c>
      <c r="P8" s="75">
        <v>1647</v>
      </c>
      <c r="Q8" s="75">
        <v>68</v>
      </c>
      <c r="R8" s="75">
        <v>67</v>
      </c>
      <c r="S8" s="75">
        <v>0</v>
      </c>
      <c r="T8" s="75">
        <v>0</v>
      </c>
      <c r="U8" s="73">
        <v>6048</v>
      </c>
      <c r="V8" s="73">
        <v>0</v>
      </c>
      <c r="W8" s="73">
        <v>127</v>
      </c>
      <c r="X8" s="73">
        <v>99</v>
      </c>
      <c r="Y8" s="73">
        <v>0</v>
      </c>
      <c r="Z8" s="73">
        <v>15</v>
      </c>
      <c r="AA8" s="37">
        <f t="shared" si="0"/>
        <v>20315</v>
      </c>
      <c r="AB8" s="37">
        <f t="shared" si="1"/>
        <v>333</v>
      </c>
      <c r="AC8" s="37">
        <f t="shared" si="2"/>
        <v>273</v>
      </c>
      <c r="AD8" s="37">
        <f t="shared" si="3"/>
        <v>0</v>
      </c>
      <c r="AE8" s="37">
        <f t="shared" si="4"/>
        <v>26</v>
      </c>
      <c r="AF8" s="71">
        <v>1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7611</v>
      </c>
      <c r="J9" s="75">
        <v>2606</v>
      </c>
      <c r="K9" s="75">
        <v>135</v>
      </c>
      <c r="L9" s="75">
        <v>171</v>
      </c>
      <c r="M9" s="75">
        <v>0</v>
      </c>
      <c r="N9" s="75">
        <v>31</v>
      </c>
      <c r="O9" s="73">
        <v>0</v>
      </c>
      <c r="P9" s="73">
        <v>7203</v>
      </c>
      <c r="Q9" s="73">
        <v>146</v>
      </c>
      <c r="R9" s="73">
        <v>170</v>
      </c>
      <c r="S9" s="73">
        <v>0</v>
      </c>
      <c r="T9" s="73">
        <v>3</v>
      </c>
      <c r="U9" s="73">
        <v>0</v>
      </c>
      <c r="V9" s="73">
        <v>6084</v>
      </c>
      <c r="W9" s="73">
        <v>112</v>
      </c>
      <c r="X9" s="73">
        <v>171</v>
      </c>
      <c r="Y9" s="73">
        <v>0</v>
      </c>
      <c r="Z9" s="73">
        <v>9</v>
      </c>
      <c r="AA9" s="37">
        <f t="shared" si="0"/>
        <v>23504</v>
      </c>
      <c r="AB9" s="37">
        <f t="shared" si="1"/>
        <v>393</v>
      </c>
      <c r="AC9" s="37">
        <f t="shared" si="2"/>
        <v>512</v>
      </c>
      <c r="AD9" s="37">
        <f t="shared" si="3"/>
        <v>0</v>
      </c>
      <c r="AE9" s="37">
        <f t="shared" si="4"/>
        <v>43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0</v>
      </c>
      <c r="J10" s="75">
        <v>6615</v>
      </c>
      <c r="K10" s="75">
        <v>132</v>
      </c>
      <c r="L10" s="75">
        <v>123</v>
      </c>
      <c r="M10" s="75">
        <v>0</v>
      </c>
      <c r="N10" s="75">
        <v>0</v>
      </c>
      <c r="O10" s="73">
        <v>0</v>
      </c>
      <c r="P10" s="73">
        <v>7502</v>
      </c>
      <c r="Q10" s="73">
        <v>108</v>
      </c>
      <c r="R10" s="73">
        <v>93</v>
      </c>
      <c r="S10" s="73">
        <v>0</v>
      </c>
      <c r="T10" s="73">
        <v>26</v>
      </c>
      <c r="U10" s="73">
        <v>0</v>
      </c>
      <c r="V10" s="73">
        <v>7013</v>
      </c>
      <c r="W10" s="73">
        <v>116</v>
      </c>
      <c r="X10" s="73">
        <v>156</v>
      </c>
      <c r="Y10" s="73">
        <v>0</v>
      </c>
      <c r="Z10" s="73">
        <v>9</v>
      </c>
      <c r="AA10" s="37">
        <f t="shared" si="0"/>
        <v>21130</v>
      </c>
      <c r="AB10" s="37">
        <f t="shared" si="1"/>
        <v>356</v>
      </c>
      <c r="AC10" s="37">
        <f t="shared" si="2"/>
        <v>372</v>
      </c>
      <c r="AD10" s="37">
        <f t="shared" si="3"/>
        <v>0</v>
      </c>
      <c r="AE10" s="37">
        <f t="shared" si="4"/>
        <v>35</v>
      </c>
      <c r="AF10" s="71">
        <v>3</v>
      </c>
    </row>
    <row r="11" ht="15" customHeight="1" spans="2:32">
      <c r="B11" s="71">
        <v>5</v>
      </c>
      <c r="C11" s="71">
        <v>0</v>
      </c>
      <c r="D11" s="75">
        <v>4943</v>
      </c>
      <c r="E11" s="75">
        <v>81</v>
      </c>
      <c r="F11" s="75">
        <v>145</v>
      </c>
      <c r="G11" s="75">
        <v>0</v>
      </c>
      <c r="H11" s="75">
        <v>0</v>
      </c>
      <c r="I11" s="73">
        <v>0</v>
      </c>
      <c r="J11" s="73">
        <v>0</v>
      </c>
      <c r="K11" s="73">
        <v>108</v>
      </c>
      <c r="L11" s="73">
        <v>117</v>
      </c>
      <c r="M11" s="73">
        <v>0</v>
      </c>
      <c r="N11" s="73">
        <v>0</v>
      </c>
      <c r="O11" s="75">
        <v>0</v>
      </c>
      <c r="P11" s="75">
        <v>0</v>
      </c>
      <c r="Q11" s="75">
        <v>102</v>
      </c>
      <c r="R11" s="75">
        <v>134</v>
      </c>
      <c r="S11" s="75">
        <v>0</v>
      </c>
      <c r="T11" s="75">
        <v>12</v>
      </c>
      <c r="U11" s="74"/>
      <c r="V11" s="74"/>
      <c r="W11" s="74"/>
      <c r="X11" s="74"/>
      <c r="Y11" s="74"/>
      <c r="Z11" s="74"/>
      <c r="AA11" s="37">
        <f t="shared" si="0"/>
        <v>4943</v>
      </c>
      <c r="AB11" s="37">
        <f t="shared" si="1"/>
        <v>291</v>
      </c>
      <c r="AC11" s="37">
        <f t="shared" si="2"/>
        <v>396</v>
      </c>
      <c r="AD11" s="37">
        <f t="shared" si="3"/>
        <v>0</v>
      </c>
      <c r="AE11" s="37">
        <f t="shared" si="4"/>
        <v>12</v>
      </c>
      <c r="AF11" s="71">
        <v>4</v>
      </c>
    </row>
    <row r="12" ht="15" customHeight="1" spans="2:32">
      <c r="B12" s="71">
        <v>6</v>
      </c>
      <c r="C12" s="71">
        <v>845</v>
      </c>
      <c r="D12" s="75">
        <v>0</v>
      </c>
      <c r="E12" s="75">
        <v>115</v>
      </c>
      <c r="F12" s="75">
        <v>108</v>
      </c>
      <c r="G12" s="75">
        <v>0</v>
      </c>
      <c r="H12" s="75">
        <v>13</v>
      </c>
      <c r="I12" s="73">
        <v>4777</v>
      </c>
      <c r="J12" s="73">
        <v>0</v>
      </c>
      <c r="K12" s="73">
        <v>120</v>
      </c>
      <c r="L12" s="73">
        <v>112</v>
      </c>
      <c r="M12" s="73">
        <v>0</v>
      </c>
      <c r="N12" s="73">
        <v>15</v>
      </c>
      <c r="O12" s="75">
        <v>4902</v>
      </c>
      <c r="P12" s="75">
        <v>0</v>
      </c>
      <c r="Q12" s="75">
        <v>105</v>
      </c>
      <c r="R12" s="75">
        <v>113</v>
      </c>
      <c r="S12" s="75">
        <v>0</v>
      </c>
      <c r="T12" s="75">
        <v>7</v>
      </c>
      <c r="U12" s="74"/>
      <c r="V12" s="74"/>
      <c r="W12" s="74"/>
      <c r="X12" s="74"/>
      <c r="Y12" s="74"/>
      <c r="Z12" s="74"/>
      <c r="AA12" s="37">
        <f t="shared" si="0"/>
        <v>10524</v>
      </c>
      <c r="AB12" s="37">
        <f t="shared" si="1"/>
        <v>340</v>
      </c>
      <c r="AC12" s="37">
        <f t="shared" si="2"/>
        <v>333</v>
      </c>
      <c r="AD12" s="37">
        <f t="shared" si="3"/>
        <v>0</v>
      </c>
      <c r="AE12" s="37">
        <f t="shared" si="4"/>
        <v>35</v>
      </c>
      <c r="AF12" s="71">
        <v>5</v>
      </c>
    </row>
    <row r="13" ht="15" customHeight="1" spans="2:32">
      <c r="B13" s="71">
        <v>7</v>
      </c>
      <c r="C13" s="71">
        <v>6005</v>
      </c>
      <c r="D13" s="73">
        <v>0</v>
      </c>
      <c r="E13" s="73">
        <v>121</v>
      </c>
      <c r="F13" s="73">
        <v>109</v>
      </c>
      <c r="G13" s="73">
        <v>0</v>
      </c>
      <c r="H13" s="73">
        <v>9</v>
      </c>
      <c r="I13" s="73">
        <v>5006</v>
      </c>
      <c r="J13" s="73">
        <v>1399</v>
      </c>
      <c r="K13" s="73">
        <v>85</v>
      </c>
      <c r="L13" s="73">
        <v>107</v>
      </c>
      <c r="M13" s="73">
        <v>0</v>
      </c>
      <c r="N13" s="73">
        <v>10</v>
      </c>
      <c r="O13" s="74"/>
      <c r="P13" s="74"/>
      <c r="Q13" s="74"/>
      <c r="R13" s="74"/>
      <c r="S13" s="74"/>
      <c r="T13" s="74"/>
      <c r="U13" s="73">
        <v>4809</v>
      </c>
      <c r="V13" s="73">
        <v>0</v>
      </c>
      <c r="W13" s="73">
        <v>130</v>
      </c>
      <c r="X13" s="73">
        <v>111</v>
      </c>
      <c r="Y13" s="73">
        <v>0</v>
      </c>
      <c r="Z13" s="73">
        <v>16</v>
      </c>
      <c r="AA13" s="37">
        <f t="shared" si="0"/>
        <v>17219</v>
      </c>
      <c r="AB13" s="37">
        <f t="shared" si="1"/>
        <v>336</v>
      </c>
      <c r="AC13" s="37">
        <f t="shared" si="2"/>
        <v>327</v>
      </c>
      <c r="AD13" s="37">
        <f t="shared" si="3"/>
        <v>0</v>
      </c>
      <c r="AE13" s="37">
        <f t="shared" si="4"/>
        <v>35</v>
      </c>
      <c r="AF13" s="71">
        <v>6</v>
      </c>
    </row>
    <row r="14" ht="15" customHeight="1" spans="2:32">
      <c r="B14" s="71">
        <v>8</v>
      </c>
      <c r="C14" s="71">
        <v>0</v>
      </c>
      <c r="D14" s="73">
        <v>0</v>
      </c>
      <c r="E14" s="73">
        <v>64</v>
      </c>
      <c r="F14" s="73">
        <v>69</v>
      </c>
      <c r="G14" s="73">
        <v>0</v>
      </c>
      <c r="H14" s="73">
        <v>5</v>
      </c>
      <c r="I14" s="73">
        <v>2836</v>
      </c>
      <c r="J14" s="73">
        <v>3884</v>
      </c>
      <c r="K14" s="73">
        <v>73</v>
      </c>
      <c r="L14" s="73">
        <v>91</v>
      </c>
      <c r="M14" s="73">
        <v>0</v>
      </c>
      <c r="N14" s="73">
        <v>15</v>
      </c>
      <c r="O14" s="74"/>
      <c r="P14" s="74"/>
      <c r="Q14" s="74"/>
      <c r="R14" s="74"/>
      <c r="S14" s="74"/>
      <c r="T14" s="74"/>
      <c r="U14" s="73">
        <v>1775</v>
      </c>
      <c r="V14" s="73">
        <v>3115</v>
      </c>
      <c r="W14" s="73">
        <v>60</v>
      </c>
      <c r="X14" s="73">
        <v>99</v>
      </c>
      <c r="Y14" s="73">
        <v>0</v>
      </c>
      <c r="Z14" s="73">
        <v>0</v>
      </c>
      <c r="AA14" s="37">
        <f t="shared" si="0"/>
        <v>11610</v>
      </c>
      <c r="AB14" s="37">
        <f t="shared" si="1"/>
        <v>197</v>
      </c>
      <c r="AC14" s="37">
        <f t="shared" si="2"/>
        <v>259</v>
      </c>
      <c r="AD14" s="37">
        <f t="shared" si="3"/>
        <v>0</v>
      </c>
      <c r="AE14" s="37">
        <f t="shared" si="4"/>
        <v>20</v>
      </c>
      <c r="AF14" s="71">
        <v>7</v>
      </c>
    </row>
    <row r="15" ht="15" customHeight="1" spans="2:32">
      <c r="B15" s="71">
        <v>9</v>
      </c>
      <c r="C15" s="71">
        <v>5206</v>
      </c>
      <c r="D15" s="73">
        <v>3945</v>
      </c>
      <c r="E15" s="73">
        <v>98</v>
      </c>
      <c r="F15" s="73">
        <v>96</v>
      </c>
      <c r="G15" s="73">
        <v>0</v>
      </c>
      <c r="H15" s="73">
        <v>2</v>
      </c>
      <c r="I15" s="74"/>
      <c r="J15" s="74"/>
      <c r="K15" s="74"/>
      <c r="L15" s="74"/>
      <c r="M15" s="74"/>
      <c r="N15" s="74"/>
      <c r="O15" s="73">
        <v>6719</v>
      </c>
      <c r="P15" s="73">
        <v>5636</v>
      </c>
      <c r="Q15" s="73">
        <v>78</v>
      </c>
      <c r="R15" s="73">
        <v>104</v>
      </c>
      <c r="S15" s="73">
        <v>0</v>
      </c>
      <c r="T15" s="73">
        <v>2</v>
      </c>
      <c r="U15" s="73">
        <v>6162</v>
      </c>
      <c r="V15" s="73">
        <v>3169</v>
      </c>
      <c r="W15" s="73">
        <v>76</v>
      </c>
      <c r="X15" s="73">
        <v>67</v>
      </c>
      <c r="Y15" s="73">
        <v>0</v>
      </c>
      <c r="Z15" s="73">
        <v>16</v>
      </c>
      <c r="AA15" s="37">
        <f t="shared" si="0"/>
        <v>30837</v>
      </c>
      <c r="AB15" s="37">
        <f t="shared" si="1"/>
        <v>252</v>
      </c>
      <c r="AC15" s="37">
        <f t="shared" si="2"/>
        <v>267</v>
      </c>
      <c r="AD15" s="37">
        <f t="shared" si="3"/>
        <v>0</v>
      </c>
      <c r="AE15" s="37">
        <f t="shared" si="4"/>
        <v>20</v>
      </c>
      <c r="AF15" s="71">
        <v>8</v>
      </c>
    </row>
    <row r="16" ht="15" customHeight="1" spans="2:32">
      <c r="B16" s="71">
        <v>10</v>
      </c>
      <c r="C16" s="71">
        <v>6381</v>
      </c>
      <c r="D16" s="73">
        <v>5701</v>
      </c>
      <c r="E16" s="73">
        <v>116</v>
      </c>
      <c r="F16" s="73">
        <v>57</v>
      </c>
      <c r="G16" s="73">
        <v>0</v>
      </c>
      <c r="H16" s="73">
        <v>18</v>
      </c>
      <c r="I16" s="74"/>
      <c r="J16" s="74"/>
      <c r="K16" s="74"/>
      <c r="L16" s="74"/>
      <c r="M16" s="74"/>
      <c r="N16" s="74"/>
      <c r="O16" s="75">
        <v>5070</v>
      </c>
      <c r="P16" s="75">
        <v>2320</v>
      </c>
      <c r="Q16" s="75">
        <v>120</v>
      </c>
      <c r="R16" s="75">
        <v>74</v>
      </c>
      <c r="S16" s="75">
        <v>0</v>
      </c>
      <c r="T16" s="75">
        <v>0</v>
      </c>
      <c r="U16" s="73">
        <v>6368</v>
      </c>
      <c r="V16" s="73">
        <v>4503</v>
      </c>
      <c r="W16" s="73">
        <v>97</v>
      </c>
      <c r="X16" s="73">
        <v>60</v>
      </c>
      <c r="Y16" s="73">
        <v>0</v>
      </c>
      <c r="Z16" s="73">
        <v>15</v>
      </c>
      <c r="AA16" s="37">
        <f t="shared" si="0"/>
        <v>30343</v>
      </c>
      <c r="AB16" s="37">
        <f t="shared" si="1"/>
        <v>333</v>
      </c>
      <c r="AC16" s="37">
        <f t="shared" si="2"/>
        <v>191</v>
      </c>
      <c r="AD16" s="37">
        <f t="shared" si="3"/>
        <v>0</v>
      </c>
      <c r="AE16" s="37">
        <f t="shared" si="4"/>
        <v>33</v>
      </c>
      <c r="AF16" s="71">
        <v>9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6523</v>
      </c>
      <c r="J17" s="75">
        <v>3880</v>
      </c>
      <c r="K17" s="75">
        <v>105</v>
      </c>
      <c r="L17" s="75">
        <v>62</v>
      </c>
      <c r="M17" s="75">
        <v>0</v>
      </c>
      <c r="N17" s="75">
        <v>16</v>
      </c>
      <c r="O17" s="73">
        <v>5700</v>
      </c>
      <c r="P17" s="73">
        <v>3505</v>
      </c>
      <c r="Q17" s="73">
        <v>85</v>
      </c>
      <c r="R17" s="73">
        <v>62</v>
      </c>
      <c r="S17" s="73">
        <v>0</v>
      </c>
      <c r="T17" s="73">
        <v>13</v>
      </c>
      <c r="U17" s="73">
        <v>6204</v>
      </c>
      <c r="V17" s="73">
        <v>3956</v>
      </c>
      <c r="W17" s="73">
        <v>92</v>
      </c>
      <c r="X17" s="73">
        <v>73</v>
      </c>
      <c r="Y17" s="73">
        <v>0</v>
      </c>
      <c r="Z17" s="73">
        <v>2</v>
      </c>
      <c r="AA17" s="37">
        <f t="shared" si="0"/>
        <v>29768</v>
      </c>
      <c r="AB17" s="37">
        <f t="shared" si="1"/>
        <v>282</v>
      </c>
      <c r="AC17" s="37">
        <f t="shared" si="2"/>
        <v>197</v>
      </c>
      <c r="AD17" s="37">
        <f t="shared" si="3"/>
        <v>0</v>
      </c>
      <c r="AE17" s="37">
        <f t="shared" si="4"/>
        <v>31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6423</v>
      </c>
      <c r="J18" s="75">
        <v>7112</v>
      </c>
      <c r="K18" s="75">
        <v>114</v>
      </c>
      <c r="L18" s="75">
        <v>66</v>
      </c>
      <c r="M18" s="75">
        <v>0</v>
      </c>
      <c r="N18" s="75">
        <v>1</v>
      </c>
      <c r="O18" s="73">
        <v>1015</v>
      </c>
      <c r="P18" s="73">
        <v>5206</v>
      </c>
      <c r="Q18" s="73">
        <v>86</v>
      </c>
      <c r="R18" s="73">
        <v>53</v>
      </c>
      <c r="S18" s="73">
        <v>0</v>
      </c>
      <c r="T18" s="73">
        <v>15</v>
      </c>
      <c r="U18" s="73">
        <v>4207</v>
      </c>
      <c r="V18" s="73">
        <v>5212</v>
      </c>
      <c r="W18" s="73">
        <v>90</v>
      </c>
      <c r="X18" s="73">
        <v>87</v>
      </c>
      <c r="Y18" s="73">
        <v>0</v>
      </c>
      <c r="Z18" s="73">
        <v>15</v>
      </c>
      <c r="AA18" s="37">
        <f t="shared" si="0"/>
        <v>29175</v>
      </c>
      <c r="AB18" s="37">
        <f t="shared" si="1"/>
        <v>290</v>
      </c>
      <c r="AC18" s="37">
        <f t="shared" si="2"/>
        <v>206</v>
      </c>
      <c r="AD18" s="37">
        <f t="shared" si="3"/>
        <v>0</v>
      </c>
      <c r="AE18" s="37">
        <f t="shared" si="4"/>
        <v>31</v>
      </c>
      <c r="AF18" s="71">
        <v>11</v>
      </c>
    </row>
    <row r="19" ht="15" customHeight="1" spans="2:32">
      <c r="B19" s="71">
        <v>13</v>
      </c>
      <c r="C19" s="71">
        <v>5875</v>
      </c>
      <c r="D19" s="75">
        <v>7109</v>
      </c>
      <c r="E19" s="75">
        <v>65</v>
      </c>
      <c r="F19" s="75">
        <v>94</v>
      </c>
      <c r="G19" s="75">
        <v>0</v>
      </c>
      <c r="H19" s="75">
        <v>5</v>
      </c>
      <c r="I19" s="73">
        <v>0</v>
      </c>
      <c r="J19" s="73">
        <v>3003</v>
      </c>
      <c r="K19" s="73">
        <v>70</v>
      </c>
      <c r="L19" s="73">
        <v>103</v>
      </c>
      <c r="M19" s="73">
        <v>0</v>
      </c>
      <c r="N19" s="73">
        <v>16</v>
      </c>
      <c r="O19" s="75">
        <v>0</v>
      </c>
      <c r="P19" s="75">
        <v>7559</v>
      </c>
      <c r="Q19" s="75">
        <v>78</v>
      </c>
      <c r="R19" s="75">
        <v>124</v>
      </c>
      <c r="S19" s="75">
        <v>0</v>
      </c>
      <c r="T19" s="75">
        <v>19</v>
      </c>
      <c r="U19" s="74"/>
      <c r="V19" s="74"/>
      <c r="W19" s="74"/>
      <c r="X19" s="74"/>
      <c r="Y19" s="74"/>
      <c r="Z19" s="74"/>
      <c r="AA19" s="37">
        <f t="shared" si="0"/>
        <v>23546</v>
      </c>
      <c r="AB19" s="37">
        <f t="shared" si="1"/>
        <v>213</v>
      </c>
      <c r="AC19" s="37">
        <f t="shared" si="2"/>
        <v>321</v>
      </c>
      <c r="AD19" s="37">
        <f t="shared" si="3"/>
        <v>0</v>
      </c>
      <c r="AE19" s="37">
        <f t="shared" si="4"/>
        <v>40</v>
      </c>
      <c r="AF19" s="71">
        <v>12</v>
      </c>
    </row>
    <row r="20" ht="15" customHeight="1" spans="2:32">
      <c r="B20" s="71">
        <v>14</v>
      </c>
      <c r="C20" s="71">
        <v>0</v>
      </c>
      <c r="D20" s="75">
        <v>7684</v>
      </c>
      <c r="E20" s="75">
        <v>30</v>
      </c>
      <c r="F20" s="75">
        <v>85</v>
      </c>
      <c r="G20" s="75">
        <v>0</v>
      </c>
      <c r="H20" s="75">
        <v>0</v>
      </c>
      <c r="I20" s="73">
        <v>0</v>
      </c>
      <c r="J20" s="73">
        <v>7251</v>
      </c>
      <c r="K20" s="73">
        <v>74</v>
      </c>
      <c r="L20" s="73">
        <v>92</v>
      </c>
      <c r="M20" s="73">
        <v>0</v>
      </c>
      <c r="N20" s="73">
        <v>23</v>
      </c>
      <c r="O20" s="75">
        <v>1209</v>
      </c>
      <c r="P20" s="75">
        <v>7001</v>
      </c>
      <c r="Q20" s="75">
        <v>52</v>
      </c>
      <c r="R20" s="75">
        <v>86</v>
      </c>
      <c r="S20" s="75">
        <v>0</v>
      </c>
      <c r="T20" s="75">
        <v>12</v>
      </c>
      <c r="U20" s="74"/>
      <c r="V20" s="74"/>
      <c r="W20" s="74"/>
      <c r="X20" s="74"/>
      <c r="Y20" s="74"/>
      <c r="Z20" s="74"/>
      <c r="AA20" s="37">
        <f t="shared" si="0"/>
        <v>23145</v>
      </c>
      <c r="AB20" s="37">
        <f t="shared" si="1"/>
        <v>156</v>
      </c>
      <c r="AC20" s="37">
        <f t="shared" si="2"/>
        <v>263</v>
      </c>
      <c r="AD20" s="37">
        <f t="shared" si="3"/>
        <v>0</v>
      </c>
      <c r="AE20" s="37">
        <f t="shared" si="4"/>
        <v>35</v>
      </c>
      <c r="AF20" s="71">
        <v>13</v>
      </c>
    </row>
    <row r="21" ht="15" customHeight="1" spans="2:32">
      <c r="B21" s="71">
        <v>15</v>
      </c>
      <c r="C21" s="71">
        <v>3074</v>
      </c>
      <c r="D21" s="73">
        <v>5233</v>
      </c>
      <c r="E21" s="73">
        <v>21</v>
      </c>
      <c r="F21" s="73">
        <v>55</v>
      </c>
      <c r="G21" s="73">
        <v>0</v>
      </c>
      <c r="H21" s="73">
        <v>0</v>
      </c>
      <c r="I21" s="73">
        <v>5104</v>
      </c>
      <c r="J21" s="73">
        <v>5324</v>
      </c>
      <c r="K21" s="73">
        <v>86</v>
      </c>
      <c r="L21" s="73">
        <v>94</v>
      </c>
      <c r="M21" s="73">
        <v>0</v>
      </c>
      <c r="N21" s="73">
        <v>15</v>
      </c>
      <c r="O21" s="74"/>
      <c r="P21" s="74"/>
      <c r="Q21" s="74"/>
      <c r="R21" s="74"/>
      <c r="S21" s="74"/>
      <c r="T21" s="74"/>
      <c r="U21" s="73">
        <v>3522</v>
      </c>
      <c r="V21" s="73">
        <v>6702</v>
      </c>
      <c r="W21" s="73">
        <v>6</v>
      </c>
      <c r="X21" s="73">
        <v>80</v>
      </c>
      <c r="Y21" s="73">
        <v>0</v>
      </c>
      <c r="Z21" s="73">
        <v>20</v>
      </c>
      <c r="AA21" s="37">
        <f t="shared" si="0"/>
        <v>28959</v>
      </c>
      <c r="AB21" s="37">
        <f t="shared" si="1"/>
        <v>113</v>
      </c>
      <c r="AC21" s="37">
        <f t="shared" si="2"/>
        <v>229</v>
      </c>
      <c r="AD21" s="37">
        <f t="shared" si="3"/>
        <v>0</v>
      </c>
      <c r="AE21" s="37">
        <f t="shared" si="4"/>
        <v>35</v>
      </c>
      <c r="AF21" s="71">
        <v>14</v>
      </c>
    </row>
    <row r="22" ht="15" customHeight="1" spans="2:32">
      <c r="B22" s="71">
        <v>16</v>
      </c>
      <c r="C22" s="71">
        <v>6613</v>
      </c>
      <c r="D22" s="73">
        <v>0</v>
      </c>
      <c r="E22" s="73">
        <v>95</v>
      </c>
      <c r="F22" s="73">
        <v>77</v>
      </c>
      <c r="G22" s="73">
        <v>0</v>
      </c>
      <c r="H22" s="73">
        <v>17</v>
      </c>
      <c r="I22" s="73">
        <v>6611</v>
      </c>
      <c r="J22" s="73">
        <v>0</v>
      </c>
      <c r="K22" s="73">
        <v>90</v>
      </c>
      <c r="L22" s="73">
        <v>123</v>
      </c>
      <c r="M22" s="73">
        <v>0</v>
      </c>
      <c r="N22" s="73">
        <v>14</v>
      </c>
      <c r="O22" s="74"/>
      <c r="P22" s="74"/>
      <c r="Q22" s="74"/>
      <c r="R22" s="74"/>
      <c r="S22" s="74"/>
      <c r="T22" s="74"/>
      <c r="U22" s="73">
        <v>7223</v>
      </c>
      <c r="V22" s="73">
        <v>0</v>
      </c>
      <c r="W22" s="73">
        <v>122</v>
      </c>
      <c r="X22" s="73">
        <v>93</v>
      </c>
      <c r="Y22" s="73">
        <v>0</v>
      </c>
      <c r="Z22" s="73">
        <v>0</v>
      </c>
      <c r="AA22" s="37">
        <f t="shared" si="0"/>
        <v>20447</v>
      </c>
      <c r="AB22" s="37">
        <f t="shared" si="1"/>
        <v>307</v>
      </c>
      <c r="AC22" s="37">
        <f t="shared" si="2"/>
        <v>293</v>
      </c>
      <c r="AD22" s="37">
        <f t="shared" si="3"/>
        <v>0</v>
      </c>
      <c r="AE22" s="37">
        <f t="shared" si="4"/>
        <v>31</v>
      </c>
      <c r="AF22" s="71">
        <v>15</v>
      </c>
    </row>
    <row r="23" ht="15" customHeight="1" spans="2:32">
      <c r="B23" s="71">
        <v>17</v>
      </c>
      <c r="C23" s="71">
        <v>6602</v>
      </c>
      <c r="D23" s="73">
        <v>0</v>
      </c>
      <c r="E23" s="73">
        <v>110</v>
      </c>
      <c r="F23" s="73">
        <v>99</v>
      </c>
      <c r="G23" s="73">
        <v>0</v>
      </c>
      <c r="H23" s="73">
        <v>9</v>
      </c>
      <c r="I23" s="74"/>
      <c r="J23" s="74"/>
      <c r="K23" s="74"/>
      <c r="L23" s="74"/>
      <c r="M23" s="74"/>
      <c r="N23" s="74"/>
      <c r="O23" s="73">
        <v>7410</v>
      </c>
      <c r="P23" s="73">
        <v>0</v>
      </c>
      <c r="Q23" s="73">
        <v>88</v>
      </c>
      <c r="R23" s="73">
        <v>79</v>
      </c>
      <c r="S23" s="73">
        <v>0</v>
      </c>
      <c r="T23" s="73">
        <v>27</v>
      </c>
      <c r="U23" s="73">
        <v>6409</v>
      </c>
      <c r="V23" s="73">
        <v>0</v>
      </c>
      <c r="W23" s="73">
        <v>96</v>
      </c>
      <c r="X23" s="73">
        <v>68</v>
      </c>
      <c r="Y23" s="73">
        <v>0</v>
      </c>
      <c r="Z23" s="73">
        <v>3</v>
      </c>
      <c r="AA23" s="37">
        <f t="shared" si="0"/>
        <v>20421</v>
      </c>
      <c r="AB23" s="37">
        <f t="shared" si="1"/>
        <v>294</v>
      </c>
      <c r="AC23" s="37">
        <f t="shared" si="2"/>
        <v>246</v>
      </c>
      <c r="AD23" s="37">
        <f t="shared" si="3"/>
        <v>0</v>
      </c>
      <c r="AE23" s="37">
        <f t="shared" si="4"/>
        <v>39</v>
      </c>
      <c r="AF23" s="71">
        <v>16</v>
      </c>
    </row>
    <row r="24" ht="15" customHeight="1" spans="2:32">
      <c r="B24" s="71">
        <v>18</v>
      </c>
      <c r="C24" s="71">
        <v>6123</v>
      </c>
      <c r="D24" s="73">
        <v>0</v>
      </c>
      <c r="E24" s="73">
        <v>107</v>
      </c>
      <c r="F24" s="73">
        <v>123</v>
      </c>
      <c r="G24" s="73">
        <v>0</v>
      </c>
      <c r="H24" s="73">
        <v>8</v>
      </c>
      <c r="I24" s="74"/>
      <c r="J24" s="74"/>
      <c r="K24" s="74"/>
      <c r="L24" s="74"/>
      <c r="M24" s="74"/>
      <c r="N24" s="74"/>
      <c r="O24" s="75">
        <v>7106</v>
      </c>
      <c r="P24" s="75">
        <v>0</v>
      </c>
      <c r="Q24" s="75">
        <v>122</v>
      </c>
      <c r="R24" s="75">
        <v>96</v>
      </c>
      <c r="S24" s="75">
        <v>0</v>
      </c>
      <c r="T24" s="75">
        <v>22</v>
      </c>
      <c r="U24" s="73">
        <v>7074</v>
      </c>
      <c r="V24" s="73">
        <v>0</v>
      </c>
      <c r="W24" s="73">
        <v>64</v>
      </c>
      <c r="X24" s="73">
        <v>81</v>
      </c>
      <c r="Y24" s="73">
        <v>0</v>
      </c>
      <c r="Z24" s="73">
        <v>4</v>
      </c>
      <c r="AA24" s="37">
        <f t="shared" si="0"/>
        <v>20303</v>
      </c>
      <c r="AB24" s="37">
        <f t="shared" si="1"/>
        <v>293</v>
      </c>
      <c r="AC24" s="37">
        <f t="shared" si="2"/>
        <v>300</v>
      </c>
      <c r="AD24" s="37">
        <f t="shared" si="3"/>
        <v>0</v>
      </c>
      <c r="AE24" s="37">
        <f t="shared" si="4"/>
        <v>34</v>
      </c>
      <c r="AF24" s="71">
        <v>17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7120</v>
      </c>
      <c r="J25" s="75">
        <v>0</v>
      </c>
      <c r="K25" s="75">
        <v>130</v>
      </c>
      <c r="L25" s="75">
        <v>125</v>
      </c>
      <c r="M25" s="75">
        <v>0</v>
      </c>
      <c r="N25" s="75">
        <v>0</v>
      </c>
      <c r="O25" s="73">
        <v>0</v>
      </c>
      <c r="P25" s="73">
        <v>0</v>
      </c>
      <c r="Q25" s="73">
        <v>76</v>
      </c>
      <c r="R25" s="73">
        <v>120</v>
      </c>
      <c r="S25" s="73">
        <v>0</v>
      </c>
      <c r="T25" s="73">
        <v>0</v>
      </c>
      <c r="U25" s="73">
        <v>6002</v>
      </c>
      <c r="V25" s="73">
        <v>0</v>
      </c>
      <c r="W25" s="73">
        <v>71</v>
      </c>
      <c r="X25" s="73">
        <v>131</v>
      </c>
      <c r="Y25" s="73">
        <v>0</v>
      </c>
      <c r="Z25" s="73">
        <v>0</v>
      </c>
      <c r="AA25" s="37">
        <f t="shared" si="0"/>
        <v>13122</v>
      </c>
      <c r="AB25" s="37">
        <f t="shared" si="1"/>
        <v>277</v>
      </c>
      <c r="AC25" s="37">
        <f t="shared" si="2"/>
        <v>376</v>
      </c>
      <c r="AD25" s="37">
        <f t="shared" si="3"/>
        <v>0</v>
      </c>
      <c r="AE25" s="37">
        <f t="shared" si="4"/>
        <v>0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7027</v>
      </c>
      <c r="J26" s="75">
        <v>0</v>
      </c>
      <c r="K26" s="75">
        <v>58</v>
      </c>
      <c r="L26" s="75">
        <v>100</v>
      </c>
      <c r="M26" s="75">
        <v>0</v>
      </c>
      <c r="N26" s="75">
        <v>0</v>
      </c>
      <c r="O26" s="73">
        <v>5010</v>
      </c>
      <c r="P26" s="73">
        <v>0</v>
      </c>
      <c r="Q26" s="73">
        <v>129</v>
      </c>
      <c r="R26" s="73">
        <v>106</v>
      </c>
      <c r="S26" s="73">
        <v>0</v>
      </c>
      <c r="T26" s="73">
        <v>35</v>
      </c>
      <c r="U26" s="73">
        <v>2557</v>
      </c>
      <c r="V26" s="73">
        <v>0</v>
      </c>
      <c r="W26" s="73">
        <v>113</v>
      </c>
      <c r="X26" s="73">
        <v>84</v>
      </c>
      <c r="Y26" s="73">
        <v>0</v>
      </c>
      <c r="Z26" s="73">
        <v>1</v>
      </c>
      <c r="AA26" s="37">
        <f t="shared" si="0"/>
        <v>14594</v>
      </c>
      <c r="AB26" s="37">
        <f t="shared" si="1"/>
        <v>300</v>
      </c>
      <c r="AC26" s="37">
        <f t="shared" si="2"/>
        <v>290</v>
      </c>
      <c r="AD26" s="37">
        <f t="shared" si="3"/>
        <v>0</v>
      </c>
      <c r="AE26" s="37">
        <f t="shared" si="4"/>
        <v>36</v>
      </c>
      <c r="AF26" s="71">
        <v>19</v>
      </c>
    </row>
    <row r="27" ht="15" customHeight="1" spans="2:32">
      <c r="B27" s="71">
        <v>21</v>
      </c>
      <c r="C27" s="71">
        <v>0</v>
      </c>
      <c r="D27" s="75">
        <v>7299</v>
      </c>
      <c r="E27" s="75">
        <v>122</v>
      </c>
      <c r="F27" s="75">
        <v>120</v>
      </c>
      <c r="G27" s="75">
        <v>0</v>
      </c>
      <c r="H27" s="75">
        <v>0</v>
      </c>
      <c r="I27" s="73">
        <v>0</v>
      </c>
      <c r="J27" s="73">
        <v>8306</v>
      </c>
      <c r="K27" s="73">
        <v>142</v>
      </c>
      <c r="L27" s="73">
        <v>103</v>
      </c>
      <c r="M27" s="73">
        <v>0</v>
      </c>
      <c r="N27" s="73">
        <v>0</v>
      </c>
      <c r="O27" s="75">
        <v>0</v>
      </c>
      <c r="P27" s="75">
        <v>8323</v>
      </c>
      <c r="Q27" s="75">
        <v>90</v>
      </c>
      <c r="R27" s="75">
        <v>133</v>
      </c>
      <c r="S27" s="75">
        <v>0</v>
      </c>
      <c r="T27" s="75">
        <v>0</v>
      </c>
      <c r="U27" s="74"/>
      <c r="V27" s="74"/>
      <c r="W27" s="74"/>
      <c r="X27" s="74"/>
      <c r="Y27" s="74"/>
      <c r="Z27" s="74"/>
      <c r="AA27" s="37">
        <f t="shared" si="0"/>
        <v>23928</v>
      </c>
      <c r="AB27" s="37">
        <f t="shared" si="1"/>
        <v>354</v>
      </c>
      <c r="AC27" s="37">
        <f t="shared" si="2"/>
        <v>356</v>
      </c>
      <c r="AD27" s="37">
        <f t="shared" si="3"/>
        <v>0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0</v>
      </c>
      <c r="D28" s="75">
        <v>7604</v>
      </c>
      <c r="E28" s="75">
        <v>86</v>
      </c>
      <c r="F28" s="75">
        <v>69</v>
      </c>
      <c r="G28" s="75">
        <v>0</v>
      </c>
      <c r="H28" s="75">
        <v>0</v>
      </c>
      <c r="I28" s="73">
        <v>0</v>
      </c>
      <c r="J28" s="73">
        <v>8175</v>
      </c>
      <c r="K28" s="73">
        <v>42</v>
      </c>
      <c r="L28" s="73">
        <v>85</v>
      </c>
      <c r="M28" s="73">
        <v>8</v>
      </c>
      <c r="N28" s="73">
        <v>0</v>
      </c>
      <c r="O28" s="75">
        <v>0</v>
      </c>
      <c r="P28" s="75">
        <v>6888</v>
      </c>
      <c r="Q28" s="75">
        <v>101</v>
      </c>
      <c r="R28" s="75">
        <v>128</v>
      </c>
      <c r="S28" s="75">
        <v>5</v>
      </c>
      <c r="T28" s="75">
        <v>0</v>
      </c>
      <c r="U28" s="74"/>
      <c r="V28" s="74"/>
      <c r="W28" s="74"/>
      <c r="X28" s="74"/>
      <c r="Y28" s="74"/>
      <c r="Z28" s="74"/>
      <c r="AA28" s="37">
        <f t="shared" si="0"/>
        <v>22667</v>
      </c>
      <c r="AB28" s="37">
        <f t="shared" si="1"/>
        <v>229</v>
      </c>
      <c r="AC28" s="37">
        <f t="shared" si="2"/>
        <v>282</v>
      </c>
      <c r="AD28" s="37">
        <f t="shared" si="3"/>
        <v>13</v>
      </c>
      <c r="AE28" s="37">
        <f t="shared" si="4"/>
        <v>0</v>
      </c>
      <c r="AF28" s="71">
        <v>21</v>
      </c>
    </row>
    <row r="29" ht="15" customHeight="1" spans="2:32">
      <c r="B29" s="71">
        <v>23</v>
      </c>
      <c r="C29" s="71">
        <v>0</v>
      </c>
      <c r="D29" s="73">
        <v>7023</v>
      </c>
      <c r="E29" s="73">
        <v>96</v>
      </c>
      <c r="F29" s="73">
        <v>73</v>
      </c>
      <c r="G29" s="73">
        <v>10</v>
      </c>
      <c r="H29" s="73">
        <v>21</v>
      </c>
      <c r="I29" s="73">
        <v>0</v>
      </c>
      <c r="J29" s="73">
        <v>8507</v>
      </c>
      <c r="K29" s="73">
        <v>84</v>
      </c>
      <c r="L29" s="73">
        <v>87</v>
      </c>
      <c r="M29" s="73">
        <v>17</v>
      </c>
      <c r="N29" s="73">
        <v>14</v>
      </c>
      <c r="O29" s="74"/>
      <c r="P29" s="74"/>
      <c r="Q29" s="74"/>
      <c r="R29" s="74"/>
      <c r="S29" s="74"/>
      <c r="T29" s="74"/>
      <c r="U29" s="73">
        <v>0</v>
      </c>
      <c r="V29" s="73">
        <v>7033</v>
      </c>
      <c r="W29" s="73">
        <v>112</v>
      </c>
      <c r="X29" s="73">
        <v>122</v>
      </c>
      <c r="Y29" s="73">
        <v>5</v>
      </c>
      <c r="Z29" s="73">
        <v>0</v>
      </c>
      <c r="AA29" s="37">
        <f t="shared" si="0"/>
        <v>22563</v>
      </c>
      <c r="AB29" s="37">
        <f t="shared" si="1"/>
        <v>292</v>
      </c>
      <c r="AC29" s="37">
        <f t="shared" si="2"/>
        <v>282</v>
      </c>
      <c r="AD29" s="37">
        <f t="shared" si="3"/>
        <v>32</v>
      </c>
      <c r="AE29" s="37">
        <f t="shared" si="4"/>
        <v>35</v>
      </c>
      <c r="AF29" s="71">
        <v>22</v>
      </c>
    </row>
    <row r="30" ht="15" customHeight="1" spans="2:32">
      <c r="B30" s="71">
        <v>24</v>
      </c>
      <c r="C30" s="71">
        <v>5374</v>
      </c>
      <c r="D30" s="73">
        <v>2234</v>
      </c>
      <c r="E30" s="73">
        <v>67</v>
      </c>
      <c r="F30" s="73">
        <v>80</v>
      </c>
      <c r="G30" s="73">
        <v>0</v>
      </c>
      <c r="H30" s="73">
        <v>8</v>
      </c>
      <c r="I30" s="73">
        <v>6715</v>
      </c>
      <c r="J30" s="73">
        <v>2971</v>
      </c>
      <c r="K30" s="73">
        <v>58</v>
      </c>
      <c r="L30" s="73">
        <v>97</v>
      </c>
      <c r="M30" s="73">
        <v>12</v>
      </c>
      <c r="N30" s="73">
        <v>9</v>
      </c>
      <c r="O30" s="74"/>
      <c r="P30" s="74"/>
      <c r="Q30" s="74"/>
      <c r="R30" s="74"/>
      <c r="S30" s="74"/>
      <c r="T30" s="74"/>
      <c r="U30" s="73">
        <v>5307</v>
      </c>
      <c r="V30" s="73">
        <v>7231</v>
      </c>
      <c r="W30" s="73">
        <v>86</v>
      </c>
      <c r="X30" s="73">
        <v>124</v>
      </c>
      <c r="Y30" s="73">
        <v>7</v>
      </c>
      <c r="Z30" s="73">
        <v>18</v>
      </c>
      <c r="AA30" s="37">
        <f t="shared" si="0"/>
        <v>29832</v>
      </c>
      <c r="AB30" s="37">
        <f t="shared" si="1"/>
        <v>211</v>
      </c>
      <c r="AC30" s="37">
        <f t="shared" si="2"/>
        <v>301</v>
      </c>
      <c r="AD30" s="37">
        <f t="shared" si="3"/>
        <v>19</v>
      </c>
      <c r="AE30" s="37">
        <f t="shared" si="4"/>
        <v>35</v>
      </c>
      <c r="AF30" s="71">
        <v>23</v>
      </c>
    </row>
    <row r="31" ht="15" customHeight="1" spans="2:32">
      <c r="B31" s="71">
        <v>25</v>
      </c>
      <c r="C31" s="71">
        <v>5222</v>
      </c>
      <c r="D31" s="73">
        <v>3236</v>
      </c>
      <c r="E31" s="73">
        <v>107</v>
      </c>
      <c r="F31" s="73">
        <v>116</v>
      </c>
      <c r="G31" s="73">
        <v>6</v>
      </c>
      <c r="H31" s="73">
        <v>15</v>
      </c>
      <c r="I31" s="74"/>
      <c r="J31" s="74"/>
      <c r="K31" s="74"/>
      <c r="L31" s="74"/>
      <c r="M31" s="74"/>
      <c r="N31" s="74"/>
      <c r="O31" s="73">
        <v>7104</v>
      </c>
      <c r="P31" s="73">
        <v>5917</v>
      </c>
      <c r="Q31" s="73">
        <v>53</v>
      </c>
      <c r="R31" s="73">
        <v>116</v>
      </c>
      <c r="S31" s="73">
        <v>13</v>
      </c>
      <c r="T31" s="73">
        <v>0</v>
      </c>
      <c r="U31" s="73">
        <v>5005</v>
      </c>
      <c r="V31" s="73">
        <v>1450</v>
      </c>
      <c r="W31" s="73">
        <v>37</v>
      </c>
      <c r="X31" s="73">
        <v>74</v>
      </c>
      <c r="Y31" s="73">
        <v>7</v>
      </c>
      <c r="Z31" s="73">
        <v>25</v>
      </c>
      <c r="AA31" s="37">
        <f t="shared" si="0"/>
        <v>27934</v>
      </c>
      <c r="AB31" s="37">
        <f t="shared" si="1"/>
        <v>197</v>
      </c>
      <c r="AC31" s="37">
        <f t="shared" si="2"/>
        <v>306</v>
      </c>
      <c r="AD31" s="37">
        <f t="shared" si="3"/>
        <v>26</v>
      </c>
      <c r="AE31" s="37">
        <f t="shared" si="4"/>
        <v>40</v>
      </c>
      <c r="AF31" s="71">
        <v>24</v>
      </c>
    </row>
    <row r="32" ht="15" customHeight="1" spans="2:32">
      <c r="B32" s="71">
        <v>26</v>
      </c>
      <c r="C32" s="73">
        <v>6804</v>
      </c>
      <c r="D32" s="73">
        <v>4988</v>
      </c>
      <c r="E32" s="73">
        <v>61</v>
      </c>
      <c r="F32" s="73">
        <v>142</v>
      </c>
      <c r="G32" s="73">
        <v>0</v>
      </c>
      <c r="H32" s="73">
        <v>6</v>
      </c>
      <c r="I32" s="74"/>
      <c r="J32" s="74"/>
      <c r="K32" s="74"/>
      <c r="L32" s="74"/>
      <c r="M32" s="74"/>
      <c r="N32" s="74"/>
      <c r="O32" s="73">
        <v>6533</v>
      </c>
      <c r="P32" s="73">
        <v>6871</v>
      </c>
      <c r="Q32" s="73">
        <v>87</v>
      </c>
      <c r="R32" s="73">
        <v>101</v>
      </c>
      <c r="S32" s="73">
        <v>1</v>
      </c>
      <c r="T32" s="73">
        <v>24</v>
      </c>
      <c r="U32" s="73">
        <v>6308</v>
      </c>
      <c r="V32" s="73">
        <v>6610</v>
      </c>
      <c r="W32" s="73">
        <v>105</v>
      </c>
      <c r="X32" s="73">
        <v>97</v>
      </c>
      <c r="Y32" s="73">
        <v>0</v>
      </c>
      <c r="Z32" s="73">
        <v>5</v>
      </c>
      <c r="AA32" s="37">
        <f t="shared" si="0"/>
        <v>38114</v>
      </c>
      <c r="AB32" s="37">
        <f t="shared" si="1"/>
        <v>253</v>
      </c>
      <c r="AC32" s="37">
        <f t="shared" si="2"/>
        <v>340</v>
      </c>
      <c r="AD32" s="37">
        <f t="shared" si="3"/>
        <v>1</v>
      </c>
      <c r="AE32" s="37">
        <f t="shared" si="4"/>
        <v>35</v>
      </c>
      <c r="AF32" s="71">
        <v>25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787</v>
      </c>
      <c r="J33" s="75">
        <v>4132</v>
      </c>
      <c r="K33" s="75">
        <v>89</v>
      </c>
      <c r="L33" s="75">
        <v>95</v>
      </c>
      <c r="M33" s="75">
        <v>0</v>
      </c>
      <c r="N33" s="75">
        <v>0</v>
      </c>
      <c r="O33" s="73">
        <v>5605</v>
      </c>
      <c r="P33" s="73">
        <v>3202</v>
      </c>
      <c r="Q33" s="73">
        <v>142</v>
      </c>
      <c r="R33" s="73">
        <v>129</v>
      </c>
      <c r="S33" s="73">
        <v>0</v>
      </c>
      <c r="T33" s="73">
        <v>25</v>
      </c>
      <c r="U33" s="73">
        <v>6065</v>
      </c>
      <c r="V33" s="73">
        <v>967</v>
      </c>
      <c r="W33" s="73">
        <v>100</v>
      </c>
      <c r="X33" s="73">
        <v>109</v>
      </c>
      <c r="Y33" s="73">
        <v>0</v>
      </c>
      <c r="Z33" s="73">
        <v>12</v>
      </c>
      <c r="AA33" s="37">
        <f t="shared" si="0"/>
        <v>20758</v>
      </c>
      <c r="AB33" s="37">
        <f t="shared" si="1"/>
        <v>331</v>
      </c>
      <c r="AC33" s="37">
        <f t="shared" si="2"/>
        <v>333</v>
      </c>
      <c r="AD33" s="37">
        <f t="shared" si="3"/>
        <v>0</v>
      </c>
      <c r="AE33" s="37">
        <f t="shared" si="4"/>
        <v>37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5056</v>
      </c>
      <c r="J34" s="75">
        <v>0</v>
      </c>
      <c r="K34" s="75">
        <v>42</v>
      </c>
      <c r="L34" s="75">
        <v>98</v>
      </c>
      <c r="M34" s="75">
        <v>0</v>
      </c>
      <c r="N34" s="75">
        <v>0</v>
      </c>
      <c r="O34" s="73">
        <v>4316</v>
      </c>
      <c r="P34" s="73">
        <v>0</v>
      </c>
      <c r="Q34" s="73">
        <v>105</v>
      </c>
      <c r="R34" s="73">
        <v>99</v>
      </c>
      <c r="S34" s="73">
        <v>0</v>
      </c>
      <c r="T34" s="73">
        <v>22</v>
      </c>
      <c r="U34" s="73">
        <v>4165</v>
      </c>
      <c r="V34" s="73">
        <v>0</v>
      </c>
      <c r="W34" s="73">
        <v>52</v>
      </c>
      <c r="X34" s="73">
        <v>119</v>
      </c>
      <c r="Y34" s="73">
        <v>0</v>
      </c>
      <c r="Z34" s="73">
        <v>13</v>
      </c>
      <c r="AA34" s="37">
        <f t="shared" si="0"/>
        <v>13537</v>
      </c>
      <c r="AB34" s="37">
        <f t="shared" si="1"/>
        <v>199</v>
      </c>
      <c r="AC34" s="37">
        <f t="shared" si="2"/>
        <v>316</v>
      </c>
      <c r="AD34" s="37">
        <f t="shared" si="3"/>
        <v>0</v>
      </c>
      <c r="AE34" s="37">
        <f t="shared" si="4"/>
        <v>35</v>
      </c>
      <c r="AF34" s="71">
        <v>27</v>
      </c>
    </row>
    <row r="35" ht="15" customHeight="1" spans="2:32">
      <c r="B35" s="71">
        <v>29</v>
      </c>
      <c r="C35" s="71">
        <v>4900</v>
      </c>
      <c r="D35" s="75">
        <v>0</v>
      </c>
      <c r="E35" s="75">
        <v>69</v>
      </c>
      <c r="F35" s="75">
        <v>80</v>
      </c>
      <c r="G35" s="75">
        <v>0</v>
      </c>
      <c r="H35" s="75">
        <v>0</v>
      </c>
      <c r="I35" s="73">
        <v>0</v>
      </c>
      <c r="J35" s="73">
        <v>0</v>
      </c>
      <c r="K35" s="73">
        <v>94</v>
      </c>
      <c r="L35" s="73">
        <v>91</v>
      </c>
      <c r="M35" s="73">
        <v>0</v>
      </c>
      <c r="N35" s="73">
        <v>23</v>
      </c>
      <c r="O35" s="75">
        <v>6214</v>
      </c>
      <c r="P35" s="75">
        <v>0</v>
      </c>
      <c r="Q35" s="75">
        <v>69</v>
      </c>
      <c r="R35" s="75">
        <v>134</v>
      </c>
      <c r="S35" s="75">
        <v>0</v>
      </c>
      <c r="T35" s="75">
        <v>12</v>
      </c>
      <c r="U35" s="74"/>
      <c r="V35" s="74"/>
      <c r="W35" s="74"/>
      <c r="X35" s="74"/>
      <c r="Y35" s="74"/>
      <c r="Z35" s="74"/>
      <c r="AA35" s="37">
        <f t="shared" si="0"/>
        <v>11114</v>
      </c>
      <c r="AB35" s="37">
        <f t="shared" si="1"/>
        <v>232</v>
      </c>
      <c r="AC35" s="37">
        <f t="shared" si="2"/>
        <v>305</v>
      </c>
      <c r="AD35" s="37">
        <f t="shared" si="3"/>
        <v>0</v>
      </c>
      <c r="AE35" s="37">
        <f t="shared" si="4"/>
        <v>35</v>
      </c>
      <c r="AF35" s="71">
        <v>28</v>
      </c>
    </row>
    <row r="36" ht="15" customHeight="1" spans="2:32">
      <c r="B36" s="71">
        <v>30</v>
      </c>
      <c r="C36" s="71">
        <v>3600</v>
      </c>
      <c r="D36" s="75">
        <v>0</v>
      </c>
      <c r="E36" s="75">
        <v>68</v>
      </c>
      <c r="F36" s="75">
        <v>100</v>
      </c>
      <c r="G36" s="75">
        <v>0</v>
      </c>
      <c r="H36" s="75">
        <v>0</v>
      </c>
      <c r="I36" s="73">
        <v>0</v>
      </c>
      <c r="J36" s="73">
        <v>0</v>
      </c>
      <c r="K36" s="73">
        <v>97</v>
      </c>
      <c r="L36" s="73">
        <v>138</v>
      </c>
      <c r="M36" s="73">
        <v>0</v>
      </c>
      <c r="N36" s="73">
        <v>2</v>
      </c>
      <c r="O36" s="75">
        <v>0</v>
      </c>
      <c r="P36" s="75">
        <v>0</v>
      </c>
      <c r="Q36" s="75">
        <v>64</v>
      </c>
      <c r="R36" s="75">
        <v>120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3600</v>
      </c>
      <c r="AB36" s="37">
        <f t="shared" si="1"/>
        <v>229</v>
      </c>
      <c r="AC36" s="37">
        <f t="shared" si="2"/>
        <v>358</v>
      </c>
      <c r="AD36" s="37">
        <f t="shared" si="3"/>
        <v>0</v>
      </c>
      <c r="AE36" s="37">
        <f t="shared" si="4"/>
        <v>2</v>
      </c>
      <c r="AF36" s="71">
        <v>29</v>
      </c>
    </row>
    <row r="37" ht="15" customHeight="1" spans="2:32">
      <c r="B37" s="71">
        <v>31</v>
      </c>
      <c r="C37" s="71">
        <v>0</v>
      </c>
      <c r="D37" s="73">
        <v>0</v>
      </c>
      <c r="E37" s="73">
        <v>84</v>
      </c>
      <c r="F37" s="73">
        <v>97</v>
      </c>
      <c r="G37" s="73">
        <v>0</v>
      </c>
      <c r="H37" s="73">
        <v>25</v>
      </c>
      <c r="I37" s="73">
        <v>0</v>
      </c>
      <c r="J37" s="73">
        <v>6756</v>
      </c>
      <c r="K37" s="73">
        <v>105</v>
      </c>
      <c r="L37" s="73">
        <v>103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0</v>
      </c>
      <c r="V37" s="73">
        <v>0</v>
      </c>
      <c r="W37" s="73">
        <v>55</v>
      </c>
      <c r="X37" s="73">
        <v>119</v>
      </c>
      <c r="Y37" s="73">
        <v>0</v>
      </c>
      <c r="Z37" s="73">
        <v>8</v>
      </c>
      <c r="AA37" s="37">
        <f t="shared" si="0"/>
        <v>6756</v>
      </c>
      <c r="AB37" s="37">
        <f t="shared" si="1"/>
        <v>244</v>
      </c>
      <c r="AC37" s="37">
        <f t="shared" si="2"/>
        <v>319</v>
      </c>
      <c r="AD37" s="37">
        <f t="shared" si="3"/>
        <v>0</v>
      </c>
      <c r="AE37" s="37">
        <f t="shared" si="4"/>
        <v>33</v>
      </c>
      <c r="AF37" s="71">
        <v>30</v>
      </c>
    </row>
    <row r="38" ht="15" customHeight="1" spans="2:32">
      <c r="B38" s="53" t="s">
        <v>17</v>
      </c>
      <c r="C38" s="35">
        <f t="shared" ref="C38:AE38" si="5">SUM(C7:C37)</f>
        <v>82640</v>
      </c>
      <c r="D38" s="35">
        <f t="shared" si="5"/>
        <v>70959</v>
      </c>
      <c r="E38" s="35">
        <f t="shared" si="5"/>
        <v>1976</v>
      </c>
      <c r="F38" s="35">
        <f t="shared" si="5"/>
        <v>2187</v>
      </c>
      <c r="G38" s="92">
        <f t="shared" si="5"/>
        <v>16</v>
      </c>
      <c r="H38" s="35">
        <f t="shared" si="5"/>
        <v>182</v>
      </c>
      <c r="I38" s="35">
        <f t="shared" si="5"/>
        <v>71596</v>
      </c>
      <c r="J38" s="35">
        <f t="shared" si="5"/>
        <v>79921</v>
      </c>
      <c r="K38" s="35">
        <f t="shared" si="5"/>
        <v>2133</v>
      </c>
      <c r="L38" s="35">
        <f t="shared" si="5"/>
        <v>2383</v>
      </c>
      <c r="M38" s="92">
        <f t="shared" si="5"/>
        <v>37</v>
      </c>
      <c r="N38" s="35">
        <f t="shared" si="5"/>
        <v>204</v>
      </c>
      <c r="O38" s="35">
        <f t="shared" si="5"/>
        <v>87323</v>
      </c>
      <c r="P38" s="35">
        <f t="shared" si="5"/>
        <v>83118</v>
      </c>
      <c r="Q38" s="35">
        <f t="shared" si="5"/>
        <v>2213</v>
      </c>
      <c r="R38" s="35">
        <f t="shared" si="5"/>
        <v>2612</v>
      </c>
      <c r="S38" s="92">
        <f t="shared" si="5"/>
        <v>19</v>
      </c>
      <c r="T38" s="35">
        <f t="shared" si="5"/>
        <v>298</v>
      </c>
      <c r="U38" s="35">
        <f t="shared" si="5"/>
        <v>101613</v>
      </c>
      <c r="V38" s="35">
        <f t="shared" si="5"/>
        <v>64228</v>
      </c>
      <c r="W38" s="35">
        <f t="shared" si="5"/>
        <v>1985</v>
      </c>
      <c r="X38" s="35">
        <f t="shared" si="5"/>
        <v>2354</v>
      </c>
      <c r="Y38" s="92">
        <f t="shared" si="5"/>
        <v>19</v>
      </c>
      <c r="Z38" s="35">
        <f t="shared" si="5"/>
        <v>209</v>
      </c>
      <c r="AA38" s="35">
        <f t="shared" si="5"/>
        <v>641398</v>
      </c>
      <c r="AB38" s="35">
        <f t="shared" si="5"/>
        <v>8307</v>
      </c>
      <c r="AC38" s="35">
        <f t="shared" si="5"/>
        <v>9536</v>
      </c>
      <c r="AD38" s="35">
        <f t="shared" si="5"/>
        <v>91</v>
      </c>
      <c r="AE38" s="35">
        <f t="shared" si="5"/>
        <v>893</v>
      </c>
      <c r="AF38" s="53" t="s">
        <v>17</v>
      </c>
    </row>
    <row r="39" ht="15" customHeight="1" spans="2:32">
      <c r="B39" s="65" t="s">
        <v>18</v>
      </c>
      <c r="C39" s="38">
        <f t="shared" ref="C39:N39" si="6">C38/23</f>
        <v>3593.04347826087</v>
      </c>
      <c r="D39" s="38">
        <f t="shared" si="6"/>
        <v>3085.17391304348</v>
      </c>
      <c r="E39" s="36">
        <f t="shared" si="6"/>
        <v>85.9130434782609</v>
      </c>
      <c r="F39" s="36">
        <f t="shared" si="6"/>
        <v>95.0869565217391</v>
      </c>
      <c r="G39" s="36">
        <f t="shared" si="6"/>
        <v>0.695652173913043</v>
      </c>
      <c r="H39" s="36">
        <f t="shared" si="6"/>
        <v>7.91304347826087</v>
      </c>
      <c r="I39" s="38">
        <f t="shared" si="6"/>
        <v>3112.86956521739</v>
      </c>
      <c r="J39" s="38">
        <f t="shared" si="6"/>
        <v>3474.82608695652</v>
      </c>
      <c r="K39" s="36">
        <f t="shared" si="6"/>
        <v>92.7391304347826</v>
      </c>
      <c r="L39" s="36">
        <f t="shared" si="6"/>
        <v>103.608695652174</v>
      </c>
      <c r="M39" s="36">
        <f t="shared" si="6"/>
        <v>1.60869565217391</v>
      </c>
      <c r="N39" s="36">
        <f t="shared" si="6"/>
        <v>8.8695652173913</v>
      </c>
      <c r="O39" s="38">
        <f t="shared" ref="O39:T39" si="7">O38/24</f>
        <v>3638.45833333333</v>
      </c>
      <c r="P39" s="38">
        <f t="shared" si="7"/>
        <v>3463.25</v>
      </c>
      <c r="Q39" s="36">
        <f t="shared" si="7"/>
        <v>92.2083333333333</v>
      </c>
      <c r="R39" s="36">
        <f t="shared" si="7"/>
        <v>108.833333333333</v>
      </c>
      <c r="S39" s="36">
        <f t="shared" si="7"/>
        <v>0.791666666666667</v>
      </c>
      <c r="T39" s="36">
        <f t="shared" si="7"/>
        <v>12.4166666666667</v>
      </c>
      <c r="U39" s="38">
        <f t="shared" ref="U39:Z39" si="8">U38/23</f>
        <v>4417.95652173913</v>
      </c>
      <c r="V39" s="38">
        <f t="shared" si="8"/>
        <v>2792.52173913043</v>
      </c>
      <c r="W39" s="36">
        <f t="shared" si="8"/>
        <v>86.304347826087</v>
      </c>
      <c r="X39" s="36">
        <f t="shared" si="8"/>
        <v>102.347826086957</v>
      </c>
      <c r="Y39" s="36">
        <f t="shared" si="8"/>
        <v>0.826086956521739</v>
      </c>
      <c r="Z39" s="36">
        <f t="shared" si="8"/>
        <v>9.08695652173913</v>
      </c>
      <c r="AA39" s="38">
        <f>AA38/31</f>
        <v>20690.2580645161</v>
      </c>
      <c r="AB39" s="36">
        <f>AB38/31</f>
        <v>267.967741935484</v>
      </c>
      <c r="AC39" s="36">
        <f>AC38/31</f>
        <v>307.612903225806</v>
      </c>
      <c r="AD39" s="36">
        <f>AD38/31</f>
        <v>2.93548387096774</v>
      </c>
      <c r="AE39" s="36">
        <f>AE38/31</f>
        <v>28.8064516129032</v>
      </c>
      <c r="AF39" s="60" t="s">
        <v>18</v>
      </c>
    </row>
    <row r="40" s="84" customFormat="1" ht="14.25" customHeight="1" spans="2:22">
      <c r="B40" s="60"/>
      <c r="C40" s="91">
        <f>C39+D39</f>
        <v>6678.21739130435</v>
      </c>
      <c r="D40" s="91"/>
      <c r="I40" s="91">
        <f>I39+J39</f>
        <v>6587.69565217391</v>
      </c>
      <c r="J40" s="91"/>
      <c r="O40" s="91">
        <f>O39+P39</f>
        <v>7101.70833333333</v>
      </c>
      <c r="P40" s="91"/>
      <c r="U40" s="91">
        <f>U39+V39</f>
        <v>7210.47826086957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4" width="5.375" style="59" customWidth="1"/>
    <col min="15" max="15" width="6.625" style="59" customWidth="1"/>
    <col min="16" max="16" width="5.75" style="59" customWidth="1"/>
    <col min="17" max="26" width="5.375" style="59" customWidth="1"/>
    <col min="27" max="27" width="6.3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3">
        <v>7316</v>
      </c>
      <c r="E7" s="73">
        <v>83</v>
      </c>
      <c r="F7" s="73">
        <v>85</v>
      </c>
      <c r="G7" s="73">
        <v>0</v>
      </c>
      <c r="H7" s="73">
        <v>19</v>
      </c>
      <c r="I7" s="74"/>
      <c r="J7" s="74"/>
      <c r="K7" s="74"/>
      <c r="L7" s="74"/>
      <c r="M7" s="74"/>
      <c r="N7" s="74"/>
      <c r="O7" s="75">
        <v>0</v>
      </c>
      <c r="P7" s="75">
        <v>7063</v>
      </c>
      <c r="Q7" s="75">
        <v>140</v>
      </c>
      <c r="R7" s="75">
        <v>73</v>
      </c>
      <c r="S7" s="75">
        <v>0</v>
      </c>
      <c r="T7" s="75">
        <v>0</v>
      </c>
      <c r="U7" s="73">
        <v>0</v>
      </c>
      <c r="V7" s="73">
        <v>7103</v>
      </c>
      <c r="W7" s="73">
        <v>67</v>
      </c>
      <c r="X7" s="73">
        <v>59</v>
      </c>
      <c r="Y7" s="73">
        <v>0</v>
      </c>
      <c r="Z7" s="73">
        <v>16</v>
      </c>
      <c r="AA7" s="37">
        <f t="shared" ref="AA7:AA37" si="0">C7+D7+I7+J7+O7+P7+U7+V7</f>
        <v>21482</v>
      </c>
      <c r="AB7" s="37">
        <f t="shared" ref="AB7:AB37" si="1">E7+K7+Q7+W7</f>
        <v>290</v>
      </c>
      <c r="AC7" s="37">
        <f t="shared" ref="AC7:AC37" si="2">F7+L7+R7+X7</f>
        <v>217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5">
        <v>4706</v>
      </c>
      <c r="J8" s="75">
        <v>7406</v>
      </c>
      <c r="K8" s="75">
        <v>120</v>
      </c>
      <c r="L8" s="75">
        <v>48</v>
      </c>
      <c r="M8" s="75">
        <v>0</v>
      </c>
      <c r="N8" s="75">
        <v>0</v>
      </c>
      <c r="O8" s="73">
        <v>5820</v>
      </c>
      <c r="P8" s="73">
        <v>5818</v>
      </c>
      <c r="Q8" s="73">
        <v>105</v>
      </c>
      <c r="R8" s="73">
        <v>31</v>
      </c>
      <c r="S8" s="73">
        <v>0</v>
      </c>
      <c r="T8" s="73">
        <v>16</v>
      </c>
      <c r="U8" s="73">
        <v>3552</v>
      </c>
      <c r="V8" s="73">
        <v>5061</v>
      </c>
      <c r="W8" s="73">
        <v>104</v>
      </c>
      <c r="X8" s="73">
        <v>26</v>
      </c>
      <c r="Y8" s="73">
        <v>0</v>
      </c>
      <c r="Z8" s="73">
        <v>12</v>
      </c>
      <c r="AA8" s="37">
        <f t="shared" si="0"/>
        <v>32363</v>
      </c>
      <c r="AB8" s="37">
        <f t="shared" si="1"/>
        <v>329</v>
      </c>
      <c r="AC8" s="37">
        <f t="shared" si="2"/>
        <v>105</v>
      </c>
      <c r="AD8" s="37">
        <f t="shared" si="3"/>
        <v>0</v>
      </c>
      <c r="AE8" s="37">
        <f t="shared" si="4"/>
        <v>28</v>
      </c>
      <c r="AF8" s="71">
        <v>2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2820</v>
      </c>
      <c r="J9" s="75">
        <v>4456</v>
      </c>
      <c r="K9" s="75">
        <v>154</v>
      </c>
      <c r="L9" s="75">
        <v>2</v>
      </c>
      <c r="M9" s="75">
        <v>0</v>
      </c>
      <c r="N9" s="75">
        <v>27</v>
      </c>
      <c r="O9" s="73">
        <v>4048</v>
      </c>
      <c r="P9" s="73">
        <v>4421</v>
      </c>
      <c r="Q9" s="73">
        <v>92</v>
      </c>
      <c r="R9" s="73">
        <v>1</v>
      </c>
      <c r="S9" s="73">
        <v>0</v>
      </c>
      <c r="T9" s="73">
        <v>5</v>
      </c>
      <c r="U9" s="73">
        <v>1702</v>
      </c>
      <c r="V9" s="73">
        <v>6228</v>
      </c>
      <c r="W9" s="73">
        <v>135</v>
      </c>
      <c r="X9" s="73">
        <v>0</v>
      </c>
      <c r="Y9" s="73">
        <v>0</v>
      </c>
      <c r="Z9" s="73">
        <v>18</v>
      </c>
      <c r="AA9" s="37">
        <f t="shared" si="0"/>
        <v>23675</v>
      </c>
      <c r="AB9" s="37">
        <f t="shared" si="1"/>
        <v>381</v>
      </c>
      <c r="AC9" s="37">
        <f t="shared" si="2"/>
        <v>3</v>
      </c>
      <c r="AD9" s="37">
        <f t="shared" si="3"/>
        <v>0</v>
      </c>
      <c r="AE9" s="37">
        <f t="shared" si="4"/>
        <v>50</v>
      </c>
      <c r="AF9" s="71">
        <v>3</v>
      </c>
    </row>
    <row r="10" ht="15" customHeight="1" spans="2:32">
      <c r="B10" s="71">
        <v>4</v>
      </c>
      <c r="C10" s="71">
        <v>2655</v>
      </c>
      <c r="D10" s="75">
        <v>5327</v>
      </c>
      <c r="E10" s="75">
        <v>96</v>
      </c>
      <c r="F10" s="75">
        <v>7</v>
      </c>
      <c r="G10" s="75">
        <v>0</v>
      </c>
      <c r="H10" s="75">
        <v>0</v>
      </c>
      <c r="I10" s="73">
        <v>2204</v>
      </c>
      <c r="J10" s="73">
        <v>5603</v>
      </c>
      <c r="K10" s="73">
        <v>108</v>
      </c>
      <c r="L10" s="73">
        <v>26</v>
      </c>
      <c r="M10" s="73">
        <v>0</v>
      </c>
      <c r="N10" s="73">
        <v>11</v>
      </c>
      <c r="O10" s="75">
        <v>3205</v>
      </c>
      <c r="P10" s="75">
        <v>4255</v>
      </c>
      <c r="Q10" s="75">
        <v>113</v>
      </c>
      <c r="R10" s="75">
        <v>86</v>
      </c>
      <c r="S10" s="75">
        <v>0</v>
      </c>
      <c r="T10" s="75">
        <v>12</v>
      </c>
      <c r="U10" s="74"/>
      <c r="V10" s="74"/>
      <c r="W10" s="74"/>
      <c r="X10" s="74"/>
      <c r="Y10" s="74"/>
      <c r="Z10" s="74"/>
      <c r="AA10" s="37">
        <f t="shared" si="0"/>
        <v>23249</v>
      </c>
      <c r="AB10" s="37">
        <f t="shared" si="1"/>
        <v>317</v>
      </c>
      <c r="AC10" s="37">
        <f t="shared" si="2"/>
        <v>119</v>
      </c>
      <c r="AD10" s="37">
        <f t="shared" si="3"/>
        <v>0</v>
      </c>
      <c r="AE10" s="37">
        <f t="shared" si="4"/>
        <v>23</v>
      </c>
      <c r="AF10" s="71">
        <v>4</v>
      </c>
    </row>
    <row r="11" ht="15" customHeight="1" spans="2:32">
      <c r="B11" s="71">
        <v>5</v>
      </c>
      <c r="C11" s="71">
        <v>6332</v>
      </c>
      <c r="D11" s="75">
        <v>4211</v>
      </c>
      <c r="E11" s="75">
        <v>101</v>
      </c>
      <c r="F11" s="75">
        <v>37</v>
      </c>
      <c r="G11" s="75">
        <v>0</v>
      </c>
      <c r="H11" s="75">
        <v>12</v>
      </c>
      <c r="I11" s="73">
        <v>4212</v>
      </c>
      <c r="J11" s="73">
        <v>4803</v>
      </c>
      <c r="K11" s="73">
        <v>63</v>
      </c>
      <c r="L11" s="73">
        <v>12</v>
      </c>
      <c r="M11" s="73">
        <v>0</v>
      </c>
      <c r="N11" s="73">
        <v>0</v>
      </c>
      <c r="O11" s="75">
        <v>4639</v>
      </c>
      <c r="P11" s="75">
        <v>3253</v>
      </c>
      <c r="Q11" s="75">
        <v>52</v>
      </c>
      <c r="R11" s="75">
        <v>44</v>
      </c>
      <c r="S11" s="75">
        <v>0</v>
      </c>
      <c r="T11" s="75">
        <v>0</v>
      </c>
      <c r="U11" s="74"/>
      <c r="V11" s="74"/>
      <c r="W11" s="74"/>
      <c r="X11" s="74"/>
      <c r="Y11" s="74"/>
      <c r="Z11" s="74"/>
      <c r="AA11" s="37">
        <f t="shared" si="0"/>
        <v>27450</v>
      </c>
      <c r="AB11" s="37">
        <f t="shared" si="1"/>
        <v>216</v>
      </c>
      <c r="AC11" s="37">
        <f t="shared" si="2"/>
        <v>93</v>
      </c>
      <c r="AD11" s="37">
        <f t="shared" si="3"/>
        <v>0</v>
      </c>
      <c r="AE11" s="37">
        <f t="shared" si="4"/>
        <v>12</v>
      </c>
      <c r="AF11" s="71">
        <v>5</v>
      </c>
    </row>
    <row r="12" ht="15" customHeight="1" spans="2:32">
      <c r="B12" s="71">
        <v>6</v>
      </c>
      <c r="C12" s="71">
        <v>6003</v>
      </c>
      <c r="D12" s="73">
        <v>0</v>
      </c>
      <c r="E12" s="73">
        <v>89</v>
      </c>
      <c r="F12" s="73">
        <v>7</v>
      </c>
      <c r="G12" s="73">
        <v>0</v>
      </c>
      <c r="H12" s="73">
        <v>0</v>
      </c>
      <c r="I12" s="73">
        <v>6113</v>
      </c>
      <c r="J12" s="73">
        <v>0</v>
      </c>
      <c r="K12" s="73">
        <v>89</v>
      </c>
      <c r="L12" s="73">
        <v>50</v>
      </c>
      <c r="M12" s="73">
        <v>0</v>
      </c>
      <c r="N12" s="73">
        <v>8</v>
      </c>
      <c r="O12" s="74"/>
      <c r="P12" s="74"/>
      <c r="Q12" s="74"/>
      <c r="R12" s="74"/>
      <c r="S12" s="74"/>
      <c r="T12" s="74"/>
      <c r="U12" s="73">
        <v>6004</v>
      </c>
      <c r="V12" s="73">
        <v>0</v>
      </c>
      <c r="W12" s="73">
        <v>86</v>
      </c>
      <c r="X12" s="73">
        <v>27</v>
      </c>
      <c r="Y12" s="73">
        <v>0</v>
      </c>
      <c r="Z12" s="73">
        <v>27</v>
      </c>
      <c r="AA12" s="37">
        <f t="shared" si="0"/>
        <v>18120</v>
      </c>
      <c r="AB12" s="37">
        <f t="shared" si="1"/>
        <v>264</v>
      </c>
      <c r="AC12" s="37">
        <f t="shared" si="2"/>
        <v>84</v>
      </c>
      <c r="AD12" s="37">
        <f t="shared" si="3"/>
        <v>0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4803</v>
      </c>
      <c r="D13" s="73">
        <v>0</v>
      </c>
      <c r="E13" s="73">
        <v>39</v>
      </c>
      <c r="F13" s="73">
        <v>69</v>
      </c>
      <c r="G13" s="73">
        <v>0</v>
      </c>
      <c r="H13" s="73">
        <v>0</v>
      </c>
      <c r="I13" s="73">
        <v>4110</v>
      </c>
      <c r="J13" s="73">
        <v>0</v>
      </c>
      <c r="K13" s="73">
        <v>105</v>
      </c>
      <c r="L13" s="73">
        <v>54</v>
      </c>
      <c r="M13" s="73">
        <v>0</v>
      </c>
      <c r="N13" s="73">
        <v>15</v>
      </c>
      <c r="O13" s="74"/>
      <c r="P13" s="74"/>
      <c r="Q13" s="74"/>
      <c r="R13" s="74"/>
      <c r="S13" s="74"/>
      <c r="T13" s="74"/>
      <c r="U13" s="73">
        <v>6503</v>
      </c>
      <c r="V13" s="73">
        <v>0</v>
      </c>
      <c r="W13" s="73">
        <v>11</v>
      </c>
      <c r="X13" s="73">
        <v>75</v>
      </c>
      <c r="Y13" s="73">
        <v>0</v>
      </c>
      <c r="Z13" s="73">
        <v>13</v>
      </c>
      <c r="AA13" s="37">
        <f t="shared" si="0"/>
        <v>15416</v>
      </c>
      <c r="AB13" s="37">
        <f t="shared" si="1"/>
        <v>155</v>
      </c>
      <c r="AC13" s="37">
        <f t="shared" si="2"/>
        <v>198</v>
      </c>
      <c r="AD13" s="37">
        <f t="shared" si="3"/>
        <v>0</v>
      </c>
      <c r="AE13" s="37">
        <f t="shared" si="4"/>
        <v>28</v>
      </c>
      <c r="AF13" s="71">
        <v>7</v>
      </c>
    </row>
    <row r="14" ht="15" customHeight="1" spans="2:32">
      <c r="B14" s="71">
        <v>8</v>
      </c>
      <c r="C14" s="71">
        <v>5219</v>
      </c>
      <c r="D14" s="73">
        <v>3022</v>
      </c>
      <c r="E14" s="73">
        <v>88</v>
      </c>
      <c r="F14" s="73">
        <v>101</v>
      </c>
      <c r="G14" s="73">
        <v>0</v>
      </c>
      <c r="H14" s="73">
        <v>18</v>
      </c>
      <c r="I14" s="74"/>
      <c r="J14" s="74"/>
      <c r="K14" s="74"/>
      <c r="L14" s="74"/>
      <c r="M14" s="74"/>
      <c r="N14" s="74"/>
      <c r="O14" s="73">
        <v>6209</v>
      </c>
      <c r="P14" s="73">
        <v>0</v>
      </c>
      <c r="Q14" s="73">
        <v>45</v>
      </c>
      <c r="R14" s="73">
        <v>88</v>
      </c>
      <c r="S14" s="73">
        <v>0</v>
      </c>
      <c r="T14" s="73">
        <v>0</v>
      </c>
      <c r="U14" s="73">
        <v>5403</v>
      </c>
      <c r="V14" s="73">
        <v>0</v>
      </c>
      <c r="W14" s="73">
        <v>84</v>
      </c>
      <c r="X14" s="73">
        <v>70</v>
      </c>
      <c r="Y14" s="73">
        <v>0</v>
      </c>
      <c r="Z14" s="73">
        <v>13</v>
      </c>
      <c r="AA14" s="37">
        <f t="shared" si="0"/>
        <v>19853</v>
      </c>
      <c r="AB14" s="37">
        <f t="shared" si="1"/>
        <v>217</v>
      </c>
      <c r="AC14" s="37">
        <f t="shared" si="2"/>
        <v>259</v>
      </c>
      <c r="AD14" s="37">
        <f t="shared" si="3"/>
        <v>0</v>
      </c>
      <c r="AE14" s="37">
        <f t="shared" si="4"/>
        <v>31</v>
      </c>
      <c r="AF14" s="71">
        <v>8</v>
      </c>
    </row>
    <row r="15" ht="15" customHeight="1" spans="2:32">
      <c r="B15" s="71">
        <v>9</v>
      </c>
      <c r="C15" s="71">
        <v>0</v>
      </c>
      <c r="D15" s="73">
        <v>7036</v>
      </c>
      <c r="E15" s="73">
        <v>103</v>
      </c>
      <c r="F15" s="73">
        <v>90</v>
      </c>
      <c r="G15" s="73">
        <v>0</v>
      </c>
      <c r="H15" s="73">
        <v>19</v>
      </c>
      <c r="I15" s="74"/>
      <c r="J15" s="74"/>
      <c r="K15" s="74"/>
      <c r="L15" s="74"/>
      <c r="M15" s="74"/>
      <c r="N15" s="74"/>
      <c r="O15" s="75">
        <v>5361</v>
      </c>
      <c r="P15" s="75">
        <v>6594</v>
      </c>
      <c r="Q15" s="75">
        <v>73</v>
      </c>
      <c r="R15" s="75">
        <v>102</v>
      </c>
      <c r="S15" s="75">
        <v>0</v>
      </c>
      <c r="T15" s="75">
        <v>4</v>
      </c>
      <c r="U15" s="73">
        <v>0</v>
      </c>
      <c r="V15" s="73">
        <v>7204</v>
      </c>
      <c r="W15" s="73">
        <v>102</v>
      </c>
      <c r="X15" s="73">
        <v>120</v>
      </c>
      <c r="Y15" s="73">
        <v>0</v>
      </c>
      <c r="Z15" s="73">
        <v>16</v>
      </c>
      <c r="AA15" s="37">
        <f t="shared" si="0"/>
        <v>26195</v>
      </c>
      <c r="AB15" s="37">
        <f t="shared" si="1"/>
        <v>278</v>
      </c>
      <c r="AC15" s="37">
        <f t="shared" si="2"/>
        <v>312</v>
      </c>
      <c r="AD15" s="37">
        <f t="shared" si="3"/>
        <v>0</v>
      </c>
      <c r="AE15" s="37">
        <f t="shared" si="4"/>
        <v>39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0</v>
      </c>
      <c r="J16" s="75">
        <v>7126</v>
      </c>
      <c r="K16" s="75">
        <v>120</v>
      </c>
      <c r="L16" s="75">
        <v>81</v>
      </c>
      <c r="M16" s="75">
        <v>0</v>
      </c>
      <c r="N16" s="75">
        <v>0</v>
      </c>
      <c r="O16" s="73">
        <v>0</v>
      </c>
      <c r="P16" s="73">
        <v>7202</v>
      </c>
      <c r="Q16" s="73">
        <v>93</v>
      </c>
      <c r="R16" s="73">
        <v>55</v>
      </c>
      <c r="S16" s="73">
        <v>0</v>
      </c>
      <c r="T16" s="73">
        <v>17</v>
      </c>
      <c r="U16" s="73">
        <v>0</v>
      </c>
      <c r="V16" s="73">
        <v>6555</v>
      </c>
      <c r="W16" s="73">
        <v>126</v>
      </c>
      <c r="X16" s="73">
        <v>70</v>
      </c>
      <c r="Y16" s="73">
        <v>0</v>
      </c>
      <c r="Z16" s="73">
        <v>18</v>
      </c>
      <c r="AA16" s="37">
        <f t="shared" si="0"/>
        <v>20883</v>
      </c>
      <c r="AB16" s="37">
        <f t="shared" si="1"/>
        <v>339</v>
      </c>
      <c r="AC16" s="37">
        <f t="shared" si="2"/>
        <v>206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0</v>
      </c>
      <c r="J17" s="75">
        <v>7307</v>
      </c>
      <c r="K17" s="75">
        <v>24</v>
      </c>
      <c r="L17" s="75">
        <v>43</v>
      </c>
      <c r="M17" s="75">
        <v>0</v>
      </c>
      <c r="N17" s="75">
        <v>0</v>
      </c>
      <c r="O17" s="73">
        <v>2170</v>
      </c>
      <c r="P17" s="73">
        <v>6710</v>
      </c>
      <c r="Q17" s="73">
        <v>14</v>
      </c>
      <c r="R17" s="73">
        <v>34</v>
      </c>
      <c r="S17" s="73">
        <v>0</v>
      </c>
      <c r="T17" s="73">
        <v>13</v>
      </c>
      <c r="U17" s="73">
        <v>2012</v>
      </c>
      <c r="V17" s="73">
        <v>5304</v>
      </c>
      <c r="W17" s="73">
        <v>1</v>
      </c>
      <c r="X17" s="73">
        <v>66</v>
      </c>
      <c r="Y17" s="73">
        <v>0</v>
      </c>
      <c r="Z17" s="73">
        <v>26</v>
      </c>
      <c r="AA17" s="37">
        <f t="shared" si="0"/>
        <v>23503</v>
      </c>
      <c r="AB17" s="37">
        <f t="shared" si="1"/>
        <v>39</v>
      </c>
      <c r="AC17" s="37">
        <f t="shared" si="2"/>
        <v>143</v>
      </c>
      <c r="AD17" s="37">
        <f t="shared" si="3"/>
        <v>0</v>
      </c>
      <c r="AE17" s="37">
        <f t="shared" si="4"/>
        <v>39</v>
      </c>
      <c r="AF17" s="71">
        <v>11</v>
      </c>
    </row>
    <row r="18" ht="15" customHeight="1" spans="2:32">
      <c r="B18" s="71">
        <v>12</v>
      </c>
      <c r="C18" s="71">
        <v>4262</v>
      </c>
      <c r="D18" s="75">
        <v>6158</v>
      </c>
      <c r="E18" s="75">
        <v>28</v>
      </c>
      <c r="F18" s="75">
        <v>31</v>
      </c>
      <c r="G18" s="75">
        <v>0</v>
      </c>
      <c r="H18" s="75">
        <v>18</v>
      </c>
      <c r="I18" s="73">
        <v>5740</v>
      </c>
      <c r="J18" s="73">
        <v>5078</v>
      </c>
      <c r="K18" s="73">
        <v>60</v>
      </c>
      <c r="L18" s="73">
        <v>37</v>
      </c>
      <c r="M18" s="73">
        <v>0</v>
      </c>
      <c r="N18" s="73">
        <v>0</v>
      </c>
      <c r="O18" s="75">
        <v>4500</v>
      </c>
      <c r="P18" s="75">
        <v>4000</v>
      </c>
      <c r="Q18" s="75">
        <v>97</v>
      </c>
      <c r="R18" s="75">
        <v>65</v>
      </c>
      <c r="S18" s="75">
        <v>0</v>
      </c>
      <c r="T18" s="75">
        <v>16</v>
      </c>
      <c r="U18" s="74"/>
      <c r="V18" s="74"/>
      <c r="W18" s="74"/>
      <c r="X18" s="74"/>
      <c r="Y18" s="74"/>
      <c r="Z18" s="74"/>
      <c r="AA18" s="37">
        <f t="shared" si="0"/>
        <v>29738</v>
      </c>
      <c r="AB18" s="37">
        <f t="shared" si="1"/>
        <v>185</v>
      </c>
      <c r="AC18" s="37">
        <f t="shared" si="2"/>
        <v>133</v>
      </c>
      <c r="AD18" s="37">
        <f t="shared" si="3"/>
        <v>0</v>
      </c>
      <c r="AE18" s="37">
        <f t="shared" si="4"/>
        <v>34</v>
      </c>
      <c r="AF18" s="71">
        <v>12</v>
      </c>
    </row>
    <row r="19" ht="15" customHeight="1" spans="2:32">
      <c r="B19" s="71">
        <v>13</v>
      </c>
      <c r="C19" s="71">
        <v>6088</v>
      </c>
      <c r="D19" s="75">
        <v>6570</v>
      </c>
      <c r="E19" s="75">
        <v>66</v>
      </c>
      <c r="F19" s="75">
        <v>55</v>
      </c>
      <c r="G19" s="75">
        <v>0</v>
      </c>
      <c r="H19" s="75">
        <v>3</v>
      </c>
      <c r="I19" s="73">
        <v>0</v>
      </c>
      <c r="J19" s="73">
        <v>475</v>
      </c>
      <c r="K19" s="73">
        <v>84</v>
      </c>
      <c r="L19" s="73">
        <v>37</v>
      </c>
      <c r="M19" s="73">
        <v>0</v>
      </c>
      <c r="N19" s="73">
        <v>18</v>
      </c>
      <c r="O19" s="75">
        <v>2385</v>
      </c>
      <c r="P19" s="75">
        <v>1832</v>
      </c>
      <c r="Q19" s="75">
        <v>54</v>
      </c>
      <c r="R19" s="75">
        <v>84</v>
      </c>
      <c r="S19" s="75">
        <v>0</v>
      </c>
      <c r="T19" s="75">
        <v>17</v>
      </c>
      <c r="U19" s="74"/>
      <c r="V19" s="74"/>
      <c r="W19" s="74"/>
      <c r="X19" s="74"/>
      <c r="Y19" s="74"/>
      <c r="Z19" s="74"/>
      <c r="AA19" s="37">
        <f t="shared" si="0"/>
        <v>17350</v>
      </c>
      <c r="AB19" s="37">
        <f t="shared" si="1"/>
        <v>204</v>
      </c>
      <c r="AC19" s="37">
        <f t="shared" si="2"/>
        <v>176</v>
      </c>
      <c r="AD19" s="37">
        <f t="shared" si="3"/>
        <v>0</v>
      </c>
      <c r="AE19" s="37">
        <f t="shared" si="4"/>
        <v>38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86</v>
      </c>
      <c r="F20" s="73">
        <v>43</v>
      </c>
      <c r="G20" s="73">
        <v>0</v>
      </c>
      <c r="H20" s="73">
        <v>32</v>
      </c>
      <c r="I20" s="73">
        <v>0</v>
      </c>
      <c r="J20" s="73">
        <v>0</v>
      </c>
      <c r="K20" s="73">
        <v>69</v>
      </c>
      <c r="L20" s="73">
        <v>82</v>
      </c>
      <c r="M20" s="73">
        <v>0</v>
      </c>
      <c r="N20" s="73">
        <v>6</v>
      </c>
      <c r="O20" s="74"/>
      <c r="P20" s="74"/>
      <c r="Q20" s="74"/>
      <c r="R20" s="74"/>
      <c r="S20" s="74"/>
      <c r="T20" s="74"/>
      <c r="U20" s="73">
        <v>4856</v>
      </c>
      <c r="V20" s="73">
        <v>2569</v>
      </c>
      <c r="W20" s="73">
        <v>18</v>
      </c>
      <c r="X20" s="73">
        <v>63</v>
      </c>
      <c r="Y20" s="73">
        <v>0</v>
      </c>
      <c r="Z20" s="73">
        <v>0</v>
      </c>
      <c r="AA20" s="37">
        <f t="shared" si="0"/>
        <v>7425</v>
      </c>
      <c r="AB20" s="37">
        <f t="shared" si="1"/>
        <v>173</v>
      </c>
      <c r="AC20" s="37">
        <f t="shared" si="2"/>
        <v>188</v>
      </c>
      <c r="AD20" s="37">
        <f t="shared" si="3"/>
        <v>0</v>
      </c>
      <c r="AE20" s="37">
        <f t="shared" si="4"/>
        <v>38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4161</v>
      </c>
      <c r="E21" s="73">
        <v>84</v>
      </c>
      <c r="F21" s="73">
        <v>78</v>
      </c>
      <c r="G21" s="73">
        <v>0</v>
      </c>
      <c r="H21" s="73">
        <v>0</v>
      </c>
      <c r="I21" s="73">
        <v>4402</v>
      </c>
      <c r="J21" s="73">
        <v>7219</v>
      </c>
      <c r="K21" s="73">
        <v>128</v>
      </c>
      <c r="L21" s="73">
        <v>122</v>
      </c>
      <c r="M21" s="73">
        <v>0</v>
      </c>
      <c r="N21" s="73">
        <v>0</v>
      </c>
      <c r="O21" s="74"/>
      <c r="P21" s="74"/>
      <c r="Q21" s="74"/>
      <c r="R21" s="74"/>
      <c r="S21" s="74"/>
      <c r="T21" s="74"/>
      <c r="U21" s="73">
        <v>0</v>
      </c>
      <c r="V21" s="73">
        <v>1168</v>
      </c>
      <c r="W21" s="73">
        <v>62</v>
      </c>
      <c r="X21" s="73">
        <v>86</v>
      </c>
      <c r="Y21" s="73">
        <v>0</v>
      </c>
      <c r="Z21" s="73">
        <v>0</v>
      </c>
      <c r="AA21" s="37">
        <f t="shared" si="0"/>
        <v>16950</v>
      </c>
      <c r="AB21" s="37">
        <f t="shared" si="1"/>
        <v>274</v>
      </c>
      <c r="AC21" s="37">
        <f t="shared" si="2"/>
        <v>286</v>
      </c>
      <c r="AD21" s="37">
        <f t="shared" si="3"/>
        <v>0</v>
      </c>
      <c r="AE21" s="37">
        <f t="shared" si="4"/>
        <v>0</v>
      </c>
      <c r="AF21" s="71">
        <v>15</v>
      </c>
    </row>
    <row r="22" ht="15" customHeight="1" spans="2:32">
      <c r="B22" s="71">
        <v>16</v>
      </c>
      <c r="C22" s="71">
        <v>7804</v>
      </c>
      <c r="D22" s="73">
        <v>3337</v>
      </c>
      <c r="E22" s="73">
        <v>110</v>
      </c>
      <c r="F22" s="73">
        <v>121</v>
      </c>
      <c r="G22" s="73">
        <v>0</v>
      </c>
      <c r="H22" s="73">
        <v>11</v>
      </c>
      <c r="I22" s="74"/>
      <c r="J22" s="74"/>
      <c r="K22" s="74"/>
      <c r="L22" s="74"/>
      <c r="M22" s="74"/>
      <c r="N22" s="74"/>
      <c r="O22" s="73">
        <v>4714</v>
      </c>
      <c r="P22" s="73">
        <v>4007</v>
      </c>
      <c r="Q22" s="73">
        <v>30</v>
      </c>
      <c r="R22" s="73">
        <v>106</v>
      </c>
      <c r="S22" s="73">
        <v>0</v>
      </c>
      <c r="T22" s="73">
        <v>17</v>
      </c>
      <c r="U22" s="73">
        <v>6906</v>
      </c>
      <c r="V22" s="73">
        <v>7316</v>
      </c>
      <c r="W22" s="73">
        <v>101</v>
      </c>
      <c r="X22" s="73">
        <v>80</v>
      </c>
      <c r="Y22" s="73">
        <v>0</v>
      </c>
      <c r="Z22" s="73">
        <v>7</v>
      </c>
      <c r="AA22" s="37">
        <f t="shared" si="0"/>
        <v>34084</v>
      </c>
      <c r="AB22" s="37">
        <f t="shared" si="1"/>
        <v>241</v>
      </c>
      <c r="AC22" s="37">
        <f t="shared" si="2"/>
        <v>307</v>
      </c>
      <c r="AD22" s="37">
        <f t="shared" si="3"/>
        <v>0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1">
        <v>9101</v>
      </c>
      <c r="D23" s="73">
        <v>0</v>
      </c>
      <c r="E23" s="73">
        <v>88</v>
      </c>
      <c r="F23" s="73">
        <v>153</v>
      </c>
      <c r="G23" s="73">
        <v>0</v>
      </c>
      <c r="H23" s="73">
        <v>11</v>
      </c>
      <c r="I23" s="74"/>
      <c r="J23" s="74"/>
      <c r="K23" s="74"/>
      <c r="L23" s="74"/>
      <c r="M23" s="74"/>
      <c r="N23" s="74"/>
      <c r="O23" s="75">
        <v>8821</v>
      </c>
      <c r="P23" s="75">
        <v>0</v>
      </c>
      <c r="Q23" s="75">
        <v>83</v>
      </c>
      <c r="R23" s="75">
        <v>56</v>
      </c>
      <c r="S23" s="75">
        <v>0</v>
      </c>
      <c r="T23" s="75">
        <v>22</v>
      </c>
      <c r="U23" s="73">
        <v>8852</v>
      </c>
      <c r="V23" s="73">
        <v>0</v>
      </c>
      <c r="W23" s="73">
        <v>106</v>
      </c>
      <c r="X23" s="73">
        <v>115</v>
      </c>
      <c r="Y23" s="73">
        <v>0</v>
      </c>
      <c r="Z23" s="73">
        <v>2</v>
      </c>
      <c r="AA23" s="37">
        <f t="shared" si="0"/>
        <v>26774</v>
      </c>
      <c r="AB23" s="37">
        <f t="shared" si="1"/>
        <v>277</v>
      </c>
      <c r="AC23" s="37">
        <f t="shared" si="2"/>
        <v>324</v>
      </c>
      <c r="AD23" s="37">
        <f t="shared" si="3"/>
        <v>0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9370</v>
      </c>
      <c r="J24" s="75">
        <v>0</v>
      </c>
      <c r="K24" s="75">
        <v>94</v>
      </c>
      <c r="L24" s="75">
        <v>144</v>
      </c>
      <c r="M24" s="75">
        <v>0</v>
      </c>
      <c r="N24" s="75">
        <v>0</v>
      </c>
      <c r="O24" s="73">
        <v>8893</v>
      </c>
      <c r="P24" s="73">
        <v>0</v>
      </c>
      <c r="Q24" s="73">
        <v>115</v>
      </c>
      <c r="R24" s="73">
        <v>129</v>
      </c>
      <c r="S24" s="73">
        <v>0</v>
      </c>
      <c r="T24" s="73">
        <v>23</v>
      </c>
      <c r="U24" s="73">
        <v>2282</v>
      </c>
      <c r="V24" s="73">
        <v>0</v>
      </c>
      <c r="W24" s="73">
        <v>106</v>
      </c>
      <c r="X24" s="73">
        <v>155</v>
      </c>
      <c r="Y24" s="73">
        <v>0</v>
      </c>
      <c r="Z24" s="73">
        <v>12</v>
      </c>
      <c r="AA24" s="37">
        <f t="shared" si="0"/>
        <v>20545</v>
      </c>
      <c r="AB24" s="37">
        <f t="shared" si="1"/>
        <v>315</v>
      </c>
      <c r="AC24" s="37">
        <f t="shared" si="2"/>
        <v>428</v>
      </c>
      <c r="AD24" s="37">
        <f t="shared" si="3"/>
        <v>0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0</v>
      </c>
      <c r="J25" s="75">
        <v>6237</v>
      </c>
      <c r="K25" s="75">
        <v>134</v>
      </c>
      <c r="L25" s="75">
        <v>147</v>
      </c>
      <c r="M25" s="75">
        <v>0</v>
      </c>
      <c r="N25" s="75">
        <v>19</v>
      </c>
      <c r="O25" s="73">
        <v>0</v>
      </c>
      <c r="P25" s="73">
        <v>6333</v>
      </c>
      <c r="Q25" s="73">
        <v>130</v>
      </c>
      <c r="R25" s="73">
        <v>147</v>
      </c>
      <c r="S25" s="73">
        <v>0</v>
      </c>
      <c r="T25" s="73">
        <v>0</v>
      </c>
      <c r="U25" s="73">
        <v>0</v>
      </c>
      <c r="V25" s="73">
        <v>5113</v>
      </c>
      <c r="W25" s="73">
        <v>114</v>
      </c>
      <c r="X25" s="73">
        <v>150</v>
      </c>
      <c r="Y25" s="73">
        <v>0</v>
      </c>
      <c r="Z25" s="73">
        <v>14</v>
      </c>
      <c r="AA25" s="37">
        <f t="shared" si="0"/>
        <v>17683</v>
      </c>
      <c r="AB25" s="37">
        <f t="shared" si="1"/>
        <v>378</v>
      </c>
      <c r="AC25" s="37">
        <f t="shared" si="2"/>
        <v>444</v>
      </c>
      <c r="AD25" s="37">
        <f t="shared" si="3"/>
        <v>0</v>
      </c>
      <c r="AE25" s="37">
        <f t="shared" si="4"/>
        <v>33</v>
      </c>
      <c r="AF25" s="71">
        <v>19</v>
      </c>
    </row>
    <row r="26" ht="15" customHeight="1" spans="2:32">
      <c r="B26" s="71">
        <v>20</v>
      </c>
      <c r="C26" s="71">
        <v>0</v>
      </c>
      <c r="D26" s="75">
        <v>6402</v>
      </c>
      <c r="E26" s="75">
        <v>83</v>
      </c>
      <c r="F26" s="75">
        <v>128</v>
      </c>
      <c r="G26" s="75">
        <v>0</v>
      </c>
      <c r="H26" s="75">
        <v>1</v>
      </c>
      <c r="I26" s="73">
        <v>0</v>
      </c>
      <c r="J26" s="73">
        <v>6337</v>
      </c>
      <c r="K26" s="73">
        <v>135</v>
      </c>
      <c r="L26" s="73">
        <v>86</v>
      </c>
      <c r="M26" s="73">
        <v>0</v>
      </c>
      <c r="N26" s="73">
        <v>11</v>
      </c>
      <c r="O26" s="75">
        <v>1007</v>
      </c>
      <c r="P26" s="75">
        <v>6502</v>
      </c>
      <c r="Q26" s="75">
        <v>134</v>
      </c>
      <c r="R26" s="75">
        <v>140</v>
      </c>
      <c r="S26" s="75">
        <v>0</v>
      </c>
      <c r="T26" s="75">
        <v>16</v>
      </c>
      <c r="U26" s="74"/>
      <c r="V26" s="74"/>
      <c r="W26" s="74"/>
      <c r="X26" s="74"/>
      <c r="Y26" s="74"/>
      <c r="Z26" s="74"/>
      <c r="AA26" s="37">
        <f t="shared" si="0"/>
        <v>20248</v>
      </c>
      <c r="AB26" s="37">
        <f t="shared" si="1"/>
        <v>352</v>
      </c>
      <c r="AC26" s="37">
        <f t="shared" si="2"/>
        <v>354</v>
      </c>
      <c r="AD26" s="37">
        <f t="shared" si="3"/>
        <v>0</v>
      </c>
      <c r="AE26" s="37">
        <f t="shared" si="4"/>
        <v>28</v>
      </c>
      <c r="AF26" s="71">
        <v>20</v>
      </c>
    </row>
    <row r="27" ht="15" customHeight="1" spans="2:32">
      <c r="B27" s="71">
        <v>21</v>
      </c>
      <c r="C27" s="71">
        <v>4603</v>
      </c>
      <c r="D27" s="75">
        <v>6451</v>
      </c>
      <c r="E27" s="75">
        <v>123</v>
      </c>
      <c r="F27" s="75">
        <v>87</v>
      </c>
      <c r="G27" s="75">
        <v>0</v>
      </c>
      <c r="H27" s="75">
        <v>26</v>
      </c>
      <c r="I27" s="73">
        <v>6005</v>
      </c>
      <c r="J27" s="73">
        <v>2509</v>
      </c>
      <c r="K27" s="73">
        <v>107</v>
      </c>
      <c r="L27" s="73">
        <v>136</v>
      </c>
      <c r="M27" s="73">
        <v>0</v>
      </c>
      <c r="N27" s="73">
        <v>7</v>
      </c>
      <c r="O27" s="75">
        <v>6319</v>
      </c>
      <c r="P27" s="75">
        <v>6606</v>
      </c>
      <c r="Q27" s="75">
        <v>105</v>
      </c>
      <c r="R27" s="75">
        <v>143</v>
      </c>
      <c r="S27" s="75">
        <v>0</v>
      </c>
      <c r="T27" s="75">
        <v>5</v>
      </c>
      <c r="U27" s="74"/>
      <c r="V27" s="74"/>
      <c r="W27" s="74"/>
      <c r="X27" s="74"/>
      <c r="Y27" s="74"/>
      <c r="Z27" s="74"/>
      <c r="AA27" s="37">
        <f t="shared" si="0"/>
        <v>32493</v>
      </c>
      <c r="AB27" s="37">
        <f t="shared" si="1"/>
        <v>335</v>
      </c>
      <c r="AC27" s="37">
        <f t="shared" si="2"/>
        <v>366</v>
      </c>
      <c r="AD27" s="37">
        <f t="shared" si="3"/>
        <v>0</v>
      </c>
      <c r="AE27" s="37">
        <f t="shared" si="4"/>
        <v>38</v>
      </c>
      <c r="AF27" s="71">
        <v>21</v>
      </c>
    </row>
    <row r="28" ht="15" customHeight="1" spans="2:32">
      <c r="B28" s="71">
        <v>22</v>
      </c>
      <c r="C28" s="71">
        <v>3621</v>
      </c>
      <c r="D28" s="73">
        <v>6506</v>
      </c>
      <c r="E28" s="73">
        <v>118</v>
      </c>
      <c r="F28" s="73">
        <v>84</v>
      </c>
      <c r="G28" s="73">
        <v>0</v>
      </c>
      <c r="H28" s="73">
        <v>20</v>
      </c>
      <c r="I28" s="73">
        <v>5665</v>
      </c>
      <c r="J28" s="73">
        <v>7204</v>
      </c>
      <c r="K28" s="73">
        <v>80</v>
      </c>
      <c r="L28" s="73">
        <v>125</v>
      </c>
      <c r="M28" s="73">
        <v>0</v>
      </c>
      <c r="N28" s="73">
        <v>15</v>
      </c>
      <c r="O28" s="74"/>
      <c r="P28" s="74"/>
      <c r="Q28" s="74"/>
      <c r="R28" s="74"/>
      <c r="S28" s="74"/>
      <c r="T28" s="74"/>
      <c r="U28" s="73">
        <v>6054</v>
      </c>
      <c r="V28" s="73">
        <v>6232</v>
      </c>
      <c r="W28" s="73">
        <v>87</v>
      </c>
      <c r="X28" s="73">
        <v>135</v>
      </c>
      <c r="Y28" s="73">
        <v>0</v>
      </c>
      <c r="Z28" s="73">
        <v>5</v>
      </c>
      <c r="AA28" s="37">
        <f t="shared" si="0"/>
        <v>35282</v>
      </c>
      <c r="AB28" s="37">
        <f t="shared" si="1"/>
        <v>285</v>
      </c>
      <c r="AC28" s="37">
        <f t="shared" si="2"/>
        <v>344</v>
      </c>
      <c r="AD28" s="37">
        <f t="shared" si="3"/>
        <v>0</v>
      </c>
      <c r="AE28" s="37">
        <f t="shared" si="4"/>
        <v>40</v>
      </c>
      <c r="AF28" s="71">
        <v>22</v>
      </c>
    </row>
    <row r="29" ht="15" customHeight="1" spans="2:32">
      <c r="B29" s="71">
        <v>23</v>
      </c>
      <c r="C29" s="71">
        <v>6903</v>
      </c>
      <c r="D29" s="73">
        <v>4182</v>
      </c>
      <c r="E29" s="73">
        <v>109</v>
      </c>
      <c r="F29" s="73">
        <v>113</v>
      </c>
      <c r="G29" s="73">
        <v>0</v>
      </c>
      <c r="H29" s="73">
        <v>16</v>
      </c>
      <c r="I29" s="73">
        <v>7106</v>
      </c>
      <c r="J29" s="73">
        <v>4300</v>
      </c>
      <c r="K29" s="73">
        <v>103</v>
      </c>
      <c r="L29" s="73">
        <v>116</v>
      </c>
      <c r="M29" s="73">
        <v>0</v>
      </c>
      <c r="N29" s="73">
        <v>7</v>
      </c>
      <c r="O29" s="74"/>
      <c r="P29" s="74"/>
      <c r="Q29" s="74"/>
      <c r="R29" s="74"/>
      <c r="S29" s="74"/>
      <c r="T29" s="74"/>
      <c r="U29" s="73">
        <v>5917</v>
      </c>
      <c r="V29" s="73">
        <v>1583</v>
      </c>
      <c r="W29" s="73">
        <v>105</v>
      </c>
      <c r="X29" s="73">
        <v>126</v>
      </c>
      <c r="Y29" s="73">
        <v>0</v>
      </c>
      <c r="Z29" s="73">
        <v>14</v>
      </c>
      <c r="AA29" s="37">
        <f t="shared" si="0"/>
        <v>29991</v>
      </c>
      <c r="AB29" s="37">
        <f t="shared" si="1"/>
        <v>317</v>
      </c>
      <c r="AC29" s="37">
        <f t="shared" si="2"/>
        <v>355</v>
      </c>
      <c r="AD29" s="37">
        <f t="shared" si="3"/>
        <v>0</v>
      </c>
      <c r="AE29" s="37">
        <f t="shared" si="4"/>
        <v>37</v>
      </c>
      <c r="AF29" s="71">
        <v>23</v>
      </c>
    </row>
    <row r="30" ht="15" customHeight="1" spans="2:32">
      <c r="B30" s="71">
        <v>24</v>
      </c>
      <c r="C30" s="71">
        <v>6635</v>
      </c>
      <c r="D30" s="73">
        <v>4504</v>
      </c>
      <c r="E30" s="73">
        <v>106</v>
      </c>
      <c r="F30" s="73">
        <v>107</v>
      </c>
      <c r="G30" s="73">
        <v>0</v>
      </c>
      <c r="H30" s="73">
        <v>12</v>
      </c>
      <c r="I30" s="74"/>
      <c r="J30" s="74"/>
      <c r="K30" s="74"/>
      <c r="L30" s="74"/>
      <c r="M30" s="74"/>
      <c r="N30" s="74"/>
      <c r="O30" s="73">
        <v>6501</v>
      </c>
      <c r="P30" s="73">
        <v>5562</v>
      </c>
      <c r="Q30" s="73">
        <v>46</v>
      </c>
      <c r="R30" s="73">
        <v>84</v>
      </c>
      <c r="S30" s="73">
        <v>0</v>
      </c>
      <c r="T30" s="73">
        <v>0</v>
      </c>
      <c r="U30" s="73">
        <v>5704</v>
      </c>
      <c r="V30" s="73">
        <v>4605</v>
      </c>
      <c r="W30" s="73">
        <v>98</v>
      </c>
      <c r="X30" s="73">
        <v>153</v>
      </c>
      <c r="Y30" s="73">
        <v>0</v>
      </c>
      <c r="Z30" s="73">
        <v>11</v>
      </c>
      <c r="AA30" s="37">
        <f t="shared" si="0"/>
        <v>33511</v>
      </c>
      <c r="AB30" s="37">
        <f t="shared" si="1"/>
        <v>250</v>
      </c>
      <c r="AC30" s="37">
        <f t="shared" si="2"/>
        <v>344</v>
      </c>
      <c r="AD30" s="37">
        <f t="shared" si="3"/>
        <v>0</v>
      </c>
      <c r="AE30" s="37">
        <f t="shared" si="4"/>
        <v>23</v>
      </c>
      <c r="AF30" s="71">
        <v>24</v>
      </c>
    </row>
    <row r="31" ht="15" customHeight="1" spans="2:32">
      <c r="B31" s="71">
        <v>25</v>
      </c>
      <c r="C31" s="73">
        <v>4052</v>
      </c>
      <c r="D31" s="73">
        <v>6255</v>
      </c>
      <c r="E31" s="73">
        <v>99</v>
      </c>
      <c r="F31" s="73">
        <v>112</v>
      </c>
      <c r="G31" s="73">
        <v>0</v>
      </c>
      <c r="H31" s="73">
        <v>9</v>
      </c>
      <c r="I31" s="74"/>
      <c r="J31" s="74"/>
      <c r="K31" s="74"/>
      <c r="L31" s="74"/>
      <c r="M31" s="74"/>
      <c r="N31" s="74"/>
      <c r="O31" s="73">
        <v>6616</v>
      </c>
      <c r="P31" s="73">
        <v>3846</v>
      </c>
      <c r="Q31" s="73">
        <v>86</v>
      </c>
      <c r="R31" s="73">
        <v>173</v>
      </c>
      <c r="S31" s="73">
        <v>0</v>
      </c>
      <c r="T31" s="73">
        <v>24</v>
      </c>
      <c r="U31" s="73">
        <v>3238</v>
      </c>
      <c r="V31" s="73">
        <v>5413</v>
      </c>
      <c r="W31" s="73">
        <v>82</v>
      </c>
      <c r="X31" s="73">
        <v>112</v>
      </c>
      <c r="Y31" s="73">
        <v>0</v>
      </c>
      <c r="Z31" s="73">
        <v>9</v>
      </c>
      <c r="AA31" s="37">
        <f t="shared" si="0"/>
        <v>29420</v>
      </c>
      <c r="AB31" s="37">
        <f t="shared" si="1"/>
        <v>267</v>
      </c>
      <c r="AC31" s="37">
        <f t="shared" si="2"/>
        <v>397</v>
      </c>
      <c r="AD31" s="37">
        <f t="shared" si="3"/>
        <v>0</v>
      </c>
      <c r="AE31" s="37">
        <f t="shared" si="4"/>
        <v>42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5901</v>
      </c>
      <c r="J32" s="75">
        <v>4695</v>
      </c>
      <c r="K32" s="75">
        <v>84</v>
      </c>
      <c r="L32" s="75">
        <v>80</v>
      </c>
      <c r="M32" s="75">
        <v>0</v>
      </c>
      <c r="N32" s="75">
        <v>0</v>
      </c>
      <c r="O32" s="73">
        <v>6305</v>
      </c>
      <c r="P32" s="73">
        <v>0</v>
      </c>
      <c r="Q32" s="73">
        <v>71</v>
      </c>
      <c r="R32" s="73">
        <v>105</v>
      </c>
      <c r="S32" s="73">
        <v>0</v>
      </c>
      <c r="T32" s="73">
        <v>12</v>
      </c>
      <c r="U32" s="73">
        <v>3388</v>
      </c>
      <c r="V32" s="73">
        <v>0</v>
      </c>
      <c r="W32" s="73">
        <v>75</v>
      </c>
      <c r="X32" s="73">
        <v>133</v>
      </c>
      <c r="Y32" s="73">
        <v>0</v>
      </c>
      <c r="Z32" s="73">
        <v>10</v>
      </c>
      <c r="AA32" s="37">
        <f t="shared" si="0"/>
        <v>20289</v>
      </c>
      <c r="AB32" s="37">
        <f t="shared" si="1"/>
        <v>230</v>
      </c>
      <c r="AC32" s="37">
        <f t="shared" si="2"/>
        <v>318</v>
      </c>
      <c r="AD32" s="37">
        <f t="shared" si="3"/>
        <v>0</v>
      </c>
      <c r="AE32" s="37">
        <f t="shared" si="4"/>
        <v>22</v>
      </c>
      <c r="AF32" s="71">
        <v>26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0</v>
      </c>
      <c r="J33" s="75">
        <v>0</v>
      </c>
      <c r="K33" s="75">
        <v>92</v>
      </c>
      <c r="L33" s="75">
        <v>112</v>
      </c>
      <c r="M33" s="75">
        <v>0</v>
      </c>
      <c r="N33" s="75">
        <v>7</v>
      </c>
      <c r="O33" s="73">
        <v>0</v>
      </c>
      <c r="P33" s="73">
        <v>0</v>
      </c>
      <c r="Q33" s="73">
        <v>94</v>
      </c>
      <c r="R33" s="73">
        <v>94</v>
      </c>
      <c r="S33" s="73">
        <v>0</v>
      </c>
      <c r="T33" s="73">
        <v>32</v>
      </c>
      <c r="U33" s="73">
        <v>0</v>
      </c>
      <c r="V33" s="73">
        <v>0</v>
      </c>
      <c r="W33" s="73">
        <v>90</v>
      </c>
      <c r="X33" s="73">
        <v>90</v>
      </c>
      <c r="Y33" s="73">
        <v>0</v>
      </c>
      <c r="Z33" s="73">
        <v>0</v>
      </c>
      <c r="AA33" s="37">
        <f t="shared" si="0"/>
        <v>0</v>
      </c>
      <c r="AB33" s="37">
        <f t="shared" si="1"/>
        <v>276</v>
      </c>
      <c r="AC33" s="37">
        <f t="shared" si="2"/>
        <v>296</v>
      </c>
      <c r="AD33" s="37">
        <f t="shared" si="3"/>
        <v>0</v>
      </c>
      <c r="AE33" s="37">
        <f t="shared" si="4"/>
        <v>39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0</v>
      </c>
      <c r="E34" s="75">
        <v>70</v>
      </c>
      <c r="F34" s="75">
        <v>116</v>
      </c>
      <c r="G34" s="75">
        <v>0</v>
      </c>
      <c r="H34" s="75">
        <v>0</v>
      </c>
      <c r="I34" s="73">
        <v>0</v>
      </c>
      <c r="J34" s="73">
        <v>0</v>
      </c>
      <c r="K34" s="73">
        <v>92</v>
      </c>
      <c r="L34" s="73">
        <v>105</v>
      </c>
      <c r="M34" s="73">
        <v>0</v>
      </c>
      <c r="N34" s="73">
        <v>0</v>
      </c>
      <c r="O34" s="75">
        <v>7033</v>
      </c>
      <c r="P34" s="75">
        <v>3209</v>
      </c>
      <c r="Q34" s="75">
        <v>60</v>
      </c>
      <c r="R34" s="75">
        <v>135</v>
      </c>
      <c r="S34" s="75">
        <v>0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10242</v>
      </c>
      <c r="AB34" s="37">
        <f t="shared" si="1"/>
        <v>222</v>
      </c>
      <c r="AC34" s="37">
        <f t="shared" si="2"/>
        <v>356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6593</v>
      </c>
      <c r="D35" s="75">
        <v>7608</v>
      </c>
      <c r="E35" s="75">
        <v>83</v>
      </c>
      <c r="F35" s="75">
        <v>145</v>
      </c>
      <c r="G35" s="75">
        <v>0</v>
      </c>
      <c r="H35" s="75">
        <v>0</v>
      </c>
      <c r="I35" s="73">
        <v>0</v>
      </c>
      <c r="J35" s="73">
        <v>7709</v>
      </c>
      <c r="K35" s="73">
        <v>69</v>
      </c>
      <c r="L35" s="73">
        <v>170</v>
      </c>
      <c r="M35" s="73">
        <v>0</v>
      </c>
      <c r="N35" s="73">
        <v>23</v>
      </c>
      <c r="O35" s="75">
        <v>5605</v>
      </c>
      <c r="P35" s="75">
        <v>7904</v>
      </c>
      <c r="Q35" s="75">
        <v>66</v>
      </c>
      <c r="R35" s="75">
        <v>130</v>
      </c>
      <c r="S35" s="75">
        <v>0</v>
      </c>
      <c r="T35" s="75">
        <v>14</v>
      </c>
      <c r="U35" s="74"/>
      <c r="V35" s="74"/>
      <c r="W35" s="74"/>
      <c r="X35" s="74"/>
      <c r="Y35" s="74"/>
      <c r="Z35" s="74"/>
      <c r="AA35" s="37">
        <f t="shared" si="0"/>
        <v>35419</v>
      </c>
      <c r="AB35" s="37">
        <f t="shared" si="1"/>
        <v>218</v>
      </c>
      <c r="AC35" s="37">
        <f t="shared" si="2"/>
        <v>445</v>
      </c>
      <c r="AD35" s="37">
        <f t="shared" si="3"/>
        <v>0</v>
      </c>
      <c r="AE35" s="37">
        <f t="shared" si="4"/>
        <v>37</v>
      </c>
      <c r="AF35" s="71">
        <v>29</v>
      </c>
    </row>
    <row r="36" ht="15" customHeight="1" spans="2:32">
      <c r="B36" s="71">
        <v>30</v>
      </c>
      <c r="C36" s="71">
        <v>5804</v>
      </c>
      <c r="D36" s="73">
        <v>7761</v>
      </c>
      <c r="E36" s="73">
        <v>86</v>
      </c>
      <c r="F36" s="73">
        <v>142</v>
      </c>
      <c r="G36" s="73">
        <v>0</v>
      </c>
      <c r="H36" s="73">
        <v>0</v>
      </c>
      <c r="I36" s="73">
        <v>7527</v>
      </c>
      <c r="J36" s="73">
        <v>7111</v>
      </c>
      <c r="K36" s="73">
        <v>142</v>
      </c>
      <c r="L36" s="73">
        <v>180</v>
      </c>
      <c r="M36" s="73">
        <v>0</v>
      </c>
      <c r="N36" s="73">
        <v>0</v>
      </c>
      <c r="O36" s="74"/>
      <c r="P36" s="74"/>
      <c r="Q36" s="74"/>
      <c r="R36" s="74"/>
      <c r="S36" s="74"/>
      <c r="T36" s="74"/>
      <c r="U36" s="73">
        <v>6506</v>
      </c>
      <c r="V36" s="73">
        <v>6747</v>
      </c>
      <c r="W36" s="73">
        <v>87</v>
      </c>
      <c r="X36" s="73">
        <v>119</v>
      </c>
      <c r="Y36" s="73">
        <v>0</v>
      </c>
      <c r="Z36" s="73">
        <v>3</v>
      </c>
      <c r="AA36" s="37">
        <f t="shared" si="0"/>
        <v>41456</v>
      </c>
      <c r="AB36" s="37">
        <f t="shared" si="1"/>
        <v>315</v>
      </c>
      <c r="AC36" s="37">
        <f t="shared" si="2"/>
        <v>441</v>
      </c>
      <c r="AD36" s="37">
        <f t="shared" si="3"/>
        <v>0</v>
      </c>
      <c r="AE36" s="37">
        <f t="shared" si="4"/>
        <v>3</v>
      </c>
      <c r="AF36" s="71">
        <v>30</v>
      </c>
    </row>
    <row r="37" ht="15" customHeight="1" spans="2:32">
      <c r="B37" s="71">
        <v>31</v>
      </c>
      <c r="C37" s="71">
        <v>5690</v>
      </c>
      <c r="D37" s="73">
        <v>3705</v>
      </c>
      <c r="E37" s="73">
        <v>71</v>
      </c>
      <c r="F37" s="73">
        <v>145</v>
      </c>
      <c r="G37" s="73">
        <v>0</v>
      </c>
      <c r="H37" s="73">
        <v>0</v>
      </c>
      <c r="I37" s="73">
        <v>4662</v>
      </c>
      <c r="J37" s="73">
        <v>6069</v>
      </c>
      <c r="K37" s="73">
        <v>58</v>
      </c>
      <c r="L37" s="73">
        <v>138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7003</v>
      </c>
      <c r="V37" s="73">
        <v>6267</v>
      </c>
      <c r="W37" s="73">
        <v>107</v>
      </c>
      <c r="X37" s="73">
        <v>114</v>
      </c>
      <c r="Y37" s="73">
        <v>0</v>
      </c>
      <c r="Z37" s="73">
        <v>0</v>
      </c>
      <c r="AA37" s="37">
        <f t="shared" si="0"/>
        <v>33396</v>
      </c>
      <c r="AB37" s="37">
        <f t="shared" si="1"/>
        <v>236</v>
      </c>
      <c r="AC37" s="37">
        <f t="shared" si="2"/>
        <v>397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96168</v>
      </c>
      <c r="D38" s="35">
        <f t="shared" si="5"/>
        <v>100512</v>
      </c>
      <c r="E38" s="35">
        <f t="shared" si="5"/>
        <v>2009</v>
      </c>
      <c r="F38" s="35">
        <f t="shared" si="5"/>
        <v>2056</v>
      </c>
      <c r="G38" s="35">
        <f t="shared" si="5"/>
        <v>0</v>
      </c>
      <c r="H38" s="35">
        <f t="shared" si="5"/>
        <v>227</v>
      </c>
      <c r="I38" s="35">
        <f t="shared" si="5"/>
        <v>80543</v>
      </c>
      <c r="J38" s="35">
        <f t="shared" si="5"/>
        <v>101644</v>
      </c>
      <c r="K38" s="35">
        <f t="shared" si="5"/>
        <v>2314</v>
      </c>
      <c r="L38" s="35">
        <f t="shared" si="5"/>
        <v>2133</v>
      </c>
      <c r="M38" s="35">
        <f t="shared" si="5"/>
        <v>0</v>
      </c>
      <c r="N38" s="35">
        <f t="shared" si="5"/>
        <v>174</v>
      </c>
      <c r="O38" s="35">
        <f t="shared" si="5"/>
        <v>100151</v>
      </c>
      <c r="P38" s="35">
        <f t="shared" si="5"/>
        <v>95117</v>
      </c>
      <c r="Q38" s="35">
        <f t="shared" si="5"/>
        <v>1898</v>
      </c>
      <c r="R38" s="35">
        <f t="shared" si="5"/>
        <v>2105</v>
      </c>
      <c r="S38" s="35">
        <f t="shared" si="5"/>
        <v>0</v>
      </c>
      <c r="T38" s="35">
        <f t="shared" si="5"/>
        <v>265</v>
      </c>
      <c r="U38" s="35">
        <f t="shared" si="5"/>
        <v>85882</v>
      </c>
      <c r="V38" s="35">
        <f t="shared" si="5"/>
        <v>84468</v>
      </c>
      <c r="W38" s="35">
        <f t="shared" si="5"/>
        <v>1954</v>
      </c>
      <c r="X38" s="35">
        <f t="shared" si="5"/>
        <v>2144</v>
      </c>
      <c r="Y38" s="35">
        <f t="shared" si="5"/>
        <v>0</v>
      </c>
      <c r="Z38" s="35">
        <f t="shared" si="5"/>
        <v>246</v>
      </c>
      <c r="AA38" s="35">
        <f t="shared" si="5"/>
        <v>744485</v>
      </c>
      <c r="AB38" s="35">
        <f t="shared" si="5"/>
        <v>8175</v>
      </c>
      <c r="AC38" s="35">
        <f t="shared" si="5"/>
        <v>8438</v>
      </c>
      <c r="AD38" s="35">
        <f t="shared" si="5"/>
        <v>0</v>
      </c>
      <c r="AE38" s="35">
        <f t="shared" si="5"/>
        <v>912</v>
      </c>
      <c r="AF38" s="53" t="s">
        <v>17</v>
      </c>
    </row>
    <row r="39" ht="15" customHeight="1" spans="2:32">
      <c r="B39" s="65" t="s">
        <v>18</v>
      </c>
      <c r="C39" s="38">
        <f t="shared" ref="C39:H39" si="6">C38/23</f>
        <v>4181.21739130435</v>
      </c>
      <c r="D39" s="38">
        <f t="shared" si="6"/>
        <v>4370.08695652174</v>
      </c>
      <c r="E39" s="36">
        <f t="shared" si="6"/>
        <v>87.3478260869565</v>
      </c>
      <c r="F39" s="36">
        <f t="shared" si="6"/>
        <v>89.3913043478261</v>
      </c>
      <c r="G39" s="36">
        <f t="shared" si="6"/>
        <v>0</v>
      </c>
      <c r="H39" s="36">
        <f t="shared" si="6"/>
        <v>9.8695652173913</v>
      </c>
      <c r="I39" s="38">
        <f t="shared" ref="I39:N39" si="7">I38/24</f>
        <v>3355.95833333333</v>
      </c>
      <c r="J39" s="38">
        <f t="shared" si="7"/>
        <v>4235.16666666667</v>
      </c>
      <c r="K39" s="36">
        <f t="shared" si="7"/>
        <v>96.4166666666667</v>
      </c>
      <c r="L39" s="36">
        <f t="shared" si="7"/>
        <v>88.875</v>
      </c>
      <c r="M39" s="36">
        <f t="shared" si="7"/>
        <v>0</v>
      </c>
      <c r="N39" s="36">
        <f t="shared" si="7"/>
        <v>7.25</v>
      </c>
      <c r="O39" s="38">
        <f t="shared" ref="O39:Z39" si="8">O38/23</f>
        <v>4354.39130434783</v>
      </c>
      <c r="P39" s="38">
        <f t="shared" si="8"/>
        <v>4135.52173913043</v>
      </c>
      <c r="Q39" s="36">
        <f t="shared" si="8"/>
        <v>82.5217391304348</v>
      </c>
      <c r="R39" s="36">
        <f t="shared" si="8"/>
        <v>91.5217391304348</v>
      </c>
      <c r="S39" s="36">
        <f t="shared" si="8"/>
        <v>0</v>
      </c>
      <c r="T39" s="36">
        <f t="shared" si="8"/>
        <v>11.5217391304348</v>
      </c>
      <c r="U39" s="38">
        <f t="shared" si="8"/>
        <v>3734</v>
      </c>
      <c r="V39" s="38">
        <f t="shared" si="8"/>
        <v>3672.52173913043</v>
      </c>
      <c r="W39" s="36">
        <f t="shared" si="8"/>
        <v>84.9565217391304</v>
      </c>
      <c r="X39" s="36">
        <f t="shared" si="8"/>
        <v>93.2173913043478</v>
      </c>
      <c r="Y39" s="36">
        <f t="shared" si="8"/>
        <v>0</v>
      </c>
      <c r="Z39" s="36">
        <f t="shared" si="8"/>
        <v>10.695652173913</v>
      </c>
      <c r="AA39" s="38">
        <f>AA38/31</f>
        <v>24015.6451612903</v>
      </c>
      <c r="AB39" s="36">
        <f>AB38/31</f>
        <v>263.709677419355</v>
      </c>
      <c r="AC39" s="36">
        <f>AC38/31</f>
        <v>272.193548387097</v>
      </c>
      <c r="AD39" s="36">
        <f>AD38/31</f>
        <v>0</v>
      </c>
      <c r="AE39" s="36">
        <f>AE38/31</f>
        <v>29.4193548387097</v>
      </c>
      <c r="AF39" s="60" t="s">
        <v>18</v>
      </c>
    </row>
    <row r="40" s="84" customFormat="1" ht="14.25" customHeight="1" spans="2:22">
      <c r="B40" s="60"/>
      <c r="C40" s="91">
        <f>C39+D39</f>
        <v>8551.30434782609</v>
      </c>
      <c r="D40" s="91"/>
      <c r="I40" s="91">
        <f>I39+J39</f>
        <v>7591.125</v>
      </c>
      <c r="J40" s="91"/>
      <c r="O40" s="91">
        <f>O39+P39</f>
        <v>8489.91304347826</v>
      </c>
      <c r="P40" s="91"/>
      <c r="U40" s="91">
        <f>U39+V39</f>
        <v>7406.52173913043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4" width="5.375" style="59" customWidth="1"/>
    <col min="15" max="15" width="5.625" style="59" customWidth="1"/>
    <col min="16" max="16" width="5.75" style="59" customWidth="1"/>
    <col min="17" max="26" width="5.375" style="59" customWidth="1"/>
    <col min="27" max="27" width="6.3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0</v>
      </c>
      <c r="J7" s="75">
        <v>6038</v>
      </c>
      <c r="K7" s="75">
        <v>93</v>
      </c>
      <c r="L7" s="75">
        <v>70</v>
      </c>
      <c r="M7" s="75">
        <v>15</v>
      </c>
      <c r="N7" s="75">
        <v>0</v>
      </c>
      <c r="O7" s="73">
        <v>0</v>
      </c>
      <c r="P7" s="73">
        <v>7395</v>
      </c>
      <c r="Q7" s="73">
        <v>64</v>
      </c>
      <c r="R7" s="73">
        <v>73</v>
      </c>
      <c r="S7" s="73">
        <v>10</v>
      </c>
      <c r="T7" s="73">
        <v>0</v>
      </c>
      <c r="U7" s="73">
        <v>0</v>
      </c>
      <c r="V7" s="73">
        <v>0</v>
      </c>
      <c r="W7" s="73">
        <v>97</v>
      </c>
      <c r="X7" s="73">
        <v>155</v>
      </c>
      <c r="Y7" s="73">
        <v>8</v>
      </c>
      <c r="Z7" s="73">
        <v>0</v>
      </c>
      <c r="AA7" s="37">
        <f t="shared" ref="AA7:AA37" si="0">C7+D7+I7+J7+O7+P7+U7+V7</f>
        <v>13433</v>
      </c>
      <c r="AB7" s="37">
        <f t="shared" ref="AB7:AB37" si="1">E7+K7+Q7+W7</f>
        <v>254</v>
      </c>
      <c r="AC7" s="37">
        <f t="shared" ref="AC7:AC37" si="2">F7+L7+R7+X7</f>
        <v>298</v>
      </c>
      <c r="AD7" s="37">
        <f t="shared" ref="AD7:AD37" si="3">G7+M7+S7+Y7</f>
        <v>33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71">
        <v>0</v>
      </c>
      <c r="D8" s="75">
        <v>3802</v>
      </c>
      <c r="E8" s="75">
        <v>91</v>
      </c>
      <c r="F8" s="75">
        <v>76</v>
      </c>
      <c r="G8" s="75">
        <v>0</v>
      </c>
      <c r="H8" s="75">
        <v>23</v>
      </c>
      <c r="I8" s="73">
        <v>0</v>
      </c>
      <c r="J8" s="73">
        <v>6806</v>
      </c>
      <c r="K8" s="73">
        <v>132</v>
      </c>
      <c r="L8" s="73">
        <v>45</v>
      </c>
      <c r="M8" s="73">
        <v>0</v>
      </c>
      <c r="N8" s="73">
        <v>2</v>
      </c>
      <c r="O8" s="75">
        <v>0</v>
      </c>
      <c r="P8" s="75">
        <v>7013</v>
      </c>
      <c r="Q8" s="75">
        <v>100</v>
      </c>
      <c r="R8" s="75">
        <v>142</v>
      </c>
      <c r="S8" s="75">
        <v>0</v>
      </c>
      <c r="T8" s="75">
        <v>10</v>
      </c>
      <c r="U8" s="74"/>
      <c r="V8" s="74"/>
      <c r="W8" s="74"/>
      <c r="X8" s="74"/>
      <c r="Y8" s="74"/>
      <c r="Z8" s="74"/>
      <c r="AA8" s="37">
        <f t="shared" si="0"/>
        <v>17621</v>
      </c>
      <c r="AB8" s="37">
        <f t="shared" si="1"/>
        <v>323</v>
      </c>
      <c r="AC8" s="37">
        <f t="shared" si="2"/>
        <v>263</v>
      </c>
      <c r="AD8" s="37">
        <f t="shared" si="3"/>
        <v>0</v>
      </c>
      <c r="AE8" s="37">
        <f t="shared" si="4"/>
        <v>35</v>
      </c>
      <c r="AF8" s="71">
        <v>2</v>
      </c>
    </row>
    <row r="9" ht="15" customHeight="1" spans="2:32">
      <c r="B9" s="71">
        <v>3</v>
      </c>
      <c r="C9" s="71">
        <v>0</v>
      </c>
      <c r="D9" s="75">
        <v>7660</v>
      </c>
      <c r="E9" s="75">
        <v>86</v>
      </c>
      <c r="F9" s="75">
        <v>76</v>
      </c>
      <c r="G9" s="75">
        <v>0</v>
      </c>
      <c r="H9" s="75">
        <v>0</v>
      </c>
      <c r="I9" s="73">
        <v>3570</v>
      </c>
      <c r="J9" s="73">
        <v>6706</v>
      </c>
      <c r="K9" s="73">
        <v>59</v>
      </c>
      <c r="L9" s="73">
        <v>61</v>
      </c>
      <c r="M9" s="73">
        <v>0</v>
      </c>
      <c r="N9" s="73">
        <v>21</v>
      </c>
      <c r="O9" s="75">
        <v>5099</v>
      </c>
      <c r="P9" s="75">
        <v>7402</v>
      </c>
      <c r="Q9" s="75">
        <v>75</v>
      </c>
      <c r="R9" s="75">
        <v>126</v>
      </c>
      <c r="S9" s="75">
        <v>0</v>
      </c>
      <c r="T9" s="75">
        <v>9</v>
      </c>
      <c r="U9" s="74"/>
      <c r="V9" s="74"/>
      <c r="W9" s="74"/>
      <c r="X9" s="74"/>
      <c r="Y9" s="74"/>
      <c r="Z9" s="74"/>
      <c r="AA9" s="37">
        <f t="shared" si="0"/>
        <v>30437</v>
      </c>
      <c r="AB9" s="37">
        <f t="shared" si="1"/>
        <v>220</v>
      </c>
      <c r="AC9" s="37">
        <f t="shared" si="2"/>
        <v>263</v>
      </c>
      <c r="AD9" s="37">
        <f t="shared" si="3"/>
        <v>0</v>
      </c>
      <c r="AE9" s="37">
        <f t="shared" si="4"/>
        <v>30</v>
      </c>
      <c r="AF9" s="71">
        <v>3</v>
      </c>
    </row>
    <row r="10" ht="15" customHeight="1" spans="2:32">
      <c r="B10" s="71">
        <v>4</v>
      </c>
      <c r="C10" s="71">
        <v>5800</v>
      </c>
      <c r="D10" s="73">
        <v>3140</v>
      </c>
      <c r="E10" s="73">
        <v>61</v>
      </c>
      <c r="F10" s="73">
        <v>61</v>
      </c>
      <c r="G10" s="73">
        <v>0</v>
      </c>
      <c r="H10" s="73">
        <v>29</v>
      </c>
      <c r="I10" s="73">
        <v>4006</v>
      </c>
      <c r="J10" s="73">
        <v>5510</v>
      </c>
      <c r="K10" s="73">
        <v>80</v>
      </c>
      <c r="L10" s="73">
        <v>120</v>
      </c>
      <c r="M10" s="73">
        <v>0</v>
      </c>
      <c r="N10" s="73">
        <v>6</v>
      </c>
      <c r="O10" s="74"/>
      <c r="P10" s="74"/>
      <c r="Q10" s="74"/>
      <c r="R10" s="74"/>
      <c r="S10" s="74"/>
      <c r="T10" s="74"/>
      <c r="U10" s="73">
        <v>5702</v>
      </c>
      <c r="V10" s="73">
        <v>6707</v>
      </c>
      <c r="W10" s="73">
        <v>93</v>
      </c>
      <c r="X10" s="73">
        <v>83</v>
      </c>
      <c r="Y10" s="73">
        <v>0</v>
      </c>
      <c r="Z10" s="73">
        <v>0</v>
      </c>
      <c r="AA10" s="37">
        <f t="shared" si="0"/>
        <v>30865</v>
      </c>
      <c r="AB10" s="37">
        <f t="shared" si="1"/>
        <v>234</v>
      </c>
      <c r="AC10" s="37">
        <f t="shared" si="2"/>
        <v>264</v>
      </c>
      <c r="AD10" s="37">
        <f t="shared" si="3"/>
        <v>0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7305</v>
      </c>
      <c r="D11" s="73">
        <v>0</v>
      </c>
      <c r="E11" s="73">
        <v>106</v>
      </c>
      <c r="F11" s="73">
        <v>57</v>
      </c>
      <c r="G11" s="73">
        <v>0</v>
      </c>
      <c r="H11" s="73">
        <v>35</v>
      </c>
      <c r="I11" s="73">
        <v>7605</v>
      </c>
      <c r="J11" s="73">
        <v>0</v>
      </c>
      <c r="K11" s="73">
        <v>116</v>
      </c>
      <c r="L11" s="73">
        <v>109</v>
      </c>
      <c r="M11" s="73">
        <v>0</v>
      </c>
      <c r="N11" s="73">
        <v>0</v>
      </c>
      <c r="O11" s="74"/>
      <c r="P11" s="74"/>
      <c r="Q11" s="74"/>
      <c r="R11" s="74"/>
      <c r="S11" s="74"/>
      <c r="T11" s="74"/>
      <c r="U11" s="73">
        <v>7000</v>
      </c>
      <c r="V11" s="73">
        <v>0</v>
      </c>
      <c r="W11" s="73">
        <v>55</v>
      </c>
      <c r="X11" s="73">
        <v>101</v>
      </c>
      <c r="Y11" s="73">
        <v>0</v>
      </c>
      <c r="Z11" s="73">
        <v>0</v>
      </c>
      <c r="AA11" s="37">
        <f t="shared" si="0"/>
        <v>21910</v>
      </c>
      <c r="AB11" s="37">
        <f t="shared" si="1"/>
        <v>277</v>
      </c>
      <c r="AC11" s="37">
        <f t="shared" si="2"/>
        <v>267</v>
      </c>
      <c r="AD11" s="37">
        <f t="shared" si="3"/>
        <v>0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5265</v>
      </c>
      <c r="D12" s="73">
        <v>0</v>
      </c>
      <c r="E12" s="73">
        <v>95</v>
      </c>
      <c r="F12" s="73">
        <v>130</v>
      </c>
      <c r="G12" s="73">
        <v>0</v>
      </c>
      <c r="H12" s="73">
        <v>9</v>
      </c>
      <c r="I12" s="74"/>
      <c r="J12" s="74"/>
      <c r="K12" s="74"/>
      <c r="L12" s="74"/>
      <c r="M12" s="74"/>
      <c r="N12" s="74"/>
      <c r="O12" s="73">
        <v>5861</v>
      </c>
      <c r="P12" s="73">
        <v>0</v>
      </c>
      <c r="Q12" s="73">
        <v>138</v>
      </c>
      <c r="R12" s="73">
        <v>44</v>
      </c>
      <c r="S12" s="73">
        <v>0</v>
      </c>
      <c r="T12" s="73">
        <v>26</v>
      </c>
      <c r="U12" s="73">
        <v>7000</v>
      </c>
      <c r="V12" s="73">
        <v>0</v>
      </c>
      <c r="W12" s="73">
        <v>89</v>
      </c>
      <c r="X12" s="73">
        <v>46</v>
      </c>
      <c r="Y12" s="73">
        <v>0</v>
      </c>
      <c r="Z12" s="73">
        <v>0</v>
      </c>
      <c r="AA12" s="37">
        <f t="shared" si="0"/>
        <v>18126</v>
      </c>
      <c r="AB12" s="37">
        <f t="shared" si="1"/>
        <v>322</v>
      </c>
      <c r="AC12" s="37">
        <f t="shared" si="2"/>
        <v>220</v>
      </c>
      <c r="AD12" s="37">
        <f t="shared" si="3"/>
        <v>0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6106</v>
      </c>
      <c r="D13" s="73">
        <v>1501</v>
      </c>
      <c r="E13" s="73">
        <v>67</v>
      </c>
      <c r="F13" s="73">
        <v>100</v>
      </c>
      <c r="G13" s="73">
        <v>0</v>
      </c>
      <c r="H13" s="73">
        <v>3</v>
      </c>
      <c r="I13" s="74"/>
      <c r="J13" s="74"/>
      <c r="K13" s="74"/>
      <c r="L13" s="74"/>
      <c r="M13" s="74"/>
      <c r="N13" s="74"/>
      <c r="O13" s="75">
        <v>5295</v>
      </c>
      <c r="P13" s="75">
        <v>0</v>
      </c>
      <c r="Q13" s="75">
        <v>124</v>
      </c>
      <c r="R13" s="75">
        <v>65</v>
      </c>
      <c r="S13" s="75">
        <v>0</v>
      </c>
      <c r="T13" s="75">
        <v>0</v>
      </c>
      <c r="U13" s="73">
        <v>2705</v>
      </c>
      <c r="V13" s="73">
        <v>0</v>
      </c>
      <c r="W13" s="73">
        <v>108</v>
      </c>
      <c r="X13" s="73">
        <v>73</v>
      </c>
      <c r="Y13" s="73">
        <v>0</v>
      </c>
      <c r="Z13" s="73">
        <v>35</v>
      </c>
      <c r="AA13" s="37">
        <f t="shared" si="0"/>
        <v>15607</v>
      </c>
      <c r="AB13" s="37">
        <f t="shared" si="1"/>
        <v>299</v>
      </c>
      <c r="AC13" s="37">
        <f t="shared" si="2"/>
        <v>238</v>
      </c>
      <c r="AD13" s="37">
        <f t="shared" si="3"/>
        <v>0</v>
      </c>
      <c r="AE13" s="37">
        <f t="shared" si="4"/>
        <v>38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6363</v>
      </c>
      <c r="J14" s="75">
        <v>5805</v>
      </c>
      <c r="K14" s="75">
        <v>62</v>
      </c>
      <c r="L14" s="75">
        <v>56</v>
      </c>
      <c r="M14" s="75">
        <v>0</v>
      </c>
      <c r="N14" s="75">
        <v>0</v>
      </c>
      <c r="O14" s="73">
        <v>3139</v>
      </c>
      <c r="P14" s="73">
        <v>1460</v>
      </c>
      <c r="Q14" s="73">
        <v>70</v>
      </c>
      <c r="R14" s="73">
        <v>63</v>
      </c>
      <c r="S14" s="73">
        <v>0</v>
      </c>
      <c r="T14" s="73">
        <v>27</v>
      </c>
      <c r="U14" s="73">
        <v>5734</v>
      </c>
      <c r="V14" s="73">
        <v>6106</v>
      </c>
      <c r="W14" s="73">
        <v>60</v>
      </c>
      <c r="X14" s="73">
        <v>101</v>
      </c>
      <c r="Y14" s="73">
        <v>0</v>
      </c>
      <c r="Z14" s="73">
        <v>3</v>
      </c>
      <c r="AA14" s="37">
        <f t="shared" si="0"/>
        <v>28607</v>
      </c>
      <c r="AB14" s="37">
        <f t="shared" si="1"/>
        <v>192</v>
      </c>
      <c r="AC14" s="37">
        <f t="shared" si="2"/>
        <v>220</v>
      </c>
      <c r="AD14" s="37">
        <f t="shared" si="3"/>
        <v>0</v>
      </c>
      <c r="AE14" s="37">
        <f t="shared" si="4"/>
        <v>30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4505</v>
      </c>
      <c r="J15" s="75">
        <v>4004</v>
      </c>
      <c r="K15" s="75">
        <v>61</v>
      </c>
      <c r="L15" s="75">
        <v>91</v>
      </c>
      <c r="M15" s="75">
        <v>0</v>
      </c>
      <c r="N15" s="75">
        <v>0</v>
      </c>
      <c r="O15" s="73">
        <v>3158</v>
      </c>
      <c r="P15" s="73">
        <v>2357</v>
      </c>
      <c r="Q15" s="73">
        <v>76</v>
      </c>
      <c r="R15" s="73">
        <v>114</v>
      </c>
      <c r="S15" s="73">
        <v>0</v>
      </c>
      <c r="T15" s="73">
        <v>18</v>
      </c>
      <c r="U15" s="73">
        <v>0</v>
      </c>
      <c r="V15" s="73">
        <v>2635</v>
      </c>
      <c r="W15" s="73">
        <v>74</v>
      </c>
      <c r="X15" s="73">
        <v>118</v>
      </c>
      <c r="Y15" s="73">
        <v>0</v>
      </c>
      <c r="Z15" s="73">
        <v>11</v>
      </c>
      <c r="AA15" s="37">
        <f t="shared" si="0"/>
        <v>16659</v>
      </c>
      <c r="AB15" s="37">
        <f t="shared" si="1"/>
        <v>211</v>
      </c>
      <c r="AC15" s="37">
        <f t="shared" si="2"/>
        <v>323</v>
      </c>
      <c r="AD15" s="37">
        <f t="shared" si="3"/>
        <v>0</v>
      </c>
      <c r="AE15" s="37">
        <f t="shared" si="4"/>
        <v>29</v>
      </c>
      <c r="AF15" s="71">
        <v>9</v>
      </c>
    </row>
    <row r="16" ht="15" customHeight="1" spans="2:32">
      <c r="B16" s="71">
        <v>10</v>
      </c>
      <c r="C16" s="71">
        <v>0</v>
      </c>
      <c r="D16" s="75">
        <v>6005</v>
      </c>
      <c r="E16" s="75">
        <v>67</v>
      </c>
      <c r="F16" s="75">
        <v>85</v>
      </c>
      <c r="G16" s="75">
        <v>0</v>
      </c>
      <c r="H16" s="75">
        <v>23</v>
      </c>
      <c r="I16" s="73">
        <v>0</v>
      </c>
      <c r="J16" s="73">
        <v>5230</v>
      </c>
      <c r="K16" s="73">
        <v>80</v>
      </c>
      <c r="L16" s="73">
        <v>60</v>
      </c>
      <c r="M16" s="73">
        <v>0</v>
      </c>
      <c r="N16" s="73">
        <v>0</v>
      </c>
      <c r="O16" s="75">
        <v>0</v>
      </c>
      <c r="P16" s="75">
        <v>6701</v>
      </c>
      <c r="Q16" s="75">
        <v>76</v>
      </c>
      <c r="R16" s="75">
        <v>89</v>
      </c>
      <c r="S16" s="75">
        <v>0</v>
      </c>
      <c r="T16" s="75">
        <v>12</v>
      </c>
      <c r="U16" s="74"/>
      <c r="V16" s="74"/>
      <c r="W16" s="74"/>
      <c r="X16" s="74"/>
      <c r="Y16" s="74"/>
      <c r="Z16" s="74"/>
      <c r="AA16" s="37">
        <f t="shared" si="0"/>
        <v>17936</v>
      </c>
      <c r="AB16" s="37">
        <f t="shared" si="1"/>
        <v>223</v>
      </c>
      <c r="AC16" s="37">
        <f t="shared" si="2"/>
        <v>234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5">
        <v>6405</v>
      </c>
      <c r="E17" s="75">
        <v>53</v>
      </c>
      <c r="F17" s="75">
        <v>59</v>
      </c>
      <c r="G17" s="75">
        <v>0</v>
      </c>
      <c r="H17" s="75">
        <v>0</v>
      </c>
      <c r="I17" s="73">
        <v>0</v>
      </c>
      <c r="J17" s="73">
        <v>6502</v>
      </c>
      <c r="K17" s="73">
        <v>66</v>
      </c>
      <c r="L17" s="73">
        <v>49</v>
      </c>
      <c r="M17" s="73">
        <v>0</v>
      </c>
      <c r="N17" s="73">
        <v>24</v>
      </c>
      <c r="O17" s="75">
        <v>0</v>
      </c>
      <c r="P17" s="75">
        <v>6523</v>
      </c>
      <c r="Q17" s="75">
        <v>143</v>
      </c>
      <c r="R17" s="75">
        <v>127</v>
      </c>
      <c r="S17" s="75">
        <v>0</v>
      </c>
      <c r="T17" s="75">
        <v>11</v>
      </c>
      <c r="U17" s="74"/>
      <c r="V17" s="74"/>
      <c r="W17" s="74"/>
      <c r="X17" s="74"/>
      <c r="Y17" s="74"/>
      <c r="Z17" s="74"/>
      <c r="AA17" s="37">
        <f t="shared" si="0"/>
        <v>19430</v>
      </c>
      <c r="AB17" s="37">
        <f t="shared" si="1"/>
        <v>262</v>
      </c>
      <c r="AC17" s="37">
        <f t="shared" si="2"/>
        <v>235</v>
      </c>
      <c r="AD17" s="37">
        <f t="shared" si="3"/>
        <v>0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5594</v>
      </c>
      <c r="E18" s="73">
        <v>81</v>
      </c>
      <c r="F18" s="73">
        <v>46</v>
      </c>
      <c r="G18" s="73">
        <v>0</v>
      </c>
      <c r="H18" s="73">
        <v>18</v>
      </c>
      <c r="I18" s="73">
        <v>0</v>
      </c>
      <c r="J18" s="73">
        <v>6105</v>
      </c>
      <c r="K18" s="73">
        <v>121</v>
      </c>
      <c r="L18" s="73">
        <v>89</v>
      </c>
      <c r="M18" s="73">
        <v>0</v>
      </c>
      <c r="N18" s="73">
        <v>17</v>
      </c>
      <c r="O18" s="74"/>
      <c r="P18" s="74"/>
      <c r="Q18" s="74"/>
      <c r="R18" s="74"/>
      <c r="S18" s="74"/>
      <c r="T18" s="74"/>
      <c r="U18" s="73">
        <v>0</v>
      </c>
      <c r="V18" s="73">
        <v>7076</v>
      </c>
      <c r="W18" s="73">
        <v>83</v>
      </c>
      <c r="X18" s="73">
        <v>38</v>
      </c>
      <c r="Y18" s="73">
        <v>0</v>
      </c>
      <c r="Z18" s="73">
        <v>0</v>
      </c>
      <c r="AA18" s="37">
        <f t="shared" si="0"/>
        <v>18775</v>
      </c>
      <c r="AB18" s="37">
        <f t="shared" si="1"/>
        <v>285</v>
      </c>
      <c r="AC18" s="37">
        <f t="shared" si="2"/>
        <v>173</v>
      </c>
      <c r="AD18" s="37">
        <f t="shared" si="3"/>
        <v>0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1908</v>
      </c>
      <c r="E19" s="73">
        <v>119</v>
      </c>
      <c r="F19" s="73">
        <v>52</v>
      </c>
      <c r="G19" s="73">
        <v>0</v>
      </c>
      <c r="H19" s="73">
        <v>12</v>
      </c>
      <c r="I19" s="73">
        <v>0</v>
      </c>
      <c r="J19" s="73">
        <v>4100</v>
      </c>
      <c r="K19" s="73">
        <v>99</v>
      </c>
      <c r="L19" s="73">
        <v>114</v>
      </c>
      <c r="M19" s="73">
        <v>0</v>
      </c>
      <c r="N19" s="73">
        <v>12</v>
      </c>
      <c r="O19" s="74"/>
      <c r="P19" s="74"/>
      <c r="Q19" s="74"/>
      <c r="R19" s="74"/>
      <c r="S19" s="74"/>
      <c r="T19" s="74"/>
      <c r="U19" s="73">
        <v>0</v>
      </c>
      <c r="V19" s="73">
        <v>6242</v>
      </c>
      <c r="W19" s="73">
        <v>120</v>
      </c>
      <c r="X19" s="73">
        <v>46</v>
      </c>
      <c r="Y19" s="73">
        <v>0</v>
      </c>
      <c r="Z19" s="73">
        <v>11</v>
      </c>
      <c r="AA19" s="37">
        <f t="shared" si="0"/>
        <v>12250</v>
      </c>
      <c r="AB19" s="37">
        <f t="shared" si="1"/>
        <v>338</v>
      </c>
      <c r="AC19" s="37">
        <f t="shared" si="2"/>
        <v>212</v>
      </c>
      <c r="AD19" s="37">
        <f t="shared" si="3"/>
        <v>0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6601</v>
      </c>
      <c r="D20" s="73">
        <v>4322</v>
      </c>
      <c r="E20" s="73">
        <v>37</v>
      </c>
      <c r="F20" s="73">
        <v>123</v>
      </c>
      <c r="G20" s="73">
        <v>17</v>
      </c>
      <c r="H20" s="73">
        <v>0</v>
      </c>
      <c r="I20" s="74"/>
      <c r="J20" s="74"/>
      <c r="K20" s="74"/>
      <c r="L20" s="74"/>
      <c r="M20" s="74"/>
      <c r="N20" s="74"/>
      <c r="O20" s="73">
        <v>4203</v>
      </c>
      <c r="P20" s="73">
        <v>2248</v>
      </c>
      <c r="Q20" s="73">
        <v>49</v>
      </c>
      <c r="R20" s="73">
        <v>75</v>
      </c>
      <c r="S20" s="73">
        <v>0</v>
      </c>
      <c r="T20" s="73">
        <v>0</v>
      </c>
      <c r="U20" s="73">
        <v>5908</v>
      </c>
      <c r="V20" s="73">
        <v>4149</v>
      </c>
      <c r="W20" s="73">
        <v>49</v>
      </c>
      <c r="X20" s="73">
        <v>69</v>
      </c>
      <c r="Y20" s="73">
        <v>0</v>
      </c>
      <c r="Z20" s="73">
        <v>0</v>
      </c>
      <c r="AA20" s="37">
        <f t="shared" si="0"/>
        <v>27431</v>
      </c>
      <c r="AB20" s="37">
        <f t="shared" si="1"/>
        <v>135</v>
      </c>
      <c r="AC20" s="37">
        <f t="shared" si="2"/>
        <v>267</v>
      </c>
      <c r="AD20" s="37">
        <f t="shared" si="3"/>
        <v>17</v>
      </c>
      <c r="AE20" s="37">
        <f t="shared" si="4"/>
        <v>0</v>
      </c>
      <c r="AF20" s="71">
        <v>14</v>
      </c>
    </row>
    <row r="21" ht="15" customHeight="1" spans="2:32">
      <c r="B21" s="71">
        <v>15</v>
      </c>
      <c r="C21" s="71">
        <v>1501</v>
      </c>
      <c r="D21" s="73">
        <v>5703</v>
      </c>
      <c r="E21" s="73">
        <v>65</v>
      </c>
      <c r="F21" s="73">
        <v>110</v>
      </c>
      <c r="G21" s="73">
        <v>15</v>
      </c>
      <c r="H21" s="73">
        <v>13</v>
      </c>
      <c r="I21" s="74"/>
      <c r="J21" s="74"/>
      <c r="K21" s="74"/>
      <c r="L21" s="74"/>
      <c r="M21" s="74"/>
      <c r="N21" s="74"/>
      <c r="O21" s="75">
        <v>4711</v>
      </c>
      <c r="P21" s="75">
        <v>2887</v>
      </c>
      <c r="Q21" s="75">
        <v>39</v>
      </c>
      <c r="R21" s="75">
        <v>39</v>
      </c>
      <c r="S21" s="75">
        <v>9</v>
      </c>
      <c r="T21" s="75">
        <v>0</v>
      </c>
      <c r="U21" s="73">
        <v>5498</v>
      </c>
      <c r="V21" s="73">
        <v>5001</v>
      </c>
      <c r="W21" s="73">
        <v>61</v>
      </c>
      <c r="X21" s="73">
        <v>40</v>
      </c>
      <c r="Y21" s="73">
        <v>21</v>
      </c>
      <c r="Z21" s="73">
        <v>22</v>
      </c>
      <c r="AA21" s="37">
        <f t="shared" si="0"/>
        <v>25301</v>
      </c>
      <c r="AB21" s="37">
        <f t="shared" si="1"/>
        <v>165</v>
      </c>
      <c r="AC21" s="37">
        <f t="shared" si="2"/>
        <v>189</v>
      </c>
      <c r="AD21" s="37">
        <f t="shared" si="3"/>
        <v>45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6715</v>
      </c>
      <c r="J22" s="75">
        <v>1413</v>
      </c>
      <c r="K22" s="75">
        <v>65</v>
      </c>
      <c r="L22" s="75">
        <v>109</v>
      </c>
      <c r="M22" s="75">
        <v>0</v>
      </c>
      <c r="N22" s="75">
        <v>0</v>
      </c>
      <c r="O22" s="73">
        <v>7048</v>
      </c>
      <c r="P22" s="73">
        <v>0</v>
      </c>
      <c r="Q22" s="73">
        <v>76</v>
      </c>
      <c r="R22" s="73">
        <v>73</v>
      </c>
      <c r="S22" s="73">
        <v>12</v>
      </c>
      <c r="T22" s="73">
        <v>0</v>
      </c>
      <c r="U22" s="73">
        <v>5731</v>
      </c>
      <c r="V22" s="73">
        <v>0</v>
      </c>
      <c r="W22" s="73">
        <v>48</v>
      </c>
      <c r="X22" s="73">
        <v>148</v>
      </c>
      <c r="Y22" s="73">
        <v>2</v>
      </c>
      <c r="Z22" s="73">
        <v>0</v>
      </c>
      <c r="AA22" s="37">
        <f t="shared" si="0"/>
        <v>20907</v>
      </c>
      <c r="AB22" s="37">
        <f t="shared" si="1"/>
        <v>189</v>
      </c>
      <c r="AC22" s="37">
        <f t="shared" si="2"/>
        <v>330</v>
      </c>
      <c r="AD22" s="37">
        <f t="shared" si="3"/>
        <v>14</v>
      </c>
      <c r="AE22" s="37">
        <f t="shared" si="4"/>
        <v>0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7483</v>
      </c>
      <c r="J23" s="75">
        <v>0</v>
      </c>
      <c r="K23" s="75">
        <v>32</v>
      </c>
      <c r="L23" s="75">
        <v>83</v>
      </c>
      <c r="M23" s="75">
        <v>0</v>
      </c>
      <c r="N23" s="75">
        <v>0</v>
      </c>
      <c r="O23" s="73">
        <v>6700</v>
      </c>
      <c r="P23" s="73">
        <v>0</v>
      </c>
      <c r="Q23" s="73">
        <v>66</v>
      </c>
      <c r="R23" s="73">
        <v>88</v>
      </c>
      <c r="S23" s="73">
        <v>16</v>
      </c>
      <c r="T23" s="73">
        <v>32</v>
      </c>
      <c r="U23" s="73">
        <v>7521</v>
      </c>
      <c r="V23" s="73">
        <v>0</v>
      </c>
      <c r="W23" s="73">
        <v>63</v>
      </c>
      <c r="X23" s="73">
        <v>104</v>
      </c>
      <c r="Y23" s="73">
        <v>20</v>
      </c>
      <c r="Z23" s="73">
        <v>3</v>
      </c>
      <c r="AA23" s="37">
        <f t="shared" si="0"/>
        <v>21704</v>
      </c>
      <c r="AB23" s="37">
        <f t="shared" si="1"/>
        <v>161</v>
      </c>
      <c r="AC23" s="37">
        <f t="shared" si="2"/>
        <v>275</v>
      </c>
      <c r="AD23" s="37">
        <f t="shared" si="3"/>
        <v>36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1">
        <v>6006</v>
      </c>
      <c r="D24" s="75">
        <v>6152</v>
      </c>
      <c r="E24" s="75">
        <v>38</v>
      </c>
      <c r="F24" s="75">
        <v>80</v>
      </c>
      <c r="G24" s="75">
        <v>7</v>
      </c>
      <c r="H24" s="75">
        <v>0</v>
      </c>
      <c r="I24" s="73">
        <v>5205</v>
      </c>
      <c r="J24" s="73">
        <v>6707</v>
      </c>
      <c r="K24" s="73">
        <v>57</v>
      </c>
      <c r="L24" s="73">
        <v>80</v>
      </c>
      <c r="M24" s="73">
        <v>0</v>
      </c>
      <c r="N24" s="73">
        <v>17</v>
      </c>
      <c r="O24" s="75">
        <v>5533</v>
      </c>
      <c r="P24" s="75">
        <v>5107</v>
      </c>
      <c r="Q24" s="75">
        <v>66</v>
      </c>
      <c r="R24" s="75">
        <v>127</v>
      </c>
      <c r="S24" s="75">
        <v>0</v>
      </c>
      <c r="T24" s="75">
        <v>15</v>
      </c>
      <c r="U24" s="74"/>
      <c r="V24" s="74"/>
      <c r="W24" s="74"/>
      <c r="X24" s="74"/>
      <c r="Y24" s="74"/>
      <c r="Z24" s="74"/>
      <c r="AA24" s="37">
        <f t="shared" si="0"/>
        <v>34710</v>
      </c>
      <c r="AB24" s="37">
        <f t="shared" si="1"/>
        <v>161</v>
      </c>
      <c r="AC24" s="37">
        <f t="shared" si="2"/>
        <v>287</v>
      </c>
      <c r="AD24" s="37">
        <f t="shared" si="3"/>
        <v>7</v>
      </c>
      <c r="AE24" s="37">
        <f t="shared" si="4"/>
        <v>32</v>
      </c>
      <c r="AF24" s="71">
        <v>18</v>
      </c>
    </row>
    <row r="25" ht="15" customHeight="1" spans="2:32">
      <c r="B25" s="71">
        <v>19</v>
      </c>
      <c r="C25" s="71">
        <v>4395</v>
      </c>
      <c r="D25" s="75">
        <v>6127</v>
      </c>
      <c r="E25" s="75">
        <v>91</v>
      </c>
      <c r="F25" s="75">
        <v>85</v>
      </c>
      <c r="G25" s="75">
        <v>0</v>
      </c>
      <c r="H25" s="75">
        <v>23</v>
      </c>
      <c r="I25" s="73">
        <v>4320</v>
      </c>
      <c r="J25" s="73">
        <v>6363</v>
      </c>
      <c r="K25" s="73">
        <v>101</v>
      </c>
      <c r="L25" s="73">
        <v>92</v>
      </c>
      <c r="M25" s="73">
        <v>15</v>
      </c>
      <c r="N25" s="73">
        <v>0</v>
      </c>
      <c r="O25" s="75">
        <v>3221</v>
      </c>
      <c r="P25" s="75">
        <v>6140</v>
      </c>
      <c r="Q25" s="75">
        <v>88</v>
      </c>
      <c r="R25" s="75">
        <v>76</v>
      </c>
      <c r="S25" s="75">
        <v>12</v>
      </c>
      <c r="T25" s="75">
        <v>12</v>
      </c>
      <c r="U25" s="74"/>
      <c r="V25" s="74"/>
      <c r="W25" s="74"/>
      <c r="X25" s="74"/>
      <c r="Y25" s="74"/>
      <c r="Z25" s="74"/>
      <c r="AA25" s="37">
        <f t="shared" si="0"/>
        <v>30566</v>
      </c>
      <c r="AB25" s="37">
        <f t="shared" si="1"/>
        <v>280</v>
      </c>
      <c r="AC25" s="37">
        <f t="shared" si="2"/>
        <v>253</v>
      </c>
      <c r="AD25" s="37">
        <f t="shared" si="3"/>
        <v>27</v>
      </c>
      <c r="AE25" s="37">
        <f t="shared" si="4"/>
        <v>35</v>
      </c>
      <c r="AF25" s="71">
        <v>19</v>
      </c>
    </row>
    <row r="26" ht="15" customHeight="1" spans="2:32">
      <c r="B26" s="71">
        <v>20</v>
      </c>
      <c r="C26" s="71">
        <v>4097</v>
      </c>
      <c r="D26" s="73">
        <v>5362</v>
      </c>
      <c r="E26" s="73">
        <v>46</v>
      </c>
      <c r="F26" s="73">
        <v>45</v>
      </c>
      <c r="G26" s="73">
        <v>11</v>
      </c>
      <c r="H26" s="73">
        <v>0</v>
      </c>
      <c r="I26" s="73">
        <v>0</v>
      </c>
      <c r="J26" s="73">
        <v>7500</v>
      </c>
      <c r="K26" s="73">
        <v>99</v>
      </c>
      <c r="L26" s="73">
        <v>116</v>
      </c>
      <c r="M26" s="73">
        <v>0</v>
      </c>
      <c r="N26" s="73">
        <v>0</v>
      </c>
      <c r="O26" s="74"/>
      <c r="P26" s="74"/>
      <c r="Q26" s="74"/>
      <c r="R26" s="74"/>
      <c r="S26" s="74"/>
      <c r="T26" s="74"/>
      <c r="U26" s="73">
        <v>0</v>
      </c>
      <c r="V26" s="73">
        <v>6314</v>
      </c>
      <c r="W26" s="73">
        <v>87</v>
      </c>
      <c r="X26" s="73">
        <v>57</v>
      </c>
      <c r="Y26" s="73">
        <v>17</v>
      </c>
      <c r="Z26" s="73">
        <v>0</v>
      </c>
      <c r="AA26" s="37">
        <f t="shared" si="0"/>
        <v>23273</v>
      </c>
      <c r="AB26" s="37">
        <f t="shared" si="1"/>
        <v>232</v>
      </c>
      <c r="AC26" s="37">
        <f t="shared" si="2"/>
        <v>218</v>
      </c>
      <c r="AD26" s="37">
        <f t="shared" si="3"/>
        <v>28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0</v>
      </c>
      <c r="D27" s="73">
        <v>6806</v>
      </c>
      <c r="E27" s="73">
        <v>99</v>
      </c>
      <c r="F27" s="73">
        <v>42</v>
      </c>
      <c r="G27" s="73">
        <v>0</v>
      </c>
      <c r="H27" s="73">
        <v>33</v>
      </c>
      <c r="I27" s="73">
        <v>0</v>
      </c>
      <c r="J27" s="73">
        <v>7512</v>
      </c>
      <c r="K27" s="73">
        <v>135</v>
      </c>
      <c r="L27" s="73">
        <v>112</v>
      </c>
      <c r="M27" s="73">
        <v>8</v>
      </c>
      <c r="N27" s="73">
        <v>2</v>
      </c>
      <c r="O27" s="74"/>
      <c r="P27" s="74"/>
      <c r="Q27" s="74"/>
      <c r="R27" s="74"/>
      <c r="S27" s="74"/>
      <c r="T27" s="74"/>
      <c r="U27" s="73">
        <v>0</v>
      </c>
      <c r="V27" s="73">
        <v>6514</v>
      </c>
      <c r="W27" s="73">
        <v>110</v>
      </c>
      <c r="X27" s="73">
        <v>40</v>
      </c>
      <c r="Y27" s="73">
        <v>0</v>
      </c>
      <c r="Z27" s="73">
        <v>0</v>
      </c>
      <c r="AA27" s="37">
        <f t="shared" si="0"/>
        <v>20832</v>
      </c>
      <c r="AB27" s="37">
        <f t="shared" si="1"/>
        <v>344</v>
      </c>
      <c r="AC27" s="37">
        <f t="shared" si="2"/>
        <v>194</v>
      </c>
      <c r="AD27" s="37">
        <f t="shared" si="3"/>
        <v>8</v>
      </c>
      <c r="AE27" s="37">
        <f t="shared" si="4"/>
        <v>35</v>
      </c>
      <c r="AF27" s="71">
        <v>21</v>
      </c>
    </row>
    <row r="28" ht="15" customHeight="1" spans="2:32">
      <c r="B28" s="71">
        <v>22</v>
      </c>
      <c r="C28" s="71">
        <v>0</v>
      </c>
      <c r="D28" s="73">
        <v>6050</v>
      </c>
      <c r="E28" s="73">
        <v>92</v>
      </c>
      <c r="F28" s="73">
        <v>117</v>
      </c>
      <c r="G28" s="73">
        <v>12</v>
      </c>
      <c r="H28" s="73">
        <v>6</v>
      </c>
      <c r="I28" s="74"/>
      <c r="J28" s="74"/>
      <c r="K28" s="74"/>
      <c r="L28" s="74"/>
      <c r="M28" s="74"/>
      <c r="N28" s="74"/>
      <c r="O28" s="73">
        <v>0</v>
      </c>
      <c r="P28" s="73">
        <v>7006</v>
      </c>
      <c r="Q28" s="73">
        <v>106</v>
      </c>
      <c r="R28" s="73">
        <v>80</v>
      </c>
      <c r="S28" s="73">
        <v>14</v>
      </c>
      <c r="T28" s="73">
        <v>0</v>
      </c>
      <c r="U28" s="73">
        <v>0</v>
      </c>
      <c r="V28" s="73">
        <v>5041</v>
      </c>
      <c r="W28" s="73">
        <v>135</v>
      </c>
      <c r="X28" s="73">
        <v>53</v>
      </c>
      <c r="Y28" s="73">
        <v>3</v>
      </c>
      <c r="Z28" s="73">
        <v>26</v>
      </c>
      <c r="AA28" s="37">
        <f t="shared" si="0"/>
        <v>18097</v>
      </c>
      <c r="AB28" s="37">
        <f t="shared" si="1"/>
        <v>333</v>
      </c>
      <c r="AC28" s="37">
        <f t="shared" si="2"/>
        <v>250</v>
      </c>
      <c r="AD28" s="37">
        <f t="shared" si="3"/>
        <v>29</v>
      </c>
      <c r="AE28" s="37">
        <f t="shared" si="4"/>
        <v>32</v>
      </c>
      <c r="AF28" s="71">
        <v>22</v>
      </c>
    </row>
    <row r="29" ht="15" customHeight="1" spans="2:32">
      <c r="B29" s="71">
        <v>23</v>
      </c>
      <c r="C29" s="71">
        <v>5526</v>
      </c>
      <c r="D29" s="73">
        <v>6102</v>
      </c>
      <c r="E29" s="73">
        <v>63</v>
      </c>
      <c r="F29" s="73">
        <v>121</v>
      </c>
      <c r="G29" s="73">
        <v>0</v>
      </c>
      <c r="H29" s="73">
        <v>17</v>
      </c>
      <c r="I29" s="74"/>
      <c r="J29" s="74"/>
      <c r="K29" s="74"/>
      <c r="L29" s="74"/>
      <c r="M29" s="74"/>
      <c r="N29" s="74"/>
      <c r="O29" s="75">
        <v>5827</v>
      </c>
      <c r="P29" s="75">
        <v>6606</v>
      </c>
      <c r="Q29" s="75">
        <v>91</v>
      </c>
      <c r="R29" s="75">
        <v>77</v>
      </c>
      <c r="S29" s="75">
        <v>13</v>
      </c>
      <c r="T29" s="75">
        <v>18</v>
      </c>
      <c r="U29" s="73">
        <v>3277</v>
      </c>
      <c r="V29" s="73">
        <v>6331</v>
      </c>
      <c r="W29" s="73">
        <v>77</v>
      </c>
      <c r="X29" s="73">
        <v>63</v>
      </c>
      <c r="Y29" s="73">
        <v>1</v>
      </c>
      <c r="Z29" s="73">
        <v>3</v>
      </c>
      <c r="AA29" s="37">
        <f t="shared" si="0"/>
        <v>33669</v>
      </c>
      <c r="AB29" s="37">
        <f t="shared" si="1"/>
        <v>231</v>
      </c>
      <c r="AC29" s="37">
        <f t="shared" si="2"/>
        <v>261</v>
      </c>
      <c r="AD29" s="37">
        <f t="shared" si="3"/>
        <v>14</v>
      </c>
      <c r="AE29" s="37">
        <f t="shared" si="4"/>
        <v>38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4009</v>
      </c>
      <c r="J30" s="75">
        <v>5013</v>
      </c>
      <c r="K30" s="75">
        <v>23</v>
      </c>
      <c r="L30" s="75">
        <v>100</v>
      </c>
      <c r="M30" s="75">
        <v>0</v>
      </c>
      <c r="N30" s="75">
        <v>0</v>
      </c>
      <c r="O30" s="73">
        <v>6600</v>
      </c>
      <c r="P30" s="73">
        <v>0</v>
      </c>
      <c r="Q30" s="73">
        <v>77</v>
      </c>
      <c r="R30" s="73">
        <v>93</v>
      </c>
      <c r="S30" s="73">
        <v>0</v>
      </c>
      <c r="T30" s="73">
        <v>0</v>
      </c>
      <c r="U30" s="73">
        <v>5515</v>
      </c>
      <c r="V30" s="73">
        <v>0</v>
      </c>
      <c r="W30" s="73">
        <v>69</v>
      </c>
      <c r="X30" s="73">
        <v>104</v>
      </c>
      <c r="Y30" s="73">
        <v>0</v>
      </c>
      <c r="Z30" s="73">
        <v>0</v>
      </c>
      <c r="AA30" s="37">
        <f t="shared" si="0"/>
        <v>21137</v>
      </c>
      <c r="AB30" s="37">
        <f t="shared" si="1"/>
        <v>169</v>
      </c>
      <c r="AC30" s="37">
        <f t="shared" si="2"/>
        <v>297</v>
      </c>
      <c r="AD30" s="37">
        <f t="shared" si="3"/>
        <v>0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2975</v>
      </c>
      <c r="J31" s="75">
        <v>0</v>
      </c>
      <c r="K31" s="75">
        <v>61</v>
      </c>
      <c r="L31" s="75">
        <v>118</v>
      </c>
      <c r="M31" s="75">
        <v>0</v>
      </c>
      <c r="N31" s="75">
        <v>0</v>
      </c>
      <c r="O31" s="73">
        <v>3200</v>
      </c>
      <c r="P31" s="73">
        <v>0</v>
      </c>
      <c r="Q31" s="73">
        <v>57</v>
      </c>
      <c r="R31" s="73">
        <v>84</v>
      </c>
      <c r="S31" s="73">
        <v>0</v>
      </c>
      <c r="T31" s="73">
        <v>0</v>
      </c>
      <c r="U31" s="73">
        <v>6287</v>
      </c>
      <c r="V31" s="73">
        <v>0</v>
      </c>
      <c r="W31" s="73">
        <v>72</v>
      </c>
      <c r="X31" s="73">
        <v>130</v>
      </c>
      <c r="Y31" s="73">
        <v>0</v>
      </c>
      <c r="Z31" s="73">
        <v>0</v>
      </c>
      <c r="AA31" s="37">
        <f t="shared" si="0"/>
        <v>12462</v>
      </c>
      <c r="AB31" s="37">
        <f t="shared" si="1"/>
        <v>190</v>
      </c>
      <c r="AC31" s="37">
        <f t="shared" si="2"/>
        <v>332</v>
      </c>
      <c r="AD31" s="37">
        <f t="shared" si="3"/>
        <v>0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4914</v>
      </c>
      <c r="E32" s="75">
        <v>46</v>
      </c>
      <c r="F32" s="75">
        <v>67</v>
      </c>
      <c r="G32" s="75">
        <v>0</v>
      </c>
      <c r="H32" s="75">
        <v>0</v>
      </c>
      <c r="I32" s="73">
        <v>0</v>
      </c>
      <c r="J32" s="73">
        <v>5704</v>
      </c>
      <c r="K32" s="73">
        <v>60</v>
      </c>
      <c r="L32" s="73">
        <v>66</v>
      </c>
      <c r="M32" s="73">
        <v>0</v>
      </c>
      <c r="N32" s="73">
        <v>3</v>
      </c>
      <c r="O32" s="75">
        <v>0</v>
      </c>
      <c r="P32" s="75">
        <v>5429</v>
      </c>
      <c r="Q32" s="75">
        <v>69</v>
      </c>
      <c r="R32" s="75">
        <v>95</v>
      </c>
      <c r="S32" s="75">
        <v>0</v>
      </c>
      <c r="T32" s="75">
        <v>28</v>
      </c>
      <c r="U32" s="74"/>
      <c r="V32" s="74"/>
      <c r="W32" s="74"/>
      <c r="X32" s="74"/>
      <c r="Y32" s="74"/>
      <c r="Z32" s="74"/>
      <c r="AA32" s="37">
        <f t="shared" si="0"/>
        <v>16047</v>
      </c>
      <c r="AB32" s="37">
        <f t="shared" si="1"/>
        <v>175</v>
      </c>
      <c r="AC32" s="37">
        <f t="shared" si="2"/>
        <v>228</v>
      </c>
      <c r="AD32" s="37">
        <f t="shared" si="3"/>
        <v>0</v>
      </c>
      <c r="AE32" s="37">
        <f t="shared" si="4"/>
        <v>31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5164</v>
      </c>
      <c r="E33" s="75">
        <v>50</v>
      </c>
      <c r="F33" s="75">
        <v>53</v>
      </c>
      <c r="G33" s="75">
        <v>4</v>
      </c>
      <c r="H33" s="75">
        <v>0</v>
      </c>
      <c r="I33" s="73">
        <v>0</v>
      </c>
      <c r="J33" s="73">
        <v>6507</v>
      </c>
      <c r="K33" s="73">
        <v>53</v>
      </c>
      <c r="L33" s="73">
        <v>57</v>
      </c>
      <c r="M33" s="73">
        <v>9</v>
      </c>
      <c r="N33" s="73">
        <v>23</v>
      </c>
      <c r="O33" s="75">
        <v>0</v>
      </c>
      <c r="P33" s="75">
        <v>3400</v>
      </c>
      <c r="Q33" s="75">
        <v>69</v>
      </c>
      <c r="R33" s="75">
        <v>100</v>
      </c>
      <c r="S33" s="75">
        <v>20</v>
      </c>
      <c r="T33" s="75">
        <v>7</v>
      </c>
      <c r="U33" s="74"/>
      <c r="V33" s="74"/>
      <c r="W33" s="74"/>
      <c r="X33" s="74"/>
      <c r="Y33" s="74"/>
      <c r="Z33" s="74"/>
      <c r="AA33" s="37">
        <f t="shared" si="0"/>
        <v>15071</v>
      </c>
      <c r="AB33" s="37">
        <f t="shared" si="1"/>
        <v>172</v>
      </c>
      <c r="AC33" s="37">
        <f t="shared" si="2"/>
        <v>210</v>
      </c>
      <c r="AD33" s="37">
        <f t="shared" si="3"/>
        <v>33</v>
      </c>
      <c r="AE33" s="37">
        <f t="shared" si="4"/>
        <v>30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5324</v>
      </c>
      <c r="E34" s="73">
        <v>81</v>
      </c>
      <c r="F34" s="73">
        <v>64</v>
      </c>
      <c r="G34" s="73">
        <v>24</v>
      </c>
      <c r="H34" s="73">
        <v>0</v>
      </c>
      <c r="I34" s="73">
        <v>4531</v>
      </c>
      <c r="J34" s="73">
        <v>5821</v>
      </c>
      <c r="K34" s="73">
        <v>111</v>
      </c>
      <c r="L34" s="73">
        <v>98</v>
      </c>
      <c r="M34" s="73">
        <v>10</v>
      </c>
      <c r="N34" s="73">
        <v>0</v>
      </c>
      <c r="O34" s="74"/>
      <c r="P34" s="74"/>
      <c r="Q34" s="74"/>
      <c r="R34" s="74"/>
      <c r="S34" s="74"/>
      <c r="T34" s="74"/>
      <c r="U34" s="73">
        <v>0</v>
      </c>
      <c r="V34" s="73">
        <v>4382</v>
      </c>
      <c r="W34" s="73">
        <v>76</v>
      </c>
      <c r="X34" s="73">
        <v>105</v>
      </c>
      <c r="Y34" s="73">
        <v>8</v>
      </c>
      <c r="Z34" s="73">
        <v>0</v>
      </c>
      <c r="AA34" s="37">
        <f t="shared" si="0"/>
        <v>20058</v>
      </c>
      <c r="AB34" s="37">
        <f t="shared" si="1"/>
        <v>268</v>
      </c>
      <c r="AC34" s="37">
        <f t="shared" si="2"/>
        <v>267</v>
      </c>
      <c r="AD34" s="37">
        <f t="shared" si="3"/>
        <v>42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3072</v>
      </c>
      <c r="D35" s="73">
        <v>0</v>
      </c>
      <c r="E35" s="73">
        <v>110</v>
      </c>
      <c r="F35" s="73">
        <v>52</v>
      </c>
      <c r="G35" s="73">
        <v>0</v>
      </c>
      <c r="H35" s="73">
        <v>0</v>
      </c>
      <c r="I35" s="73">
        <v>2927</v>
      </c>
      <c r="J35" s="73">
        <v>5009</v>
      </c>
      <c r="K35" s="73">
        <v>114</v>
      </c>
      <c r="L35" s="73">
        <v>104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6200</v>
      </c>
      <c r="V35" s="73">
        <v>6117</v>
      </c>
      <c r="W35" s="73">
        <v>115</v>
      </c>
      <c r="X35" s="73">
        <v>143</v>
      </c>
      <c r="Y35" s="73">
        <v>0</v>
      </c>
      <c r="Z35" s="73">
        <v>0</v>
      </c>
      <c r="AA35" s="37">
        <f t="shared" si="0"/>
        <v>23325</v>
      </c>
      <c r="AB35" s="37">
        <f t="shared" si="1"/>
        <v>339</v>
      </c>
      <c r="AC35" s="37">
        <f t="shared" si="2"/>
        <v>299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0</v>
      </c>
      <c r="D36" s="73">
        <v>7103</v>
      </c>
      <c r="E36" s="73">
        <v>78</v>
      </c>
      <c r="F36" s="73">
        <v>140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3">
        <v>0</v>
      </c>
      <c r="P36" s="73">
        <v>6830</v>
      </c>
      <c r="Q36" s="73">
        <v>128</v>
      </c>
      <c r="R36" s="73">
        <v>113</v>
      </c>
      <c r="S36" s="73">
        <v>0</v>
      </c>
      <c r="T36" s="73">
        <v>0</v>
      </c>
      <c r="U36" s="73">
        <v>0</v>
      </c>
      <c r="V36" s="73">
        <v>6318</v>
      </c>
      <c r="W36" s="73">
        <v>116</v>
      </c>
      <c r="X36" s="73">
        <v>60</v>
      </c>
      <c r="Y36" s="73">
        <v>0</v>
      </c>
      <c r="Z36" s="73">
        <v>0</v>
      </c>
      <c r="AA36" s="37">
        <f t="shared" si="0"/>
        <v>20251</v>
      </c>
      <c r="AB36" s="37">
        <f t="shared" si="1"/>
        <v>322</v>
      </c>
      <c r="AC36" s="37">
        <f t="shared" si="2"/>
        <v>313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3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55674</v>
      </c>
      <c r="D38" s="35">
        <f t="shared" si="5"/>
        <v>105144</v>
      </c>
      <c r="E38" s="35">
        <f t="shared" si="5"/>
        <v>1722</v>
      </c>
      <c r="F38" s="35">
        <f t="shared" si="5"/>
        <v>1841</v>
      </c>
      <c r="G38" s="35">
        <f t="shared" si="5"/>
        <v>90</v>
      </c>
      <c r="H38" s="35">
        <f t="shared" si="5"/>
        <v>244</v>
      </c>
      <c r="I38" s="35">
        <f t="shared" si="5"/>
        <v>64214</v>
      </c>
      <c r="J38" s="35">
        <f t="shared" si="5"/>
        <v>114355</v>
      </c>
      <c r="K38" s="35">
        <f t="shared" si="5"/>
        <v>1880</v>
      </c>
      <c r="L38" s="35">
        <f t="shared" si="5"/>
        <v>1999</v>
      </c>
      <c r="M38" s="35">
        <f t="shared" si="5"/>
        <v>57</v>
      </c>
      <c r="N38" s="35">
        <f t="shared" si="5"/>
        <v>127</v>
      </c>
      <c r="O38" s="35">
        <f t="shared" si="5"/>
        <v>69595</v>
      </c>
      <c r="P38" s="35">
        <f t="shared" si="5"/>
        <v>84504</v>
      </c>
      <c r="Q38" s="35">
        <f t="shared" si="5"/>
        <v>1847</v>
      </c>
      <c r="R38" s="35">
        <f t="shared" si="5"/>
        <v>1963</v>
      </c>
      <c r="S38" s="35">
        <f t="shared" si="5"/>
        <v>106</v>
      </c>
      <c r="T38" s="35">
        <f t="shared" si="5"/>
        <v>225</v>
      </c>
      <c r="U38" s="35">
        <f t="shared" si="5"/>
        <v>74078</v>
      </c>
      <c r="V38" s="35">
        <f t="shared" si="5"/>
        <v>78933</v>
      </c>
      <c r="W38" s="35">
        <f t="shared" si="5"/>
        <v>1857</v>
      </c>
      <c r="X38" s="35">
        <f t="shared" si="5"/>
        <v>1877</v>
      </c>
      <c r="Y38" s="35">
        <f t="shared" si="5"/>
        <v>80</v>
      </c>
      <c r="Z38" s="35">
        <f t="shared" si="5"/>
        <v>114</v>
      </c>
      <c r="AA38" s="35">
        <f t="shared" si="5"/>
        <v>646497</v>
      </c>
      <c r="AB38" s="35">
        <f t="shared" si="5"/>
        <v>7306</v>
      </c>
      <c r="AC38" s="35">
        <f t="shared" si="5"/>
        <v>7680</v>
      </c>
      <c r="AD38" s="35">
        <f t="shared" si="5"/>
        <v>333</v>
      </c>
      <c r="AE38" s="35">
        <f t="shared" si="5"/>
        <v>710</v>
      </c>
      <c r="AF38" s="53" t="s">
        <v>17</v>
      </c>
    </row>
    <row r="39" ht="15" customHeight="1" spans="2:32">
      <c r="B39" s="65" t="s">
        <v>18</v>
      </c>
      <c r="C39" s="38">
        <f t="shared" ref="C39:N39" si="6">C38/23</f>
        <v>2420.60869565217</v>
      </c>
      <c r="D39" s="38">
        <f t="shared" si="6"/>
        <v>4571.47826086957</v>
      </c>
      <c r="E39" s="36">
        <f t="shared" si="6"/>
        <v>74.8695652173913</v>
      </c>
      <c r="F39" s="36">
        <f t="shared" si="6"/>
        <v>80.0434782608696</v>
      </c>
      <c r="G39" s="36">
        <f t="shared" si="6"/>
        <v>3.91304347826087</v>
      </c>
      <c r="H39" s="36">
        <f t="shared" si="6"/>
        <v>10.6086956521739</v>
      </c>
      <c r="I39" s="38">
        <f t="shared" si="6"/>
        <v>2791.91304347826</v>
      </c>
      <c r="J39" s="38">
        <f t="shared" si="6"/>
        <v>4971.95652173913</v>
      </c>
      <c r="K39" s="36">
        <f t="shared" si="6"/>
        <v>81.7391304347826</v>
      </c>
      <c r="L39" s="36">
        <f t="shared" si="6"/>
        <v>86.9130434782609</v>
      </c>
      <c r="M39" s="36">
        <f t="shared" si="6"/>
        <v>2.47826086956522</v>
      </c>
      <c r="N39" s="36">
        <f t="shared" si="6"/>
        <v>5.52173913043478</v>
      </c>
      <c r="O39" s="38">
        <f>O38/22</f>
        <v>3163.40909090909</v>
      </c>
      <c r="P39" s="38">
        <f t="shared" ref="P39:Z39" si="7">P38/22</f>
        <v>3841.09090909091</v>
      </c>
      <c r="Q39" s="36">
        <f t="shared" si="7"/>
        <v>83.9545454545455</v>
      </c>
      <c r="R39" s="36">
        <f t="shared" si="7"/>
        <v>89.2272727272727</v>
      </c>
      <c r="S39" s="36">
        <f t="shared" si="7"/>
        <v>4.81818181818182</v>
      </c>
      <c r="T39" s="36">
        <f t="shared" si="7"/>
        <v>10.2272727272727</v>
      </c>
      <c r="U39" s="38">
        <f t="shared" si="7"/>
        <v>3367.18181818182</v>
      </c>
      <c r="V39" s="38">
        <f t="shared" si="7"/>
        <v>3587.86363636364</v>
      </c>
      <c r="W39" s="36">
        <f t="shared" si="7"/>
        <v>84.4090909090909</v>
      </c>
      <c r="X39" s="36">
        <f t="shared" si="7"/>
        <v>85.3181818181818</v>
      </c>
      <c r="Y39" s="36">
        <f t="shared" si="7"/>
        <v>3.63636363636364</v>
      </c>
      <c r="Z39" s="36">
        <f t="shared" si="7"/>
        <v>5.18181818181818</v>
      </c>
      <c r="AA39" s="38">
        <f>AA38/30</f>
        <v>21549.9</v>
      </c>
      <c r="AB39" s="36">
        <f>AB38/30</f>
        <v>243.533333333333</v>
      </c>
      <c r="AC39" s="36">
        <f>AC38/30</f>
        <v>256</v>
      </c>
      <c r="AD39" s="36">
        <f>AD38/30</f>
        <v>11.1</v>
      </c>
      <c r="AE39" s="36">
        <f>AE38/30</f>
        <v>23.6666666666667</v>
      </c>
      <c r="AF39" s="60" t="s">
        <v>18</v>
      </c>
    </row>
    <row r="40" s="84" customFormat="1" ht="14.25" customHeight="1" spans="2:22">
      <c r="B40" s="60"/>
      <c r="C40" s="91">
        <f>C39+D39</f>
        <v>6992.08695652174</v>
      </c>
      <c r="D40" s="91"/>
      <c r="I40" s="91">
        <f>I39+J39</f>
        <v>7763.86956521739</v>
      </c>
      <c r="J40" s="91"/>
      <c r="O40" s="91">
        <f>O39+P39</f>
        <v>7004.5</v>
      </c>
      <c r="P40" s="91"/>
      <c r="U40" s="91">
        <f>U39+V39</f>
        <v>6955.04545454545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0" width="6" style="59" customWidth="1"/>
    <col min="11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6812</v>
      </c>
      <c r="D7" s="75">
        <v>2602</v>
      </c>
      <c r="E7" s="75">
        <v>6</v>
      </c>
      <c r="F7" s="75">
        <v>30</v>
      </c>
      <c r="G7" s="75">
        <v>0</v>
      </c>
      <c r="H7" s="75">
        <v>23</v>
      </c>
      <c r="I7" s="73">
        <v>6213</v>
      </c>
      <c r="J7" s="73">
        <v>6556</v>
      </c>
      <c r="K7" s="73">
        <v>86</v>
      </c>
      <c r="L7" s="73">
        <v>54</v>
      </c>
      <c r="M7" s="73">
        <v>0</v>
      </c>
      <c r="N7" s="73">
        <v>0</v>
      </c>
      <c r="O7" s="75">
        <v>6203</v>
      </c>
      <c r="P7" s="75">
        <v>5727</v>
      </c>
      <c r="Q7" s="75">
        <v>104</v>
      </c>
      <c r="R7" s="75">
        <v>37</v>
      </c>
      <c r="S7" s="75">
        <v>10</v>
      </c>
      <c r="T7" s="75">
        <v>10</v>
      </c>
      <c r="U7" s="74"/>
      <c r="V7" s="74"/>
      <c r="W7" s="74"/>
      <c r="X7" s="74"/>
      <c r="Y7" s="74"/>
      <c r="Z7" s="74"/>
      <c r="AA7" s="37">
        <f t="shared" ref="AA7:AA37" si="0">C7+D7+I7+J7+O7+P7+U7+V7</f>
        <v>34113</v>
      </c>
      <c r="AB7" s="37">
        <f t="shared" ref="AB7:AB37" si="1">E7+K7+Q7+W7</f>
        <v>196</v>
      </c>
      <c r="AC7" s="37">
        <f t="shared" ref="AC7:AC37" si="2">F7+L7+R7+X7</f>
        <v>121</v>
      </c>
      <c r="AD7" s="37">
        <f t="shared" ref="AD7:AD37" si="3">G7+M7+S7+Y7</f>
        <v>10</v>
      </c>
      <c r="AE7" s="37">
        <f t="shared" ref="AE7:AE37" si="4">H7+N7+T7+Z7</f>
        <v>33</v>
      </c>
      <c r="AF7" s="71">
        <v>1</v>
      </c>
    </row>
    <row r="8" ht="15" customHeight="1" spans="2:32">
      <c r="B8" s="71">
        <v>2</v>
      </c>
      <c r="C8" s="71">
        <v>5606</v>
      </c>
      <c r="D8" s="75">
        <v>5840</v>
      </c>
      <c r="E8" s="75">
        <v>31</v>
      </c>
      <c r="F8" s="75">
        <v>46</v>
      </c>
      <c r="G8" s="75">
        <v>6</v>
      </c>
      <c r="H8" s="75">
        <v>0</v>
      </c>
      <c r="I8" s="73">
        <v>7013</v>
      </c>
      <c r="J8" s="73">
        <v>6212</v>
      </c>
      <c r="K8" s="73">
        <v>92</v>
      </c>
      <c r="L8" s="73">
        <v>98</v>
      </c>
      <c r="M8" s="73">
        <v>21</v>
      </c>
      <c r="N8" s="73">
        <v>14</v>
      </c>
      <c r="O8" s="75">
        <v>5087</v>
      </c>
      <c r="P8" s="75">
        <v>5812</v>
      </c>
      <c r="Q8" s="75">
        <v>115</v>
      </c>
      <c r="R8" s="75">
        <v>123</v>
      </c>
      <c r="S8" s="75">
        <v>20</v>
      </c>
      <c r="T8" s="75">
        <v>18</v>
      </c>
      <c r="U8" s="74"/>
      <c r="V8" s="74"/>
      <c r="W8" s="74"/>
      <c r="X8" s="74"/>
      <c r="Y8" s="74"/>
      <c r="Z8" s="74"/>
      <c r="AA8" s="37">
        <f t="shared" si="0"/>
        <v>35570</v>
      </c>
      <c r="AB8" s="37">
        <f t="shared" si="1"/>
        <v>238</v>
      </c>
      <c r="AC8" s="37">
        <f t="shared" si="2"/>
        <v>267</v>
      </c>
      <c r="AD8" s="37">
        <f t="shared" si="3"/>
        <v>47</v>
      </c>
      <c r="AE8" s="37">
        <f t="shared" si="4"/>
        <v>32</v>
      </c>
      <c r="AF8" s="71">
        <v>2</v>
      </c>
    </row>
    <row r="9" ht="15" customHeight="1" spans="2:32">
      <c r="B9" s="71">
        <v>3</v>
      </c>
      <c r="C9" s="71">
        <v>0</v>
      </c>
      <c r="D9" s="73">
        <v>4520</v>
      </c>
      <c r="E9" s="73">
        <v>122</v>
      </c>
      <c r="F9" s="73">
        <v>101</v>
      </c>
      <c r="G9" s="73">
        <v>12</v>
      </c>
      <c r="H9" s="73">
        <v>16</v>
      </c>
      <c r="I9" s="73">
        <v>4607</v>
      </c>
      <c r="J9" s="73">
        <v>5869</v>
      </c>
      <c r="K9" s="73">
        <v>98</v>
      </c>
      <c r="L9" s="73">
        <v>79</v>
      </c>
      <c r="M9" s="73">
        <v>9</v>
      </c>
      <c r="N9" s="73">
        <v>15</v>
      </c>
      <c r="O9" s="74"/>
      <c r="P9" s="74"/>
      <c r="Q9" s="74"/>
      <c r="R9" s="74"/>
      <c r="S9" s="74"/>
      <c r="T9" s="74"/>
      <c r="U9" s="73">
        <v>4534</v>
      </c>
      <c r="V9" s="73">
        <v>6530</v>
      </c>
      <c r="W9" s="73">
        <v>123</v>
      </c>
      <c r="X9" s="73">
        <v>85</v>
      </c>
      <c r="Y9" s="73">
        <v>21</v>
      </c>
      <c r="Z9" s="73">
        <v>7</v>
      </c>
      <c r="AA9" s="37">
        <f t="shared" si="0"/>
        <v>26060</v>
      </c>
      <c r="AB9" s="37">
        <f t="shared" si="1"/>
        <v>343</v>
      </c>
      <c r="AC9" s="37">
        <f t="shared" si="2"/>
        <v>265</v>
      </c>
      <c r="AD9" s="37">
        <f t="shared" si="3"/>
        <v>42</v>
      </c>
      <c r="AE9" s="37">
        <f t="shared" si="4"/>
        <v>38</v>
      </c>
      <c r="AF9" s="71">
        <v>3</v>
      </c>
    </row>
    <row r="10" ht="15" customHeight="1" spans="2:32">
      <c r="B10" s="71">
        <v>4</v>
      </c>
      <c r="C10" s="71">
        <v>6003</v>
      </c>
      <c r="D10" s="73">
        <v>7504</v>
      </c>
      <c r="E10" s="73">
        <v>113</v>
      </c>
      <c r="F10" s="73">
        <v>96</v>
      </c>
      <c r="G10" s="73">
        <v>1</v>
      </c>
      <c r="H10" s="73">
        <v>0</v>
      </c>
      <c r="I10" s="73">
        <v>3946</v>
      </c>
      <c r="J10" s="73">
        <v>6440</v>
      </c>
      <c r="K10" s="73">
        <v>142</v>
      </c>
      <c r="L10" s="73">
        <v>47</v>
      </c>
      <c r="M10" s="73">
        <v>0</v>
      </c>
      <c r="N10" s="73">
        <v>0</v>
      </c>
      <c r="O10" s="74"/>
      <c r="P10" s="74"/>
      <c r="Q10" s="74"/>
      <c r="R10" s="74"/>
      <c r="S10" s="74"/>
      <c r="T10" s="74"/>
      <c r="U10" s="73">
        <v>5505</v>
      </c>
      <c r="V10" s="73">
        <v>6400</v>
      </c>
      <c r="W10" s="73">
        <v>84</v>
      </c>
      <c r="X10" s="73">
        <v>118</v>
      </c>
      <c r="Y10" s="73">
        <v>24</v>
      </c>
      <c r="Z10" s="73">
        <v>0</v>
      </c>
      <c r="AA10" s="37">
        <f t="shared" si="0"/>
        <v>35798</v>
      </c>
      <c r="AB10" s="37">
        <f t="shared" si="1"/>
        <v>339</v>
      </c>
      <c r="AC10" s="37">
        <f t="shared" si="2"/>
        <v>261</v>
      </c>
      <c r="AD10" s="37">
        <f t="shared" si="3"/>
        <v>25</v>
      </c>
      <c r="AE10" s="37">
        <f t="shared" si="4"/>
        <v>0</v>
      </c>
      <c r="AF10" s="71">
        <v>4</v>
      </c>
    </row>
    <row r="11" ht="15" customHeight="1" spans="2:32">
      <c r="B11" s="71">
        <v>5</v>
      </c>
      <c r="C11" s="71">
        <v>2013</v>
      </c>
      <c r="D11" s="73">
        <v>2302</v>
      </c>
      <c r="E11" s="73">
        <v>102</v>
      </c>
      <c r="F11" s="73">
        <v>111</v>
      </c>
      <c r="G11" s="73">
        <v>22</v>
      </c>
      <c r="H11" s="73">
        <v>0</v>
      </c>
      <c r="I11" s="74"/>
      <c r="J11" s="74"/>
      <c r="K11" s="74"/>
      <c r="L11" s="74"/>
      <c r="M11" s="74"/>
      <c r="N11" s="74"/>
      <c r="O11" s="73">
        <v>3934</v>
      </c>
      <c r="P11" s="73">
        <v>6334</v>
      </c>
      <c r="Q11" s="73">
        <v>102</v>
      </c>
      <c r="R11" s="73">
        <v>5</v>
      </c>
      <c r="S11" s="73">
        <v>0</v>
      </c>
      <c r="T11" s="73">
        <v>0</v>
      </c>
      <c r="U11" s="73">
        <v>5006</v>
      </c>
      <c r="V11" s="73">
        <v>6616</v>
      </c>
      <c r="W11" s="73">
        <v>117</v>
      </c>
      <c r="X11" s="73">
        <v>17</v>
      </c>
      <c r="Y11" s="73">
        <v>24</v>
      </c>
      <c r="Z11" s="73">
        <v>0</v>
      </c>
      <c r="AA11" s="37">
        <f t="shared" si="0"/>
        <v>26205</v>
      </c>
      <c r="AB11" s="37">
        <f t="shared" si="1"/>
        <v>321</v>
      </c>
      <c r="AC11" s="37">
        <f t="shared" si="2"/>
        <v>133</v>
      </c>
      <c r="AD11" s="37">
        <f t="shared" si="3"/>
        <v>46</v>
      </c>
      <c r="AE11" s="37">
        <f t="shared" si="4"/>
        <v>0</v>
      </c>
      <c r="AF11" s="71">
        <v>5</v>
      </c>
    </row>
    <row r="12" ht="15" customHeight="1" spans="2:32">
      <c r="B12" s="71">
        <v>6</v>
      </c>
      <c r="C12" s="71">
        <v>0</v>
      </c>
      <c r="D12" s="73">
        <v>0</v>
      </c>
      <c r="E12" s="73">
        <v>124</v>
      </c>
      <c r="F12" s="73">
        <v>116</v>
      </c>
      <c r="G12" s="73">
        <v>43</v>
      </c>
      <c r="H12" s="73">
        <v>8</v>
      </c>
      <c r="I12" s="74"/>
      <c r="J12" s="74"/>
      <c r="K12" s="74"/>
      <c r="L12" s="74"/>
      <c r="M12" s="74"/>
      <c r="N12" s="74"/>
      <c r="O12" s="75">
        <v>5885</v>
      </c>
      <c r="P12" s="75">
        <v>5001</v>
      </c>
      <c r="Q12" s="75">
        <v>112</v>
      </c>
      <c r="R12" s="75">
        <v>90</v>
      </c>
      <c r="S12" s="75">
        <v>34</v>
      </c>
      <c r="T12" s="75">
        <v>0</v>
      </c>
      <c r="U12" s="73">
        <v>0</v>
      </c>
      <c r="V12" s="73">
        <v>5714</v>
      </c>
      <c r="W12" s="73">
        <v>114</v>
      </c>
      <c r="X12" s="73">
        <v>103</v>
      </c>
      <c r="Y12" s="73">
        <v>36</v>
      </c>
      <c r="Z12" s="73">
        <v>18</v>
      </c>
      <c r="AA12" s="37">
        <f t="shared" si="0"/>
        <v>16600</v>
      </c>
      <c r="AB12" s="37">
        <f t="shared" si="1"/>
        <v>350</v>
      </c>
      <c r="AC12" s="37">
        <f t="shared" si="2"/>
        <v>309</v>
      </c>
      <c r="AD12" s="37">
        <f t="shared" si="3"/>
        <v>113</v>
      </c>
      <c r="AE12" s="37">
        <f t="shared" si="4"/>
        <v>26</v>
      </c>
      <c r="AF12" s="71">
        <v>6</v>
      </c>
    </row>
    <row r="13" ht="15" customHeight="1" spans="2:32">
      <c r="B13" s="71">
        <v>7</v>
      </c>
      <c r="C13" s="74"/>
      <c r="D13" s="74"/>
      <c r="E13" s="74"/>
      <c r="F13" s="74"/>
      <c r="G13" s="74"/>
      <c r="H13" s="74"/>
      <c r="I13" s="75">
        <v>0</v>
      </c>
      <c r="J13" s="75">
        <v>0</v>
      </c>
      <c r="K13" s="75">
        <v>116</v>
      </c>
      <c r="L13" s="75">
        <v>94</v>
      </c>
      <c r="M13" s="75">
        <v>45</v>
      </c>
      <c r="N13" s="75">
        <v>21</v>
      </c>
      <c r="O13" s="73">
        <v>0</v>
      </c>
      <c r="P13" s="73">
        <v>0</v>
      </c>
      <c r="Q13" s="73">
        <v>124</v>
      </c>
      <c r="R13" s="73">
        <v>88</v>
      </c>
      <c r="S13" s="73">
        <v>49</v>
      </c>
      <c r="T13" s="73">
        <v>0</v>
      </c>
      <c r="U13" s="73">
        <v>4321</v>
      </c>
      <c r="V13" s="73">
        <v>0</v>
      </c>
      <c r="W13" s="73">
        <v>116</v>
      </c>
      <c r="X13" s="73">
        <v>98</v>
      </c>
      <c r="Y13" s="73">
        <v>41</v>
      </c>
      <c r="Z13" s="73">
        <v>15</v>
      </c>
      <c r="AA13" s="37">
        <f t="shared" si="0"/>
        <v>4321</v>
      </c>
      <c r="AB13" s="37">
        <f t="shared" si="1"/>
        <v>356</v>
      </c>
      <c r="AC13" s="37">
        <f t="shared" si="2"/>
        <v>280</v>
      </c>
      <c r="AD13" s="37">
        <f t="shared" si="3"/>
        <v>135</v>
      </c>
      <c r="AE13" s="37">
        <f t="shared" si="4"/>
        <v>36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7002</v>
      </c>
      <c r="J14" s="75">
        <v>0</v>
      </c>
      <c r="K14" s="75">
        <v>91</v>
      </c>
      <c r="L14" s="75">
        <v>94</v>
      </c>
      <c r="M14" s="75">
        <v>26</v>
      </c>
      <c r="N14" s="75">
        <v>0</v>
      </c>
      <c r="O14" s="73">
        <v>6200</v>
      </c>
      <c r="P14" s="73">
        <v>0</v>
      </c>
      <c r="Q14" s="73">
        <v>109</v>
      </c>
      <c r="R14" s="73">
        <v>78</v>
      </c>
      <c r="S14" s="73">
        <v>62</v>
      </c>
      <c r="T14" s="73">
        <v>27</v>
      </c>
      <c r="U14" s="73">
        <v>5780</v>
      </c>
      <c r="V14" s="73">
        <v>0</v>
      </c>
      <c r="W14" s="73">
        <v>133</v>
      </c>
      <c r="X14" s="73">
        <v>80</v>
      </c>
      <c r="Y14" s="73">
        <v>17</v>
      </c>
      <c r="Z14" s="73">
        <v>2</v>
      </c>
      <c r="AA14" s="37">
        <f t="shared" si="0"/>
        <v>18982</v>
      </c>
      <c r="AB14" s="37">
        <f t="shared" si="1"/>
        <v>333</v>
      </c>
      <c r="AC14" s="37">
        <f t="shared" si="2"/>
        <v>252</v>
      </c>
      <c r="AD14" s="37">
        <f t="shared" si="3"/>
        <v>105</v>
      </c>
      <c r="AE14" s="37">
        <f t="shared" si="4"/>
        <v>29</v>
      </c>
      <c r="AF14" s="71">
        <v>8</v>
      </c>
    </row>
    <row r="15" ht="15" customHeight="1" spans="2:32">
      <c r="B15" s="71">
        <v>9</v>
      </c>
      <c r="C15" s="71">
        <v>7007</v>
      </c>
      <c r="D15" s="75">
        <v>0</v>
      </c>
      <c r="E15" s="75">
        <v>95</v>
      </c>
      <c r="F15" s="75">
        <v>75</v>
      </c>
      <c r="G15" s="75">
        <v>18</v>
      </c>
      <c r="H15" s="75">
        <v>0</v>
      </c>
      <c r="I15" s="73">
        <v>7303</v>
      </c>
      <c r="J15" s="73">
        <v>0</v>
      </c>
      <c r="K15" s="73">
        <v>100</v>
      </c>
      <c r="L15" s="73">
        <v>46</v>
      </c>
      <c r="M15" s="73">
        <v>44</v>
      </c>
      <c r="N15" s="73">
        <v>13</v>
      </c>
      <c r="O15" s="75">
        <v>5802</v>
      </c>
      <c r="P15" s="75">
        <v>6042</v>
      </c>
      <c r="Q15" s="75">
        <v>95</v>
      </c>
      <c r="R15" s="75">
        <v>122</v>
      </c>
      <c r="S15" s="75">
        <v>49</v>
      </c>
      <c r="T15" s="75">
        <v>22</v>
      </c>
      <c r="U15" s="74"/>
      <c r="V15" s="74"/>
      <c r="W15" s="74"/>
      <c r="X15" s="74"/>
      <c r="Y15" s="74"/>
      <c r="Z15" s="74"/>
      <c r="AA15" s="37">
        <f t="shared" si="0"/>
        <v>26154</v>
      </c>
      <c r="AB15" s="37">
        <f t="shared" si="1"/>
        <v>290</v>
      </c>
      <c r="AC15" s="37">
        <f t="shared" si="2"/>
        <v>243</v>
      </c>
      <c r="AD15" s="37">
        <f t="shared" si="3"/>
        <v>111</v>
      </c>
      <c r="AE15" s="37">
        <f t="shared" si="4"/>
        <v>35</v>
      </c>
      <c r="AF15" s="71">
        <v>9</v>
      </c>
    </row>
    <row r="16" ht="15" customHeight="1" spans="2:32">
      <c r="B16" s="71">
        <v>10</v>
      </c>
      <c r="C16" s="71">
        <v>4550</v>
      </c>
      <c r="D16" s="75">
        <v>6562</v>
      </c>
      <c r="E16" s="75">
        <v>108</v>
      </c>
      <c r="F16" s="75">
        <v>105</v>
      </c>
      <c r="G16" s="75">
        <v>27</v>
      </c>
      <c r="H16" s="75">
        <v>0</v>
      </c>
      <c r="I16" s="73">
        <v>4027</v>
      </c>
      <c r="J16" s="73">
        <v>2816</v>
      </c>
      <c r="K16" s="73">
        <v>133</v>
      </c>
      <c r="L16" s="73">
        <v>60</v>
      </c>
      <c r="M16" s="73">
        <v>36</v>
      </c>
      <c r="N16" s="73">
        <v>16</v>
      </c>
      <c r="O16" s="75">
        <v>5034</v>
      </c>
      <c r="P16" s="75">
        <v>6036</v>
      </c>
      <c r="Q16" s="75">
        <v>67</v>
      </c>
      <c r="R16" s="75">
        <v>119</v>
      </c>
      <c r="S16" s="75">
        <v>53</v>
      </c>
      <c r="T16" s="75">
        <v>19</v>
      </c>
      <c r="U16" s="74"/>
      <c r="V16" s="74"/>
      <c r="W16" s="74"/>
      <c r="X16" s="74"/>
      <c r="Y16" s="74"/>
      <c r="Z16" s="74"/>
      <c r="AA16" s="37">
        <f t="shared" si="0"/>
        <v>29025</v>
      </c>
      <c r="AB16" s="37">
        <f t="shared" si="1"/>
        <v>308</v>
      </c>
      <c r="AC16" s="37">
        <f t="shared" si="2"/>
        <v>284</v>
      </c>
      <c r="AD16" s="37">
        <f t="shared" si="3"/>
        <v>116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2949</v>
      </c>
      <c r="D17" s="73">
        <v>6430</v>
      </c>
      <c r="E17" s="73">
        <v>56</v>
      </c>
      <c r="F17" s="73">
        <v>57</v>
      </c>
      <c r="G17" s="73">
        <v>31</v>
      </c>
      <c r="H17" s="73">
        <v>20</v>
      </c>
      <c r="I17" s="73">
        <v>5001</v>
      </c>
      <c r="J17" s="73">
        <v>5747</v>
      </c>
      <c r="K17" s="73">
        <v>117</v>
      </c>
      <c r="L17" s="73">
        <v>92</v>
      </c>
      <c r="M17" s="73">
        <v>31</v>
      </c>
      <c r="N17" s="73">
        <v>15</v>
      </c>
      <c r="O17" s="74"/>
      <c r="P17" s="74"/>
      <c r="Q17" s="74"/>
      <c r="R17" s="74"/>
      <c r="S17" s="74"/>
      <c r="T17" s="74"/>
      <c r="U17" s="73">
        <v>6103</v>
      </c>
      <c r="V17" s="73">
        <v>5357</v>
      </c>
      <c r="W17" s="73">
        <v>63</v>
      </c>
      <c r="X17" s="73">
        <v>68</v>
      </c>
      <c r="Y17" s="73">
        <v>24</v>
      </c>
      <c r="Z17" s="73">
        <v>0</v>
      </c>
      <c r="AA17" s="37">
        <f t="shared" si="0"/>
        <v>31587</v>
      </c>
      <c r="AB17" s="37">
        <f t="shared" si="1"/>
        <v>236</v>
      </c>
      <c r="AC17" s="37">
        <f t="shared" si="2"/>
        <v>217</v>
      </c>
      <c r="AD17" s="37">
        <f t="shared" si="3"/>
        <v>86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2143</v>
      </c>
      <c r="D18" s="73">
        <v>5888</v>
      </c>
      <c r="E18" s="73">
        <v>100</v>
      </c>
      <c r="F18" s="73">
        <v>88</v>
      </c>
      <c r="G18" s="73">
        <v>52</v>
      </c>
      <c r="H18" s="73">
        <v>4</v>
      </c>
      <c r="I18" s="73">
        <v>2881</v>
      </c>
      <c r="J18" s="73">
        <v>5421</v>
      </c>
      <c r="K18" s="73">
        <v>45</v>
      </c>
      <c r="L18" s="73">
        <v>106</v>
      </c>
      <c r="M18" s="73">
        <v>29</v>
      </c>
      <c r="N18" s="73">
        <v>8</v>
      </c>
      <c r="O18" s="74"/>
      <c r="P18" s="74"/>
      <c r="Q18" s="74"/>
      <c r="R18" s="74"/>
      <c r="S18" s="74"/>
      <c r="T18" s="74"/>
      <c r="U18" s="73">
        <v>4827</v>
      </c>
      <c r="V18" s="73">
        <v>5719</v>
      </c>
      <c r="W18" s="73">
        <v>66</v>
      </c>
      <c r="X18" s="73">
        <v>157</v>
      </c>
      <c r="Y18" s="73">
        <v>17</v>
      </c>
      <c r="Z18" s="73">
        <v>15</v>
      </c>
      <c r="AA18" s="37">
        <f t="shared" si="0"/>
        <v>26879</v>
      </c>
      <c r="AB18" s="37">
        <f t="shared" si="1"/>
        <v>211</v>
      </c>
      <c r="AC18" s="37">
        <f t="shared" si="2"/>
        <v>351</v>
      </c>
      <c r="AD18" s="37">
        <f t="shared" si="3"/>
        <v>98</v>
      </c>
      <c r="AE18" s="37">
        <f t="shared" si="4"/>
        <v>27</v>
      </c>
      <c r="AF18" s="71">
        <v>12</v>
      </c>
    </row>
    <row r="19" ht="15" customHeight="1" spans="2:32">
      <c r="B19" s="71">
        <v>13</v>
      </c>
      <c r="C19" s="71">
        <v>5408</v>
      </c>
      <c r="D19" s="73">
        <v>6304</v>
      </c>
      <c r="E19" s="73">
        <v>64</v>
      </c>
      <c r="F19" s="73">
        <v>104</v>
      </c>
      <c r="G19" s="73">
        <v>26</v>
      </c>
      <c r="H19" s="73">
        <v>11</v>
      </c>
      <c r="I19" s="74"/>
      <c r="J19" s="74"/>
      <c r="K19" s="74"/>
      <c r="L19" s="74"/>
      <c r="M19" s="74"/>
      <c r="N19" s="74"/>
      <c r="O19" s="73">
        <v>5647</v>
      </c>
      <c r="P19" s="73">
        <v>6038</v>
      </c>
      <c r="Q19" s="73">
        <v>35</v>
      </c>
      <c r="R19" s="73">
        <v>111</v>
      </c>
      <c r="S19" s="73">
        <v>21</v>
      </c>
      <c r="T19" s="73">
        <v>8</v>
      </c>
      <c r="U19" s="73">
        <v>6103</v>
      </c>
      <c r="V19" s="73">
        <v>4844</v>
      </c>
      <c r="W19" s="73">
        <v>48</v>
      </c>
      <c r="X19" s="73">
        <v>83</v>
      </c>
      <c r="Y19" s="73">
        <v>59</v>
      </c>
      <c r="Z19" s="73">
        <v>19</v>
      </c>
      <c r="AA19" s="37">
        <f t="shared" si="0"/>
        <v>34344</v>
      </c>
      <c r="AB19" s="37">
        <f t="shared" si="1"/>
        <v>147</v>
      </c>
      <c r="AC19" s="37">
        <f t="shared" si="2"/>
        <v>298</v>
      </c>
      <c r="AD19" s="37">
        <f t="shared" si="3"/>
        <v>106</v>
      </c>
      <c r="AE19" s="37">
        <f t="shared" si="4"/>
        <v>38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7337</v>
      </c>
      <c r="E20" s="73">
        <v>86</v>
      </c>
      <c r="F20" s="73">
        <v>113</v>
      </c>
      <c r="G20" s="73">
        <v>26</v>
      </c>
      <c r="H20" s="73">
        <v>11</v>
      </c>
      <c r="I20" s="74"/>
      <c r="J20" s="74"/>
      <c r="K20" s="74"/>
      <c r="L20" s="74"/>
      <c r="M20" s="74"/>
      <c r="N20" s="74"/>
      <c r="O20" s="75">
        <v>3687</v>
      </c>
      <c r="P20" s="75">
        <v>6991</v>
      </c>
      <c r="Q20" s="75">
        <v>50</v>
      </c>
      <c r="R20" s="75">
        <v>112</v>
      </c>
      <c r="S20" s="75">
        <v>30</v>
      </c>
      <c r="T20" s="75">
        <v>19</v>
      </c>
      <c r="U20" s="73">
        <v>0</v>
      </c>
      <c r="V20" s="73">
        <v>6706</v>
      </c>
      <c r="W20" s="73">
        <v>69</v>
      </c>
      <c r="X20" s="73">
        <v>142</v>
      </c>
      <c r="Y20" s="73">
        <v>20</v>
      </c>
      <c r="Z20" s="73">
        <v>5</v>
      </c>
      <c r="AA20" s="37">
        <f t="shared" si="0"/>
        <v>24721</v>
      </c>
      <c r="AB20" s="37">
        <f t="shared" si="1"/>
        <v>205</v>
      </c>
      <c r="AC20" s="37">
        <f t="shared" si="2"/>
        <v>367</v>
      </c>
      <c r="AD20" s="37">
        <f t="shared" si="3"/>
        <v>76</v>
      </c>
      <c r="AE20" s="37">
        <f t="shared" si="4"/>
        <v>35</v>
      </c>
      <c r="AF20" s="71">
        <v>14</v>
      </c>
    </row>
    <row r="21" ht="1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0</v>
      </c>
      <c r="J21" s="75">
        <v>7206</v>
      </c>
      <c r="K21" s="75">
        <v>42</v>
      </c>
      <c r="L21" s="75">
        <v>123</v>
      </c>
      <c r="M21" s="75">
        <v>10</v>
      </c>
      <c r="N21" s="75">
        <v>0</v>
      </c>
      <c r="O21" s="73">
        <v>0</v>
      </c>
      <c r="P21" s="73">
        <v>6609</v>
      </c>
      <c r="Q21" s="73">
        <v>96</v>
      </c>
      <c r="R21" s="73">
        <v>120</v>
      </c>
      <c r="S21" s="73">
        <v>17</v>
      </c>
      <c r="T21" s="73">
        <v>21</v>
      </c>
      <c r="U21" s="73">
        <v>3702</v>
      </c>
      <c r="V21" s="73">
        <v>6500</v>
      </c>
      <c r="W21" s="73">
        <v>100</v>
      </c>
      <c r="X21" s="73">
        <v>109</v>
      </c>
      <c r="Y21" s="73">
        <v>11</v>
      </c>
      <c r="Z21" s="73">
        <v>14</v>
      </c>
      <c r="AA21" s="37">
        <f t="shared" si="0"/>
        <v>24017</v>
      </c>
      <c r="AB21" s="37">
        <f t="shared" si="1"/>
        <v>238</v>
      </c>
      <c r="AC21" s="37">
        <f t="shared" si="2"/>
        <v>352</v>
      </c>
      <c r="AD21" s="37">
        <f t="shared" si="3"/>
        <v>38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4635</v>
      </c>
      <c r="J22" s="75">
        <v>4368</v>
      </c>
      <c r="K22" s="75">
        <v>39</v>
      </c>
      <c r="L22" s="75">
        <v>77</v>
      </c>
      <c r="M22" s="75">
        <v>2</v>
      </c>
      <c r="N22" s="75">
        <v>0</v>
      </c>
      <c r="O22" s="73">
        <v>5019</v>
      </c>
      <c r="P22" s="73">
        <v>0</v>
      </c>
      <c r="Q22" s="73">
        <v>5</v>
      </c>
      <c r="R22" s="73">
        <v>103</v>
      </c>
      <c r="S22" s="73">
        <v>13</v>
      </c>
      <c r="T22" s="73">
        <v>21</v>
      </c>
      <c r="U22" s="73">
        <v>4920</v>
      </c>
      <c r="V22" s="73">
        <v>0</v>
      </c>
      <c r="W22" s="73">
        <v>46</v>
      </c>
      <c r="X22" s="73">
        <v>99</v>
      </c>
      <c r="Y22" s="73">
        <v>12</v>
      </c>
      <c r="Z22" s="73">
        <v>10</v>
      </c>
      <c r="AA22" s="37">
        <f t="shared" si="0"/>
        <v>18942</v>
      </c>
      <c r="AB22" s="37">
        <f t="shared" si="1"/>
        <v>90</v>
      </c>
      <c r="AC22" s="37">
        <f t="shared" si="2"/>
        <v>279</v>
      </c>
      <c r="AD22" s="37">
        <f t="shared" si="3"/>
        <v>27</v>
      </c>
      <c r="AE22" s="37">
        <f t="shared" si="4"/>
        <v>31</v>
      </c>
      <c r="AF22" s="71">
        <v>16</v>
      </c>
    </row>
    <row r="23" ht="15" customHeight="1" spans="2:32">
      <c r="B23" s="71">
        <v>17</v>
      </c>
      <c r="C23" s="71">
        <v>3503</v>
      </c>
      <c r="D23" s="75">
        <v>0</v>
      </c>
      <c r="E23" s="75">
        <v>24</v>
      </c>
      <c r="F23" s="75">
        <v>118</v>
      </c>
      <c r="G23" s="75">
        <v>2</v>
      </c>
      <c r="H23" s="75">
        <v>11</v>
      </c>
      <c r="I23" s="73">
        <v>6124</v>
      </c>
      <c r="J23" s="73">
        <v>0</v>
      </c>
      <c r="K23" s="73">
        <v>52</v>
      </c>
      <c r="L23" s="73">
        <v>119</v>
      </c>
      <c r="M23" s="73">
        <v>15</v>
      </c>
      <c r="N23" s="73">
        <v>0</v>
      </c>
      <c r="O23" s="75">
        <v>6154</v>
      </c>
      <c r="P23" s="75">
        <v>0</v>
      </c>
      <c r="Q23" s="75">
        <v>103</v>
      </c>
      <c r="R23" s="75">
        <v>134</v>
      </c>
      <c r="S23" s="75">
        <v>24</v>
      </c>
      <c r="T23" s="75">
        <v>10</v>
      </c>
      <c r="U23" s="74"/>
      <c r="V23" s="74"/>
      <c r="W23" s="74"/>
      <c r="X23" s="74"/>
      <c r="Y23" s="74"/>
      <c r="Z23" s="74"/>
      <c r="AA23" s="37">
        <f t="shared" si="0"/>
        <v>15781</v>
      </c>
      <c r="AB23" s="37">
        <f t="shared" si="1"/>
        <v>179</v>
      </c>
      <c r="AC23" s="37">
        <f t="shared" si="2"/>
        <v>371</v>
      </c>
      <c r="AD23" s="37">
        <f t="shared" si="3"/>
        <v>41</v>
      </c>
      <c r="AE23" s="37">
        <f t="shared" si="4"/>
        <v>21</v>
      </c>
      <c r="AF23" s="71">
        <v>17</v>
      </c>
    </row>
    <row r="24" ht="15" customHeight="1" spans="2:32">
      <c r="B24" s="71">
        <v>18</v>
      </c>
      <c r="C24" s="71">
        <v>6805</v>
      </c>
      <c r="D24" s="75">
        <v>0</v>
      </c>
      <c r="E24" s="75">
        <v>71</v>
      </c>
      <c r="F24" s="75">
        <v>82</v>
      </c>
      <c r="G24" s="75">
        <v>21</v>
      </c>
      <c r="H24" s="75">
        <v>0</v>
      </c>
      <c r="I24" s="73">
        <v>7010</v>
      </c>
      <c r="J24" s="73">
        <v>0</v>
      </c>
      <c r="K24" s="73">
        <v>118</v>
      </c>
      <c r="L24" s="73">
        <v>48</v>
      </c>
      <c r="M24" s="73">
        <v>22</v>
      </c>
      <c r="N24" s="73">
        <v>12</v>
      </c>
      <c r="O24" s="75">
        <v>5600</v>
      </c>
      <c r="P24" s="75">
        <v>0</v>
      </c>
      <c r="Q24" s="75">
        <v>94</v>
      </c>
      <c r="R24" s="75">
        <v>94</v>
      </c>
      <c r="S24" s="75">
        <v>1</v>
      </c>
      <c r="T24" s="75">
        <v>23</v>
      </c>
      <c r="U24" s="74"/>
      <c r="V24" s="74"/>
      <c r="W24" s="74"/>
      <c r="X24" s="74"/>
      <c r="Y24" s="74"/>
      <c r="Z24" s="74"/>
      <c r="AA24" s="37">
        <f t="shared" si="0"/>
        <v>19415</v>
      </c>
      <c r="AB24" s="37">
        <f t="shared" si="1"/>
        <v>283</v>
      </c>
      <c r="AC24" s="37">
        <f t="shared" si="2"/>
        <v>224</v>
      </c>
      <c r="AD24" s="37">
        <f t="shared" si="3"/>
        <v>44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1">
        <v>5221</v>
      </c>
      <c r="D25" s="73">
        <v>0</v>
      </c>
      <c r="E25" s="73">
        <v>86</v>
      </c>
      <c r="F25" s="73">
        <v>56</v>
      </c>
      <c r="G25" s="73">
        <v>7</v>
      </c>
      <c r="H25" s="73">
        <v>0</v>
      </c>
      <c r="I25" s="73">
        <v>4058</v>
      </c>
      <c r="J25" s="73">
        <v>5914</v>
      </c>
      <c r="K25" s="73">
        <v>106</v>
      </c>
      <c r="L25" s="73">
        <v>111</v>
      </c>
      <c r="M25" s="73">
        <v>15</v>
      </c>
      <c r="N25" s="73">
        <v>0</v>
      </c>
      <c r="O25" s="74"/>
      <c r="P25" s="74"/>
      <c r="Q25" s="74"/>
      <c r="R25" s="74"/>
      <c r="S25" s="74"/>
      <c r="T25" s="74"/>
      <c r="U25" s="73">
        <v>5604</v>
      </c>
      <c r="V25" s="73">
        <v>0</v>
      </c>
      <c r="W25" s="73">
        <v>100</v>
      </c>
      <c r="X25" s="73">
        <v>63</v>
      </c>
      <c r="Y25" s="73">
        <v>0</v>
      </c>
      <c r="Z25" s="73">
        <v>0</v>
      </c>
      <c r="AA25" s="37">
        <f t="shared" si="0"/>
        <v>20797</v>
      </c>
      <c r="AB25" s="37">
        <f t="shared" si="1"/>
        <v>292</v>
      </c>
      <c r="AC25" s="37">
        <f t="shared" si="2"/>
        <v>230</v>
      </c>
      <c r="AD25" s="37">
        <f t="shared" si="3"/>
        <v>22</v>
      </c>
      <c r="AE25" s="37">
        <f t="shared" si="4"/>
        <v>0</v>
      </c>
      <c r="AF25" s="71">
        <v>19</v>
      </c>
    </row>
    <row r="26" ht="15" customHeight="1" spans="2:32">
      <c r="B26" s="71">
        <v>20</v>
      </c>
      <c r="C26" s="71">
        <v>6363</v>
      </c>
      <c r="D26" s="73">
        <v>7213</v>
      </c>
      <c r="E26" s="73">
        <v>77</v>
      </c>
      <c r="F26" s="73">
        <v>24</v>
      </c>
      <c r="G26" s="73">
        <v>11</v>
      </c>
      <c r="H26" s="73">
        <v>6</v>
      </c>
      <c r="I26" s="73">
        <v>5907</v>
      </c>
      <c r="J26" s="73">
        <v>5461</v>
      </c>
      <c r="K26" s="73">
        <v>73</v>
      </c>
      <c r="L26" s="73">
        <v>65</v>
      </c>
      <c r="M26" s="73">
        <v>7</v>
      </c>
      <c r="N26" s="73">
        <v>14</v>
      </c>
      <c r="O26" s="74"/>
      <c r="P26" s="74"/>
      <c r="Q26" s="74"/>
      <c r="R26" s="74"/>
      <c r="S26" s="74"/>
      <c r="T26" s="74"/>
      <c r="U26" s="73">
        <v>6263</v>
      </c>
      <c r="V26" s="73">
        <v>6304</v>
      </c>
      <c r="W26" s="73">
        <v>96</v>
      </c>
      <c r="X26" s="73">
        <v>80</v>
      </c>
      <c r="Y26" s="73">
        <v>0</v>
      </c>
      <c r="Z26" s="73">
        <v>18</v>
      </c>
      <c r="AA26" s="37">
        <f t="shared" si="0"/>
        <v>37511</v>
      </c>
      <c r="AB26" s="37">
        <f t="shared" si="1"/>
        <v>246</v>
      </c>
      <c r="AC26" s="37">
        <f t="shared" si="2"/>
        <v>169</v>
      </c>
      <c r="AD26" s="37">
        <f t="shared" si="3"/>
        <v>18</v>
      </c>
      <c r="AE26" s="37">
        <f t="shared" si="4"/>
        <v>38</v>
      </c>
      <c r="AF26" s="71">
        <v>20</v>
      </c>
    </row>
    <row r="27" ht="15" customHeight="1" spans="2:32">
      <c r="B27" s="71">
        <v>21</v>
      </c>
      <c r="C27" s="71">
        <v>4892</v>
      </c>
      <c r="D27" s="73">
        <v>7202</v>
      </c>
      <c r="E27" s="73">
        <v>86</v>
      </c>
      <c r="F27" s="73">
        <v>66</v>
      </c>
      <c r="G27" s="73">
        <v>8</v>
      </c>
      <c r="H27" s="73">
        <v>24</v>
      </c>
      <c r="I27" s="74"/>
      <c r="J27" s="74"/>
      <c r="K27" s="74"/>
      <c r="L27" s="74"/>
      <c r="M27" s="74"/>
      <c r="N27" s="74"/>
      <c r="O27" s="73">
        <v>5057</v>
      </c>
      <c r="P27" s="73">
        <v>5511</v>
      </c>
      <c r="Q27" s="73">
        <v>54</v>
      </c>
      <c r="R27" s="73">
        <v>71</v>
      </c>
      <c r="S27" s="73">
        <v>0</v>
      </c>
      <c r="T27" s="73">
        <v>0</v>
      </c>
      <c r="U27" s="73">
        <v>5708</v>
      </c>
      <c r="V27" s="73">
        <v>7115</v>
      </c>
      <c r="W27" s="73">
        <v>108</v>
      </c>
      <c r="X27" s="73">
        <v>48</v>
      </c>
      <c r="Y27" s="73">
        <v>27</v>
      </c>
      <c r="Z27" s="73">
        <v>11</v>
      </c>
      <c r="AA27" s="37">
        <f t="shared" si="0"/>
        <v>35485</v>
      </c>
      <c r="AB27" s="37">
        <f t="shared" si="1"/>
        <v>248</v>
      </c>
      <c r="AC27" s="37">
        <f t="shared" si="2"/>
        <v>185</v>
      </c>
      <c r="AD27" s="37">
        <f t="shared" si="3"/>
        <v>35</v>
      </c>
      <c r="AE27" s="37">
        <f t="shared" si="4"/>
        <v>35</v>
      </c>
      <c r="AF27" s="71">
        <v>21</v>
      </c>
    </row>
    <row r="28" ht="15" customHeight="1" spans="2:32">
      <c r="B28" s="71">
        <v>22</v>
      </c>
      <c r="C28" s="71">
        <v>0</v>
      </c>
      <c r="D28" s="73">
        <v>7052</v>
      </c>
      <c r="E28" s="73">
        <v>64</v>
      </c>
      <c r="F28" s="73">
        <v>61</v>
      </c>
      <c r="G28" s="73">
        <v>10</v>
      </c>
      <c r="H28" s="73">
        <v>6</v>
      </c>
      <c r="I28" s="74"/>
      <c r="J28" s="74"/>
      <c r="K28" s="74"/>
      <c r="L28" s="74"/>
      <c r="M28" s="74"/>
      <c r="N28" s="74"/>
      <c r="O28" s="75">
        <v>0</v>
      </c>
      <c r="P28" s="75">
        <v>7426</v>
      </c>
      <c r="Q28" s="75">
        <v>79</v>
      </c>
      <c r="R28" s="75">
        <v>76</v>
      </c>
      <c r="S28" s="75">
        <v>0</v>
      </c>
      <c r="T28" s="75">
        <v>0</v>
      </c>
      <c r="U28" s="73">
        <v>0</v>
      </c>
      <c r="V28" s="73">
        <v>6382</v>
      </c>
      <c r="W28" s="73">
        <v>46</v>
      </c>
      <c r="X28" s="73">
        <v>34</v>
      </c>
      <c r="Y28" s="73">
        <v>24</v>
      </c>
      <c r="Z28" s="73">
        <v>29</v>
      </c>
      <c r="AA28" s="37">
        <f t="shared" si="0"/>
        <v>20860</v>
      </c>
      <c r="AB28" s="37">
        <f t="shared" si="1"/>
        <v>189</v>
      </c>
      <c r="AC28" s="37">
        <f t="shared" si="2"/>
        <v>171</v>
      </c>
      <c r="AD28" s="37">
        <f t="shared" si="3"/>
        <v>34</v>
      </c>
      <c r="AE28" s="37">
        <f t="shared" si="4"/>
        <v>35</v>
      </c>
      <c r="AF28" s="71">
        <v>22</v>
      </c>
    </row>
    <row r="29" ht="1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6631</v>
      </c>
      <c r="K29" s="75">
        <v>67</v>
      </c>
      <c r="L29" s="75">
        <v>48</v>
      </c>
      <c r="M29" s="75">
        <v>0</v>
      </c>
      <c r="N29" s="75">
        <v>0</v>
      </c>
      <c r="O29" s="73">
        <v>0</v>
      </c>
      <c r="P29" s="73">
        <v>6501</v>
      </c>
      <c r="Q29" s="73">
        <v>68</v>
      </c>
      <c r="R29" s="73">
        <v>36</v>
      </c>
      <c r="S29" s="73">
        <v>21</v>
      </c>
      <c r="T29" s="73">
        <v>0</v>
      </c>
      <c r="U29" s="73">
        <v>0</v>
      </c>
      <c r="V29" s="73">
        <v>7560</v>
      </c>
      <c r="W29" s="73">
        <v>44</v>
      </c>
      <c r="X29" s="73">
        <v>74</v>
      </c>
      <c r="Y29" s="73">
        <v>15</v>
      </c>
      <c r="Z29" s="73">
        <v>0</v>
      </c>
      <c r="AA29" s="37">
        <f t="shared" si="0"/>
        <v>20692</v>
      </c>
      <c r="AB29" s="37">
        <f t="shared" si="1"/>
        <v>179</v>
      </c>
      <c r="AC29" s="37">
        <f t="shared" si="2"/>
        <v>158</v>
      </c>
      <c r="AD29" s="37">
        <f t="shared" si="3"/>
        <v>36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0</v>
      </c>
      <c r="J30" s="75">
        <v>7605</v>
      </c>
      <c r="K30" s="75">
        <v>44</v>
      </c>
      <c r="L30" s="75">
        <v>44</v>
      </c>
      <c r="M30" s="75">
        <v>0</v>
      </c>
      <c r="N30" s="75">
        <v>0</v>
      </c>
      <c r="O30" s="73">
        <v>0</v>
      </c>
      <c r="P30" s="73">
        <v>7117</v>
      </c>
      <c r="Q30" s="73">
        <v>66</v>
      </c>
      <c r="R30" s="73">
        <v>41</v>
      </c>
      <c r="S30" s="73">
        <v>15</v>
      </c>
      <c r="T30" s="73">
        <v>25</v>
      </c>
      <c r="U30" s="73">
        <v>0</v>
      </c>
      <c r="V30" s="73">
        <v>5373</v>
      </c>
      <c r="W30" s="73">
        <v>72</v>
      </c>
      <c r="X30" s="73">
        <v>64</v>
      </c>
      <c r="Y30" s="73">
        <v>20</v>
      </c>
      <c r="Z30" s="73">
        <v>4</v>
      </c>
      <c r="AA30" s="37">
        <f t="shared" si="0"/>
        <v>20095</v>
      </c>
      <c r="AB30" s="37">
        <f t="shared" si="1"/>
        <v>182</v>
      </c>
      <c r="AC30" s="37">
        <f t="shared" si="2"/>
        <v>149</v>
      </c>
      <c r="AD30" s="37">
        <f t="shared" si="3"/>
        <v>35</v>
      </c>
      <c r="AE30" s="37">
        <f t="shared" si="4"/>
        <v>29</v>
      </c>
      <c r="AF30" s="71">
        <v>24</v>
      </c>
    </row>
    <row r="31" ht="15" customHeight="1" spans="2:32">
      <c r="B31" s="71">
        <v>25</v>
      </c>
      <c r="C31" s="71">
        <v>0</v>
      </c>
      <c r="D31" s="75">
        <v>6901</v>
      </c>
      <c r="E31" s="75">
        <v>101</v>
      </c>
      <c r="F31" s="75">
        <v>55</v>
      </c>
      <c r="G31" s="75">
        <v>2</v>
      </c>
      <c r="H31" s="75">
        <v>0</v>
      </c>
      <c r="I31" s="73">
        <v>3505</v>
      </c>
      <c r="J31" s="73">
        <v>4676</v>
      </c>
      <c r="K31" s="73">
        <v>105</v>
      </c>
      <c r="L31" s="73">
        <v>57</v>
      </c>
      <c r="M31" s="73">
        <v>29</v>
      </c>
      <c r="N31" s="73">
        <v>0</v>
      </c>
      <c r="O31" s="75">
        <v>6286</v>
      </c>
      <c r="P31" s="75">
        <v>0</v>
      </c>
      <c r="Q31" s="75">
        <v>97</v>
      </c>
      <c r="R31" s="75">
        <v>60</v>
      </c>
      <c r="S31" s="75">
        <v>36</v>
      </c>
      <c r="T31" s="75">
        <v>0</v>
      </c>
      <c r="U31" s="74"/>
      <c r="V31" s="74"/>
      <c r="W31" s="74"/>
      <c r="X31" s="74"/>
      <c r="Y31" s="74"/>
      <c r="Z31" s="74"/>
      <c r="AA31" s="37">
        <f t="shared" si="0"/>
        <v>21368</v>
      </c>
      <c r="AB31" s="37">
        <f t="shared" si="1"/>
        <v>303</v>
      </c>
      <c r="AC31" s="37">
        <f t="shared" si="2"/>
        <v>172</v>
      </c>
      <c r="AD31" s="37">
        <f t="shared" si="3"/>
        <v>67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7509</v>
      </c>
      <c r="D32" s="75">
        <v>0</v>
      </c>
      <c r="E32" s="75">
        <v>54</v>
      </c>
      <c r="F32" s="75">
        <v>88</v>
      </c>
      <c r="G32" s="75">
        <v>0</v>
      </c>
      <c r="H32" s="75">
        <v>0</v>
      </c>
      <c r="I32" s="73">
        <v>6005</v>
      </c>
      <c r="J32" s="73">
        <v>0</v>
      </c>
      <c r="K32" s="73">
        <v>93</v>
      </c>
      <c r="L32" s="73">
        <v>65</v>
      </c>
      <c r="M32" s="73">
        <v>42</v>
      </c>
      <c r="N32" s="73">
        <v>14</v>
      </c>
      <c r="O32" s="75">
        <v>6808</v>
      </c>
      <c r="P32" s="75">
        <v>0</v>
      </c>
      <c r="Q32" s="75">
        <v>11</v>
      </c>
      <c r="R32" s="75">
        <v>98</v>
      </c>
      <c r="S32" s="75">
        <v>43</v>
      </c>
      <c r="T32" s="75">
        <v>26</v>
      </c>
      <c r="U32" s="74"/>
      <c r="V32" s="74"/>
      <c r="W32" s="74"/>
      <c r="X32" s="74"/>
      <c r="Y32" s="74"/>
      <c r="Z32" s="74"/>
      <c r="AA32" s="37">
        <f t="shared" si="0"/>
        <v>20322</v>
      </c>
      <c r="AB32" s="37">
        <f t="shared" si="1"/>
        <v>158</v>
      </c>
      <c r="AC32" s="37">
        <f t="shared" si="2"/>
        <v>251</v>
      </c>
      <c r="AD32" s="37">
        <f t="shared" si="3"/>
        <v>85</v>
      </c>
      <c r="AE32" s="37">
        <f t="shared" si="4"/>
        <v>40</v>
      </c>
      <c r="AF32" s="71">
        <v>26</v>
      </c>
    </row>
    <row r="33" ht="15" customHeight="1" spans="2:32">
      <c r="B33" s="71">
        <v>27</v>
      </c>
      <c r="C33" s="71">
        <v>6506</v>
      </c>
      <c r="D33" s="73">
        <v>0</v>
      </c>
      <c r="E33" s="73">
        <v>17</v>
      </c>
      <c r="F33" s="73">
        <v>40</v>
      </c>
      <c r="G33" s="73">
        <v>40</v>
      </c>
      <c r="H33" s="73">
        <v>16</v>
      </c>
      <c r="I33" s="73">
        <v>5704</v>
      </c>
      <c r="J33" s="73">
        <v>0</v>
      </c>
      <c r="K33" s="73">
        <v>50</v>
      </c>
      <c r="L33" s="73">
        <v>42</v>
      </c>
      <c r="M33" s="73">
        <v>26</v>
      </c>
      <c r="N33" s="73">
        <v>8</v>
      </c>
      <c r="O33" s="74"/>
      <c r="P33" s="74"/>
      <c r="Q33" s="74"/>
      <c r="R33" s="74"/>
      <c r="S33" s="74"/>
      <c r="T33" s="74"/>
      <c r="U33" s="73">
        <v>7137</v>
      </c>
      <c r="V33" s="73">
        <v>0</v>
      </c>
      <c r="W33" s="73">
        <v>31</v>
      </c>
      <c r="X33" s="73">
        <v>88</v>
      </c>
      <c r="Y33" s="73">
        <v>2</v>
      </c>
      <c r="Z33" s="73">
        <v>0</v>
      </c>
      <c r="AA33" s="37">
        <f t="shared" si="0"/>
        <v>19347</v>
      </c>
      <c r="AB33" s="37">
        <f t="shared" si="1"/>
        <v>98</v>
      </c>
      <c r="AC33" s="37">
        <f t="shared" si="2"/>
        <v>170</v>
      </c>
      <c r="AD33" s="37">
        <f t="shared" si="3"/>
        <v>68</v>
      </c>
      <c r="AE33" s="37">
        <f t="shared" si="4"/>
        <v>24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0</v>
      </c>
      <c r="E34" s="73">
        <v>56</v>
      </c>
      <c r="F34" s="73">
        <v>10</v>
      </c>
      <c r="G34" s="73">
        <v>9</v>
      </c>
      <c r="H34" s="73">
        <v>1</v>
      </c>
      <c r="I34" s="73">
        <v>9061</v>
      </c>
      <c r="J34" s="73">
        <v>0</v>
      </c>
      <c r="K34" s="73">
        <v>105</v>
      </c>
      <c r="L34" s="73">
        <v>67</v>
      </c>
      <c r="M34" s="73">
        <v>16</v>
      </c>
      <c r="N34" s="73">
        <v>19</v>
      </c>
      <c r="O34" s="74"/>
      <c r="P34" s="74"/>
      <c r="Q34" s="74"/>
      <c r="R34" s="74"/>
      <c r="S34" s="74"/>
      <c r="T34" s="74"/>
      <c r="U34" s="73">
        <v>6811</v>
      </c>
      <c r="V34" s="73">
        <v>0</v>
      </c>
      <c r="W34" s="73">
        <v>51</v>
      </c>
      <c r="X34" s="73">
        <v>21</v>
      </c>
      <c r="Y34" s="73">
        <v>23</v>
      </c>
      <c r="Z34" s="73">
        <v>18</v>
      </c>
      <c r="AA34" s="37">
        <f t="shared" si="0"/>
        <v>15872</v>
      </c>
      <c r="AB34" s="37">
        <f t="shared" si="1"/>
        <v>212</v>
      </c>
      <c r="AC34" s="37">
        <f t="shared" si="2"/>
        <v>98</v>
      </c>
      <c r="AD34" s="37">
        <f t="shared" si="3"/>
        <v>48</v>
      </c>
      <c r="AE34" s="37">
        <f t="shared" si="4"/>
        <v>38</v>
      </c>
      <c r="AF34" s="71">
        <v>28</v>
      </c>
    </row>
    <row r="35" ht="15" customHeight="1" spans="2:32">
      <c r="B35" s="71">
        <v>29</v>
      </c>
      <c r="C35" s="71">
        <v>5110</v>
      </c>
      <c r="D35" s="73">
        <v>6232</v>
      </c>
      <c r="E35" s="73">
        <v>78</v>
      </c>
      <c r="F35" s="73">
        <v>85</v>
      </c>
      <c r="G35" s="73">
        <v>21</v>
      </c>
      <c r="H35" s="73">
        <v>0</v>
      </c>
      <c r="I35" s="74"/>
      <c r="J35" s="74"/>
      <c r="K35" s="74"/>
      <c r="L35" s="74"/>
      <c r="M35" s="74"/>
      <c r="N35" s="74"/>
      <c r="O35" s="73">
        <v>5709</v>
      </c>
      <c r="P35" s="73">
        <v>5488</v>
      </c>
      <c r="Q35" s="73">
        <v>0</v>
      </c>
      <c r="R35" s="73">
        <v>93</v>
      </c>
      <c r="S35" s="73">
        <v>2</v>
      </c>
      <c r="T35" s="73">
        <v>2</v>
      </c>
      <c r="U35" s="73">
        <v>5785</v>
      </c>
      <c r="V35" s="73">
        <v>7268</v>
      </c>
      <c r="W35" s="73">
        <v>134</v>
      </c>
      <c r="X35" s="73">
        <v>79</v>
      </c>
      <c r="Y35" s="73">
        <v>24</v>
      </c>
      <c r="Z35" s="73">
        <v>0</v>
      </c>
      <c r="AA35" s="37">
        <f t="shared" si="0"/>
        <v>35592</v>
      </c>
      <c r="AB35" s="37">
        <f t="shared" si="1"/>
        <v>212</v>
      </c>
      <c r="AC35" s="37">
        <f t="shared" si="2"/>
        <v>257</v>
      </c>
      <c r="AD35" s="37">
        <f t="shared" si="3"/>
        <v>47</v>
      </c>
      <c r="AE35" s="37">
        <f t="shared" si="4"/>
        <v>2</v>
      </c>
      <c r="AF35" s="71">
        <v>29</v>
      </c>
    </row>
    <row r="36" ht="15" customHeight="1" spans="2:32">
      <c r="B36" s="71">
        <v>30</v>
      </c>
      <c r="C36" s="71">
        <v>6778</v>
      </c>
      <c r="D36" s="73">
        <v>4521</v>
      </c>
      <c r="E36" s="73">
        <v>107</v>
      </c>
      <c r="F36" s="73">
        <v>106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5">
        <v>6043</v>
      </c>
      <c r="P36" s="75">
        <v>5580</v>
      </c>
      <c r="Q36" s="75">
        <v>107</v>
      </c>
      <c r="R36" s="75">
        <v>93</v>
      </c>
      <c r="S36" s="75">
        <v>27</v>
      </c>
      <c r="T36" s="75">
        <v>0</v>
      </c>
      <c r="U36" s="73">
        <v>4355</v>
      </c>
      <c r="V36" s="73">
        <v>0</v>
      </c>
      <c r="W36" s="73">
        <v>97</v>
      </c>
      <c r="X36" s="73">
        <v>83</v>
      </c>
      <c r="Y36" s="73">
        <v>0</v>
      </c>
      <c r="Z36" s="73">
        <v>0</v>
      </c>
      <c r="AA36" s="37">
        <f t="shared" si="0"/>
        <v>27277</v>
      </c>
      <c r="AB36" s="37">
        <f t="shared" si="1"/>
        <v>311</v>
      </c>
      <c r="AC36" s="37">
        <f t="shared" si="2"/>
        <v>282</v>
      </c>
      <c r="AD36" s="37">
        <f t="shared" si="3"/>
        <v>27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4"/>
      <c r="D37" s="74"/>
      <c r="E37" s="74"/>
      <c r="F37" s="74"/>
      <c r="G37" s="74"/>
      <c r="H37" s="74"/>
      <c r="I37" s="75">
        <v>2558</v>
      </c>
      <c r="J37" s="75">
        <v>7013</v>
      </c>
      <c r="K37" s="75">
        <v>130</v>
      </c>
      <c r="L37" s="75">
        <v>88</v>
      </c>
      <c r="M37" s="75">
        <v>19</v>
      </c>
      <c r="N37" s="75">
        <v>0</v>
      </c>
      <c r="O37" s="73">
        <v>0</v>
      </c>
      <c r="P37" s="73">
        <v>6500</v>
      </c>
      <c r="Q37" s="73">
        <v>81</v>
      </c>
      <c r="R37" s="73">
        <v>54</v>
      </c>
      <c r="S37" s="73">
        <v>17</v>
      </c>
      <c r="T37" s="73">
        <v>3</v>
      </c>
      <c r="U37" s="73">
        <v>0</v>
      </c>
      <c r="V37" s="73">
        <v>5720</v>
      </c>
      <c r="W37" s="73">
        <v>136</v>
      </c>
      <c r="X37" s="73">
        <v>140</v>
      </c>
      <c r="Y37" s="73">
        <v>10</v>
      </c>
      <c r="Z37" s="73">
        <v>0</v>
      </c>
      <c r="AA37" s="37">
        <f t="shared" si="0"/>
        <v>21791</v>
      </c>
      <c r="AB37" s="37">
        <f t="shared" si="1"/>
        <v>347</v>
      </c>
      <c r="AC37" s="37">
        <f t="shared" si="2"/>
        <v>282</v>
      </c>
      <c r="AD37" s="37">
        <f t="shared" si="3"/>
        <v>46</v>
      </c>
      <c r="AE37" s="37">
        <f t="shared" si="4"/>
        <v>3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95178</v>
      </c>
      <c r="D38" s="35">
        <f t="shared" si="5"/>
        <v>94410</v>
      </c>
      <c r="E38" s="35">
        <f t="shared" si="5"/>
        <v>1828</v>
      </c>
      <c r="F38" s="35">
        <f t="shared" si="5"/>
        <v>1833</v>
      </c>
      <c r="G38" s="35">
        <f t="shared" si="5"/>
        <v>395</v>
      </c>
      <c r="H38" s="35">
        <f t="shared" si="5"/>
        <v>157</v>
      </c>
      <c r="I38" s="35">
        <f t="shared" si="5"/>
        <v>102560</v>
      </c>
      <c r="J38" s="35">
        <f t="shared" si="5"/>
        <v>87935</v>
      </c>
      <c r="K38" s="35">
        <f t="shared" si="5"/>
        <v>2044</v>
      </c>
      <c r="L38" s="35">
        <f t="shared" si="5"/>
        <v>1724</v>
      </c>
      <c r="M38" s="35">
        <f t="shared" si="5"/>
        <v>444</v>
      </c>
      <c r="N38" s="35">
        <f t="shared" si="5"/>
        <v>169</v>
      </c>
      <c r="O38" s="35">
        <f t="shared" si="5"/>
        <v>94155</v>
      </c>
      <c r="P38" s="35">
        <f t="shared" si="5"/>
        <v>98713</v>
      </c>
      <c r="Q38" s="35">
        <f t="shared" si="5"/>
        <v>1774</v>
      </c>
      <c r="R38" s="35">
        <f t="shared" si="5"/>
        <v>1958</v>
      </c>
      <c r="S38" s="35">
        <f t="shared" si="5"/>
        <v>544</v>
      </c>
      <c r="T38" s="35">
        <f t="shared" si="5"/>
        <v>254</v>
      </c>
      <c r="U38" s="35">
        <f t="shared" si="5"/>
        <v>92464</v>
      </c>
      <c r="V38" s="35">
        <f t="shared" si="5"/>
        <v>100108</v>
      </c>
      <c r="W38" s="35">
        <f t="shared" si="5"/>
        <v>1994</v>
      </c>
      <c r="X38" s="35">
        <f t="shared" si="5"/>
        <v>1933</v>
      </c>
      <c r="Y38" s="35">
        <f t="shared" si="5"/>
        <v>451</v>
      </c>
      <c r="Z38" s="35">
        <f t="shared" si="5"/>
        <v>185</v>
      </c>
      <c r="AA38" s="35">
        <f t="shared" si="5"/>
        <v>765523</v>
      </c>
      <c r="AB38" s="35">
        <f t="shared" si="5"/>
        <v>7640</v>
      </c>
      <c r="AC38" s="35">
        <f t="shared" si="5"/>
        <v>7448</v>
      </c>
      <c r="AD38" s="35">
        <f t="shared" si="5"/>
        <v>1834</v>
      </c>
      <c r="AE38" s="35">
        <f t="shared" si="5"/>
        <v>765</v>
      </c>
      <c r="AF38" s="53" t="s">
        <v>17</v>
      </c>
    </row>
    <row r="39" ht="15" customHeight="1" spans="2:32">
      <c r="B39" s="65" t="s">
        <v>18</v>
      </c>
      <c r="C39" s="38">
        <f t="shared" ref="C39:H39" si="6">C38/24</f>
        <v>3965.75</v>
      </c>
      <c r="D39" s="38">
        <f t="shared" si="6"/>
        <v>3933.75</v>
      </c>
      <c r="E39" s="36">
        <f t="shared" si="6"/>
        <v>76.1666666666667</v>
      </c>
      <c r="F39" s="36">
        <f t="shared" si="6"/>
        <v>76.375</v>
      </c>
      <c r="G39" s="36">
        <f t="shared" si="6"/>
        <v>16.4583333333333</v>
      </c>
      <c r="H39" s="36">
        <f t="shared" si="6"/>
        <v>6.54166666666667</v>
      </c>
      <c r="I39" s="38">
        <f t="shared" ref="I39:O39" si="7">I38/23</f>
        <v>4459.13043478261</v>
      </c>
      <c r="J39" s="38">
        <f t="shared" si="7"/>
        <v>3823.26086956522</v>
      </c>
      <c r="K39" s="36">
        <f t="shared" si="7"/>
        <v>88.8695652173913</v>
      </c>
      <c r="L39" s="36">
        <f t="shared" si="7"/>
        <v>74.9565217391304</v>
      </c>
      <c r="M39" s="36">
        <f t="shared" si="7"/>
        <v>19.304347826087</v>
      </c>
      <c r="N39" s="36">
        <f t="shared" si="7"/>
        <v>7.34782608695652</v>
      </c>
      <c r="O39" s="38">
        <f t="shared" si="7"/>
        <v>4093.69565217391</v>
      </c>
      <c r="P39" s="38">
        <f t="shared" ref="P39:Z39" si="8">P38/23</f>
        <v>4291.86956521739</v>
      </c>
      <c r="Q39" s="36">
        <f t="shared" si="8"/>
        <v>77.1304347826087</v>
      </c>
      <c r="R39" s="36">
        <f t="shared" si="8"/>
        <v>85.1304347826087</v>
      </c>
      <c r="S39" s="36">
        <f t="shared" si="8"/>
        <v>23.6521739130435</v>
      </c>
      <c r="T39" s="36">
        <f t="shared" si="8"/>
        <v>11.0434782608696</v>
      </c>
      <c r="U39" s="38">
        <f t="shared" si="8"/>
        <v>4020.17391304348</v>
      </c>
      <c r="V39" s="38">
        <f t="shared" si="8"/>
        <v>4352.52173913043</v>
      </c>
      <c r="W39" s="36">
        <f t="shared" si="8"/>
        <v>86.695652173913</v>
      </c>
      <c r="X39" s="36">
        <f t="shared" si="8"/>
        <v>84.0434782608696</v>
      </c>
      <c r="Y39" s="36">
        <f t="shared" si="8"/>
        <v>19.6086956521739</v>
      </c>
      <c r="Z39" s="36">
        <f t="shared" si="8"/>
        <v>8.04347826086956</v>
      </c>
      <c r="AA39" s="38">
        <f>AA38/31</f>
        <v>24694.2903225806</v>
      </c>
      <c r="AB39" s="36">
        <f>AB38/31</f>
        <v>246.451612903226</v>
      </c>
      <c r="AC39" s="36">
        <f>AC38/31</f>
        <v>240.258064516129</v>
      </c>
      <c r="AD39" s="36">
        <f>AD38/31</f>
        <v>59.1612903225806</v>
      </c>
      <c r="AE39" s="36">
        <f>AE38/31</f>
        <v>24.6774193548387</v>
      </c>
      <c r="AF39" s="60" t="s">
        <v>18</v>
      </c>
    </row>
    <row r="40" s="84" customFormat="1" ht="14.25" customHeight="1" spans="2:22">
      <c r="B40" s="60"/>
      <c r="C40" s="91">
        <f>C39+D39</f>
        <v>7899.5</v>
      </c>
      <c r="D40" s="91"/>
      <c r="I40" s="91">
        <f>I39+J39</f>
        <v>8282.39130434783</v>
      </c>
      <c r="J40" s="91"/>
      <c r="O40" s="91">
        <f>O39+P39</f>
        <v>8385.5652173913</v>
      </c>
      <c r="P40" s="91"/>
      <c r="U40" s="91">
        <f>U39+V39</f>
        <v>8372.69565217391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0" width="6" style="59" customWidth="1"/>
    <col min="11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4.87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2">
        <v>5901</v>
      </c>
      <c r="E7" s="71">
        <v>50</v>
      </c>
      <c r="F7" s="71">
        <v>80</v>
      </c>
      <c r="G7" s="71">
        <v>21</v>
      </c>
      <c r="H7" s="71">
        <v>0</v>
      </c>
      <c r="I7" s="53">
        <v>843</v>
      </c>
      <c r="J7" s="72">
        <v>5803</v>
      </c>
      <c r="K7" s="71">
        <v>128</v>
      </c>
      <c r="L7" s="71">
        <v>128</v>
      </c>
      <c r="M7" s="71">
        <v>34</v>
      </c>
      <c r="N7" s="71">
        <v>10</v>
      </c>
      <c r="O7" s="74"/>
      <c r="P7" s="74"/>
      <c r="Q7" s="74"/>
      <c r="R7" s="74"/>
      <c r="S7" s="74"/>
      <c r="T7" s="74"/>
      <c r="U7" s="53">
        <v>6003</v>
      </c>
      <c r="V7" s="72">
        <v>6026</v>
      </c>
      <c r="W7" s="71">
        <v>94</v>
      </c>
      <c r="X7" s="71">
        <v>60</v>
      </c>
      <c r="Y7" s="71">
        <v>15</v>
      </c>
      <c r="Z7" s="71">
        <v>25</v>
      </c>
      <c r="AA7" s="37">
        <f t="shared" ref="AA7:AA37" si="0">C7+D7+I7+J7+O7+P7+U7+V7</f>
        <v>24576</v>
      </c>
      <c r="AB7" s="37">
        <f t="shared" ref="AB7:AB37" si="1">E7+K7+Q7+W7</f>
        <v>272</v>
      </c>
      <c r="AC7" s="37">
        <f t="shared" ref="AC7:AC37" si="2">F7+L7+R7+X7</f>
        <v>268</v>
      </c>
      <c r="AD7" s="37">
        <f t="shared" ref="AD7:AD37" si="3">G7+M7+S7+Y7</f>
        <v>70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5802</v>
      </c>
      <c r="D8" s="73">
        <v>6006</v>
      </c>
      <c r="E8" s="73">
        <v>120</v>
      </c>
      <c r="F8" s="73">
        <v>66</v>
      </c>
      <c r="G8" s="73">
        <v>29</v>
      </c>
      <c r="H8" s="73">
        <v>11</v>
      </c>
      <c r="I8" s="73">
        <v>6929</v>
      </c>
      <c r="J8" s="73">
        <v>6843</v>
      </c>
      <c r="K8" s="73">
        <v>121</v>
      </c>
      <c r="L8" s="73">
        <v>83</v>
      </c>
      <c r="M8" s="73">
        <v>48</v>
      </c>
      <c r="N8" s="73">
        <v>9</v>
      </c>
      <c r="O8" s="74"/>
      <c r="P8" s="74"/>
      <c r="Q8" s="74"/>
      <c r="R8" s="74"/>
      <c r="S8" s="74"/>
      <c r="T8" s="74"/>
      <c r="U8" s="73">
        <v>4786</v>
      </c>
      <c r="V8" s="73">
        <v>6010</v>
      </c>
      <c r="W8" s="73">
        <v>100</v>
      </c>
      <c r="X8" s="73">
        <v>112</v>
      </c>
      <c r="Y8" s="73">
        <v>23</v>
      </c>
      <c r="Z8" s="73">
        <v>15</v>
      </c>
      <c r="AA8" s="37">
        <f t="shared" si="0"/>
        <v>36376</v>
      </c>
      <c r="AB8" s="37">
        <f t="shared" si="1"/>
        <v>341</v>
      </c>
      <c r="AC8" s="37">
        <f t="shared" si="2"/>
        <v>261</v>
      </c>
      <c r="AD8" s="37">
        <f t="shared" si="3"/>
        <v>100</v>
      </c>
      <c r="AE8" s="37">
        <f t="shared" si="4"/>
        <v>35</v>
      </c>
      <c r="AF8" s="71">
        <v>2</v>
      </c>
    </row>
    <row r="9" ht="15" customHeight="1" spans="2:32">
      <c r="B9" s="71">
        <v>3</v>
      </c>
      <c r="C9" s="71">
        <v>5714</v>
      </c>
      <c r="D9" s="73">
        <v>5246</v>
      </c>
      <c r="E9" s="73">
        <v>118</v>
      </c>
      <c r="F9" s="73">
        <v>14</v>
      </c>
      <c r="G9" s="73">
        <v>16</v>
      </c>
      <c r="H9" s="73">
        <v>11</v>
      </c>
      <c r="I9" s="74"/>
      <c r="J9" s="74"/>
      <c r="K9" s="74"/>
      <c r="L9" s="74"/>
      <c r="M9" s="74"/>
      <c r="N9" s="74"/>
      <c r="O9" s="73">
        <v>5002</v>
      </c>
      <c r="P9" s="73">
        <v>5463</v>
      </c>
      <c r="Q9" s="73">
        <v>114</v>
      </c>
      <c r="R9" s="73">
        <v>32</v>
      </c>
      <c r="S9" s="73">
        <v>33</v>
      </c>
      <c r="T9" s="73">
        <v>0</v>
      </c>
      <c r="U9" s="73">
        <v>5025</v>
      </c>
      <c r="V9" s="73">
        <v>5424</v>
      </c>
      <c r="W9" s="73">
        <v>116</v>
      </c>
      <c r="X9" s="73">
        <v>22</v>
      </c>
      <c r="Y9" s="73">
        <v>28</v>
      </c>
      <c r="Z9" s="73">
        <v>11</v>
      </c>
      <c r="AA9" s="37">
        <f t="shared" si="0"/>
        <v>31874</v>
      </c>
      <c r="AB9" s="37">
        <f t="shared" si="1"/>
        <v>348</v>
      </c>
      <c r="AC9" s="37">
        <f t="shared" si="2"/>
        <v>68</v>
      </c>
      <c r="AD9" s="37">
        <f t="shared" si="3"/>
        <v>77</v>
      </c>
      <c r="AE9" s="37">
        <f t="shared" si="4"/>
        <v>22</v>
      </c>
      <c r="AF9" s="71">
        <v>3</v>
      </c>
    </row>
    <row r="10" ht="15" customHeight="1" spans="2:32">
      <c r="B10" s="71">
        <v>4</v>
      </c>
      <c r="C10" s="71">
        <v>5005</v>
      </c>
      <c r="D10" s="73">
        <v>2368</v>
      </c>
      <c r="E10" s="73">
        <v>64</v>
      </c>
      <c r="F10" s="73">
        <v>73</v>
      </c>
      <c r="G10" s="73">
        <v>18</v>
      </c>
      <c r="H10" s="73">
        <v>8</v>
      </c>
      <c r="I10" s="74"/>
      <c r="J10" s="74"/>
      <c r="K10" s="74"/>
      <c r="L10" s="74"/>
      <c r="M10" s="74"/>
      <c r="N10" s="74"/>
      <c r="O10" s="75">
        <v>4641</v>
      </c>
      <c r="P10" s="75">
        <v>7017</v>
      </c>
      <c r="Q10" s="75">
        <v>99</v>
      </c>
      <c r="R10" s="75">
        <v>15</v>
      </c>
      <c r="S10" s="75">
        <v>50</v>
      </c>
      <c r="T10" s="75">
        <v>11</v>
      </c>
      <c r="U10" s="73">
        <v>3072</v>
      </c>
      <c r="V10" s="73">
        <v>4316</v>
      </c>
      <c r="W10" s="73">
        <v>100</v>
      </c>
      <c r="X10" s="73">
        <v>13</v>
      </c>
      <c r="Y10" s="73">
        <v>24</v>
      </c>
      <c r="Z10" s="73">
        <v>22</v>
      </c>
      <c r="AA10" s="37">
        <f t="shared" si="0"/>
        <v>26419</v>
      </c>
      <c r="AB10" s="37">
        <f t="shared" si="1"/>
        <v>263</v>
      </c>
      <c r="AC10" s="37">
        <f t="shared" si="2"/>
        <v>101</v>
      </c>
      <c r="AD10" s="37">
        <f t="shared" si="3"/>
        <v>92</v>
      </c>
      <c r="AE10" s="37">
        <f t="shared" si="4"/>
        <v>41</v>
      </c>
      <c r="AF10" s="71">
        <v>4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4180</v>
      </c>
      <c r="J11" s="75">
        <v>2304</v>
      </c>
      <c r="K11" s="75">
        <v>48</v>
      </c>
      <c r="L11" s="75">
        <v>82</v>
      </c>
      <c r="M11" s="75">
        <v>0</v>
      </c>
      <c r="N11" s="75">
        <v>0</v>
      </c>
      <c r="O11" s="73">
        <v>0</v>
      </c>
      <c r="P11" s="73">
        <v>1238</v>
      </c>
      <c r="Q11" s="73">
        <v>87</v>
      </c>
      <c r="R11" s="73">
        <v>47</v>
      </c>
      <c r="S11" s="73">
        <v>47</v>
      </c>
      <c r="T11" s="73">
        <v>33</v>
      </c>
      <c r="U11" s="73">
        <v>0</v>
      </c>
      <c r="V11" s="73">
        <v>3373</v>
      </c>
      <c r="W11" s="73">
        <v>96</v>
      </c>
      <c r="X11" s="73">
        <v>100</v>
      </c>
      <c r="Y11" s="73">
        <v>18</v>
      </c>
      <c r="Z11" s="73">
        <v>2</v>
      </c>
      <c r="AA11" s="37">
        <f t="shared" si="0"/>
        <v>11095</v>
      </c>
      <c r="AB11" s="37">
        <f t="shared" si="1"/>
        <v>231</v>
      </c>
      <c r="AC11" s="37">
        <f t="shared" si="2"/>
        <v>229</v>
      </c>
      <c r="AD11" s="37">
        <f t="shared" si="3"/>
        <v>65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5">
        <v>0</v>
      </c>
      <c r="J12" s="75">
        <v>5207</v>
      </c>
      <c r="K12" s="75">
        <v>124</v>
      </c>
      <c r="L12" s="75">
        <v>122</v>
      </c>
      <c r="M12" s="75">
        <v>5</v>
      </c>
      <c r="N12" s="75">
        <v>0</v>
      </c>
      <c r="O12" s="73">
        <v>0</v>
      </c>
      <c r="P12" s="73">
        <v>4001</v>
      </c>
      <c r="Q12" s="73">
        <v>115</v>
      </c>
      <c r="R12" s="73">
        <v>102</v>
      </c>
      <c r="S12" s="73">
        <v>21</v>
      </c>
      <c r="T12" s="73">
        <v>26</v>
      </c>
      <c r="U12" s="73">
        <v>0</v>
      </c>
      <c r="V12" s="73">
        <v>6602</v>
      </c>
      <c r="W12" s="73">
        <v>96</v>
      </c>
      <c r="X12" s="73">
        <v>75</v>
      </c>
      <c r="Y12" s="73">
        <v>16</v>
      </c>
      <c r="Z12" s="73">
        <v>4</v>
      </c>
      <c r="AA12" s="37">
        <f t="shared" si="0"/>
        <v>15810</v>
      </c>
      <c r="AB12" s="37">
        <f t="shared" si="1"/>
        <v>335</v>
      </c>
      <c r="AC12" s="37">
        <f t="shared" si="2"/>
        <v>299</v>
      </c>
      <c r="AD12" s="37">
        <f t="shared" si="3"/>
        <v>42</v>
      </c>
      <c r="AE12" s="37">
        <f t="shared" si="4"/>
        <v>30</v>
      </c>
      <c r="AF12" s="71">
        <v>6</v>
      </c>
    </row>
    <row r="13" ht="15" customHeight="1" spans="2:32">
      <c r="B13" s="71">
        <v>7</v>
      </c>
      <c r="C13" s="71">
        <v>0</v>
      </c>
      <c r="D13" s="75">
        <v>4803</v>
      </c>
      <c r="E13" s="75">
        <v>102</v>
      </c>
      <c r="F13" s="75">
        <v>69</v>
      </c>
      <c r="G13" s="75">
        <v>10</v>
      </c>
      <c r="H13" s="75">
        <v>15</v>
      </c>
      <c r="I13" s="73">
        <v>573</v>
      </c>
      <c r="J13" s="73">
        <v>4114</v>
      </c>
      <c r="K13" s="73">
        <v>116</v>
      </c>
      <c r="L13" s="73">
        <v>83</v>
      </c>
      <c r="M13" s="73">
        <v>13</v>
      </c>
      <c r="N13" s="73">
        <v>5</v>
      </c>
      <c r="O13" s="75">
        <v>5629</v>
      </c>
      <c r="P13" s="75">
        <v>853</v>
      </c>
      <c r="Q13" s="75">
        <v>111</v>
      </c>
      <c r="R13" s="75">
        <v>76</v>
      </c>
      <c r="S13" s="75">
        <v>23</v>
      </c>
      <c r="T13" s="75">
        <v>13</v>
      </c>
      <c r="U13" s="74"/>
      <c r="V13" s="74"/>
      <c r="W13" s="74"/>
      <c r="X13" s="74"/>
      <c r="Y13" s="74"/>
      <c r="Z13" s="74"/>
      <c r="AA13" s="37">
        <f t="shared" si="0"/>
        <v>15972</v>
      </c>
      <c r="AB13" s="37">
        <f t="shared" si="1"/>
        <v>329</v>
      </c>
      <c r="AC13" s="37">
        <f t="shared" si="2"/>
        <v>228</v>
      </c>
      <c r="AD13" s="37">
        <f t="shared" si="3"/>
        <v>46</v>
      </c>
      <c r="AE13" s="37">
        <f t="shared" si="4"/>
        <v>33</v>
      </c>
      <c r="AF13" s="71">
        <v>7</v>
      </c>
    </row>
    <row r="14" ht="15" customHeight="1" spans="2:32">
      <c r="B14" s="71">
        <v>8</v>
      </c>
      <c r="C14" s="71">
        <v>6300</v>
      </c>
      <c r="D14" s="75">
        <v>0</v>
      </c>
      <c r="E14" s="75">
        <v>100</v>
      </c>
      <c r="F14" s="75">
        <v>85</v>
      </c>
      <c r="G14" s="75">
        <v>8</v>
      </c>
      <c r="H14" s="75">
        <v>2</v>
      </c>
      <c r="I14" s="73">
        <v>5340</v>
      </c>
      <c r="J14" s="73">
        <v>0</v>
      </c>
      <c r="K14" s="73">
        <v>99</v>
      </c>
      <c r="L14" s="73">
        <v>85</v>
      </c>
      <c r="M14" s="73">
        <v>63</v>
      </c>
      <c r="N14" s="73">
        <v>15</v>
      </c>
      <c r="O14" s="75">
        <v>5975</v>
      </c>
      <c r="P14" s="75">
        <v>0</v>
      </c>
      <c r="Q14" s="75">
        <v>76</v>
      </c>
      <c r="R14" s="75">
        <v>71</v>
      </c>
      <c r="S14" s="75">
        <v>20</v>
      </c>
      <c r="T14" s="75">
        <v>16</v>
      </c>
      <c r="U14" s="74"/>
      <c r="V14" s="74"/>
      <c r="W14" s="74"/>
      <c r="X14" s="74"/>
      <c r="Y14" s="74"/>
      <c r="Z14" s="74"/>
      <c r="AA14" s="37">
        <f t="shared" si="0"/>
        <v>17615</v>
      </c>
      <c r="AB14" s="37">
        <f t="shared" si="1"/>
        <v>275</v>
      </c>
      <c r="AC14" s="37">
        <f t="shared" si="2"/>
        <v>241</v>
      </c>
      <c r="AD14" s="37">
        <f t="shared" si="3"/>
        <v>91</v>
      </c>
      <c r="AE14" s="37">
        <f t="shared" si="4"/>
        <v>33</v>
      </c>
      <c r="AF14" s="71">
        <v>8</v>
      </c>
    </row>
    <row r="15" ht="15" customHeight="1" spans="2:32">
      <c r="B15" s="71">
        <v>9</v>
      </c>
      <c r="C15" s="71">
        <v>7004</v>
      </c>
      <c r="D15" s="73">
        <v>0</v>
      </c>
      <c r="E15" s="73">
        <v>53</v>
      </c>
      <c r="F15" s="73">
        <v>93</v>
      </c>
      <c r="G15" s="73">
        <v>27</v>
      </c>
      <c r="H15" s="73">
        <v>0</v>
      </c>
      <c r="I15" s="73">
        <v>7027</v>
      </c>
      <c r="J15" s="73">
        <v>0</v>
      </c>
      <c r="K15" s="73">
        <v>100</v>
      </c>
      <c r="L15" s="73">
        <v>77</v>
      </c>
      <c r="M15" s="73">
        <v>19</v>
      </c>
      <c r="N15" s="73">
        <v>0</v>
      </c>
      <c r="O15" s="74"/>
      <c r="P15" s="74"/>
      <c r="Q15" s="74"/>
      <c r="R15" s="74"/>
      <c r="S15" s="74"/>
      <c r="T15" s="74"/>
      <c r="U15" s="73">
        <v>6696</v>
      </c>
      <c r="V15" s="73">
        <v>0</v>
      </c>
      <c r="W15" s="73">
        <v>60</v>
      </c>
      <c r="X15" s="73">
        <v>95</v>
      </c>
      <c r="Y15" s="73">
        <v>9</v>
      </c>
      <c r="Z15" s="73">
        <v>3</v>
      </c>
      <c r="AA15" s="37">
        <f t="shared" si="0"/>
        <v>20727</v>
      </c>
      <c r="AB15" s="37">
        <f t="shared" si="1"/>
        <v>213</v>
      </c>
      <c r="AC15" s="37">
        <f t="shared" si="2"/>
        <v>265</v>
      </c>
      <c r="AD15" s="37">
        <f t="shared" si="3"/>
        <v>55</v>
      </c>
      <c r="AE15" s="37">
        <f t="shared" si="4"/>
        <v>3</v>
      </c>
      <c r="AF15" s="71">
        <v>9</v>
      </c>
    </row>
    <row r="16" ht="15" customHeight="1" spans="2:32">
      <c r="B16" s="71">
        <v>10</v>
      </c>
      <c r="C16" s="71">
        <v>6912</v>
      </c>
      <c r="D16" s="73">
        <v>0</v>
      </c>
      <c r="E16" s="73">
        <v>7</v>
      </c>
      <c r="F16" s="73">
        <v>65</v>
      </c>
      <c r="G16" s="73">
        <v>49</v>
      </c>
      <c r="H16" s="73">
        <v>0</v>
      </c>
      <c r="I16" s="73">
        <v>7348</v>
      </c>
      <c r="J16" s="73">
        <v>0</v>
      </c>
      <c r="K16" s="73">
        <v>48</v>
      </c>
      <c r="L16" s="73">
        <v>93</v>
      </c>
      <c r="M16" s="73">
        <v>0</v>
      </c>
      <c r="N16" s="73">
        <v>11</v>
      </c>
      <c r="O16" s="74"/>
      <c r="P16" s="74"/>
      <c r="Q16" s="74"/>
      <c r="R16" s="74"/>
      <c r="S16" s="74"/>
      <c r="T16" s="74"/>
      <c r="U16" s="73">
        <v>7073</v>
      </c>
      <c r="V16" s="73">
        <v>0</v>
      </c>
      <c r="W16" s="73">
        <v>5</v>
      </c>
      <c r="X16" s="73">
        <v>97</v>
      </c>
      <c r="Y16" s="73">
        <v>0</v>
      </c>
      <c r="Z16" s="73">
        <v>24</v>
      </c>
      <c r="AA16" s="37">
        <f t="shared" si="0"/>
        <v>21333</v>
      </c>
      <c r="AB16" s="37">
        <f t="shared" si="1"/>
        <v>60</v>
      </c>
      <c r="AC16" s="37">
        <f t="shared" si="2"/>
        <v>255</v>
      </c>
      <c r="AD16" s="37">
        <f t="shared" si="3"/>
        <v>49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3">
        <v>2207</v>
      </c>
      <c r="E17" s="73">
        <v>57</v>
      </c>
      <c r="F17" s="73">
        <v>131</v>
      </c>
      <c r="G17" s="73">
        <v>27</v>
      </c>
      <c r="H17" s="73">
        <v>16</v>
      </c>
      <c r="I17" s="74"/>
      <c r="J17" s="74"/>
      <c r="K17" s="74"/>
      <c r="L17" s="74"/>
      <c r="M17" s="74"/>
      <c r="N17" s="74"/>
      <c r="O17" s="73">
        <v>4874</v>
      </c>
      <c r="P17" s="73">
        <v>1788</v>
      </c>
      <c r="Q17" s="73">
        <v>0</v>
      </c>
      <c r="R17" s="73">
        <v>99</v>
      </c>
      <c r="S17" s="73">
        <v>0</v>
      </c>
      <c r="T17" s="73">
        <v>0</v>
      </c>
      <c r="U17" s="73">
        <v>1737</v>
      </c>
      <c r="V17" s="73">
        <v>0</v>
      </c>
      <c r="W17" s="73">
        <v>17</v>
      </c>
      <c r="X17" s="73">
        <v>59</v>
      </c>
      <c r="Y17" s="73">
        <v>25</v>
      </c>
      <c r="Z17" s="73">
        <v>19</v>
      </c>
      <c r="AA17" s="37">
        <f t="shared" si="0"/>
        <v>10606</v>
      </c>
      <c r="AB17" s="37">
        <f t="shared" si="1"/>
        <v>74</v>
      </c>
      <c r="AC17" s="37">
        <f t="shared" si="2"/>
        <v>289</v>
      </c>
      <c r="AD17" s="37">
        <f t="shared" si="3"/>
        <v>52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0</v>
      </c>
      <c r="E18" s="73">
        <v>33</v>
      </c>
      <c r="F18" s="73">
        <v>100</v>
      </c>
      <c r="G18" s="73">
        <v>0</v>
      </c>
      <c r="H18" s="73">
        <v>17</v>
      </c>
      <c r="I18" s="74"/>
      <c r="J18" s="74"/>
      <c r="K18" s="74"/>
      <c r="L18" s="74"/>
      <c r="M18" s="74"/>
      <c r="N18" s="74"/>
      <c r="O18" s="75">
        <v>0</v>
      </c>
      <c r="P18" s="75">
        <v>0</v>
      </c>
      <c r="Q18" s="75">
        <v>21</v>
      </c>
      <c r="R18" s="75">
        <v>106</v>
      </c>
      <c r="S18" s="75">
        <v>0</v>
      </c>
      <c r="T18" s="75">
        <v>0</v>
      </c>
      <c r="U18" s="73">
        <v>0</v>
      </c>
      <c r="V18" s="73">
        <v>0</v>
      </c>
      <c r="W18" s="73">
        <v>41</v>
      </c>
      <c r="X18" s="73">
        <v>34</v>
      </c>
      <c r="Y18" s="73">
        <v>20</v>
      </c>
      <c r="Z18" s="73">
        <v>18</v>
      </c>
      <c r="AA18" s="37">
        <f t="shared" si="0"/>
        <v>0</v>
      </c>
      <c r="AB18" s="37">
        <f t="shared" si="1"/>
        <v>95</v>
      </c>
      <c r="AC18" s="37">
        <f t="shared" si="2"/>
        <v>240</v>
      </c>
      <c r="AD18" s="37">
        <f t="shared" si="3"/>
        <v>20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5539</v>
      </c>
      <c r="J19" s="75">
        <v>5305</v>
      </c>
      <c r="K19" s="75">
        <v>7</v>
      </c>
      <c r="L19" s="75">
        <v>102</v>
      </c>
      <c r="M19" s="75">
        <v>0</v>
      </c>
      <c r="N19" s="75">
        <v>21</v>
      </c>
      <c r="O19" s="73">
        <v>8008</v>
      </c>
      <c r="P19" s="73">
        <v>6006</v>
      </c>
      <c r="Q19" s="73">
        <v>30</v>
      </c>
      <c r="R19" s="73">
        <v>81</v>
      </c>
      <c r="S19" s="73">
        <v>0</v>
      </c>
      <c r="T19" s="73">
        <v>1</v>
      </c>
      <c r="U19" s="73">
        <v>6123</v>
      </c>
      <c r="V19" s="73">
        <v>7019</v>
      </c>
      <c r="W19" s="73">
        <v>36</v>
      </c>
      <c r="X19" s="73">
        <v>115</v>
      </c>
      <c r="Y19" s="73">
        <v>0</v>
      </c>
      <c r="Z19" s="73">
        <v>8</v>
      </c>
      <c r="AA19" s="37">
        <f t="shared" si="0"/>
        <v>38000</v>
      </c>
      <c r="AB19" s="37">
        <f t="shared" si="1"/>
        <v>73</v>
      </c>
      <c r="AC19" s="37">
        <f t="shared" si="2"/>
        <v>298</v>
      </c>
      <c r="AD19" s="37">
        <f t="shared" si="3"/>
        <v>0</v>
      </c>
      <c r="AE19" s="37">
        <f t="shared" si="4"/>
        <v>30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0</v>
      </c>
      <c r="J20" s="75">
        <v>7218</v>
      </c>
      <c r="K20" s="75">
        <v>73</v>
      </c>
      <c r="L20" s="75">
        <v>92</v>
      </c>
      <c r="M20" s="75">
        <v>0</v>
      </c>
      <c r="N20" s="75">
        <v>5</v>
      </c>
      <c r="O20" s="73">
        <v>0</v>
      </c>
      <c r="P20" s="73">
        <v>5404</v>
      </c>
      <c r="Q20" s="73">
        <v>75</v>
      </c>
      <c r="R20" s="73">
        <v>104</v>
      </c>
      <c r="S20" s="73">
        <v>0</v>
      </c>
      <c r="T20" s="73">
        <v>27</v>
      </c>
      <c r="U20" s="73">
        <v>2517</v>
      </c>
      <c r="V20" s="73">
        <v>5272</v>
      </c>
      <c r="W20" s="73">
        <v>45</v>
      </c>
      <c r="X20" s="73">
        <v>127</v>
      </c>
      <c r="Y20" s="73">
        <v>0</v>
      </c>
      <c r="Z20" s="73">
        <v>8</v>
      </c>
      <c r="AA20" s="37">
        <f t="shared" si="0"/>
        <v>20411</v>
      </c>
      <c r="AB20" s="37">
        <f t="shared" si="1"/>
        <v>193</v>
      </c>
      <c r="AC20" s="37">
        <f t="shared" si="2"/>
        <v>323</v>
      </c>
      <c r="AD20" s="37">
        <f t="shared" si="3"/>
        <v>0</v>
      </c>
      <c r="AE20" s="37">
        <f t="shared" si="4"/>
        <v>40</v>
      </c>
      <c r="AF20" s="71">
        <v>14</v>
      </c>
    </row>
    <row r="21" ht="15" customHeight="1" spans="2:32">
      <c r="B21" s="71">
        <v>15</v>
      </c>
      <c r="C21" s="71">
        <v>2750</v>
      </c>
      <c r="D21" s="75">
        <v>0</v>
      </c>
      <c r="E21" s="75">
        <v>2</v>
      </c>
      <c r="F21" s="75">
        <v>115</v>
      </c>
      <c r="G21" s="75">
        <v>0</v>
      </c>
      <c r="H21" s="75">
        <v>0</v>
      </c>
      <c r="I21" s="73">
        <v>4508</v>
      </c>
      <c r="J21" s="73">
        <v>10282</v>
      </c>
      <c r="K21" s="73">
        <v>63</v>
      </c>
      <c r="L21" s="73">
        <v>90</v>
      </c>
      <c r="M21" s="73">
        <v>0</v>
      </c>
      <c r="N21" s="73">
        <v>25</v>
      </c>
      <c r="O21" s="75">
        <v>5052</v>
      </c>
      <c r="P21" s="75">
        <v>7114</v>
      </c>
      <c r="Q21" s="75">
        <v>81</v>
      </c>
      <c r="R21" s="75">
        <v>95</v>
      </c>
      <c r="S21" s="75">
        <v>0</v>
      </c>
      <c r="T21" s="75">
        <v>10</v>
      </c>
      <c r="U21" s="74"/>
      <c r="V21" s="74"/>
      <c r="W21" s="74"/>
      <c r="X21" s="74"/>
      <c r="Y21" s="74"/>
      <c r="Z21" s="74"/>
      <c r="AA21" s="37">
        <f t="shared" si="0"/>
        <v>29706</v>
      </c>
      <c r="AB21" s="37">
        <f t="shared" si="1"/>
        <v>146</v>
      </c>
      <c r="AC21" s="37">
        <f t="shared" si="2"/>
        <v>300</v>
      </c>
      <c r="AD21" s="37">
        <f t="shared" si="3"/>
        <v>0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1">
        <v>2679</v>
      </c>
      <c r="D22" s="75">
        <v>8615</v>
      </c>
      <c r="E22" s="75">
        <v>90</v>
      </c>
      <c r="F22" s="75">
        <v>119</v>
      </c>
      <c r="G22" s="75">
        <v>0</v>
      </c>
      <c r="H22" s="75">
        <v>0</v>
      </c>
      <c r="I22" s="73">
        <v>2745</v>
      </c>
      <c r="J22" s="73">
        <v>8064</v>
      </c>
      <c r="K22" s="73">
        <v>0</v>
      </c>
      <c r="L22" s="73">
        <v>109</v>
      </c>
      <c r="M22" s="73">
        <v>0</v>
      </c>
      <c r="N22" s="73">
        <v>9</v>
      </c>
      <c r="O22" s="75">
        <v>4002</v>
      </c>
      <c r="P22" s="75">
        <v>6487</v>
      </c>
      <c r="Q22" s="75">
        <v>70</v>
      </c>
      <c r="R22" s="75">
        <v>103</v>
      </c>
      <c r="S22" s="75">
        <v>0</v>
      </c>
      <c r="T22" s="75">
        <v>31</v>
      </c>
      <c r="U22" s="74"/>
      <c r="V22" s="74"/>
      <c r="W22" s="74"/>
      <c r="X22" s="74"/>
      <c r="Y22" s="74"/>
      <c r="Z22" s="74"/>
      <c r="AA22" s="37">
        <f t="shared" si="0"/>
        <v>32592</v>
      </c>
      <c r="AB22" s="37">
        <f t="shared" si="1"/>
        <v>160</v>
      </c>
      <c r="AC22" s="37">
        <f t="shared" si="2"/>
        <v>331</v>
      </c>
      <c r="AD22" s="37">
        <f t="shared" si="3"/>
        <v>0</v>
      </c>
      <c r="AE22" s="37">
        <f t="shared" si="4"/>
        <v>40</v>
      </c>
      <c r="AF22" s="71">
        <v>16</v>
      </c>
    </row>
    <row r="23" ht="15" customHeight="1" spans="2:32">
      <c r="B23" s="71">
        <v>17</v>
      </c>
      <c r="C23" s="71">
        <v>4614</v>
      </c>
      <c r="D23" s="73">
        <v>6510</v>
      </c>
      <c r="E23" s="73">
        <v>71</v>
      </c>
      <c r="F23" s="73">
        <v>95</v>
      </c>
      <c r="G23" s="73">
        <v>0</v>
      </c>
      <c r="H23" s="73">
        <v>10</v>
      </c>
      <c r="I23" s="73">
        <v>6220</v>
      </c>
      <c r="J23" s="73">
        <v>3817</v>
      </c>
      <c r="K23" s="73">
        <v>68</v>
      </c>
      <c r="L23" s="73">
        <v>95</v>
      </c>
      <c r="M23" s="73">
        <v>0</v>
      </c>
      <c r="N23" s="73">
        <v>13</v>
      </c>
      <c r="O23" s="74"/>
      <c r="P23" s="74"/>
      <c r="Q23" s="74"/>
      <c r="R23" s="74"/>
      <c r="S23" s="74"/>
      <c r="T23" s="74"/>
      <c r="U23" s="73">
        <v>3082</v>
      </c>
      <c r="V23" s="73">
        <v>6651</v>
      </c>
      <c r="W23" s="73">
        <v>97</v>
      </c>
      <c r="X23" s="73">
        <v>88</v>
      </c>
      <c r="Y23" s="73">
        <v>0</v>
      </c>
      <c r="Z23" s="73">
        <v>12</v>
      </c>
      <c r="AA23" s="37">
        <f t="shared" si="0"/>
        <v>30894</v>
      </c>
      <c r="AB23" s="37">
        <f t="shared" si="1"/>
        <v>236</v>
      </c>
      <c r="AC23" s="37">
        <f t="shared" si="2"/>
        <v>278</v>
      </c>
      <c r="AD23" s="37">
        <f t="shared" si="3"/>
        <v>0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1">
        <v>6144</v>
      </c>
      <c r="D24" s="73">
        <v>0</v>
      </c>
      <c r="E24" s="73">
        <v>71</v>
      </c>
      <c r="F24" s="73">
        <v>75</v>
      </c>
      <c r="G24" s="73">
        <v>0</v>
      </c>
      <c r="H24" s="73">
        <v>7</v>
      </c>
      <c r="I24" s="73">
        <v>7104</v>
      </c>
      <c r="J24" s="73">
        <v>0</v>
      </c>
      <c r="K24" s="73">
        <v>94</v>
      </c>
      <c r="L24" s="73">
        <v>100</v>
      </c>
      <c r="M24" s="73">
        <v>0</v>
      </c>
      <c r="N24" s="73">
        <v>20</v>
      </c>
      <c r="O24" s="74"/>
      <c r="P24" s="74"/>
      <c r="Q24" s="74"/>
      <c r="R24" s="74"/>
      <c r="S24" s="74"/>
      <c r="T24" s="74"/>
      <c r="U24" s="73">
        <v>3976</v>
      </c>
      <c r="V24" s="73">
        <v>3944</v>
      </c>
      <c r="W24" s="73">
        <v>69</v>
      </c>
      <c r="X24" s="73">
        <v>123</v>
      </c>
      <c r="Y24" s="73">
        <v>0</v>
      </c>
      <c r="Z24" s="73">
        <v>4</v>
      </c>
      <c r="AA24" s="37">
        <f t="shared" si="0"/>
        <v>21168</v>
      </c>
      <c r="AB24" s="37">
        <f t="shared" si="1"/>
        <v>234</v>
      </c>
      <c r="AC24" s="37">
        <f t="shared" si="2"/>
        <v>298</v>
      </c>
      <c r="AD24" s="37">
        <f t="shared" si="3"/>
        <v>0</v>
      </c>
      <c r="AE24" s="37">
        <f t="shared" si="4"/>
        <v>31</v>
      </c>
      <c r="AF24" s="71">
        <v>18</v>
      </c>
    </row>
    <row r="25" ht="15" customHeight="1" spans="2:32">
      <c r="B25" s="71">
        <v>19</v>
      </c>
      <c r="C25" s="71">
        <v>5602</v>
      </c>
      <c r="D25" s="73">
        <v>0</v>
      </c>
      <c r="E25" s="73">
        <v>52</v>
      </c>
      <c r="F25" s="73">
        <v>85</v>
      </c>
      <c r="G25" s="73">
        <v>0</v>
      </c>
      <c r="H25" s="73">
        <v>4</v>
      </c>
      <c r="I25" s="74"/>
      <c r="J25" s="74"/>
      <c r="K25" s="74"/>
      <c r="L25" s="74"/>
      <c r="M25" s="74"/>
      <c r="N25" s="74"/>
      <c r="O25" s="73">
        <v>7181</v>
      </c>
      <c r="P25" s="73">
        <v>0</v>
      </c>
      <c r="Q25" s="73">
        <v>48</v>
      </c>
      <c r="R25" s="73">
        <v>80</v>
      </c>
      <c r="S25" s="73">
        <v>0</v>
      </c>
      <c r="T25" s="73">
        <v>38</v>
      </c>
      <c r="U25" s="73">
        <v>6170</v>
      </c>
      <c r="V25" s="73">
        <v>0</v>
      </c>
      <c r="W25" s="73">
        <v>94</v>
      </c>
      <c r="X25" s="73">
        <v>95</v>
      </c>
      <c r="Y25" s="73">
        <v>0</v>
      </c>
      <c r="Z25" s="73">
        <v>0</v>
      </c>
      <c r="AA25" s="37">
        <f t="shared" si="0"/>
        <v>18953</v>
      </c>
      <c r="AB25" s="37">
        <f t="shared" si="1"/>
        <v>194</v>
      </c>
      <c r="AC25" s="37">
        <f t="shared" si="2"/>
        <v>260</v>
      </c>
      <c r="AD25" s="37">
        <f t="shared" si="3"/>
        <v>0</v>
      </c>
      <c r="AE25" s="37">
        <f t="shared" si="4"/>
        <v>42</v>
      </c>
      <c r="AF25" s="71">
        <v>19</v>
      </c>
    </row>
    <row r="26" ht="15" customHeight="1" spans="2:32">
      <c r="B26" s="71">
        <v>20</v>
      </c>
      <c r="C26" s="71">
        <v>2938</v>
      </c>
      <c r="D26" s="73">
        <v>3904</v>
      </c>
      <c r="E26" s="73">
        <v>98</v>
      </c>
      <c r="F26" s="73">
        <v>130</v>
      </c>
      <c r="G26" s="73">
        <v>0</v>
      </c>
      <c r="H26" s="73">
        <v>7</v>
      </c>
      <c r="I26" s="74"/>
      <c r="J26" s="74"/>
      <c r="K26" s="74"/>
      <c r="L26" s="74"/>
      <c r="M26" s="74"/>
      <c r="N26" s="74"/>
      <c r="O26" s="75">
        <v>6103</v>
      </c>
      <c r="P26" s="75">
        <v>0</v>
      </c>
      <c r="Q26" s="75">
        <v>102</v>
      </c>
      <c r="R26" s="75">
        <v>108</v>
      </c>
      <c r="S26" s="75">
        <v>0</v>
      </c>
      <c r="T26" s="75">
        <v>0</v>
      </c>
      <c r="U26" s="73">
        <v>6911</v>
      </c>
      <c r="V26" s="73">
        <v>0</v>
      </c>
      <c r="W26" s="73">
        <v>85</v>
      </c>
      <c r="X26" s="73">
        <v>68</v>
      </c>
      <c r="Y26" s="73">
        <v>0</v>
      </c>
      <c r="Z26" s="73">
        <v>22</v>
      </c>
      <c r="AA26" s="37">
        <f t="shared" si="0"/>
        <v>19856</v>
      </c>
      <c r="AB26" s="37">
        <f t="shared" si="1"/>
        <v>285</v>
      </c>
      <c r="AC26" s="37">
        <f t="shared" si="2"/>
        <v>306</v>
      </c>
      <c r="AD26" s="37">
        <f t="shared" si="3"/>
        <v>0</v>
      </c>
      <c r="AE26" s="37">
        <f t="shared" si="4"/>
        <v>29</v>
      </c>
      <c r="AF26" s="71">
        <v>20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7041</v>
      </c>
      <c r="K27" s="75">
        <v>80</v>
      </c>
      <c r="L27" s="75">
        <v>95</v>
      </c>
      <c r="M27" s="75">
        <v>0</v>
      </c>
      <c r="N27" s="75">
        <v>0</v>
      </c>
      <c r="O27" s="73">
        <v>0</v>
      </c>
      <c r="P27" s="73">
        <v>5745</v>
      </c>
      <c r="Q27" s="73">
        <v>76</v>
      </c>
      <c r="R27" s="73">
        <v>69</v>
      </c>
      <c r="S27" s="73">
        <v>0</v>
      </c>
      <c r="T27" s="73">
        <v>19</v>
      </c>
      <c r="U27" s="73">
        <v>0</v>
      </c>
      <c r="V27" s="73">
        <v>6042</v>
      </c>
      <c r="W27" s="73">
        <v>60</v>
      </c>
      <c r="X27" s="73">
        <v>82</v>
      </c>
      <c r="Y27" s="73">
        <v>6</v>
      </c>
      <c r="Z27" s="73">
        <v>12</v>
      </c>
      <c r="AA27" s="37">
        <f t="shared" si="0"/>
        <v>18828</v>
      </c>
      <c r="AB27" s="37">
        <f t="shared" si="1"/>
        <v>216</v>
      </c>
      <c r="AC27" s="37">
        <f t="shared" si="2"/>
        <v>246</v>
      </c>
      <c r="AD27" s="37">
        <f t="shared" si="3"/>
        <v>6</v>
      </c>
      <c r="AE27" s="37">
        <f t="shared" si="4"/>
        <v>31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0</v>
      </c>
      <c r="J28" s="75">
        <v>7520</v>
      </c>
      <c r="K28" s="75">
        <v>76</v>
      </c>
      <c r="L28" s="75">
        <v>106</v>
      </c>
      <c r="M28" s="75">
        <v>20</v>
      </c>
      <c r="N28" s="75">
        <v>3</v>
      </c>
      <c r="O28" s="73">
        <v>0</v>
      </c>
      <c r="P28" s="73">
        <v>6566</v>
      </c>
      <c r="Q28" s="73">
        <v>43</v>
      </c>
      <c r="R28" s="73">
        <v>113</v>
      </c>
      <c r="S28" s="73">
        <v>31</v>
      </c>
      <c r="T28" s="73">
        <v>28</v>
      </c>
      <c r="U28" s="73">
        <v>4672</v>
      </c>
      <c r="V28" s="73">
        <v>7056</v>
      </c>
      <c r="W28" s="73">
        <v>64</v>
      </c>
      <c r="X28" s="73">
        <v>106</v>
      </c>
      <c r="Y28" s="73">
        <v>32</v>
      </c>
      <c r="Z28" s="73">
        <v>17</v>
      </c>
      <c r="AA28" s="37">
        <f t="shared" si="0"/>
        <v>25814</v>
      </c>
      <c r="AB28" s="37">
        <f t="shared" si="1"/>
        <v>183</v>
      </c>
      <c r="AC28" s="37">
        <f t="shared" si="2"/>
        <v>325</v>
      </c>
      <c r="AD28" s="37">
        <f t="shared" si="3"/>
        <v>83</v>
      </c>
      <c r="AE28" s="37">
        <f t="shared" si="4"/>
        <v>48</v>
      </c>
      <c r="AF28" s="71">
        <v>22</v>
      </c>
    </row>
    <row r="29" ht="15" customHeight="1" spans="2:32">
      <c r="B29" s="71">
        <v>23</v>
      </c>
      <c r="C29" s="71">
        <v>6127</v>
      </c>
      <c r="D29" s="75">
        <v>7005</v>
      </c>
      <c r="E29" s="75">
        <v>48</v>
      </c>
      <c r="F29" s="75">
        <v>101</v>
      </c>
      <c r="G29" s="75">
        <v>15</v>
      </c>
      <c r="H29" s="75">
        <v>18</v>
      </c>
      <c r="I29" s="73">
        <v>6172</v>
      </c>
      <c r="J29" s="73">
        <v>6160</v>
      </c>
      <c r="K29" s="73">
        <v>72</v>
      </c>
      <c r="L29" s="73">
        <v>131</v>
      </c>
      <c r="M29" s="73">
        <v>8</v>
      </c>
      <c r="N29" s="73">
        <v>3</v>
      </c>
      <c r="O29" s="75">
        <v>5788</v>
      </c>
      <c r="P29" s="75">
        <v>7602</v>
      </c>
      <c r="Q29" s="75">
        <v>99</v>
      </c>
      <c r="R29" s="75">
        <v>160</v>
      </c>
      <c r="S29" s="75">
        <v>42</v>
      </c>
      <c r="T29" s="75">
        <v>14</v>
      </c>
      <c r="U29" s="74"/>
      <c r="V29" s="74"/>
      <c r="W29" s="74"/>
      <c r="X29" s="74"/>
      <c r="Y29" s="74"/>
      <c r="Z29" s="74"/>
      <c r="AA29" s="37">
        <f t="shared" si="0"/>
        <v>38854</v>
      </c>
      <c r="AB29" s="37">
        <f t="shared" si="1"/>
        <v>219</v>
      </c>
      <c r="AC29" s="37">
        <f t="shared" si="2"/>
        <v>392</v>
      </c>
      <c r="AD29" s="37">
        <f t="shared" si="3"/>
        <v>65</v>
      </c>
      <c r="AE29" s="37">
        <f t="shared" si="4"/>
        <v>35</v>
      </c>
      <c r="AF29" s="71">
        <v>23</v>
      </c>
    </row>
    <row r="30" ht="15" customHeight="1" spans="2:32">
      <c r="B30" s="71">
        <v>24</v>
      </c>
      <c r="C30" s="71">
        <v>7007</v>
      </c>
      <c r="D30" s="75">
        <v>7004</v>
      </c>
      <c r="E30" s="75">
        <v>67</v>
      </c>
      <c r="F30" s="75">
        <v>137</v>
      </c>
      <c r="G30" s="75">
        <v>16</v>
      </c>
      <c r="H30" s="75">
        <v>0</v>
      </c>
      <c r="I30" s="73">
        <v>4833</v>
      </c>
      <c r="J30" s="73">
        <v>6422</v>
      </c>
      <c r="K30" s="73">
        <v>109</v>
      </c>
      <c r="L30" s="73">
        <v>101</v>
      </c>
      <c r="M30" s="73">
        <v>15</v>
      </c>
      <c r="N30" s="73">
        <v>10</v>
      </c>
      <c r="O30" s="75">
        <v>4649</v>
      </c>
      <c r="P30" s="75">
        <v>7000</v>
      </c>
      <c r="Q30" s="75">
        <v>98</v>
      </c>
      <c r="R30" s="75">
        <v>120</v>
      </c>
      <c r="S30" s="75">
        <v>20</v>
      </c>
      <c r="T30" s="75">
        <v>32</v>
      </c>
      <c r="U30" s="74"/>
      <c r="V30" s="74"/>
      <c r="W30" s="74"/>
      <c r="X30" s="74"/>
      <c r="Y30" s="74"/>
      <c r="Z30" s="74"/>
      <c r="AA30" s="37">
        <f t="shared" si="0"/>
        <v>36915</v>
      </c>
      <c r="AB30" s="37">
        <f t="shared" si="1"/>
        <v>274</v>
      </c>
      <c r="AC30" s="37">
        <f t="shared" si="2"/>
        <v>358</v>
      </c>
      <c r="AD30" s="37">
        <f t="shared" si="3"/>
        <v>51</v>
      </c>
      <c r="AE30" s="37">
        <f t="shared" si="4"/>
        <v>42</v>
      </c>
      <c r="AF30" s="71">
        <v>24</v>
      </c>
    </row>
    <row r="31" ht="15" customHeight="1" spans="2:32">
      <c r="B31" s="71">
        <v>25</v>
      </c>
      <c r="C31" s="71">
        <v>0</v>
      </c>
      <c r="D31" s="73">
        <v>6831</v>
      </c>
      <c r="E31" s="73">
        <v>68</v>
      </c>
      <c r="F31" s="73">
        <v>89</v>
      </c>
      <c r="G31" s="73">
        <v>24</v>
      </c>
      <c r="H31" s="73">
        <v>20</v>
      </c>
      <c r="I31" s="73">
        <v>3008</v>
      </c>
      <c r="J31" s="73">
        <v>5277</v>
      </c>
      <c r="K31" s="73">
        <v>73</v>
      </c>
      <c r="L31" s="73">
        <v>93</v>
      </c>
      <c r="M31" s="73">
        <v>18</v>
      </c>
      <c r="N31" s="73">
        <v>0</v>
      </c>
      <c r="O31" s="74"/>
      <c r="P31" s="74"/>
      <c r="Q31" s="74"/>
      <c r="R31" s="74"/>
      <c r="S31" s="74"/>
      <c r="T31" s="74"/>
      <c r="U31" s="73">
        <v>5233</v>
      </c>
      <c r="V31" s="73">
        <v>5523</v>
      </c>
      <c r="W31" s="73">
        <v>97</v>
      </c>
      <c r="X31" s="73">
        <v>78</v>
      </c>
      <c r="Y31" s="73">
        <v>23</v>
      </c>
      <c r="Z31" s="73">
        <v>1</v>
      </c>
      <c r="AA31" s="37">
        <f t="shared" si="0"/>
        <v>25872</v>
      </c>
      <c r="AB31" s="37">
        <f t="shared" si="1"/>
        <v>238</v>
      </c>
      <c r="AC31" s="37">
        <f t="shared" si="2"/>
        <v>260</v>
      </c>
      <c r="AD31" s="37">
        <f t="shared" si="3"/>
        <v>65</v>
      </c>
      <c r="AE31" s="37">
        <f t="shared" si="4"/>
        <v>21</v>
      </c>
      <c r="AF31" s="71">
        <v>25</v>
      </c>
    </row>
    <row r="32" ht="15" customHeight="1" spans="2:32">
      <c r="B32" s="71">
        <v>26</v>
      </c>
      <c r="C32" s="71">
        <v>2300</v>
      </c>
      <c r="D32" s="73">
        <v>6305</v>
      </c>
      <c r="E32" s="73">
        <v>72</v>
      </c>
      <c r="F32" s="73">
        <v>127</v>
      </c>
      <c r="G32" s="73">
        <v>22</v>
      </c>
      <c r="H32" s="73">
        <v>7</v>
      </c>
      <c r="I32" s="73">
        <v>5351</v>
      </c>
      <c r="J32" s="73">
        <v>3302</v>
      </c>
      <c r="K32" s="73">
        <v>102</v>
      </c>
      <c r="L32" s="73">
        <v>115</v>
      </c>
      <c r="M32" s="73">
        <v>16</v>
      </c>
      <c r="N32" s="73">
        <v>11</v>
      </c>
      <c r="O32" s="74"/>
      <c r="P32" s="74"/>
      <c r="Q32" s="74"/>
      <c r="R32" s="74"/>
      <c r="S32" s="74"/>
      <c r="T32" s="74"/>
      <c r="U32" s="73">
        <v>4054</v>
      </c>
      <c r="V32" s="73">
        <v>5048</v>
      </c>
      <c r="W32" s="73">
        <v>72</v>
      </c>
      <c r="X32" s="73">
        <v>64</v>
      </c>
      <c r="Y32" s="73">
        <v>11</v>
      </c>
      <c r="Z32" s="73">
        <v>22</v>
      </c>
      <c r="AA32" s="37">
        <f t="shared" si="0"/>
        <v>26360</v>
      </c>
      <c r="AB32" s="37">
        <f t="shared" si="1"/>
        <v>246</v>
      </c>
      <c r="AC32" s="37">
        <f t="shared" si="2"/>
        <v>306</v>
      </c>
      <c r="AD32" s="37">
        <f t="shared" si="3"/>
        <v>49</v>
      </c>
      <c r="AE32" s="37">
        <f t="shared" si="4"/>
        <v>40</v>
      </c>
      <c r="AF32" s="71">
        <v>26</v>
      </c>
    </row>
    <row r="33" ht="15" customHeight="1" spans="2:32">
      <c r="B33" s="71">
        <v>27</v>
      </c>
      <c r="C33" s="71">
        <v>5803</v>
      </c>
      <c r="D33" s="73">
        <v>0</v>
      </c>
      <c r="E33" s="73">
        <v>88</v>
      </c>
      <c r="F33" s="73">
        <v>93</v>
      </c>
      <c r="G33" s="73">
        <v>0</v>
      </c>
      <c r="H33" s="73">
        <v>0</v>
      </c>
      <c r="I33" s="74"/>
      <c r="J33" s="74"/>
      <c r="K33" s="74"/>
      <c r="L33" s="74"/>
      <c r="M33" s="74"/>
      <c r="N33" s="74"/>
      <c r="O33" s="73">
        <v>6905</v>
      </c>
      <c r="P33" s="73">
        <v>0</v>
      </c>
      <c r="Q33" s="73">
        <v>104</v>
      </c>
      <c r="R33" s="73">
        <v>133</v>
      </c>
      <c r="S33" s="73">
        <v>7</v>
      </c>
      <c r="T33" s="73">
        <v>3</v>
      </c>
      <c r="U33" s="73">
        <v>3356</v>
      </c>
      <c r="V33" s="73">
        <v>0</v>
      </c>
      <c r="W33" s="73">
        <v>81</v>
      </c>
      <c r="X33" s="73">
        <v>101</v>
      </c>
      <c r="Y33" s="73">
        <v>0</v>
      </c>
      <c r="Z33" s="73">
        <v>0</v>
      </c>
      <c r="AA33" s="37">
        <f t="shared" si="0"/>
        <v>16064</v>
      </c>
      <c r="AB33" s="37">
        <f t="shared" si="1"/>
        <v>273</v>
      </c>
      <c r="AC33" s="37">
        <f t="shared" si="2"/>
        <v>327</v>
      </c>
      <c r="AD33" s="37">
        <f t="shared" si="3"/>
        <v>7</v>
      </c>
      <c r="AE33" s="37">
        <f t="shared" si="4"/>
        <v>3</v>
      </c>
      <c r="AF33" s="71">
        <v>27</v>
      </c>
    </row>
    <row r="34" ht="15" customHeight="1" spans="2:32">
      <c r="B34" s="71">
        <v>28</v>
      </c>
      <c r="C34" s="71">
        <v>2603</v>
      </c>
      <c r="D34" s="73">
        <v>0</v>
      </c>
      <c r="E34" s="73">
        <v>100</v>
      </c>
      <c r="F34" s="73">
        <v>126</v>
      </c>
      <c r="G34" s="73">
        <v>0</v>
      </c>
      <c r="H34" s="73">
        <v>0</v>
      </c>
      <c r="I34" s="74"/>
      <c r="J34" s="74"/>
      <c r="K34" s="74"/>
      <c r="L34" s="74"/>
      <c r="M34" s="74"/>
      <c r="N34" s="74"/>
      <c r="O34" s="75">
        <v>7149</v>
      </c>
      <c r="P34" s="75">
        <v>0</v>
      </c>
      <c r="Q34" s="75">
        <v>70</v>
      </c>
      <c r="R34" s="75">
        <v>121</v>
      </c>
      <c r="S34" s="75">
        <v>0</v>
      </c>
      <c r="T34" s="75">
        <v>0</v>
      </c>
      <c r="U34" s="73">
        <v>6377</v>
      </c>
      <c r="V34" s="73">
        <v>0</v>
      </c>
      <c r="W34" s="73">
        <v>92</v>
      </c>
      <c r="X34" s="73">
        <v>112</v>
      </c>
      <c r="Y34" s="73">
        <v>0</v>
      </c>
      <c r="Z34" s="73">
        <v>0</v>
      </c>
      <c r="AA34" s="37">
        <f t="shared" si="0"/>
        <v>16129</v>
      </c>
      <c r="AB34" s="37">
        <f t="shared" si="1"/>
        <v>262</v>
      </c>
      <c r="AC34" s="37">
        <f t="shared" si="2"/>
        <v>359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0</v>
      </c>
      <c r="K35" s="75">
        <v>76</v>
      </c>
      <c r="L35" s="75">
        <v>138</v>
      </c>
      <c r="M35" s="75">
        <v>0</v>
      </c>
      <c r="N35" s="75">
        <v>0</v>
      </c>
      <c r="O35" s="73">
        <v>0</v>
      </c>
      <c r="P35" s="73">
        <v>0</v>
      </c>
      <c r="Q35" s="73">
        <v>87</v>
      </c>
      <c r="R35" s="73">
        <v>107</v>
      </c>
      <c r="S35" s="73">
        <v>0</v>
      </c>
      <c r="T35" s="73">
        <v>0</v>
      </c>
      <c r="U35" s="73">
        <v>0</v>
      </c>
      <c r="V35" s="73">
        <v>4509</v>
      </c>
      <c r="W35" s="73">
        <v>121</v>
      </c>
      <c r="X35" s="73">
        <v>92</v>
      </c>
      <c r="Y35" s="73">
        <v>0</v>
      </c>
      <c r="Z35" s="73">
        <v>0</v>
      </c>
      <c r="AA35" s="37">
        <f t="shared" si="0"/>
        <v>4509</v>
      </c>
      <c r="AB35" s="37">
        <f t="shared" si="1"/>
        <v>284</v>
      </c>
      <c r="AC35" s="37">
        <f t="shared" si="2"/>
        <v>337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0</v>
      </c>
      <c r="J36" s="75">
        <v>7262</v>
      </c>
      <c r="K36" s="75">
        <v>116</v>
      </c>
      <c r="L36" s="75">
        <v>83</v>
      </c>
      <c r="M36" s="75">
        <v>0</v>
      </c>
      <c r="N36" s="75">
        <v>0</v>
      </c>
      <c r="O36" s="73">
        <v>6101</v>
      </c>
      <c r="P36" s="73">
        <v>6504</v>
      </c>
      <c r="Q36" s="73">
        <v>68</v>
      </c>
      <c r="R36" s="73">
        <v>124</v>
      </c>
      <c r="S36" s="73">
        <v>0</v>
      </c>
      <c r="T36" s="73">
        <v>0</v>
      </c>
      <c r="U36" s="73">
        <v>6301</v>
      </c>
      <c r="V36" s="73">
        <v>2991</v>
      </c>
      <c r="W36" s="73">
        <v>52</v>
      </c>
      <c r="X36" s="73">
        <v>76</v>
      </c>
      <c r="Y36" s="73">
        <v>0</v>
      </c>
      <c r="Z36" s="73">
        <v>0</v>
      </c>
      <c r="AA36" s="37">
        <f t="shared" si="0"/>
        <v>29159</v>
      </c>
      <c r="AB36" s="37">
        <f t="shared" si="1"/>
        <v>236</v>
      </c>
      <c r="AC36" s="37">
        <f t="shared" si="2"/>
        <v>283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/>
      <c r="C37" s="71"/>
      <c r="D37" s="75"/>
      <c r="E37" s="75"/>
      <c r="F37" s="75"/>
      <c r="G37" s="75"/>
      <c r="H37" s="75"/>
      <c r="I37" s="73"/>
      <c r="J37" s="73"/>
      <c r="K37" s="73"/>
      <c r="L37" s="73"/>
      <c r="M37" s="73"/>
      <c r="N37" s="73"/>
      <c r="O37" s="75"/>
      <c r="P37" s="75"/>
      <c r="Q37" s="75"/>
      <c r="R37" s="75"/>
      <c r="S37" s="75"/>
      <c r="T37" s="75"/>
      <c r="U37" s="74"/>
      <c r="V37" s="74"/>
      <c r="W37" s="74"/>
      <c r="X37" s="74"/>
      <c r="Y37" s="74"/>
      <c r="Z37" s="74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/>
    </row>
    <row r="38" ht="15" customHeight="1" spans="2:32">
      <c r="B38" s="53" t="s">
        <v>17</v>
      </c>
      <c r="C38" s="35">
        <f>SUM(C7:C37)</f>
        <v>85304</v>
      </c>
      <c r="D38" s="35">
        <f t="shared" ref="D38:AE38" si="5">SUM(D7:D37)</f>
        <v>72705</v>
      </c>
      <c r="E38" s="35">
        <f t="shared" si="5"/>
        <v>1531</v>
      </c>
      <c r="F38" s="35">
        <f t="shared" si="5"/>
        <v>2068</v>
      </c>
      <c r="G38" s="35">
        <f t="shared" si="5"/>
        <v>282</v>
      </c>
      <c r="H38" s="35">
        <f t="shared" si="5"/>
        <v>153</v>
      </c>
      <c r="I38" s="35">
        <f t="shared" si="5"/>
        <v>77720</v>
      </c>
      <c r="J38" s="35">
        <f t="shared" si="5"/>
        <v>101941</v>
      </c>
      <c r="K38" s="35">
        <f t="shared" si="5"/>
        <v>1793</v>
      </c>
      <c r="L38" s="35">
        <f t="shared" si="5"/>
        <v>2203</v>
      </c>
      <c r="M38" s="35">
        <f t="shared" si="5"/>
        <v>259</v>
      </c>
      <c r="N38" s="35">
        <f t="shared" si="5"/>
        <v>170</v>
      </c>
      <c r="O38" s="35">
        <f t="shared" si="5"/>
        <v>87059</v>
      </c>
      <c r="P38" s="35">
        <f t="shared" si="5"/>
        <v>78788</v>
      </c>
      <c r="Q38" s="35">
        <f t="shared" si="5"/>
        <v>1674</v>
      </c>
      <c r="R38" s="35">
        <f t="shared" si="5"/>
        <v>2066</v>
      </c>
      <c r="S38" s="35">
        <f t="shared" si="5"/>
        <v>294</v>
      </c>
      <c r="T38" s="35">
        <f t="shared" si="5"/>
        <v>302</v>
      </c>
      <c r="U38" s="35">
        <f t="shared" si="5"/>
        <v>93164</v>
      </c>
      <c r="V38" s="35">
        <f t="shared" si="5"/>
        <v>85806</v>
      </c>
      <c r="W38" s="35">
        <f t="shared" si="5"/>
        <v>1790</v>
      </c>
      <c r="X38" s="35">
        <f t="shared" si="5"/>
        <v>1994</v>
      </c>
      <c r="Y38" s="35">
        <f t="shared" si="5"/>
        <v>250</v>
      </c>
      <c r="Z38" s="35">
        <f t="shared" si="5"/>
        <v>249</v>
      </c>
      <c r="AA38" s="35">
        <f t="shared" si="5"/>
        <v>682487</v>
      </c>
      <c r="AB38" s="35">
        <f t="shared" si="5"/>
        <v>6788</v>
      </c>
      <c r="AC38" s="35">
        <f t="shared" si="5"/>
        <v>8331</v>
      </c>
      <c r="AD38" s="35">
        <f t="shared" si="5"/>
        <v>1085</v>
      </c>
      <c r="AE38" s="35">
        <f t="shared" si="5"/>
        <v>874</v>
      </c>
      <c r="AF38" s="53" t="s">
        <v>17</v>
      </c>
    </row>
    <row r="39" ht="15" customHeight="1" spans="2:32">
      <c r="B39" s="65" t="s">
        <v>18</v>
      </c>
      <c r="C39" s="38">
        <f>C38/22</f>
        <v>3877.45454545455</v>
      </c>
      <c r="D39" s="38">
        <f t="shared" ref="D39:T39" si="6">D38/22</f>
        <v>3304.77272727273</v>
      </c>
      <c r="E39" s="38">
        <f t="shared" si="6"/>
        <v>69.5909090909091</v>
      </c>
      <c r="F39" s="38">
        <f t="shared" si="6"/>
        <v>94</v>
      </c>
      <c r="G39" s="38">
        <f t="shared" si="6"/>
        <v>12.8181818181818</v>
      </c>
      <c r="H39" s="38">
        <f t="shared" si="6"/>
        <v>6.95454545454545</v>
      </c>
      <c r="I39" s="38">
        <f t="shared" si="6"/>
        <v>3532.72727272727</v>
      </c>
      <c r="J39" s="38">
        <f t="shared" si="6"/>
        <v>4633.68181818182</v>
      </c>
      <c r="K39" s="38">
        <f t="shared" si="6"/>
        <v>81.5</v>
      </c>
      <c r="L39" s="38">
        <f t="shared" si="6"/>
        <v>100.136363636364</v>
      </c>
      <c r="M39" s="38">
        <f t="shared" si="6"/>
        <v>11.7727272727273</v>
      </c>
      <c r="N39" s="38">
        <f t="shared" si="6"/>
        <v>7.72727272727273</v>
      </c>
      <c r="O39" s="38">
        <f t="shared" si="6"/>
        <v>3957.22727272727</v>
      </c>
      <c r="P39" s="38">
        <f t="shared" si="6"/>
        <v>3581.27272727273</v>
      </c>
      <c r="Q39" s="38">
        <f t="shared" si="6"/>
        <v>76.0909090909091</v>
      </c>
      <c r="R39" s="38">
        <f t="shared" si="6"/>
        <v>93.9090909090909</v>
      </c>
      <c r="S39" s="38">
        <f t="shared" si="6"/>
        <v>13.3636363636364</v>
      </c>
      <c r="T39" s="38">
        <f t="shared" si="6"/>
        <v>13.7272727272727</v>
      </c>
      <c r="U39" s="38">
        <f t="shared" ref="U39:Z39" si="7">U38/24</f>
        <v>3881.83333333333</v>
      </c>
      <c r="V39" s="38">
        <f t="shared" si="7"/>
        <v>3575.25</v>
      </c>
      <c r="W39" s="38">
        <f t="shared" si="7"/>
        <v>74.5833333333333</v>
      </c>
      <c r="X39" s="38">
        <f t="shared" si="7"/>
        <v>83.0833333333333</v>
      </c>
      <c r="Y39" s="38">
        <f t="shared" si="7"/>
        <v>10.4166666666667</v>
      </c>
      <c r="Z39" s="38">
        <f t="shared" si="7"/>
        <v>10.375</v>
      </c>
      <c r="AA39" s="38">
        <f>AA38/30</f>
        <v>22749.5666666667</v>
      </c>
      <c r="AB39" s="38">
        <f>AB38/30</f>
        <v>226.266666666667</v>
      </c>
      <c r="AC39" s="38">
        <f>AC38/30</f>
        <v>277.7</v>
      </c>
      <c r="AD39" s="38">
        <f>AD38/30</f>
        <v>36.1666666666667</v>
      </c>
      <c r="AE39" s="38">
        <f>AE38/30</f>
        <v>29.1333333333333</v>
      </c>
      <c r="AF39" s="60" t="s">
        <v>18</v>
      </c>
    </row>
    <row r="40" s="84" customFormat="1" ht="14.25" customHeight="1" spans="2:22">
      <c r="B40" s="60"/>
      <c r="C40" s="91">
        <f>C39+D39</f>
        <v>7182.22727272727</v>
      </c>
      <c r="D40" s="91"/>
      <c r="I40" s="91">
        <f>I39+J39</f>
        <v>8166.40909090909</v>
      </c>
      <c r="J40" s="91"/>
      <c r="O40" s="91">
        <f>O39+P39</f>
        <v>7538.5</v>
      </c>
      <c r="P40" s="91"/>
      <c r="U40" s="91">
        <f>U39+V39</f>
        <v>7457.08333333333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4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4.87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6612</v>
      </c>
      <c r="D7" s="73">
        <v>0</v>
      </c>
      <c r="E7" s="73">
        <v>107</v>
      </c>
      <c r="F7" s="73">
        <v>59</v>
      </c>
      <c r="G7" s="73">
        <v>17</v>
      </c>
      <c r="H7" s="73">
        <v>17</v>
      </c>
      <c r="I7" s="73">
        <v>6450</v>
      </c>
      <c r="J7" s="73">
        <v>0</v>
      </c>
      <c r="K7" s="73">
        <v>113</v>
      </c>
      <c r="L7" s="73">
        <v>128</v>
      </c>
      <c r="M7" s="73">
        <v>0</v>
      </c>
      <c r="N7" s="73">
        <v>13</v>
      </c>
      <c r="O7" s="74"/>
      <c r="P7" s="74"/>
      <c r="Q7" s="74"/>
      <c r="R7" s="74"/>
      <c r="S7" s="74"/>
      <c r="T7" s="74"/>
      <c r="U7" s="73">
        <v>5297</v>
      </c>
      <c r="V7" s="73">
        <v>3947</v>
      </c>
      <c r="W7" s="73">
        <v>106</v>
      </c>
      <c r="X7" s="73">
        <v>120</v>
      </c>
      <c r="Y7" s="73">
        <v>7</v>
      </c>
      <c r="Z7" s="73">
        <v>0</v>
      </c>
      <c r="AA7" s="37">
        <f>C7+D7+I7+J7+O7+P7+U7+V7</f>
        <v>22306</v>
      </c>
      <c r="AB7" s="37">
        <f>E7+K7+Q7+W7</f>
        <v>326</v>
      </c>
      <c r="AC7" s="37">
        <f>F7+L7+R7+X7</f>
        <v>307</v>
      </c>
      <c r="AD7" s="37">
        <f>G7+M7+S7+Y7</f>
        <v>24</v>
      </c>
      <c r="AE7" s="37">
        <f>H7+N7+T7+Z7</f>
        <v>30</v>
      </c>
      <c r="AF7" s="71">
        <v>31</v>
      </c>
    </row>
    <row r="8" ht="15" customHeight="1" spans="2:32">
      <c r="B8" s="71">
        <v>2</v>
      </c>
      <c r="C8" s="71">
        <v>3115</v>
      </c>
      <c r="D8" s="73">
        <v>0</v>
      </c>
      <c r="E8" s="73">
        <v>74</v>
      </c>
      <c r="F8" s="73">
        <v>101</v>
      </c>
      <c r="G8" s="73">
        <v>16</v>
      </c>
      <c r="H8" s="73">
        <v>19</v>
      </c>
      <c r="I8" s="74"/>
      <c r="J8" s="74"/>
      <c r="K8" s="74"/>
      <c r="L8" s="74"/>
      <c r="M8" s="74"/>
      <c r="N8" s="74"/>
      <c r="O8" s="73">
        <v>5166</v>
      </c>
      <c r="P8" s="73">
        <v>0</v>
      </c>
      <c r="Q8" s="73">
        <v>134</v>
      </c>
      <c r="R8" s="73">
        <v>94</v>
      </c>
      <c r="S8" s="73">
        <v>0</v>
      </c>
      <c r="T8" s="73">
        <v>0</v>
      </c>
      <c r="U8" s="73">
        <v>1515</v>
      </c>
      <c r="V8" s="73">
        <v>0</v>
      </c>
      <c r="W8" s="73">
        <v>72</v>
      </c>
      <c r="X8" s="73">
        <v>63</v>
      </c>
      <c r="Y8" s="73">
        <v>14</v>
      </c>
      <c r="Z8" s="73">
        <v>10</v>
      </c>
      <c r="AA8" s="37">
        <f t="shared" ref="AA8:AA37" si="0">C8+D8+I8+J8+O8+P8+U8+V8</f>
        <v>9796</v>
      </c>
      <c r="AB8" s="37">
        <f t="shared" ref="AB8:AB37" si="1">E8+K8+Q8+W8</f>
        <v>280</v>
      </c>
      <c r="AC8" s="37">
        <f t="shared" ref="AC8:AC37" si="2">F8+L8+R8+X8</f>
        <v>258</v>
      </c>
      <c r="AD8" s="37">
        <f t="shared" ref="AD8:AD37" si="3">G8+M8+S8+Y8</f>
        <v>30</v>
      </c>
      <c r="AE8" s="37">
        <f t="shared" ref="AE8:AE37" si="4">H8+N8+T8+Z8</f>
        <v>29</v>
      </c>
      <c r="AF8" s="71">
        <v>1</v>
      </c>
    </row>
    <row r="9" ht="15" customHeight="1" spans="2:32">
      <c r="B9" s="71">
        <v>3</v>
      </c>
      <c r="C9" s="71">
        <v>5098</v>
      </c>
      <c r="D9" s="73">
        <v>0</v>
      </c>
      <c r="E9" s="73">
        <v>75</v>
      </c>
      <c r="F9" s="73">
        <v>107</v>
      </c>
      <c r="G9" s="73">
        <v>34</v>
      </c>
      <c r="H9" s="73">
        <v>11</v>
      </c>
      <c r="I9" s="74"/>
      <c r="J9" s="74"/>
      <c r="K9" s="74"/>
      <c r="L9" s="74"/>
      <c r="M9" s="74"/>
      <c r="N9" s="74"/>
      <c r="O9" s="75">
        <v>6316</v>
      </c>
      <c r="P9" s="75">
        <v>0</v>
      </c>
      <c r="Q9" s="75">
        <v>105</v>
      </c>
      <c r="R9" s="75">
        <v>111</v>
      </c>
      <c r="S9" s="75">
        <v>11</v>
      </c>
      <c r="T9" s="75">
        <v>24</v>
      </c>
      <c r="U9" s="73">
        <v>5037</v>
      </c>
      <c r="V9" s="73">
        <v>0</v>
      </c>
      <c r="W9" s="73">
        <v>107</v>
      </c>
      <c r="X9" s="73">
        <v>63</v>
      </c>
      <c r="Y9" s="73">
        <v>10</v>
      </c>
      <c r="Z9" s="73">
        <v>6</v>
      </c>
      <c r="AA9" s="37">
        <f t="shared" si="0"/>
        <v>16451</v>
      </c>
      <c r="AB9" s="37">
        <f t="shared" si="1"/>
        <v>287</v>
      </c>
      <c r="AC9" s="37">
        <f t="shared" si="2"/>
        <v>281</v>
      </c>
      <c r="AD9" s="37">
        <f t="shared" si="3"/>
        <v>55</v>
      </c>
      <c r="AE9" s="37">
        <f t="shared" si="4"/>
        <v>41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5722</v>
      </c>
      <c r="J10" s="75">
        <v>0</v>
      </c>
      <c r="K10" s="75">
        <v>53</v>
      </c>
      <c r="L10" s="75">
        <v>103</v>
      </c>
      <c r="M10" s="75">
        <v>22</v>
      </c>
      <c r="N10" s="75">
        <v>0</v>
      </c>
      <c r="O10" s="73">
        <v>6056</v>
      </c>
      <c r="P10" s="73">
        <v>0</v>
      </c>
      <c r="Q10" s="73">
        <v>60</v>
      </c>
      <c r="R10" s="73">
        <v>81</v>
      </c>
      <c r="S10" s="73">
        <v>1</v>
      </c>
      <c r="T10" s="73">
        <v>0</v>
      </c>
      <c r="U10" s="73">
        <v>6008</v>
      </c>
      <c r="V10" s="73">
        <v>2813</v>
      </c>
      <c r="W10" s="73">
        <v>53</v>
      </c>
      <c r="X10" s="73">
        <v>123</v>
      </c>
      <c r="Y10" s="73">
        <v>11</v>
      </c>
      <c r="Z10" s="73">
        <v>0</v>
      </c>
      <c r="AA10" s="37">
        <f t="shared" si="0"/>
        <v>20599</v>
      </c>
      <c r="AB10" s="37">
        <f t="shared" si="1"/>
        <v>166</v>
      </c>
      <c r="AC10" s="37">
        <f t="shared" si="2"/>
        <v>307</v>
      </c>
      <c r="AD10" s="37">
        <f t="shared" si="3"/>
        <v>34</v>
      </c>
      <c r="AE10" s="37">
        <f t="shared" si="4"/>
        <v>0</v>
      </c>
      <c r="AF10" s="71">
        <v>3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6242</v>
      </c>
      <c r="J11" s="75">
        <v>6906</v>
      </c>
      <c r="K11" s="75">
        <v>59</v>
      </c>
      <c r="L11" s="75">
        <v>102</v>
      </c>
      <c r="M11" s="75">
        <v>24</v>
      </c>
      <c r="N11" s="75">
        <v>0</v>
      </c>
      <c r="O11" s="73">
        <v>5007</v>
      </c>
      <c r="P11" s="73">
        <v>5100</v>
      </c>
      <c r="Q11" s="73">
        <v>43</v>
      </c>
      <c r="R11" s="73">
        <v>71</v>
      </c>
      <c r="S11" s="73">
        <v>30</v>
      </c>
      <c r="T11" s="73">
        <v>17</v>
      </c>
      <c r="U11" s="73">
        <v>0</v>
      </c>
      <c r="V11" s="73">
        <v>3209</v>
      </c>
      <c r="W11" s="73">
        <v>65</v>
      </c>
      <c r="X11" s="73">
        <v>123</v>
      </c>
      <c r="Y11" s="73">
        <v>33</v>
      </c>
      <c r="Z11" s="73">
        <v>13</v>
      </c>
      <c r="AA11" s="37">
        <f t="shared" si="0"/>
        <v>26464</v>
      </c>
      <c r="AB11" s="37">
        <f t="shared" si="1"/>
        <v>167</v>
      </c>
      <c r="AC11" s="37">
        <f t="shared" si="2"/>
        <v>296</v>
      </c>
      <c r="AD11" s="37">
        <f t="shared" si="3"/>
        <v>87</v>
      </c>
      <c r="AE11" s="37">
        <f t="shared" si="4"/>
        <v>30</v>
      </c>
      <c r="AF11" s="71">
        <v>4</v>
      </c>
    </row>
    <row r="12" ht="15" customHeight="1" spans="2:32">
      <c r="B12" s="71">
        <v>6</v>
      </c>
      <c r="C12" s="71">
        <v>1510</v>
      </c>
      <c r="D12" s="75">
        <v>6407</v>
      </c>
      <c r="E12" s="75">
        <v>84</v>
      </c>
      <c r="F12" s="75">
        <v>75</v>
      </c>
      <c r="G12" s="75">
        <v>24</v>
      </c>
      <c r="H12" s="75">
        <v>18</v>
      </c>
      <c r="I12" s="73">
        <v>6604</v>
      </c>
      <c r="J12" s="73">
        <v>6348</v>
      </c>
      <c r="K12" s="73">
        <v>106</v>
      </c>
      <c r="L12" s="73">
        <v>86</v>
      </c>
      <c r="M12" s="73">
        <v>5</v>
      </c>
      <c r="N12" s="73">
        <v>10</v>
      </c>
      <c r="O12" s="75">
        <v>5000</v>
      </c>
      <c r="P12" s="75">
        <v>5182</v>
      </c>
      <c r="Q12" s="75">
        <v>85</v>
      </c>
      <c r="R12" s="75">
        <v>93</v>
      </c>
      <c r="S12" s="75">
        <v>2</v>
      </c>
      <c r="T12" s="75">
        <v>14</v>
      </c>
      <c r="U12" s="74"/>
      <c r="V12" s="74"/>
      <c r="W12" s="74"/>
      <c r="X12" s="74"/>
      <c r="Y12" s="74"/>
      <c r="Z12" s="74"/>
      <c r="AA12" s="37">
        <f t="shared" si="0"/>
        <v>31051</v>
      </c>
      <c r="AB12" s="37">
        <f t="shared" si="1"/>
        <v>275</v>
      </c>
      <c r="AC12" s="37">
        <f t="shared" si="2"/>
        <v>254</v>
      </c>
      <c r="AD12" s="37">
        <f t="shared" si="3"/>
        <v>31</v>
      </c>
      <c r="AE12" s="37">
        <f t="shared" si="4"/>
        <v>42</v>
      </c>
      <c r="AF12" s="71">
        <v>5</v>
      </c>
    </row>
    <row r="13" ht="15" customHeight="1" spans="2:32">
      <c r="B13" s="71">
        <v>7</v>
      </c>
      <c r="C13" s="71">
        <v>5000</v>
      </c>
      <c r="D13" s="75">
        <v>5863</v>
      </c>
      <c r="E13" s="75"/>
      <c r="F13" s="75">
        <v>93</v>
      </c>
      <c r="G13" s="75">
        <v>0</v>
      </c>
      <c r="H13" s="75">
        <v>0</v>
      </c>
      <c r="I13" s="73">
        <v>1617</v>
      </c>
      <c r="J13" s="73">
        <v>3716</v>
      </c>
      <c r="K13" s="73">
        <v>66</v>
      </c>
      <c r="L13" s="73">
        <v>77</v>
      </c>
      <c r="M13" s="73">
        <v>0</v>
      </c>
      <c r="N13" s="73">
        <v>0</v>
      </c>
      <c r="O13" s="75">
        <v>5548</v>
      </c>
      <c r="P13" s="75">
        <v>6300</v>
      </c>
      <c r="Q13" s="75">
        <v>56</v>
      </c>
      <c r="R13" s="75">
        <v>146</v>
      </c>
      <c r="S13" s="75">
        <v>0</v>
      </c>
      <c r="T13" s="75">
        <v>5</v>
      </c>
      <c r="U13" s="74"/>
      <c r="V13" s="74"/>
      <c r="W13" s="74"/>
      <c r="X13" s="74"/>
      <c r="Y13" s="74"/>
      <c r="Z13" s="74"/>
      <c r="AA13" s="37">
        <f t="shared" si="0"/>
        <v>28044</v>
      </c>
      <c r="AB13" s="37">
        <f t="shared" si="1"/>
        <v>122</v>
      </c>
      <c r="AC13" s="37">
        <f t="shared" si="2"/>
        <v>316</v>
      </c>
      <c r="AD13" s="37">
        <f t="shared" si="3"/>
        <v>0</v>
      </c>
      <c r="AE13" s="37">
        <f t="shared" si="4"/>
        <v>5</v>
      </c>
      <c r="AF13" s="71">
        <v>6</v>
      </c>
    </row>
    <row r="14" ht="15" customHeight="1" spans="2:32">
      <c r="B14" s="71">
        <v>8</v>
      </c>
      <c r="C14" s="71">
        <v>5306</v>
      </c>
      <c r="D14" s="73">
        <v>5829</v>
      </c>
      <c r="E14" s="73">
        <v>57</v>
      </c>
      <c r="F14" s="73">
        <v>99</v>
      </c>
      <c r="G14" s="73">
        <v>0</v>
      </c>
      <c r="H14" s="73">
        <v>0</v>
      </c>
      <c r="I14" s="73">
        <v>6039</v>
      </c>
      <c r="J14" s="73">
        <v>5009</v>
      </c>
      <c r="K14" s="73">
        <v>96</v>
      </c>
      <c r="L14" s="73">
        <v>141</v>
      </c>
      <c r="M14" s="73">
        <v>21</v>
      </c>
      <c r="N14" s="73">
        <v>0</v>
      </c>
      <c r="O14" s="74"/>
      <c r="P14" s="74"/>
      <c r="Q14" s="74"/>
      <c r="R14" s="74"/>
      <c r="S14" s="74"/>
      <c r="T14" s="74"/>
      <c r="U14" s="73">
        <v>5702</v>
      </c>
      <c r="V14" s="73">
        <v>5546</v>
      </c>
      <c r="W14" s="73">
        <v>19</v>
      </c>
      <c r="X14" s="73">
        <v>141</v>
      </c>
      <c r="Y14" s="73">
        <v>0</v>
      </c>
      <c r="Z14" s="73">
        <v>0</v>
      </c>
      <c r="AA14" s="37">
        <f t="shared" si="0"/>
        <v>33431</v>
      </c>
      <c r="AB14" s="37">
        <f t="shared" si="1"/>
        <v>172</v>
      </c>
      <c r="AC14" s="37">
        <f t="shared" si="2"/>
        <v>381</v>
      </c>
      <c r="AD14" s="37">
        <f t="shared" si="3"/>
        <v>21</v>
      </c>
      <c r="AE14" s="37">
        <f t="shared" si="4"/>
        <v>0</v>
      </c>
      <c r="AF14" s="71">
        <v>7</v>
      </c>
    </row>
    <row r="15" ht="15" customHeight="1" spans="2:32">
      <c r="B15" s="71">
        <v>9</v>
      </c>
      <c r="C15" s="71">
        <v>0</v>
      </c>
      <c r="D15" s="73">
        <v>4079</v>
      </c>
      <c r="E15" s="73">
        <v>75</v>
      </c>
      <c r="F15" s="73">
        <v>104</v>
      </c>
      <c r="G15" s="73">
        <v>20</v>
      </c>
      <c r="H15" s="73">
        <v>5</v>
      </c>
      <c r="I15" s="73">
        <v>6436</v>
      </c>
      <c r="J15" s="73">
        <v>5705</v>
      </c>
      <c r="K15" s="73">
        <v>117</v>
      </c>
      <c r="L15" s="73">
        <v>126</v>
      </c>
      <c r="M15" s="73">
        <v>25</v>
      </c>
      <c r="N15" s="73">
        <v>9</v>
      </c>
      <c r="O15" s="74"/>
      <c r="P15" s="74"/>
      <c r="Q15" s="74"/>
      <c r="R15" s="74"/>
      <c r="S15" s="74"/>
      <c r="T15" s="74"/>
      <c r="U15" s="73">
        <v>5168</v>
      </c>
      <c r="V15" s="73">
        <v>5603</v>
      </c>
      <c r="W15" s="73">
        <v>116</v>
      </c>
      <c r="X15" s="73">
        <v>110</v>
      </c>
      <c r="Y15" s="73">
        <v>21</v>
      </c>
      <c r="Z15" s="73">
        <v>21</v>
      </c>
      <c r="AA15" s="37">
        <f t="shared" si="0"/>
        <v>26991</v>
      </c>
      <c r="AB15" s="37">
        <f t="shared" si="1"/>
        <v>308</v>
      </c>
      <c r="AC15" s="37">
        <f t="shared" si="2"/>
        <v>340</v>
      </c>
      <c r="AD15" s="37">
        <f t="shared" si="3"/>
        <v>66</v>
      </c>
      <c r="AE15" s="37">
        <f t="shared" si="4"/>
        <v>35</v>
      </c>
      <c r="AF15" s="71">
        <v>8</v>
      </c>
    </row>
    <row r="16" ht="15" customHeight="1" spans="2:32">
      <c r="B16" s="71">
        <v>10</v>
      </c>
      <c r="C16" s="71">
        <v>5900</v>
      </c>
      <c r="D16" s="73">
        <v>1747</v>
      </c>
      <c r="E16" s="73">
        <v>99</v>
      </c>
      <c r="F16" s="73">
        <v>99</v>
      </c>
      <c r="G16" s="73">
        <v>31</v>
      </c>
      <c r="H16" s="73">
        <v>9</v>
      </c>
      <c r="I16" s="74"/>
      <c r="J16" s="74"/>
      <c r="K16" s="74"/>
      <c r="L16" s="74"/>
      <c r="M16" s="74"/>
      <c r="N16" s="74"/>
      <c r="O16" s="73">
        <v>4041</v>
      </c>
      <c r="P16" s="73">
        <v>6769</v>
      </c>
      <c r="Q16" s="73">
        <v>109</v>
      </c>
      <c r="R16" s="73">
        <v>146</v>
      </c>
      <c r="S16" s="73">
        <v>15</v>
      </c>
      <c r="T16" s="73">
        <v>0</v>
      </c>
      <c r="U16" s="73">
        <v>1722</v>
      </c>
      <c r="V16" s="73">
        <v>6276</v>
      </c>
      <c r="W16" s="73">
        <v>116</v>
      </c>
      <c r="X16" s="73">
        <v>163</v>
      </c>
      <c r="Y16" s="73">
        <v>17</v>
      </c>
      <c r="Z16" s="73">
        <v>9</v>
      </c>
      <c r="AA16" s="37">
        <f t="shared" si="0"/>
        <v>26455</v>
      </c>
      <c r="AB16" s="37">
        <f t="shared" si="1"/>
        <v>324</v>
      </c>
      <c r="AC16" s="37">
        <f t="shared" si="2"/>
        <v>408</v>
      </c>
      <c r="AD16" s="37">
        <f t="shared" si="3"/>
        <v>63</v>
      </c>
      <c r="AE16" s="37">
        <f t="shared" si="4"/>
        <v>18</v>
      </c>
      <c r="AF16" s="71">
        <v>9</v>
      </c>
    </row>
    <row r="17" ht="15" customHeight="1" spans="2:32">
      <c r="B17" s="71">
        <v>11</v>
      </c>
      <c r="C17" s="71">
        <v>5706</v>
      </c>
      <c r="D17" s="73">
        <v>0</v>
      </c>
      <c r="E17" s="73">
        <v>60</v>
      </c>
      <c r="F17" s="73">
        <v>111</v>
      </c>
      <c r="G17" s="73">
        <v>45</v>
      </c>
      <c r="H17" s="73">
        <v>16</v>
      </c>
      <c r="I17" s="74"/>
      <c r="J17" s="74"/>
      <c r="K17" s="74"/>
      <c r="L17" s="74"/>
      <c r="M17" s="74"/>
      <c r="N17" s="74"/>
      <c r="O17" s="75">
        <v>5761</v>
      </c>
      <c r="P17" s="75">
        <v>3807</v>
      </c>
      <c r="Q17" s="75">
        <v>111</v>
      </c>
      <c r="R17" s="75">
        <v>76</v>
      </c>
      <c r="S17" s="75">
        <v>29</v>
      </c>
      <c r="T17" s="75">
        <v>35</v>
      </c>
      <c r="U17" s="73">
        <v>5544</v>
      </c>
      <c r="V17" s="73">
        <v>0</v>
      </c>
      <c r="W17" s="73">
        <v>65</v>
      </c>
      <c r="X17" s="73">
        <v>94</v>
      </c>
      <c r="Y17" s="73">
        <v>30</v>
      </c>
      <c r="Z17" s="73">
        <v>1</v>
      </c>
      <c r="AA17" s="37">
        <f t="shared" si="0"/>
        <v>20818</v>
      </c>
      <c r="AB17" s="37">
        <f t="shared" si="1"/>
        <v>236</v>
      </c>
      <c r="AC17" s="37">
        <f t="shared" si="2"/>
        <v>281</v>
      </c>
      <c r="AD17" s="37">
        <f t="shared" si="3"/>
        <v>104</v>
      </c>
      <c r="AE17" s="37">
        <f t="shared" si="4"/>
        <v>52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5746</v>
      </c>
      <c r="J18" s="75">
        <v>0</v>
      </c>
      <c r="K18" s="75">
        <v>121</v>
      </c>
      <c r="L18" s="75">
        <v>118</v>
      </c>
      <c r="M18" s="75">
        <v>29</v>
      </c>
      <c r="N18" s="75">
        <v>0</v>
      </c>
      <c r="O18" s="73">
        <v>3263</v>
      </c>
      <c r="P18" s="73">
        <v>0</v>
      </c>
      <c r="Q18" s="73">
        <v>146</v>
      </c>
      <c r="R18" s="73">
        <v>102</v>
      </c>
      <c r="S18" s="73">
        <v>12</v>
      </c>
      <c r="T18" s="73">
        <v>30</v>
      </c>
      <c r="U18" s="73">
        <v>0</v>
      </c>
      <c r="V18" s="73">
        <v>0</v>
      </c>
      <c r="W18" s="73">
        <v>89</v>
      </c>
      <c r="X18" s="73">
        <v>119</v>
      </c>
      <c r="Y18" s="73">
        <v>43</v>
      </c>
      <c r="Z18" s="73">
        <v>0</v>
      </c>
      <c r="AA18" s="37">
        <f t="shared" si="0"/>
        <v>9009</v>
      </c>
      <c r="AB18" s="37">
        <f t="shared" si="1"/>
        <v>356</v>
      </c>
      <c r="AC18" s="37">
        <f t="shared" si="2"/>
        <v>339</v>
      </c>
      <c r="AD18" s="37">
        <f t="shared" si="3"/>
        <v>84</v>
      </c>
      <c r="AE18" s="37">
        <f t="shared" si="4"/>
        <v>30</v>
      </c>
      <c r="AF18" s="71">
        <v>11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0</v>
      </c>
      <c r="J19" s="75">
        <v>6035</v>
      </c>
      <c r="K19" s="75">
        <v>108</v>
      </c>
      <c r="L19" s="75">
        <v>112</v>
      </c>
      <c r="M19" s="75">
        <v>37</v>
      </c>
      <c r="N19" s="75">
        <v>0</v>
      </c>
      <c r="O19" s="73">
        <v>0</v>
      </c>
      <c r="P19" s="73">
        <v>5304</v>
      </c>
      <c r="Q19" s="73">
        <v>115</v>
      </c>
      <c r="R19" s="73">
        <v>115</v>
      </c>
      <c r="S19" s="73">
        <v>62</v>
      </c>
      <c r="T19" s="73">
        <v>5</v>
      </c>
      <c r="U19" s="73">
        <v>0</v>
      </c>
      <c r="V19" s="73">
        <v>6902</v>
      </c>
      <c r="W19" s="73">
        <v>111</v>
      </c>
      <c r="X19" s="73">
        <v>143</v>
      </c>
      <c r="Y19" s="73">
        <v>42</v>
      </c>
      <c r="Z19" s="73">
        <v>17</v>
      </c>
      <c r="AA19" s="37">
        <f t="shared" si="0"/>
        <v>18241</v>
      </c>
      <c r="AB19" s="37">
        <f t="shared" si="1"/>
        <v>334</v>
      </c>
      <c r="AC19" s="37">
        <f t="shared" si="2"/>
        <v>370</v>
      </c>
      <c r="AD19" s="37">
        <f t="shared" si="3"/>
        <v>141</v>
      </c>
      <c r="AE19" s="37">
        <f t="shared" si="4"/>
        <v>22</v>
      </c>
      <c r="AF19" s="71">
        <v>12</v>
      </c>
    </row>
    <row r="20" ht="15" customHeight="1" spans="2:32">
      <c r="B20" s="71">
        <v>14</v>
      </c>
      <c r="C20" s="71">
        <v>3387</v>
      </c>
      <c r="D20" s="75">
        <v>6304</v>
      </c>
      <c r="E20" s="75">
        <v>128</v>
      </c>
      <c r="F20" s="75">
        <v>84</v>
      </c>
      <c r="G20" s="75">
        <v>56</v>
      </c>
      <c r="H20" s="75">
        <v>30</v>
      </c>
      <c r="I20" s="73">
        <v>0</v>
      </c>
      <c r="J20" s="73">
        <v>6936</v>
      </c>
      <c r="K20" s="73">
        <v>134</v>
      </c>
      <c r="L20" s="73">
        <v>18</v>
      </c>
      <c r="M20" s="73">
        <v>23</v>
      </c>
      <c r="N20" s="73">
        <v>0</v>
      </c>
      <c r="O20" s="75">
        <v>4259</v>
      </c>
      <c r="P20" s="75">
        <v>4606</v>
      </c>
      <c r="Q20" s="75">
        <v>99</v>
      </c>
      <c r="R20" s="75">
        <v>90</v>
      </c>
      <c r="S20" s="75">
        <v>35</v>
      </c>
      <c r="T20" s="75">
        <v>18</v>
      </c>
      <c r="U20" s="74"/>
      <c r="V20" s="74"/>
      <c r="W20" s="74"/>
      <c r="X20" s="74"/>
      <c r="Y20" s="74"/>
      <c r="Z20" s="74"/>
      <c r="AA20" s="37">
        <f t="shared" si="0"/>
        <v>25492</v>
      </c>
      <c r="AB20" s="37">
        <f t="shared" si="1"/>
        <v>361</v>
      </c>
      <c r="AC20" s="37">
        <f t="shared" si="2"/>
        <v>192</v>
      </c>
      <c r="AD20" s="37">
        <f t="shared" si="3"/>
        <v>114</v>
      </c>
      <c r="AE20" s="37">
        <f t="shared" si="4"/>
        <v>48</v>
      </c>
      <c r="AF20" s="71">
        <v>13</v>
      </c>
    </row>
    <row r="21" ht="15" customHeight="1" spans="2:32">
      <c r="B21" s="71">
        <v>15</v>
      </c>
      <c r="C21" s="71">
        <v>5721</v>
      </c>
      <c r="D21" s="75">
        <v>6606</v>
      </c>
      <c r="E21" s="75">
        <v>22</v>
      </c>
      <c r="F21" s="75">
        <v>130</v>
      </c>
      <c r="G21" s="75">
        <v>30</v>
      </c>
      <c r="H21" s="75">
        <v>0</v>
      </c>
      <c r="I21" s="73">
        <v>5803</v>
      </c>
      <c r="J21" s="73">
        <v>6107</v>
      </c>
      <c r="K21" s="73">
        <v>91</v>
      </c>
      <c r="L21" s="73">
        <v>67</v>
      </c>
      <c r="M21" s="73">
        <v>35</v>
      </c>
      <c r="N21" s="73">
        <v>16</v>
      </c>
      <c r="O21" s="75">
        <v>2821</v>
      </c>
      <c r="P21" s="75">
        <v>2519</v>
      </c>
      <c r="Q21" s="75">
        <v>123</v>
      </c>
      <c r="R21" s="75">
        <v>114</v>
      </c>
      <c r="S21" s="75">
        <v>33</v>
      </c>
      <c r="T21" s="75">
        <v>16</v>
      </c>
      <c r="U21" s="74"/>
      <c r="V21" s="74"/>
      <c r="W21" s="74"/>
      <c r="X21" s="74"/>
      <c r="Y21" s="74"/>
      <c r="Z21" s="74"/>
      <c r="AA21" s="37">
        <f t="shared" si="0"/>
        <v>29577</v>
      </c>
      <c r="AB21" s="37">
        <f t="shared" si="1"/>
        <v>236</v>
      </c>
      <c r="AC21" s="37">
        <f t="shared" si="2"/>
        <v>311</v>
      </c>
      <c r="AD21" s="37">
        <f t="shared" si="3"/>
        <v>98</v>
      </c>
      <c r="AE21" s="37">
        <f t="shared" si="4"/>
        <v>32</v>
      </c>
      <c r="AF21" s="71">
        <v>14</v>
      </c>
    </row>
    <row r="22" ht="15" customHeight="1" spans="2:32">
      <c r="B22" s="71">
        <v>16</v>
      </c>
      <c r="C22" s="71">
        <v>2338</v>
      </c>
      <c r="D22" s="73">
        <v>3322</v>
      </c>
      <c r="E22" s="73">
        <v>106</v>
      </c>
      <c r="F22" s="73">
        <v>64</v>
      </c>
      <c r="G22" s="73">
        <v>25</v>
      </c>
      <c r="H22" s="73">
        <v>15</v>
      </c>
      <c r="I22" s="73">
        <v>5866</v>
      </c>
      <c r="J22" s="73">
        <v>3514</v>
      </c>
      <c r="K22" s="73">
        <v>86</v>
      </c>
      <c r="L22" s="73">
        <v>120</v>
      </c>
      <c r="M22" s="73">
        <v>33</v>
      </c>
      <c r="N22" s="73">
        <v>12</v>
      </c>
      <c r="O22" s="74"/>
      <c r="P22" s="74"/>
      <c r="Q22" s="74"/>
      <c r="R22" s="74"/>
      <c r="S22" s="74"/>
      <c r="T22" s="74"/>
      <c r="U22" s="73">
        <v>4203</v>
      </c>
      <c r="V22" s="73">
        <v>6298</v>
      </c>
      <c r="W22" s="73">
        <v>91</v>
      </c>
      <c r="X22" s="73">
        <v>110</v>
      </c>
      <c r="Y22" s="73">
        <v>32</v>
      </c>
      <c r="Z22" s="73">
        <v>6</v>
      </c>
      <c r="AA22" s="37">
        <f t="shared" si="0"/>
        <v>25541</v>
      </c>
      <c r="AB22" s="37">
        <f t="shared" si="1"/>
        <v>283</v>
      </c>
      <c r="AC22" s="37">
        <f t="shared" si="2"/>
        <v>294</v>
      </c>
      <c r="AD22" s="37">
        <f t="shared" si="3"/>
        <v>90</v>
      </c>
      <c r="AE22" s="37">
        <f t="shared" si="4"/>
        <v>33</v>
      </c>
      <c r="AF22" s="71">
        <v>15</v>
      </c>
    </row>
    <row r="23" ht="15" customHeight="1" spans="2:32">
      <c r="B23" s="71">
        <v>17</v>
      </c>
      <c r="C23" s="71">
        <v>6103</v>
      </c>
      <c r="D23" s="73">
        <v>3111</v>
      </c>
      <c r="E23" s="73">
        <v>109</v>
      </c>
      <c r="F23" s="73">
        <v>54</v>
      </c>
      <c r="G23" s="73">
        <v>31</v>
      </c>
      <c r="H23" s="73">
        <v>11</v>
      </c>
      <c r="I23" s="73">
        <v>6205</v>
      </c>
      <c r="J23" s="73">
        <v>0</v>
      </c>
      <c r="K23" s="73">
        <v>95</v>
      </c>
      <c r="L23" s="73">
        <v>99</v>
      </c>
      <c r="M23" s="73">
        <v>15</v>
      </c>
      <c r="N23" s="73">
        <v>11</v>
      </c>
      <c r="O23" s="74"/>
      <c r="P23" s="74"/>
      <c r="Q23" s="74"/>
      <c r="R23" s="74"/>
      <c r="S23" s="74"/>
      <c r="T23" s="74"/>
      <c r="U23" s="73">
        <v>6204</v>
      </c>
      <c r="V23" s="73">
        <v>3430</v>
      </c>
      <c r="W23" s="73">
        <v>124</v>
      </c>
      <c r="X23" s="73">
        <v>74</v>
      </c>
      <c r="Y23" s="73">
        <v>37</v>
      </c>
      <c r="Z23" s="73">
        <v>11</v>
      </c>
      <c r="AA23" s="37">
        <f t="shared" si="0"/>
        <v>25053</v>
      </c>
      <c r="AB23" s="37">
        <f t="shared" si="1"/>
        <v>328</v>
      </c>
      <c r="AC23" s="37">
        <f t="shared" si="2"/>
        <v>227</v>
      </c>
      <c r="AD23" s="37">
        <f t="shared" si="3"/>
        <v>83</v>
      </c>
      <c r="AE23" s="37">
        <f t="shared" si="4"/>
        <v>33</v>
      </c>
      <c r="AF23" s="71">
        <v>16</v>
      </c>
    </row>
    <row r="24" ht="15" customHeight="1" spans="2:32">
      <c r="B24" s="71">
        <v>18</v>
      </c>
      <c r="C24" s="71">
        <v>5036</v>
      </c>
      <c r="D24" s="73">
        <v>5514</v>
      </c>
      <c r="E24" s="73">
        <v>81</v>
      </c>
      <c r="F24" s="73">
        <v>63</v>
      </c>
      <c r="G24" s="73">
        <v>18</v>
      </c>
      <c r="H24" s="73">
        <v>11</v>
      </c>
      <c r="I24" s="74"/>
      <c r="J24" s="74"/>
      <c r="K24" s="74"/>
      <c r="L24" s="74"/>
      <c r="M24" s="74"/>
      <c r="N24" s="74"/>
      <c r="O24" s="73">
        <v>6100</v>
      </c>
      <c r="P24" s="73">
        <v>3353</v>
      </c>
      <c r="Q24" s="73">
        <v>125</v>
      </c>
      <c r="R24" s="73">
        <v>96</v>
      </c>
      <c r="S24" s="73">
        <v>45</v>
      </c>
      <c r="T24" s="73">
        <v>3</v>
      </c>
      <c r="U24" s="73">
        <v>5009</v>
      </c>
      <c r="V24" s="73">
        <v>0</v>
      </c>
      <c r="W24" s="73">
        <v>96</v>
      </c>
      <c r="X24" s="73">
        <v>54</v>
      </c>
      <c r="Y24" s="73">
        <v>27</v>
      </c>
      <c r="Z24" s="73">
        <v>13</v>
      </c>
      <c r="AA24" s="37">
        <f t="shared" si="0"/>
        <v>25012</v>
      </c>
      <c r="AB24" s="37">
        <f t="shared" si="1"/>
        <v>302</v>
      </c>
      <c r="AC24" s="37">
        <f t="shared" si="2"/>
        <v>213</v>
      </c>
      <c r="AD24" s="37">
        <f t="shared" si="3"/>
        <v>90</v>
      </c>
      <c r="AE24" s="37">
        <f t="shared" si="4"/>
        <v>27</v>
      </c>
      <c r="AF24" s="71">
        <v>17</v>
      </c>
    </row>
    <row r="25" ht="15" customHeight="1" spans="2:32">
      <c r="B25" s="71">
        <v>19</v>
      </c>
      <c r="C25" s="71">
        <v>4620</v>
      </c>
      <c r="D25" s="73">
        <v>4978</v>
      </c>
      <c r="E25" s="73">
        <v>60</v>
      </c>
      <c r="F25" s="73">
        <v>111</v>
      </c>
      <c r="G25" s="73">
        <v>9</v>
      </c>
      <c r="H25" s="73">
        <v>0</v>
      </c>
      <c r="I25" s="74"/>
      <c r="J25" s="74"/>
      <c r="K25" s="74"/>
      <c r="L25" s="74"/>
      <c r="M25" s="74"/>
      <c r="N25" s="74"/>
      <c r="O25" s="75">
        <v>6102</v>
      </c>
      <c r="P25" s="75">
        <v>6520</v>
      </c>
      <c r="Q25" s="75">
        <v>84</v>
      </c>
      <c r="R25" s="75">
        <v>121</v>
      </c>
      <c r="S25" s="75">
        <v>9</v>
      </c>
      <c r="T25" s="75">
        <v>11</v>
      </c>
      <c r="U25" s="73">
        <v>4994</v>
      </c>
      <c r="V25" s="73">
        <v>6229</v>
      </c>
      <c r="W25" s="73">
        <v>82</v>
      </c>
      <c r="X25" s="73">
        <v>83</v>
      </c>
      <c r="Y25" s="73">
        <v>32</v>
      </c>
      <c r="Z25" s="73">
        <v>0</v>
      </c>
      <c r="AA25" s="37">
        <f t="shared" si="0"/>
        <v>33443</v>
      </c>
      <c r="AB25" s="37">
        <f t="shared" si="1"/>
        <v>226</v>
      </c>
      <c r="AC25" s="37">
        <f t="shared" si="2"/>
        <v>315</v>
      </c>
      <c r="AD25" s="37">
        <f t="shared" si="3"/>
        <v>50</v>
      </c>
      <c r="AE25" s="37">
        <f t="shared" si="4"/>
        <v>11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2425</v>
      </c>
      <c r="J26" s="75">
        <v>3700</v>
      </c>
      <c r="K26" s="75">
        <v>63</v>
      </c>
      <c r="L26" s="75">
        <v>75</v>
      </c>
      <c r="M26" s="75">
        <v>13</v>
      </c>
      <c r="N26" s="75">
        <v>16</v>
      </c>
      <c r="O26" s="73">
        <v>2002</v>
      </c>
      <c r="P26" s="73">
        <v>0</v>
      </c>
      <c r="Q26" s="73">
        <v>107</v>
      </c>
      <c r="R26" s="73">
        <v>56</v>
      </c>
      <c r="S26" s="73">
        <v>44</v>
      </c>
      <c r="T26" s="73">
        <v>8</v>
      </c>
      <c r="U26" s="73">
        <v>1735</v>
      </c>
      <c r="V26" s="73">
        <v>0</v>
      </c>
      <c r="W26" s="73">
        <v>76</v>
      </c>
      <c r="X26" s="73">
        <v>103</v>
      </c>
      <c r="Y26" s="73">
        <v>30</v>
      </c>
      <c r="Z26" s="73">
        <v>11</v>
      </c>
      <c r="AA26" s="37">
        <f t="shared" si="0"/>
        <v>9862</v>
      </c>
      <c r="AB26" s="37">
        <f t="shared" si="1"/>
        <v>246</v>
      </c>
      <c r="AC26" s="37">
        <f t="shared" si="2"/>
        <v>234</v>
      </c>
      <c r="AD26" s="37">
        <f t="shared" si="3"/>
        <v>87</v>
      </c>
      <c r="AE26" s="37">
        <f t="shared" si="4"/>
        <v>35</v>
      </c>
      <c r="AF26" s="71">
        <v>19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0</v>
      </c>
      <c r="K27" s="75">
        <v>89</v>
      </c>
      <c r="L27" s="75">
        <v>73</v>
      </c>
      <c r="M27" s="75">
        <v>22</v>
      </c>
      <c r="N27" s="75">
        <v>0</v>
      </c>
      <c r="O27" s="73">
        <v>0</v>
      </c>
      <c r="P27" s="73">
        <v>0</v>
      </c>
      <c r="Q27" s="73">
        <v>77</v>
      </c>
      <c r="R27" s="73">
        <v>80</v>
      </c>
      <c r="S27" s="73">
        <v>30</v>
      </c>
      <c r="T27" s="73">
        <v>27</v>
      </c>
      <c r="U27" s="73">
        <v>0</v>
      </c>
      <c r="V27" s="73">
        <v>0</v>
      </c>
      <c r="W27" s="73">
        <v>80</v>
      </c>
      <c r="X27" s="73">
        <v>120</v>
      </c>
      <c r="Y27" s="73">
        <v>17</v>
      </c>
      <c r="Z27" s="73">
        <v>3</v>
      </c>
      <c r="AA27" s="37">
        <f t="shared" si="0"/>
        <v>0</v>
      </c>
      <c r="AB27" s="37">
        <f t="shared" si="1"/>
        <v>246</v>
      </c>
      <c r="AC27" s="37">
        <f t="shared" si="2"/>
        <v>273</v>
      </c>
      <c r="AD27" s="37">
        <f t="shared" si="3"/>
        <v>69</v>
      </c>
      <c r="AE27" s="37">
        <f t="shared" si="4"/>
        <v>30</v>
      </c>
      <c r="AF27" s="71">
        <v>20</v>
      </c>
    </row>
    <row r="28" ht="15" customHeight="1" spans="2:32">
      <c r="B28" s="71">
        <v>22</v>
      </c>
      <c r="C28" s="71">
        <v>6808</v>
      </c>
      <c r="D28" s="75">
        <v>6793</v>
      </c>
      <c r="E28" s="75">
        <v>77</v>
      </c>
      <c r="F28" s="75">
        <v>83</v>
      </c>
      <c r="G28" s="75">
        <v>31</v>
      </c>
      <c r="H28" s="75">
        <v>0</v>
      </c>
      <c r="I28" s="73">
        <v>7103</v>
      </c>
      <c r="J28" s="73">
        <v>7115</v>
      </c>
      <c r="K28" s="73">
        <v>123</v>
      </c>
      <c r="L28" s="73">
        <v>28</v>
      </c>
      <c r="M28" s="73">
        <v>33</v>
      </c>
      <c r="N28" s="73">
        <v>11</v>
      </c>
      <c r="O28" s="75">
        <v>5231</v>
      </c>
      <c r="P28" s="75">
        <v>5814</v>
      </c>
      <c r="Q28" s="75">
        <v>93</v>
      </c>
      <c r="R28" s="75">
        <v>125</v>
      </c>
      <c r="S28" s="75">
        <v>34</v>
      </c>
      <c r="T28" s="75">
        <v>15</v>
      </c>
      <c r="U28" s="74"/>
      <c r="V28" s="74"/>
      <c r="W28" s="74"/>
      <c r="X28" s="74"/>
      <c r="Y28" s="74"/>
      <c r="Z28" s="74"/>
      <c r="AA28" s="37">
        <f t="shared" si="0"/>
        <v>38864</v>
      </c>
      <c r="AB28" s="37">
        <f t="shared" si="1"/>
        <v>293</v>
      </c>
      <c r="AC28" s="37">
        <f t="shared" si="2"/>
        <v>236</v>
      </c>
      <c r="AD28" s="37">
        <f t="shared" si="3"/>
        <v>98</v>
      </c>
      <c r="AE28" s="37">
        <f t="shared" si="4"/>
        <v>26</v>
      </c>
      <c r="AF28" s="71">
        <v>21</v>
      </c>
    </row>
    <row r="29" ht="15" customHeight="1" spans="2:32">
      <c r="B29" s="71">
        <v>23</v>
      </c>
      <c r="C29" s="71">
        <v>5761</v>
      </c>
      <c r="D29" s="75">
        <v>5204</v>
      </c>
      <c r="E29" s="75">
        <v>67</v>
      </c>
      <c r="F29" s="75">
        <v>88</v>
      </c>
      <c r="G29" s="75">
        <v>15</v>
      </c>
      <c r="H29" s="75">
        <v>21</v>
      </c>
      <c r="I29" s="73">
        <v>0</v>
      </c>
      <c r="J29" s="73">
        <v>5840</v>
      </c>
      <c r="K29" s="73">
        <v>110</v>
      </c>
      <c r="L29" s="73">
        <v>101</v>
      </c>
      <c r="M29" s="73">
        <v>25</v>
      </c>
      <c r="N29" s="73">
        <v>0</v>
      </c>
      <c r="O29" s="75">
        <v>0</v>
      </c>
      <c r="P29" s="75">
        <v>4801</v>
      </c>
      <c r="Q29" s="75">
        <v>118</v>
      </c>
      <c r="R29" s="75">
        <v>86</v>
      </c>
      <c r="S29" s="75">
        <v>18</v>
      </c>
      <c r="T29" s="75">
        <v>17</v>
      </c>
      <c r="U29" s="74"/>
      <c r="V29" s="74"/>
      <c r="W29" s="74"/>
      <c r="X29" s="74"/>
      <c r="Y29" s="74"/>
      <c r="Z29" s="74"/>
      <c r="AA29" s="37">
        <f t="shared" si="0"/>
        <v>21606</v>
      </c>
      <c r="AB29" s="37">
        <f t="shared" si="1"/>
        <v>295</v>
      </c>
      <c r="AC29" s="37">
        <f t="shared" si="2"/>
        <v>275</v>
      </c>
      <c r="AD29" s="37">
        <f t="shared" si="3"/>
        <v>58</v>
      </c>
      <c r="AE29" s="37">
        <f t="shared" si="4"/>
        <v>38</v>
      </c>
      <c r="AF29" s="71">
        <v>22</v>
      </c>
    </row>
    <row r="30" ht="15" customHeight="1" spans="2:32">
      <c r="B30" s="71">
        <v>24</v>
      </c>
      <c r="C30" s="71">
        <v>4807</v>
      </c>
      <c r="D30" s="73">
        <v>5917</v>
      </c>
      <c r="E30" s="73">
        <v>64</v>
      </c>
      <c r="F30" s="73">
        <v>55</v>
      </c>
      <c r="G30" s="73">
        <v>26</v>
      </c>
      <c r="H30" s="73">
        <v>23</v>
      </c>
      <c r="I30" s="73">
        <v>5164</v>
      </c>
      <c r="J30" s="73">
        <v>5715</v>
      </c>
      <c r="K30" s="73">
        <v>54</v>
      </c>
      <c r="L30" s="73">
        <v>97</v>
      </c>
      <c r="M30" s="73">
        <v>22</v>
      </c>
      <c r="N30" s="73">
        <v>5</v>
      </c>
      <c r="O30" s="74"/>
      <c r="P30" s="74"/>
      <c r="Q30" s="74"/>
      <c r="R30" s="74"/>
      <c r="S30" s="74"/>
      <c r="T30" s="74"/>
      <c r="U30" s="73">
        <v>0</v>
      </c>
      <c r="V30" s="73">
        <v>4812</v>
      </c>
      <c r="W30" s="73">
        <v>73</v>
      </c>
      <c r="X30" s="73">
        <v>62</v>
      </c>
      <c r="Y30" s="73">
        <v>9</v>
      </c>
      <c r="Z30" s="73">
        <v>3</v>
      </c>
      <c r="AA30" s="37">
        <f t="shared" si="0"/>
        <v>26415</v>
      </c>
      <c r="AB30" s="37">
        <f t="shared" si="1"/>
        <v>191</v>
      </c>
      <c r="AC30" s="37">
        <f t="shared" si="2"/>
        <v>214</v>
      </c>
      <c r="AD30" s="37">
        <f t="shared" si="3"/>
        <v>57</v>
      </c>
      <c r="AE30" s="37">
        <f t="shared" si="4"/>
        <v>31</v>
      </c>
      <c r="AF30" s="71">
        <v>23</v>
      </c>
    </row>
    <row r="31" ht="15" customHeight="1" spans="2:32">
      <c r="B31" s="71">
        <v>25</v>
      </c>
      <c r="C31" s="71">
        <v>5094</v>
      </c>
      <c r="D31" s="73">
        <v>5555</v>
      </c>
      <c r="E31" s="73">
        <v>52</v>
      </c>
      <c r="F31" s="73">
        <v>97</v>
      </c>
      <c r="G31" s="73">
        <v>16</v>
      </c>
      <c r="H31" s="73">
        <v>0</v>
      </c>
      <c r="I31" s="73">
        <v>4448</v>
      </c>
      <c r="J31" s="73">
        <v>7207</v>
      </c>
      <c r="K31" s="73">
        <v>60</v>
      </c>
      <c r="L31" s="73">
        <v>119</v>
      </c>
      <c r="M31" s="73">
        <v>25</v>
      </c>
      <c r="N31" s="73">
        <v>0</v>
      </c>
      <c r="O31" s="74"/>
      <c r="P31" s="74"/>
      <c r="Q31" s="74"/>
      <c r="R31" s="74"/>
      <c r="S31" s="74"/>
      <c r="T31" s="74"/>
      <c r="U31" s="73">
        <v>4103</v>
      </c>
      <c r="V31" s="73">
        <v>6403</v>
      </c>
      <c r="W31" s="73">
        <v>21</v>
      </c>
      <c r="X31" s="73">
        <v>144</v>
      </c>
      <c r="Y31" s="73">
        <v>23</v>
      </c>
      <c r="Z31" s="73">
        <v>0</v>
      </c>
      <c r="AA31" s="37">
        <f t="shared" si="0"/>
        <v>32810</v>
      </c>
      <c r="AB31" s="37">
        <f t="shared" si="1"/>
        <v>133</v>
      </c>
      <c r="AC31" s="37">
        <f t="shared" si="2"/>
        <v>360</v>
      </c>
      <c r="AD31" s="37">
        <f t="shared" si="3"/>
        <v>64</v>
      </c>
      <c r="AE31" s="37">
        <f t="shared" si="4"/>
        <v>0</v>
      </c>
      <c r="AF31" s="71">
        <v>24</v>
      </c>
    </row>
    <row r="32" ht="15" customHeight="1" spans="2:32">
      <c r="B32" s="71">
        <v>26</v>
      </c>
      <c r="C32" s="71">
        <v>4352</v>
      </c>
      <c r="D32" s="73">
        <v>6466</v>
      </c>
      <c r="E32" s="73">
        <v>93</v>
      </c>
      <c r="F32" s="73">
        <v>110</v>
      </c>
      <c r="G32" s="73">
        <v>37</v>
      </c>
      <c r="H32" s="73">
        <v>18</v>
      </c>
      <c r="I32" s="74"/>
      <c r="J32" s="74"/>
      <c r="K32" s="74"/>
      <c r="L32" s="74"/>
      <c r="M32" s="74"/>
      <c r="N32" s="74"/>
      <c r="O32" s="73">
        <v>4779</v>
      </c>
      <c r="P32" s="73">
        <v>5347</v>
      </c>
      <c r="Q32" s="73">
        <v>25</v>
      </c>
      <c r="R32" s="73">
        <v>95</v>
      </c>
      <c r="S32" s="73">
        <v>25</v>
      </c>
      <c r="T32" s="73">
        <v>0</v>
      </c>
      <c r="U32" s="73">
        <v>3540</v>
      </c>
      <c r="V32" s="73">
        <v>4066</v>
      </c>
      <c r="W32" s="73">
        <v>68</v>
      </c>
      <c r="X32" s="73">
        <v>106</v>
      </c>
      <c r="Y32" s="73">
        <v>32</v>
      </c>
      <c r="Z32" s="73">
        <v>16</v>
      </c>
      <c r="AA32" s="37">
        <f t="shared" si="0"/>
        <v>28550</v>
      </c>
      <c r="AB32" s="37">
        <f t="shared" si="1"/>
        <v>186</v>
      </c>
      <c r="AC32" s="37">
        <f t="shared" si="2"/>
        <v>311</v>
      </c>
      <c r="AD32" s="37">
        <f t="shared" si="3"/>
        <v>94</v>
      </c>
      <c r="AE32" s="37">
        <f t="shared" si="4"/>
        <v>34</v>
      </c>
      <c r="AF32" s="71">
        <v>25</v>
      </c>
    </row>
    <row r="33" ht="15" customHeight="1" spans="2:32">
      <c r="B33" s="71">
        <v>27</v>
      </c>
      <c r="C33" s="71">
        <v>4970</v>
      </c>
      <c r="D33" s="73">
        <v>5752</v>
      </c>
      <c r="E33" s="73">
        <v>66</v>
      </c>
      <c r="F33" s="73">
        <v>89</v>
      </c>
      <c r="G33" s="73">
        <v>6</v>
      </c>
      <c r="H33" s="73">
        <v>0</v>
      </c>
      <c r="I33" s="74"/>
      <c r="J33" s="74"/>
      <c r="K33" s="74"/>
      <c r="L33" s="74"/>
      <c r="M33" s="74"/>
      <c r="N33" s="74"/>
      <c r="O33" s="75">
        <v>6502</v>
      </c>
      <c r="P33" s="75">
        <v>6701</v>
      </c>
      <c r="Q33" s="75">
        <v>75</v>
      </c>
      <c r="R33" s="75">
        <v>95</v>
      </c>
      <c r="S33" s="75">
        <v>21</v>
      </c>
      <c r="T33" s="75">
        <v>0</v>
      </c>
      <c r="U33" s="73">
        <v>4578</v>
      </c>
      <c r="V33" s="73">
        <v>6204</v>
      </c>
      <c r="W33" s="73">
        <v>111</v>
      </c>
      <c r="X33" s="73">
        <v>56</v>
      </c>
      <c r="Y33" s="73">
        <v>35</v>
      </c>
      <c r="Z33" s="73">
        <v>0</v>
      </c>
      <c r="AA33" s="37">
        <f t="shared" si="0"/>
        <v>34707</v>
      </c>
      <c r="AB33" s="37">
        <f t="shared" si="1"/>
        <v>252</v>
      </c>
      <c r="AC33" s="37">
        <f t="shared" si="2"/>
        <v>240</v>
      </c>
      <c r="AD33" s="37">
        <f t="shared" si="3"/>
        <v>62</v>
      </c>
      <c r="AE33" s="37">
        <f t="shared" si="4"/>
        <v>0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2905</v>
      </c>
      <c r="J34" s="75">
        <v>1202</v>
      </c>
      <c r="K34" s="75">
        <v>2</v>
      </c>
      <c r="L34" s="75">
        <v>24</v>
      </c>
      <c r="M34" s="75">
        <v>24</v>
      </c>
      <c r="N34" s="75">
        <v>0</v>
      </c>
      <c r="O34" s="73">
        <v>4301</v>
      </c>
      <c r="P34" s="73">
        <v>5350</v>
      </c>
      <c r="Q34" s="73">
        <v>0</v>
      </c>
      <c r="R34" s="73">
        <v>45</v>
      </c>
      <c r="S34" s="73">
        <v>10</v>
      </c>
      <c r="T34" s="73">
        <v>30</v>
      </c>
      <c r="U34" s="73">
        <v>4874</v>
      </c>
      <c r="V34" s="73">
        <v>400</v>
      </c>
      <c r="W34" s="73">
        <v>20</v>
      </c>
      <c r="X34" s="73">
        <v>109</v>
      </c>
      <c r="Y34" s="73">
        <v>18</v>
      </c>
      <c r="Z34" s="73">
        <v>0</v>
      </c>
      <c r="AA34" s="37">
        <f t="shared" si="0"/>
        <v>19032</v>
      </c>
      <c r="AB34" s="37">
        <f t="shared" si="1"/>
        <v>22</v>
      </c>
      <c r="AC34" s="37">
        <f t="shared" si="2"/>
        <v>178</v>
      </c>
      <c r="AD34" s="37">
        <f t="shared" si="3"/>
        <v>52</v>
      </c>
      <c r="AE34" s="37">
        <f t="shared" si="4"/>
        <v>30</v>
      </c>
      <c r="AF34" s="71">
        <v>27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1851</v>
      </c>
      <c r="J35" s="75">
        <v>0</v>
      </c>
      <c r="K35" s="75">
        <v>43</v>
      </c>
      <c r="L35" s="75">
        <v>102</v>
      </c>
      <c r="M35" s="75">
        <v>13</v>
      </c>
      <c r="N35" s="75">
        <v>0</v>
      </c>
      <c r="O35" s="73">
        <v>0</v>
      </c>
      <c r="P35" s="73">
        <v>217</v>
      </c>
      <c r="Q35" s="73">
        <v>94</v>
      </c>
      <c r="R35" s="73">
        <v>99</v>
      </c>
      <c r="S35" s="73">
        <v>24</v>
      </c>
      <c r="T35" s="73">
        <v>0</v>
      </c>
      <c r="U35" s="73">
        <v>0</v>
      </c>
      <c r="V35" s="73">
        <v>130</v>
      </c>
      <c r="W35" s="73">
        <v>63</v>
      </c>
      <c r="X35" s="73">
        <v>102</v>
      </c>
      <c r="Y35" s="73">
        <v>26</v>
      </c>
      <c r="Z35" s="73">
        <v>0</v>
      </c>
      <c r="AA35" s="37">
        <f t="shared" si="0"/>
        <v>2198</v>
      </c>
      <c r="AB35" s="37">
        <f t="shared" si="1"/>
        <v>200</v>
      </c>
      <c r="AC35" s="37">
        <f t="shared" si="2"/>
        <v>303</v>
      </c>
      <c r="AD35" s="37">
        <f t="shared" si="3"/>
        <v>63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>
        <v>4503</v>
      </c>
      <c r="D36" s="75">
        <v>0</v>
      </c>
      <c r="E36" s="75">
        <v>20</v>
      </c>
      <c r="F36" s="75">
        <v>113</v>
      </c>
      <c r="G36" s="75">
        <v>20</v>
      </c>
      <c r="H36" s="75">
        <v>0</v>
      </c>
      <c r="I36" s="73">
        <v>6133</v>
      </c>
      <c r="J36" s="73">
        <v>0</v>
      </c>
      <c r="K36" s="73">
        <v>91</v>
      </c>
      <c r="L36" s="73">
        <v>82</v>
      </c>
      <c r="M36" s="73">
        <v>27</v>
      </c>
      <c r="N36" s="73">
        <v>0</v>
      </c>
      <c r="O36" s="75">
        <v>6704</v>
      </c>
      <c r="P36" s="75">
        <v>354</v>
      </c>
      <c r="Q36" s="75">
        <v>55</v>
      </c>
      <c r="R36" s="75">
        <v>113</v>
      </c>
      <c r="S36" s="75">
        <v>23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17694</v>
      </c>
      <c r="AB36" s="37">
        <f t="shared" si="1"/>
        <v>166</v>
      </c>
      <c r="AC36" s="37">
        <f t="shared" si="2"/>
        <v>308</v>
      </c>
      <c r="AD36" s="37">
        <f t="shared" si="3"/>
        <v>70</v>
      </c>
      <c r="AE36" s="37">
        <f t="shared" si="4"/>
        <v>0</v>
      </c>
      <c r="AF36" s="71">
        <v>29</v>
      </c>
    </row>
    <row r="37" ht="15" customHeight="1" spans="2:32">
      <c r="B37" s="71">
        <v>31</v>
      </c>
      <c r="C37" s="71">
        <v>6203</v>
      </c>
      <c r="D37" s="75">
        <v>0</v>
      </c>
      <c r="E37" s="75">
        <v>58</v>
      </c>
      <c r="F37" s="75">
        <v>143</v>
      </c>
      <c r="G37" s="75">
        <v>15</v>
      </c>
      <c r="H37" s="75">
        <v>0</v>
      </c>
      <c r="I37" s="73">
        <v>5802</v>
      </c>
      <c r="J37" s="73">
        <v>0</v>
      </c>
      <c r="K37" s="73">
        <v>123</v>
      </c>
      <c r="L37" s="73">
        <v>90</v>
      </c>
      <c r="M37" s="73">
        <v>17</v>
      </c>
      <c r="N37" s="73">
        <v>0</v>
      </c>
      <c r="O37" s="75">
        <v>4518</v>
      </c>
      <c r="P37" s="75">
        <v>2753</v>
      </c>
      <c r="Q37" s="75">
        <v>82</v>
      </c>
      <c r="R37" s="75">
        <v>102</v>
      </c>
      <c r="S37" s="75">
        <v>15</v>
      </c>
      <c r="T37" s="75">
        <v>0</v>
      </c>
      <c r="U37" s="74"/>
      <c r="V37" s="74"/>
      <c r="W37" s="74"/>
      <c r="X37" s="74"/>
      <c r="Y37" s="74"/>
      <c r="Z37" s="74"/>
      <c r="AA37" s="37">
        <f t="shared" si="0"/>
        <v>19276</v>
      </c>
      <c r="AB37" s="37">
        <f t="shared" si="1"/>
        <v>263</v>
      </c>
      <c r="AC37" s="37">
        <f t="shared" si="2"/>
        <v>335</v>
      </c>
      <c r="AD37" s="37">
        <f t="shared" si="3"/>
        <v>47</v>
      </c>
      <c r="AE37" s="37">
        <f t="shared" si="4"/>
        <v>0</v>
      </c>
      <c r="AF37" s="71">
        <v>30</v>
      </c>
    </row>
    <row r="38" ht="15" customHeight="1" spans="2:32">
      <c r="B38" s="53" t="s">
        <v>17</v>
      </c>
      <c r="C38" s="35">
        <f>SUM(C7:C37)</f>
        <v>107950</v>
      </c>
      <c r="D38" s="35">
        <f t="shared" ref="D38:AE38" si="5">SUM(D7:D37)</f>
        <v>89447</v>
      </c>
      <c r="E38" s="35">
        <f t="shared" si="5"/>
        <v>1634</v>
      </c>
      <c r="F38" s="35">
        <f t="shared" si="5"/>
        <v>2132</v>
      </c>
      <c r="G38" s="35">
        <f t="shared" si="5"/>
        <v>522</v>
      </c>
      <c r="H38" s="35">
        <f t="shared" si="5"/>
        <v>224</v>
      </c>
      <c r="I38" s="35">
        <f t="shared" si="5"/>
        <v>98561</v>
      </c>
      <c r="J38" s="35">
        <f t="shared" si="5"/>
        <v>81055</v>
      </c>
      <c r="K38" s="35">
        <f t="shared" si="5"/>
        <v>2003</v>
      </c>
      <c r="L38" s="35">
        <f t="shared" si="5"/>
        <v>2088</v>
      </c>
      <c r="M38" s="35">
        <f t="shared" si="5"/>
        <v>490</v>
      </c>
      <c r="N38" s="35">
        <f t="shared" si="5"/>
        <v>103</v>
      </c>
      <c r="O38" s="35">
        <f t="shared" si="5"/>
        <v>99477</v>
      </c>
      <c r="P38" s="35">
        <f t="shared" si="5"/>
        <v>80797</v>
      </c>
      <c r="Q38" s="35">
        <f t="shared" si="5"/>
        <v>2121</v>
      </c>
      <c r="R38" s="35">
        <f t="shared" si="5"/>
        <v>2352</v>
      </c>
      <c r="S38" s="35">
        <f t="shared" si="5"/>
        <v>528</v>
      </c>
      <c r="T38" s="35">
        <f t="shared" si="5"/>
        <v>275</v>
      </c>
      <c r="U38" s="35">
        <f t="shared" si="5"/>
        <v>75233</v>
      </c>
      <c r="V38" s="35">
        <f t="shared" si="5"/>
        <v>72268</v>
      </c>
      <c r="W38" s="35">
        <f t="shared" si="5"/>
        <v>1824</v>
      </c>
      <c r="X38" s="35">
        <f t="shared" si="5"/>
        <v>2385</v>
      </c>
      <c r="Y38" s="35">
        <f t="shared" si="5"/>
        <v>546</v>
      </c>
      <c r="Z38" s="35">
        <f t="shared" si="5"/>
        <v>140</v>
      </c>
      <c r="AA38" s="35">
        <f t="shared" si="5"/>
        <v>704788</v>
      </c>
      <c r="AB38" s="35">
        <f t="shared" si="5"/>
        <v>7582</v>
      </c>
      <c r="AC38" s="35">
        <f t="shared" si="5"/>
        <v>8957</v>
      </c>
      <c r="AD38" s="35">
        <f t="shared" si="5"/>
        <v>2086</v>
      </c>
      <c r="AE38" s="35">
        <f t="shared" si="5"/>
        <v>742</v>
      </c>
      <c r="AF38" s="53" t="s">
        <v>17</v>
      </c>
    </row>
    <row r="39" ht="15" customHeight="1" spans="2:32">
      <c r="B39" s="65" t="s">
        <v>18</v>
      </c>
      <c r="C39" s="38">
        <f t="shared" ref="C39:N39" si="6">C38/23</f>
        <v>4693.47826086957</v>
      </c>
      <c r="D39" s="38">
        <f t="shared" si="6"/>
        <v>3889</v>
      </c>
      <c r="E39" s="38">
        <f t="shared" si="6"/>
        <v>71.0434782608696</v>
      </c>
      <c r="F39" s="38">
        <f t="shared" si="6"/>
        <v>92.695652173913</v>
      </c>
      <c r="G39" s="38">
        <f t="shared" si="6"/>
        <v>22.695652173913</v>
      </c>
      <c r="H39" s="38">
        <f t="shared" si="6"/>
        <v>9.73913043478261</v>
      </c>
      <c r="I39" s="38">
        <f t="shared" si="6"/>
        <v>4285.26086956522</v>
      </c>
      <c r="J39" s="38">
        <f t="shared" si="6"/>
        <v>3524.13043478261</v>
      </c>
      <c r="K39" s="38">
        <f t="shared" si="6"/>
        <v>87.0869565217391</v>
      </c>
      <c r="L39" s="38">
        <f t="shared" si="6"/>
        <v>90.7826086956522</v>
      </c>
      <c r="M39" s="38">
        <f t="shared" si="6"/>
        <v>21.304347826087</v>
      </c>
      <c r="N39" s="38">
        <f t="shared" si="6"/>
        <v>4.47826086956522</v>
      </c>
      <c r="O39" s="38">
        <f t="shared" ref="O39:T39" si="7">O38/24</f>
        <v>4144.875</v>
      </c>
      <c r="P39" s="38">
        <f t="shared" si="7"/>
        <v>3366.54166666667</v>
      </c>
      <c r="Q39" s="38">
        <f t="shared" si="7"/>
        <v>88.375</v>
      </c>
      <c r="R39" s="38">
        <f t="shared" si="7"/>
        <v>98</v>
      </c>
      <c r="S39" s="38">
        <f t="shared" si="7"/>
        <v>22</v>
      </c>
      <c r="T39" s="38">
        <f t="shared" si="7"/>
        <v>11.4583333333333</v>
      </c>
      <c r="U39" s="38">
        <f t="shared" ref="U39:Z39" si="8">U38/23</f>
        <v>3271</v>
      </c>
      <c r="V39" s="38">
        <f t="shared" si="8"/>
        <v>3142.08695652174</v>
      </c>
      <c r="W39" s="38">
        <f t="shared" si="8"/>
        <v>79.304347826087</v>
      </c>
      <c r="X39" s="38">
        <f t="shared" si="8"/>
        <v>103.695652173913</v>
      </c>
      <c r="Y39" s="38">
        <f t="shared" si="8"/>
        <v>23.7391304347826</v>
      </c>
      <c r="Z39" s="38">
        <f t="shared" si="8"/>
        <v>6.08695652173913</v>
      </c>
      <c r="AA39" s="38">
        <f>AA38/31</f>
        <v>22735.0967741935</v>
      </c>
      <c r="AB39" s="38">
        <f>AB38/31</f>
        <v>244.58064516129</v>
      </c>
      <c r="AC39" s="38">
        <f>AC38/31</f>
        <v>288.935483870968</v>
      </c>
      <c r="AD39" s="38">
        <f>AD38/31</f>
        <v>67.2903225806452</v>
      </c>
      <c r="AE39" s="38">
        <f>AE38/31</f>
        <v>23.9354838709677</v>
      </c>
      <c r="AF39" s="60" t="s">
        <v>18</v>
      </c>
    </row>
    <row r="40" s="84" customFormat="1" ht="14.25" customHeight="1" spans="2:22">
      <c r="B40" s="60"/>
      <c r="C40" s="91">
        <f>C39+D39</f>
        <v>8582.47826086956</v>
      </c>
      <c r="D40" s="91"/>
      <c r="I40" s="91">
        <f>I39+J39</f>
        <v>7809.39130434783</v>
      </c>
      <c r="J40" s="91"/>
      <c r="O40" s="91">
        <f>O39+P39</f>
        <v>7511.41666666667</v>
      </c>
      <c r="P40" s="91"/>
      <c r="U40" s="91">
        <f>U39+V39</f>
        <v>6413.08695652174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5013</v>
      </c>
      <c r="D7" s="73">
        <v>6106</v>
      </c>
      <c r="E7" s="73">
        <v>107</v>
      </c>
      <c r="F7" s="73">
        <v>88</v>
      </c>
      <c r="G7" s="73">
        <v>32</v>
      </c>
      <c r="H7" s="73">
        <v>22</v>
      </c>
      <c r="I7" s="74"/>
      <c r="J7" s="74"/>
      <c r="K7" s="74"/>
      <c r="L7" s="74"/>
      <c r="M7" s="74"/>
      <c r="N7" s="74"/>
      <c r="O7" s="73">
        <v>4600</v>
      </c>
      <c r="P7" s="73">
        <v>5504</v>
      </c>
      <c r="Q7" s="73">
        <v>118</v>
      </c>
      <c r="R7" s="73">
        <v>103</v>
      </c>
      <c r="S7" s="73">
        <v>0</v>
      </c>
      <c r="T7" s="73">
        <v>0</v>
      </c>
      <c r="U7" s="73">
        <v>4405</v>
      </c>
      <c r="V7" s="73">
        <v>3068</v>
      </c>
      <c r="W7" s="73">
        <v>114</v>
      </c>
      <c r="X7" s="73">
        <v>66</v>
      </c>
      <c r="Y7" s="73">
        <v>23</v>
      </c>
      <c r="Z7" s="73">
        <v>13</v>
      </c>
      <c r="AA7" s="37">
        <f t="shared" ref="AA7:AA37" si="0">C7+D7+I7+J7+O7+P7+U7+V7</f>
        <v>28696</v>
      </c>
      <c r="AB7" s="37">
        <f t="shared" ref="AB7:AB37" si="1">E7+K7+Q7+W7</f>
        <v>339</v>
      </c>
      <c r="AC7" s="37">
        <f t="shared" ref="AC7:AC37" si="2">F7+L7+R7+X7</f>
        <v>257</v>
      </c>
      <c r="AD7" s="37">
        <f t="shared" ref="AD7:AD37" si="3">G7+M7+S7+Y7</f>
        <v>55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4104</v>
      </c>
      <c r="D8" s="73">
        <v>3752</v>
      </c>
      <c r="E8" s="73">
        <v>104</v>
      </c>
      <c r="F8" s="73">
        <v>50</v>
      </c>
      <c r="G8" s="73">
        <v>4</v>
      </c>
      <c r="H8" s="73">
        <v>10</v>
      </c>
      <c r="I8" s="74"/>
      <c r="J8" s="74"/>
      <c r="K8" s="74"/>
      <c r="L8" s="74"/>
      <c r="M8" s="74"/>
      <c r="N8" s="74"/>
      <c r="O8" s="75">
        <v>4821</v>
      </c>
      <c r="P8" s="75">
        <v>6850</v>
      </c>
      <c r="Q8" s="75">
        <v>131</v>
      </c>
      <c r="R8" s="75">
        <v>35</v>
      </c>
      <c r="S8" s="75">
        <v>5</v>
      </c>
      <c r="T8" s="75">
        <v>13</v>
      </c>
      <c r="U8" s="73">
        <v>4766</v>
      </c>
      <c r="V8" s="73">
        <v>4800</v>
      </c>
      <c r="W8" s="73">
        <v>110</v>
      </c>
      <c r="X8" s="73">
        <v>75</v>
      </c>
      <c r="Y8" s="73">
        <v>13</v>
      </c>
      <c r="Z8" s="73">
        <v>6</v>
      </c>
      <c r="AA8" s="37">
        <f t="shared" si="0"/>
        <v>29093</v>
      </c>
      <c r="AB8" s="37">
        <f t="shared" si="1"/>
        <v>345</v>
      </c>
      <c r="AC8" s="37">
        <f t="shared" si="2"/>
        <v>160</v>
      </c>
      <c r="AD8" s="37">
        <f t="shared" si="3"/>
        <v>22</v>
      </c>
      <c r="AE8" s="37">
        <f t="shared" si="4"/>
        <v>29</v>
      </c>
      <c r="AF8" s="71">
        <v>2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944</v>
      </c>
      <c r="J9" s="75">
        <v>860</v>
      </c>
      <c r="K9" s="75">
        <v>78</v>
      </c>
      <c r="L9" s="75">
        <v>72</v>
      </c>
      <c r="M9" s="75">
        <v>0</v>
      </c>
      <c r="N9" s="75">
        <v>0</v>
      </c>
      <c r="O9" s="73">
        <v>5393</v>
      </c>
      <c r="P9" s="73">
        <v>0</v>
      </c>
      <c r="Q9" s="73">
        <v>61</v>
      </c>
      <c r="R9" s="73">
        <v>68</v>
      </c>
      <c r="S9" s="73">
        <v>12</v>
      </c>
      <c r="T9" s="73">
        <v>13</v>
      </c>
      <c r="U9" s="73">
        <v>6143</v>
      </c>
      <c r="V9" s="73">
        <v>1969</v>
      </c>
      <c r="W9" s="73">
        <v>133</v>
      </c>
      <c r="X9" s="73">
        <v>84</v>
      </c>
      <c r="Y9" s="73">
        <v>0</v>
      </c>
      <c r="Z9" s="73">
        <v>3</v>
      </c>
      <c r="AA9" s="37">
        <f t="shared" si="0"/>
        <v>15309</v>
      </c>
      <c r="AB9" s="37">
        <f t="shared" si="1"/>
        <v>272</v>
      </c>
      <c r="AC9" s="37">
        <f t="shared" si="2"/>
        <v>224</v>
      </c>
      <c r="AD9" s="37">
        <f t="shared" si="3"/>
        <v>12</v>
      </c>
      <c r="AE9" s="37">
        <f t="shared" si="4"/>
        <v>16</v>
      </c>
      <c r="AF9" s="71">
        <v>3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4329</v>
      </c>
      <c r="J10" s="75">
        <v>1409</v>
      </c>
      <c r="K10" s="75">
        <v>98</v>
      </c>
      <c r="L10" s="75">
        <v>91</v>
      </c>
      <c r="M10" s="75">
        <v>0</v>
      </c>
      <c r="N10" s="75">
        <v>0</v>
      </c>
      <c r="O10" s="73">
        <v>2003</v>
      </c>
      <c r="P10" s="73">
        <v>2500</v>
      </c>
      <c r="Q10" s="73">
        <v>108</v>
      </c>
      <c r="R10" s="73">
        <v>94</v>
      </c>
      <c r="S10" s="73">
        <v>0</v>
      </c>
      <c r="T10" s="73">
        <v>12</v>
      </c>
      <c r="U10" s="73">
        <v>3118</v>
      </c>
      <c r="V10" s="73">
        <v>4403</v>
      </c>
      <c r="W10" s="73">
        <v>96</v>
      </c>
      <c r="X10" s="73">
        <v>97</v>
      </c>
      <c r="Y10" s="73">
        <v>0</v>
      </c>
      <c r="Z10" s="73">
        <v>15</v>
      </c>
      <c r="AA10" s="37">
        <f t="shared" si="0"/>
        <v>17762</v>
      </c>
      <c r="AB10" s="37">
        <f t="shared" si="1"/>
        <v>302</v>
      </c>
      <c r="AC10" s="37">
        <f t="shared" si="2"/>
        <v>282</v>
      </c>
      <c r="AD10" s="37">
        <f t="shared" si="3"/>
        <v>0</v>
      </c>
      <c r="AE10" s="37">
        <f t="shared" si="4"/>
        <v>27</v>
      </c>
      <c r="AF10" s="71">
        <v>4</v>
      </c>
    </row>
    <row r="11" ht="15" customHeight="1" spans="2:32">
      <c r="B11" s="71">
        <v>5</v>
      </c>
      <c r="C11" s="71">
        <v>4392</v>
      </c>
      <c r="D11" s="75">
        <v>1202</v>
      </c>
      <c r="E11" s="75">
        <v>98</v>
      </c>
      <c r="F11" s="75">
        <v>134</v>
      </c>
      <c r="G11" s="75">
        <v>0</v>
      </c>
      <c r="H11" s="75">
        <v>0</v>
      </c>
      <c r="I11" s="73">
        <v>4360</v>
      </c>
      <c r="J11" s="73">
        <v>1811</v>
      </c>
      <c r="K11" s="73">
        <v>106</v>
      </c>
      <c r="L11" s="73">
        <v>74</v>
      </c>
      <c r="M11" s="73">
        <v>5</v>
      </c>
      <c r="N11" s="73">
        <v>0</v>
      </c>
      <c r="O11" s="75">
        <v>4768</v>
      </c>
      <c r="P11" s="75">
        <v>4022</v>
      </c>
      <c r="Q11" s="75">
        <v>123</v>
      </c>
      <c r="R11" s="75">
        <v>102</v>
      </c>
      <c r="S11" s="75">
        <v>9</v>
      </c>
      <c r="T11" s="75">
        <v>18</v>
      </c>
      <c r="U11" s="74"/>
      <c r="V11" s="74"/>
      <c r="W11" s="74"/>
      <c r="X11" s="74"/>
      <c r="Y11" s="74"/>
      <c r="Z11" s="74"/>
      <c r="AA11" s="37">
        <f t="shared" si="0"/>
        <v>20555</v>
      </c>
      <c r="AB11" s="37">
        <f t="shared" si="1"/>
        <v>327</v>
      </c>
      <c r="AC11" s="37">
        <f t="shared" si="2"/>
        <v>310</v>
      </c>
      <c r="AD11" s="37">
        <f t="shared" si="3"/>
        <v>14</v>
      </c>
      <c r="AE11" s="37">
        <f t="shared" si="4"/>
        <v>18</v>
      </c>
      <c r="AF11" s="71">
        <v>5</v>
      </c>
    </row>
    <row r="12" ht="15" customHeight="1" spans="2:32">
      <c r="B12" s="71">
        <v>6</v>
      </c>
      <c r="C12" s="71">
        <v>0</v>
      </c>
      <c r="D12" s="75">
        <v>6389</v>
      </c>
      <c r="E12" s="75">
        <v>88</v>
      </c>
      <c r="F12" s="75">
        <v>94</v>
      </c>
      <c r="G12" s="75">
        <v>0</v>
      </c>
      <c r="H12" s="75">
        <v>0</v>
      </c>
      <c r="I12" s="73">
        <v>0</v>
      </c>
      <c r="J12" s="73">
        <v>1388</v>
      </c>
      <c r="K12" s="73">
        <v>40</v>
      </c>
      <c r="L12" s="73">
        <v>122</v>
      </c>
      <c r="M12" s="73">
        <v>0</v>
      </c>
      <c r="N12" s="73">
        <v>2</v>
      </c>
      <c r="O12" s="75">
        <v>0</v>
      </c>
      <c r="P12" s="75">
        <v>230</v>
      </c>
      <c r="Q12" s="75">
        <v>74</v>
      </c>
      <c r="R12" s="75">
        <v>145</v>
      </c>
      <c r="S12" s="75">
        <v>9</v>
      </c>
      <c r="T12" s="75">
        <v>0</v>
      </c>
      <c r="U12" s="74"/>
      <c r="V12" s="74"/>
      <c r="W12" s="74"/>
      <c r="X12" s="74"/>
      <c r="Y12" s="74"/>
      <c r="Z12" s="74"/>
      <c r="AA12" s="37">
        <f t="shared" si="0"/>
        <v>8007</v>
      </c>
      <c r="AB12" s="37">
        <f t="shared" si="1"/>
        <v>202</v>
      </c>
      <c r="AC12" s="37">
        <f t="shared" si="2"/>
        <v>361</v>
      </c>
      <c r="AD12" s="37">
        <f t="shared" si="3"/>
        <v>9</v>
      </c>
      <c r="AE12" s="37">
        <f t="shared" si="4"/>
        <v>2</v>
      </c>
      <c r="AF12" s="71">
        <v>6</v>
      </c>
    </row>
    <row r="13" ht="15" customHeight="1" spans="2:32">
      <c r="B13" s="71">
        <v>7</v>
      </c>
      <c r="C13" s="71">
        <v>3255</v>
      </c>
      <c r="D13" s="73">
        <v>401</v>
      </c>
      <c r="E13" s="73">
        <v>71</v>
      </c>
      <c r="F13" s="73">
        <v>153</v>
      </c>
      <c r="G13" s="73">
        <v>11</v>
      </c>
      <c r="H13" s="73">
        <v>20</v>
      </c>
      <c r="I13" s="73">
        <v>4307</v>
      </c>
      <c r="J13" s="73">
        <v>0</v>
      </c>
      <c r="K13" s="73">
        <v>13</v>
      </c>
      <c r="L13" s="73">
        <v>116</v>
      </c>
      <c r="M13" s="73">
        <v>13</v>
      </c>
      <c r="N13" s="73">
        <v>10</v>
      </c>
      <c r="O13" s="74"/>
      <c r="P13" s="74"/>
      <c r="Q13" s="74"/>
      <c r="R13" s="74"/>
      <c r="S13" s="74"/>
      <c r="T13" s="74"/>
      <c r="U13" s="73">
        <v>6870</v>
      </c>
      <c r="V13" s="73">
        <v>408</v>
      </c>
      <c r="W13" s="73">
        <v>93</v>
      </c>
      <c r="X13" s="73">
        <v>77</v>
      </c>
      <c r="Y13" s="73">
        <v>8</v>
      </c>
      <c r="Z13" s="73">
        <v>0</v>
      </c>
      <c r="AA13" s="37">
        <f t="shared" si="0"/>
        <v>15241</v>
      </c>
      <c r="AB13" s="37">
        <f t="shared" si="1"/>
        <v>177</v>
      </c>
      <c r="AC13" s="37">
        <f t="shared" si="2"/>
        <v>346</v>
      </c>
      <c r="AD13" s="37">
        <f t="shared" si="3"/>
        <v>32</v>
      </c>
      <c r="AE13" s="37">
        <f t="shared" si="4"/>
        <v>30</v>
      </c>
      <c r="AF13" s="71">
        <v>7</v>
      </c>
    </row>
    <row r="14" ht="15" customHeight="1" spans="2:32">
      <c r="B14" s="71">
        <v>8</v>
      </c>
      <c r="C14" s="71">
        <v>5074</v>
      </c>
      <c r="D14" s="73">
        <v>0</v>
      </c>
      <c r="E14" s="73">
        <v>48</v>
      </c>
      <c r="F14" s="73">
        <v>61</v>
      </c>
      <c r="G14" s="73">
        <v>12</v>
      </c>
      <c r="H14" s="73">
        <v>1</v>
      </c>
      <c r="I14" s="73">
        <v>4233</v>
      </c>
      <c r="J14" s="73">
        <v>6510</v>
      </c>
      <c r="K14" s="73">
        <v>70</v>
      </c>
      <c r="L14" s="73">
        <v>138</v>
      </c>
      <c r="M14" s="73">
        <v>17</v>
      </c>
      <c r="N14" s="73">
        <v>9</v>
      </c>
      <c r="O14" s="74"/>
      <c r="P14" s="74"/>
      <c r="Q14" s="74"/>
      <c r="R14" s="74"/>
      <c r="S14" s="74"/>
      <c r="T14" s="74"/>
      <c r="U14" s="73">
        <v>5118</v>
      </c>
      <c r="V14" s="73">
        <v>236</v>
      </c>
      <c r="W14" s="73">
        <v>4</v>
      </c>
      <c r="X14" s="73">
        <v>105</v>
      </c>
      <c r="Y14" s="73">
        <v>30</v>
      </c>
      <c r="Z14" s="73">
        <v>24</v>
      </c>
      <c r="AA14" s="37">
        <f t="shared" si="0"/>
        <v>21171</v>
      </c>
      <c r="AB14" s="37">
        <f t="shared" si="1"/>
        <v>122</v>
      </c>
      <c r="AC14" s="37">
        <f t="shared" si="2"/>
        <v>304</v>
      </c>
      <c r="AD14" s="37">
        <f t="shared" si="3"/>
        <v>59</v>
      </c>
      <c r="AE14" s="37">
        <f t="shared" si="4"/>
        <v>34</v>
      </c>
      <c r="AF14" s="71">
        <v>8</v>
      </c>
    </row>
    <row r="15" ht="15" customHeight="1" spans="2:32">
      <c r="B15" s="71">
        <v>9</v>
      </c>
      <c r="C15" s="71">
        <v>5020</v>
      </c>
      <c r="D15" s="73">
        <v>6706</v>
      </c>
      <c r="E15" s="73">
        <v>82</v>
      </c>
      <c r="F15" s="73">
        <v>96</v>
      </c>
      <c r="G15" s="73">
        <v>9</v>
      </c>
      <c r="H15" s="73">
        <v>13</v>
      </c>
      <c r="I15" s="74"/>
      <c r="J15" s="74"/>
      <c r="K15" s="74"/>
      <c r="L15" s="74"/>
      <c r="M15" s="74"/>
      <c r="N15" s="74"/>
      <c r="O15" s="73">
        <v>4500</v>
      </c>
      <c r="P15" s="73">
        <v>5034</v>
      </c>
      <c r="Q15" s="73">
        <v>46</v>
      </c>
      <c r="R15" s="73">
        <v>80</v>
      </c>
      <c r="S15" s="73">
        <v>27</v>
      </c>
      <c r="T15" s="73">
        <v>0</v>
      </c>
      <c r="U15" s="73">
        <v>4505</v>
      </c>
      <c r="V15" s="73">
        <v>3134</v>
      </c>
      <c r="W15" s="73">
        <v>58</v>
      </c>
      <c r="X15" s="73">
        <v>130</v>
      </c>
      <c r="Y15" s="73">
        <v>10</v>
      </c>
      <c r="Z15" s="73">
        <v>19</v>
      </c>
      <c r="AA15" s="37">
        <f t="shared" si="0"/>
        <v>28899</v>
      </c>
      <c r="AB15" s="37">
        <f t="shared" si="1"/>
        <v>186</v>
      </c>
      <c r="AC15" s="37">
        <f t="shared" si="2"/>
        <v>306</v>
      </c>
      <c r="AD15" s="37">
        <f t="shared" si="3"/>
        <v>46</v>
      </c>
      <c r="AE15" s="37">
        <f t="shared" si="4"/>
        <v>32</v>
      </c>
      <c r="AF15" s="71">
        <v>9</v>
      </c>
    </row>
    <row r="16" ht="15" customHeight="1" spans="2:32">
      <c r="B16" s="71">
        <v>10</v>
      </c>
      <c r="C16" s="71">
        <v>4705</v>
      </c>
      <c r="D16" s="73">
        <v>4887</v>
      </c>
      <c r="E16" s="73">
        <v>64</v>
      </c>
      <c r="F16" s="73">
        <v>84</v>
      </c>
      <c r="G16" s="73">
        <v>34</v>
      </c>
      <c r="H16" s="73">
        <v>6</v>
      </c>
      <c r="I16" s="74"/>
      <c r="J16" s="74"/>
      <c r="K16" s="74"/>
      <c r="L16" s="74"/>
      <c r="M16" s="74"/>
      <c r="N16" s="74"/>
      <c r="O16" s="75">
        <v>6218</v>
      </c>
      <c r="P16" s="75">
        <v>7000</v>
      </c>
      <c r="Q16" s="75">
        <v>97</v>
      </c>
      <c r="R16" s="75">
        <v>127</v>
      </c>
      <c r="S16" s="75">
        <v>26</v>
      </c>
      <c r="T16" s="75">
        <v>3</v>
      </c>
      <c r="U16" s="73">
        <v>6282</v>
      </c>
      <c r="V16" s="73">
        <v>4019</v>
      </c>
      <c r="W16" s="73">
        <v>62</v>
      </c>
      <c r="X16" s="73">
        <v>64</v>
      </c>
      <c r="Y16" s="73">
        <v>16</v>
      </c>
      <c r="Z16" s="73">
        <v>14</v>
      </c>
      <c r="AA16" s="37">
        <f t="shared" si="0"/>
        <v>33111</v>
      </c>
      <c r="AB16" s="37">
        <f t="shared" si="1"/>
        <v>223</v>
      </c>
      <c r="AC16" s="37">
        <f t="shared" si="2"/>
        <v>275</v>
      </c>
      <c r="AD16" s="37">
        <f t="shared" si="3"/>
        <v>76</v>
      </c>
      <c r="AE16" s="37">
        <f t="shared" si="4"/>
        <v>23</v>
      </c>
      <c r="AF16" s="71">
        <v>10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4626</v>
      </c>
      <c r="J17" s="75">
        <v>6211</v>
      </c>
      <c r="K17" s="75">
        <v>59</v>
      </c>
      <c r="L17" s="75">
        <v>95</v>
      </c>
      <c r="M17" s="75">
        <v>1</v>
      </c>
      <c r="N17" s="75">
        <v>28</v>
      </c>
      <c r="O17" s="73">
        <v>5705</v>
      </c>
      <c r="P17" s="73">
        <v>5225</v>
      </c>
      <c r="Q17" s="73">
        <v>82</v>
      </c>
      <c r="R17" s="73">
        <v>77</v>
      </c>
      <c r="S17" s="73">
        <v>19</v>
      </c>
      <c r="T17" s="73">
        <v>4</v>
      </c>
      <c r="U17" s="73">
        <v>6703</v>
      </c>
      <c r="V17" s="73">
        <v>2600</v>
      </c>
      <c r="W17" s="73">
        <v>94</v>
      </c>
      <c r="X17" s="73">
        <v>82</v>
      </c>
      <c r="Y17" s="73">
        <v>11</v>
      </c>
      <c r="Z17" s="73">
        <v>13</v>
      </c>
      <c r="AA17" s="37">
        <f t="shared" si="0"/>
        <v>31070</v>
      </c>
      <c r="AB17" s="37">
        <f t="shared" si="1"/>
        <v>235</v>
      </c>
      <c r="AC17" s="37">
        <f t="shared" si="2"/>
        <v>254</v>
      </c>
      <c r="AD17" s="37">
        <f t="shared" si="3"/>
        <v>31</v>
      </c>
      <c r="AE17" s="37">
        <f t="shared" si="4"/>
        <v>45</v>
      </c>
      <c r="AF17" s="71">
        <v>11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7105</v>
      </c>
      <c r="J18" s="75">
        <v>6804</v>
      </c>
      <c r="K18" s="75">
        <v>20</v>
      </c>
      <c r="L18" s="75">
        <v>69</v>
      </c>
      <c r="M18" s="75">
        <v>23</v>
      </c>
      <c r="N18" s="75">
        <v>0</v>
      </c>
      <c r="O18" s="73">
        <v>5485</v>
      </c>
      <c r="P18" s="73">
        <v>5467</v>
      </c>
      <c r="Q18" s="73">
        <v>80</v>
      </c>
      <c r="R18" s="73">
        <v>61</v>
      </c>
      <c r="S18" s="73">
        <v>15</v>
      </c>
      <c r="T18" s="73">
        <v>22</v>
      </c>
      <c r="U18" s="73">
        <v>6327</v>
      </c>
      <c r="V18" s="73">
        <v>4520</v>
      </c>
      <c r="W18" s="73">
        <v>19</v>
      </c>
      <c r="X18" s="73">
        <v>77</v>
      </c>
      <c r="Y18" s="73">
        <v>15</v>
      </c>
      <c r="Z18" s="73">
        <v>13</v>
      </c>
      <c r="AA18" s="37">
        <f t="shared" si="0"/>
        <v>35708</v>
      </c>
      <c r="AB18" s="37">
        <f t="shared" si="1"/>
        <v>119</v>
      </c>
      <c r="AC18" s="37">
        <f t="shared" si="2"/>
        <v>207</v>
      </c>
      <c r="AD18" s="37">
        <f t="shared" si="3"/>
        <v>53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1">
        <v>0</v>
      </c>
      <c r="D19" s="75">
        <v>5920</v>
      </c>
      <c r="E19" s="75">
        <v>24</v>
      </c>
      <c r="F19" s="75">
        <v>99</v>
      </c>
      <c r="G19" s="75">
        <v>20</v>
      </c>
      <c r="H19" s="75">
        <v>0</v>
      </c>
      <c r="I19" s="73">
        <v>0</v>
      </c>
      <c r="J19" s="73">
        <v>6606</v>
      </c>
      <c r="K19" s="73">
        <v>83</v>
      </c>
      <c r="L19" s="73">
        <v>71</v>
      </c>
      <c r="M19" s="73">
        <v>19</v>
      </c>
      <c r="N19" s="73">
        <v>13</v>
      </c>
      <c r="O19" s="75">
        <v>0</v>
      </c>
      <c r="P19" s="75">
        <v>5033</v>
      </c>
      <c r="Q19" s="75">
        <v>63</v>
      </c>
      <c r="R19" s="75">
        <v>130</v>
      </c>
      <c r="S19" s="75">
        <v>7</v>
      </c>
      <c r="T19" s="75">
        <v>17</v>
      </c>
      <c r="U19" s="74"/>
      <c r="V19" s="74"/>
      <c r="W19" s="74"/>
      <c r="X19" s="74"/>
      <c r="Y19" s="74"/>
      <c r="Z19" s="74"/>
      <c r="AA19" s="37">
        <f t="shared" si="0"/>
        <v>17559</v>
      </c>
      <c r="AB19" s="37">
        <f t="shared" si="1"/>
        <v>170</v>
      </c>
      <c r="AC19" s="37">
        <f t="shared" si="2"/>
        <v>300</v>
      </c>
      <c r="AD19" s="37">
        <f t="shared" si="3"/>
        <v>46</v>
      </c>
      <c r="AE19" s="37">
        <f t="shared" si="4"/>
        <v>30</v>
      </c>
      <c r="AF19" s="71">
        <v>13</v>
      </c>
    </row>
    <row r="20" ht="15" customHeight="1" spans="2:32">
      <c r="B20" s="71">
        <v>14</v>
      </c>
      <c r="C20" s="71">
        <v>5828</v>
      </c>
      <c r="D20" s="75">
        <v>5104</v>
      </c>
      <c r="E20" s="75">
        <v>51</v>
      </c>
      <c r="F20" s="75">
        <v>127</v>
      </c>
      <c r="G20" s="75">
        <v>0</v>
      </c>
      <c r="H20" s="75">
        <v>22</v>
      </c>
      <c r="I20" s="73">
        <v>3106</v>
      </c>
      <c r="J20" s="73">
        <v>6403</v>
      </c>
      <c r="K20" s="73">
        <v>98</v>
      </c>
      <c r="L20" s="73">
        <v>88</v>
      </c>
      <c r="M20" s="73">
        <v>39</v>
      </c>
      <c r="N20" s="73">
        <v>0</v>
      </c>
      <c r="O20" s="75">
        <v>3030</v>
      </c>
      <c r="P20" s="75">
        <v>5412</v>
      </c>
      <c r="Q20" s="75">
        <v>63</v>
      </c>
      <c r="R20" s="75">
        <v>118</v>
      </c>
      <c r="S20" s="75">
        <v>6</v>
      </c>
      <c r="T20" s="75">
        <v>15</v>
      </c>
      <c r="U20" s="74"/>
      <c r="V20" s="74"/>
      <c r="W20" s="74"/>
      <c r="X20" s="74"/>
      <c r="Y20" s="74"/>
      <c r="Z20" s="74"/>
      <c r="AA20" s="37">
        <f t="shared" si="0"/>
        <v>28883</v>
      </c>
      <c r="AB20" s="37">
        <f t="shared" si="1"/>
        <v>212</v>
      </c>
      <c r="AC20" s="37">
        <f t="shared" si="2"/>
        <v>333</v>
      </c>
      <c r="AD20" s="37">
        <f t="shared" si="3"/>
        <v>45</v>
      </c>
      <c r="AE20" s="37">
        <f t="shared" si="4"/>
        <v>37</v>
      </c>
      <c r="AF20" s="71">
        <v>14</v>
      </c>
    </row>
    <row r="21" ht="15" customHeight="1" spans="2:32">
      <c r="B21" s="71">
        <v>15</v>
      </c>
      <c r="C21" s="71">
        <v>4288</v>
      </c>
      <c r="D21" s="73">
        <v>0</v>
      </c>
      <c r="E21" s="73">
        <v>71</v>
      </c>
      <c r="F21" s="73">
        <v>107</v>
      </c>
      <c r="G21" s="73">
        <v>9</v>
      </c>
      <c r="H21" s="73">
        <v>15</v>
      </c>
      <c r="I21" s="73">
        <v>4828</v>
      </c>
      <c r="J21" s="73">
        <v>0</v>
      </c>
      <c r="K21" s="73">
        <v>75</v>
      </c>
      <c r="L21" s="73">
        <v>85</v>
      </c>
      <c r="M21" s="73">
        <v>0</v>
      </c>
      <c r="N21" s="73">
        <v>24</v>
      </c>
      <c r="O21" s="74"/>
      <c r="P21" s="74"/>
      <c r="Q21" s="74"/>
      <c r="R21" s="74"/>
      <c r="S21" s="74"/>
      <c r="T21" s="74"/>
      <c r="U21" s="73">
        <v>6605</v>
      </c>
      <c r="V21" s="73">
        <v>1431</v>
      </c>
      <c r="W21" s="73">
        <v>93</v>
      </c>
      <c r="X21" s="73">
        <v>100</v>
      </c>
      <c r="Y21" s="73">
        <v>22</v>
      </c>
      <c r="Z21" s="73">
        <v>0</v>
      </c>
      <c r="AA21" s="37">
        <f t="shared" si="0"/>
        <v>17152</v>
      </c>
      <c r="AB21" s="37">
        <f t="shared" si="1"/>
        <v>239</v>
      </c>
      <c r="AC21" s="37">
        <f t="shared" si="2"/>
        <v>292</v>
      </c>
      <c r="AD21" s="37">
        <f t="shared" si="3"/>
        <v>31</v>
      </c>
      <c r="AE21" s="37">
        <f t="shared" si="4"/>
        <v>39</v>
      </c>
      <c r="AF21" s="71">
        <v>15</v>
      </c>
    </row>
    <row r="22" ht="15" customHeight="1" spans="2:32">
      <c r="B22" s="71">
        <v>16</v>
      </c>
      <c r="C22" s="71">
        <v>5807</v>
      </c>
      <c r="D22" s="73">
        <v>0</v>
      </c>
      <c r="E22" s="73">
        <v>90</v>
      </c>
      <c r="F22" s="73">
        <v>140</v>
      </c>
      <c r="G22" s="73">
        <v>13</v>
      </c>
      <c r="H22" s="73">
        <v>0</v>
      </c>
      <c r="I22" s="73">
        <v>6105</v>
      </c>
      <c r="J22" s="73">
        <v>0</v>
      </c>
      <c r="K22" s="73">
        <v>112</v>
      </c>
      <c r="L22" s="73">
        <v>131</v>
      </c>
      <c r="M22" s="73">
        <v>0</v>
      </c>
      <c r="N22" s="73">
        <v>8</v>
      </c>
      <c r="O22" s="74"/>
      <c r="P22" s="74"/>
      <c r="Q22" s="74"/>
      <c r="R22" s="74"/>
      <c r="S22" s="74"/>
      <c r="T22" s="74"/>
      <c r="U22" s="73">
        <v>4510</v>
      </c>
      <c r="V22" s="73">
        <v>0</v>
      </c>
      <c r="W22" s="73">
        <v>17</v>
      </c>
      <c r="X22" s="73">
        <v>116</v>
      </c>
      <c r="Y22" s="73">
        <v>0</v>
      </c>
      <c r="Z22" s="73">
        <v>27</v>
      </c>
      <c r="AA22" s="37">
        <f t="shared" si="0"/>
        <v>16422</v>
      </c>
      <c r="AB22" s="37">
        <f t="shared" si="1"/>
        <v>219</v>
      </c>
      <c r="AC22" s="37">
        <f t="shared" si="2"/>
        <v>387</v>
      </c>
      <c r="AD22" s="37">
        <f t="shared" si="3"/>
        <v>13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1">
        <v>5824</v>
      </c>
      <c r="D23" s="73">
        <v>0</v>
      </c>
      <c r="E23" s="73">
        <v>74</v>
      </c>
      <c r="F23" s="73">
        <v>85</v>
      </c>
      <c r="G23" s="73">
        <v>9</v>
      </c>
      <c r="H23" s="73">
        <v>9</v>
      </c>
      <c r="I23" s="74"/>
      <c r="J23" s="74"/>
      <c r="K23" s="74"/>
      <c r="L23" s="74"/>
      <c r="M23" s="74"/>
      <c r="N23" s="74"/>
      <c r="O23" s="73">
        <v>6901</v>
      </c>
      <c r="P23" s="73">
        <v>0</v>
      </c>
      <c r="Q23" s="73">
        <v>74</v>
      </c>
      <c r="R23" s="73">
        <v>132</v>
      </c>
      <c r="S23" s="73">
        <v>0</v>
      </c>
      <c r="T23" s="73">
        <v>0</v>
      </c>
      <c r="U23" s="73">
        <v>4702</v>
      </c>
      <c r="V23" s="73">
        <v>0</v>
      </c>
      <c r="W23" s="73">
        <v>51</v>
      </c>
      <c r="X23" s="73">
        <v>147</v>
      </c>
      <c r="Y23" s="73">
        <v>6</v>
      </c>
      <c r="Z23" s="73">
        <v>21</v>
      </c>
      <c r="AA23" s="37">
        <f t="shared" si="0"/>
        <v>17427</v>
      </c>
      <c r="AB23" s="37">
        <f t="shared" si="1"/>
        <v>199</v>
      </c>
      <c r="AC23" s="37">
        <f t="shared" si="2"/>
        <v>364</v>
      </c>
      <c r="AD23" s="37">
        <f t="shared" si="3"/>
        <v>15</v>
      </c>
      <c r="AE23" s="37">
        <f t="shared" si="4"/>
        <v>30</v>
      </c>
      <c r="AF23" s="71">
        <v>17</v>
      </c>
    </row>
    <row r="24" ht="15" customHeight="1" spans="2:32">
      <c r="B24" s="71">
        <v>18</v>
      </c>
      <c r="C24" s="71">
        <v>4302</v>
      </c>
      <c r="D24" s="73">
        <v>6510</v>
      </c>
      <c r="E24" s="73">
        <v>64</v>
      </c>
      <c r="F24" s="73">
        <v>104</v>
      </c>
      <c r="G24" s="73">
        <v>0</v>
      </c>
      <c r="H24" s="73">
        <v>22</v>
      </c>
      <c r="I24" s="74"/>
      <c r="J24" s="74"/>
      <c r="K24" s="74"/>
      <c r="L24" s="74"/>
      <c r="M24" s="74"/>
      <c r="N24" s="74"/>
      <c r="O24" s="75">
        <v>7051</v>
      </c>
      <c r="P24" s="75">
        <v>0</v>
      </c>
      <c r="Q24" s="75">
        <v>101</v>
      </c>
      <c r="R24" s="75">
        <v>108</v>
      </c>
      <c r="S24" s="75">
        <v>7</v>
      </c>
      <c r="T24" s="75">
        <v>0</v>
      </c>
      <c r="U24" s="73">
        <v>4695</v>
      </c>
      <c r="V24" s="73">
        <v>1789</v>
      </c>
      <c r="W24" s="73">
        <v>79</v>
      </c>
      <c r="X24" s="73">
        <v>120</v>
      </c>
      <c r="Y24" s="73">
        <v>0</v>
      </c>
      <c r="Z24" s="73">
        <v>13</v>
      </c>
      <c r="AA24" s="37">
        <f t="shared" si="0"/>
        <v>24347</v>
      </c>
      <c r="AB24" s="37">
        <f t="shared" si="1"/>
        <v>244</v>
      </c>
      <c r="AC24" s="37">
        <f t="shared" si="2"/>
        <v>332</v>
      </c>
      <c r="AD24" s="37">
        <f t="shared" si="3"/>
        <v>7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6102</v>
      </c>
      <c r="J25" s="75">
        <v>7018</v>
      </c>
      <c r="K25" s="75">
        <v>47</v>
      </c>
      <c r="L25" s="75">
        <v>69</v>
      </c>
      <c r="M25" s="75">
        <v>30</v>
      </c>
      <c r="N25" s="75">
        <v>10</v>
      </c>
      <c r="O25" s="73">
        <v>5100</v>
      </c>
      <c r="P25" s="73">
        <v>6666</v>
      </c>
      <c r="Q25" s="73">
        <v>25</v>
      </c>
      <c r="R25" s="73">
        <v>101</v>
      </c>
      <c r="S25" s="73">
        <v>16</v>
      </c>
      <c r="T25" s="73">
        <v>12</v>
      </c>
      <c r="U25" s="73">
        <v>1343</v>
      </c>
      <c r="V25" s="73">
        <v>5821</v>
      </c>
      <c r="W25" s="73">
        <v>48</v>
      </c>
      <c r="X25" s="73">
        <v>90</v>
      </c>
      <c r="Y25" s="73">
        <v>0</v>
      </c>
      <c r="Z25" s="73">
        <v>15</v>
      </c>
      <c r="AA25" s="37">
        <f t="shared" si="0"/>
        <v>32050</v>
      </c>
      <c r="AB25" s="37">
        <f t="shared" si="1"/>
        <v>120</v>
      </c>
      <c r="AC25" s="37">
        <f t="shared" si="2"/>
        <v>260</v>
      </c>
      <c r="AD25" s="37">
        <f t="shared" si="3"/>
        <v>46</v>
      </c>
      <c r="AE25" s="37">
        <f t="shared" si="4"/>
        <v>37</v>
      </c>
      <c r="AF25" s="71">
        <v>19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2720</v>
      </c>
      <c r="J26" s="75">
        <v>7306</v>
      </c>
      <c r="K26" s="75">
        <v>31</v>
      </c>
      <c r="L26" s="75">
        <v>95</v>
      </c>
      <c r="M26" s="75">
        <v>0</v>
      </c>
      <c r="N26" s="75">
        <v>0</v>
      </c>
      <c r="O26" s="73">
        <v>0</v>
      </c>
      <c r="P26" s="73">
        <v>6100</v>
      </c>
      <c r="Q26" s="73">
        <v>90</v>
      </c>
      <c r="R26" s="73">
        <v>101</v>
      </c>
      <c r="S26" s="73">
        <v>0</v>
      </c>
      <c r="T26" s="73">
        <v>0</v>
      </c>
      <c r="U26" s="73">
        <v>0</v>
      </c>
      <c r="V26" s="73">
        <v>6140</v>
      </c>
      <c r="W26" s="73">
        <v>60</v>
      </c>
      <c r="X26" s="73">
        <v>68</v>
      </c>
      <c r="Y26" s="73">
        <v>0</v>
      </c>
      <c r="Z26" s="73">
        <v>0</v>
      </c>
      <c r="AA26" s="37">
        <f t="shared" si="0"/>
        <v>22266</v>
      </c>
      <c r="AB26" s="37">
        <f t="shared" si="1"/>
        <v>181</v>
      </c>
      <c r="AC26" s="37">
        <f t="shared" si="2"/>
        <v>264</v>
      </c>
      <c r="AD26" s="37">
        <f t="shared" si="3"/>
        <v>0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0</v>
      </c>
      <c r="D27" s="75">
        <v>6802</v>
      </c>
      <c r="E27" s="75">
        <v>31</v>
      </c>
      <c r="F27" s="75">
        <v>51</v>
      </c>
      <c r="G27" s="75">
        <v>0</v>
      </c>
      <c r="H27" s="75">
        <v>0</v>
      </c>
      <c r="I27" s="73">
        <v>0</v>
      </c>
      <c r="J27" s="73">
        <v>6156</v>
      </c>
      <c r="K27" s="73">
        <v>60</v>
      </c>
      <c r="L27" s="73">
        <v>85</v>
      </c>
      <c r="M27" s="73">
        <v>0</v>
      </c>
      <c r="N27" s="73">
        <v>15</v>
      </c>
      <c r="O27" s="75">
        <v>0</v>
      </c>
      <c r="P27" s="75">
        <v>7152</v>
      </c>
      <c r="Q27" s="75">
        <v>51</v>
      </c>
      <c r="R27" s="75">
        <v>141</v>
      </c>
      <c r="S27" s="75">
        <v>1</v>
      </c>
      <c r="T27" s="75">
        <v>21</v>
      </c>
      <c r="U27" s="74"/>
      <c r="V27" s="74"/>
      <c r="W27" s="74"/>
      <c r="X27" s="74"/>
      <c r="Y27" s="74"/>
      <c r="Z27" s="74"/>
      <c r="AA27" s="37">
        <f t="shared" si="0"/>
        <v>20110</v>
      </c>
      <c r="AB27" s="37">
        <f t="shared" si="1"/>
        <v>142</v>
      </c>
      <c r="AC27" s="37">
        <f t="shared" si="2"/>
        <v>277</v>
      </c>
      <c r="AD27" s="37">
        <f t="shared" si="3"/>
        <v>1</v>
      </c>
      <c r="AE27" s="37">
        <f t="shared" si="4"/>
        <v>36</v>
      </c>
      <c r="AF27" s="71">
        <v>21</v>
      </c>
    </row>
    <row r="28" ht="15" customHeight="1" spans="2:32">
      <c r="B28" s="71">
        <v>22</v>
      </c>
      <c r="C28" s="71">
        <v>3041</v>
      </c>
      <c r="D28" s="75">
        <v>6041</v>
      </c>
      <c r="E28" s="75">
        <v>79</v>
      </c>
      <c r="F28" s="75">
        <v>83</v>
      </c>
      <c r="G28" s="75">
        <v>0</v>
      </c>
      <c r="H28" s="75">
        <v>7</v>
      </c>
      <c r="I28" s="73">
        <v>5238</v>
      </c>
      <c r="J28" s="73">
        <v>2210</v>
      </c>
      <c r="K28" s="73">
        <v>105</v>
      </c>
      <c r="L28" s="73">
        <v>70</v>
      </c>
      <c r="M28" s="73">
        <v>0</v>
      </c>
      <c r="N28" s="73">
        <v>19</v>
      </c>
      <c r="O28" s="75">
        <v>5519</v>
      </c>
      <c r="P28" s="75">
        <v>1104</v>
      </c>
      <c r="Q28" s="75">
        <v>98</v>
      </c>
      <c r="R28" s="75">
        <v>116</v>
      </c>
      <c r="S28" s="75">
        <v>0</v>
      </c>
      <c r="T28" s="75">
        <v>11</v>
      </c>
      <c r="U28" s="74"/>
      <c r="V28" s="74"/>
      <c r="W28" s="74"/>
      <c r="X28" s="74"/>
      <c r="Y28" s="74"/>
      <c r="Z28" s="74"/>
      <c r="AA28" s="37">
        <f t="shared" si="0"/>
        <v>23153</v>
      </c>
      <c r="AB28" s="37">
        <f t="shared" si="1"/>
        <v>282</v>
      </c>
      <c r="AC28" s="37">
        <f t="shared" si="2"/>
        <v>269</v>
      </c>
      <c r="AD28" s="37">
        <f t="shared" si="3"/>
        <v>0</v>
      </c>
      <c r="AE28" s="37">
        <f t="shared" si="4"/>
        <v>37</v>
      </c>
      <c r="AF28" s="71">
        <v>22</v>
      </c>
    </row>
    <row r="29" ht="15" customHeight="1" spans="2:32">
      <c r="B29" s="71">
        <v>23</v>
      </c>
      <c r="C29" s="71">
        <v>4609</v>
      </c>
      <c r="D29" s="73">
        <v>5603</v>
      </c>
      <c r="E29" s="73">
        <v>93</v>
      </c>
      <c r="F29" s="73">
        <v>80</v>
      </c>
      <c r="G29" s="73">
        <v>0</v>
      </c>
      <c r="H29" s="73">
        <v>0</v>
      </c>
      <c r="I29" s="73">
        <v>4705</v>
      </c>
      <c r="J29" s="73">
        <v>5705</v>
      </c>
      <c r="K29" s="73">
        <v>90</v>
      </c>
      <c r="L29" s="73">
        <v>120</v>
      </c>
      <c r="M29" s="73">
        <v>0</v>
      </c>
      <c r="N29" s="73">
        <v>5</v>
      </c>
      <c r="O29" s="74"/>
      <c r="P29" s="74"/>
      <c r="Q29" s="74"/>
      <c r="R29" s="74"/>
      <c r="S29" s="74"/>
      <c r="T29" s="74"/>
      <c r="U29" s="73">
        <v>6008</v>
      </c>
      <c r="V29" s="73">
        <v>6348</v>
      </c>
      <c r="W29" s="73">
        <v>104</v>
      </c>
      <c r="X29" s="73">
        <v>67</v>
      </c>
      <c r="Y29" s="73">
        <v>0</v>
      </c>
      <c r="Z29" s="73">
        <v>12</v>
      </c>
      <c r="AA29" s="37">
        <f t="shared" si="0"/>
        <v>32978</v>
      </c>
      <c r="AB29" s="37">
        <f t="shared" si="1"/>
        <v>287</v>
      </c>
      <c r="AC29" s="37">
        <f t="shared" si="2"/>
        <v>267</v>
      </c>
      <c r="AD29" s="37">
        <f t="shared" si="3"/>
        <v>0</v>
      </c>
      <c r="AE29" s="37">
        <f t="shared" si="4"/>
        <v>17</v>
      </c>
      <c r="AF29" s="71">
        <v>23</v>
      </c>
    </row>
    <row r="30" ht="15" customHeight="1" spans="2:32">
      <c r="B30" s="71">
        <v>24</v>
      </c>
      <c r="C30" s="71">
        <v>2904</v>
      </c>
      <c r="D30" s="73">
        <v>3764</v>
      </c>
      <c r="E30" s="73">
        <v>84</v>
      </c>
      <c r="F30" s="73">
        <v>95</v>
      </c>
      <c r="G30" s="73">
        <v>0</v>
      </c>
      <c r="H30" s="73">
        <v>0</v>
      </c>
      <c r="I30" s="73">
        <v>5702</v>
      </c>
      <c r="J30" s="73">
        <v>0</v>
      </c>
      <c r="K30" s="73">
        <v>114</v>
      </c>
      <c r="L30" s="73">
        <v>121</v>
      </c>
      <c r="M30" s="73">
        <v>1</v>
      </c>
      <c r="N30" s="73">
        <v>0</v>
      </c>
      <c r="O30" s="74"/>
      <c r="P30" s="74"/>
      <c r="Q30" s="74"/>
      <c r="R30" s="74"/>
      <c r="S30" s="74"/>
      <c r="T30" s="74"/>
      <c r="U30" s="73">
        <v>4877</v>
      </c>
      <c r="V30" s="73">
        <v>5400</v>
      </c>
      <c r="W30" s="73">
        <v>84</v>
      </c>
      <c r="X30" s="73">
        <v>91</v>
      </c>
      <c r="Y30" s="73">
        <v>0</v>
      </c>
      <c r="Z30" s="73">
        <v>0</v>
      </c>
      <c r="AA30" s="37">
        <f t="shared" si="0"/>
        <v>22647</v>
      </c>
      <c r="AB30" s="37">
        <f t="shared" si="1"/>
        <v>282</v>
      </c>
      <c r="AC30" s="37">
        <f t="shared" si="2"/>
        <v>307</v>
      </c>
      <c r="AD30" s="37">
        <f t="shared" si="3"/>
        <v>1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1">
        <v>4640</v>
      </c>
      <c r="D31" s="73">
        <v>0</v>
      </c>
      <c r="E31" s="73">
        <v>73</v>
      </c>
      <c r="F31" s="73">
        <v>146</v>
      </c>
      <c r="G31" s="73">
        <v>0</v>
      </c>
      <c r="H31" s="73">
        <v>0</v>
      </c>
      <c r="I31" s="74"/>
      <c r="J31" s="74"/>
      <c r="K31" s="74"/>
      <c r="L31" s="74"/>
      <c r="M31" s="74"/>
      <c r="N31" s="74"/>
      <c r="O31" s="73">
        <v>6346</v>
      </c>
      <c r="P31" s="73">
        <v>0</v>
      </c>
      <c r="Q31" s="73">
        <v>90</v>
      </c>
      <c r="R31" s="73">
        <v>119</v>
      </c>
      <c r="S31" s="73">
        <v>0</v>
      </c>
      <c r="T31" s="73">
        <v>0</v>
      </c>
      <c r="U31" s="73">
        <v>6504</v>
      </c>
      <c r="V31" s="73">
        <v>0</v>
      </c>
      <c r="W31" s="73">
        <v>61</v>
      </c>
      <c r="X31" s="73">
        <v>65</v>
      </c>
      <c r="Y31" s="73">
        <v>1</v>
      </c>
      <c r="Z31" s="73">
        <v>0</v>
      </c>
      <c r="AA31" s="37">
        <f t="shared" si="0"/>
        <v>17490</v>
      </c>
      <c r="AB31" s="37">
        <f t="shared" si="1"/>
        <v>224</v>
      </c>
      <c r="AC31" s="37">
        <f t="shared" si="2"/>
        <v>330</v>
      </c>
      <c r="AD31" s="37">
        <f t="shared" si="3"/>
        <v>1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6203</v>
      </c>
      <c r="D32" s="73">
        <v>4206</v>
      </c>
      <c r="E32" s="73">
        <v>111</v>
      </c>
      <c r="F32" s="73">
        <v>144</v>
      </c>
      <c r="G32" s="73">
        <v>6</v>
      </c>
      <c r="H32" s="73">
        <v>0</v>
      </c>
      <c r="I32" s="74"/>
      <c r="J32" s="74"/>
      <c r="K32" s="74"/>
      <c r="L32" s="74"/>
      <c r="M32" s="74"/>
      <c r="N32" s="74"/>
      <c r="O32" s="75">
        <v>6134</v>
      </c>
      <c r="P32" s="75">
        <v>5116</v>
      </c>
      <c r="Q32" s="75">
        <v>130</v>
      </c>
      <c r="R32" s="75">
        <v>103</v>
      </c>
      <c r="S32" s="75">
        <v>0</v>
      </c>
      <c r="T32" s="75">
        <v>0</v>
      </c>
      <c r="U32" s="73">
        <v>6004</v>
      </c>
      <c r="V32" s="73">
        <v>0</v>
      </c>
      <c r="W32" s="73">
        <v>117</v>
      </c>
      <c r="X32" s="73">
        <v>75</v>
      </c>
      <c r="Y32" s="73">
        <v>0</v>
      </c>
      <c r="Z32" s="73">
        <v>0</v>
      </c>
      <c r="AA32" s="37">
        <f t="shared" si="0"/>
        <v>27663</v>
      </c>
      <c r="AB32" s="37">
        <f t="shared" si="1"/>
        <v>358</v>
      </c>
      <c r="AC32" s="37">
        <f t="shared" si="2"/>
        <v>322</v>
      </c>
      <c r="AD32" s="37">
        <f t="shared" si="3"/>
        <v>6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5594</v>
      </c>
      <c r="J33" s="75">
        <v>6074</v>
      </c>
      <c r="K33" s="75">
        <v>122</v>
      </c>
      <c r="L33" s="75">
        <v>126</v>
      </c>
      <c r="M33" s="75">
        <v>3</v>
      </c>
      <c r="N33" s="75">
        <v>0</v>
      </c>
      <c r="O33" s="73">
        <v>4585</v>
      </c>
      <c r="P33" s="73">
        <v>5502</v>
      </c>
      <c r="Q33" s="73">
        <v>87</v>
      </c>
      <c r="R33" s="73">
        <v>105</v>
      </c>
      <c r="S33" s="73">
        <v>16</v>
      </c>
      <c r="T33" s="73">
        <v>0</v>
      </c>
      <c r="U33" s="73">
        <v>3167</v>
      </c>
      <c r="V33" s="73">
        <v>6353</v>
      </c>
      <c r="W33" s="73">
        <v>102</v>
      </c>
      <c r="X33" s="73">
        <v>124</v>
      </c>
      <c r="Y33" s="73">
        <v>0</v>
      </c>
      <c r="Z33" s="73">
        <v>1</v>
      </c>
      <c r="AA33" s="37">
        <f t="shared" si="0"/>
        <v>31275</v>
      </c>
      <c r="AB33" s="37">
        <f t="shared" si="1"/>
        <v>311</v>
      </c>
      <c r="AC33" s="37">
        <f t="shared" si="2"/>
        <v>355</v>
      </c>
      <c r="AD33" s="37">
        <f t="shared" si="3"/>
        <v>19</v>
      </c>
      <c r="AE33" s="37">
        <f t="shared" si="4"/>
        <v>1</v>
      </c>
      <c r="AF33" s="71">
        <v>27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1212</v>
      </c>
      <c r="J34" s="75">
        <v>6525</v>
      </c>
      <c r="K34" s="75">
        <v>115</v>
      </c>
      <c r="L34" s="75">
        <v>110</v>
      </c>
      <c r="M34" s="75">
        <v>14</v>
      </c>
      <c r="N34" s="75">
        <v>0</v>
      </c>
      <c r="O34" s="73">
        <v>0</v>
      </c>
      <c r="P34" s="73">
        <v>5701</v>
      </c>
      <c r="Q34" s="73">
        <v>51</v>
      </c>
      <c r="R34" s="73">
        <v>83</v>
      </c>
      <c r="S34" s="73">
        <v>30</v>
      </c>
      <c r="T34" s="73">
        <v>0</v>
      </c>
      <c r="U34" s="73">
        <v>0</v>
      </c>
      <c r="V34" s="73">
        <v>7018</v>
      </c>
      <c r="W34" s="73">
        <v>68</v>
      </c>
      <c r="X34" s="73">
        <v>120</v>
      </c>
      <c r="Y34" s="73">
        <v>7</v>
      </c>
      <c r="Z34" s="73">
        <v>0</v>
      </c>
      <c r="AA34" s="37">
        <f t="shared" si="0"/>
        <v>20456</v>
      </c>
      <c r="AB34" s="37">
        <f t="shared" si="1"/>
        <v>234</v>
      </c>
      <c r="AC34" s="37">
        <f t="shared" si="2"/>
        <v>313</v>
      </c>
      <c r="AD34" s="37">
        <f t="shared" si="3"/>
        <v>51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0</v>
      </c>
      <c r="D35" s="75">
        <v>6503</v>
      </c>
      <c r="E35" s="75">
        <v>52</v>
      </c>
      <c r="F35" s="75">
        <v>115</v>
      </c>
      <c r="G35" s="75">
        <v>26</v>
      </c>
      <c r="H35" s="75">
        <v>0</v>
      </c>
      <c r="I35" s="73">
        <v>0</v>
      </c>
      <c r="J35" s="73">
        <v>7003</v>
      </c>
      <c r="K35" s="73">
        <v>129</v>
      </c>
      <c r="L35" s="73">
        <v>105</v>
      </c>
      <c r="M35" s="73">
        <v>23</v>
      </c>
      <c r="N35" s="73">
        <v>1</v>
      </c>
      <c r="O35" s="75">
        <v>0</v>
      </c>
      <c r="P35" s="75">
        <v>6677</v>
      </c>
      <c r="Q35" s="75">
        <v>118</v>
      </c>
      <c r="R35" s="75">
        <v>138</v>
      </c>
      <c r="S35" s="75">
        <v>21</v>
      </c>
      <c r="T35" s="75">
        <v>0</v>
      </c>
      <c r="U35" s="74"/>
      <c r="V35" s="74"/>
      <c r="W35" s="74"/>
      <c r="X35" s="74"/>
      <c r="Y35" s="74"/>
      <c r="Z35" s="74"/>
      <c r="AA35" s="37">
        <f t="shared" si="0"/>
        <v>20183</v>
      </c>
      <c r="AB35" s="37">
        <f t="shared" si="1"/>
        <v>299</v>
      </c>
      <c r="AC35" s="37">
        <f t="shared" si="2"/>
        <v>358</v>
      </c>
      <c r="AD35" s="37">
        <f t="shared" si="3"/>
        <v>70</v>
      </c>
      <c r="AE35" s="37">
        <f t="shared" si="4"/>
        <v>1</v>
      </c>
      <c r="AF35" s="71">
        <v>29</v>
      </c>
    </row>
    <row r="36" ht="15" customHeight="1" spans="2:32">
      <c r="B36" s="71">
        <v>30</v>
      </c>
      <c r="C36" s="71">
        <v>4010</v>
      </c>
      <c r="D36" s="75">
        <v>5435</v>
      </c>
      <c r="E36" s="75">
        <v>99</v>
      </c>
      <c r="F36" s="75">
        <v>133</v>
      </c>
      <c r="G36" s="75">
        <v>0</v>
      </c>
      <c r="H36" s="75">
        <v>0</v>
      </c>
      <c r="I36" s="73">
        <v>4305</v>
      </c>
      <c r="J36" s="73">
        <v>5067</v>
      </c>
      <c r="K36" s="73">
        <v>120</v>
      </c>
      <c r="L36" s="73">
        <v>112</v>
      </c>
      <c r="M36" s="73">
        <v>0</v>
      </c>
      <c r="N36" s="73">
        <v>0</v>
      </c>
      <c r="O36" s="75">
        <v>3104</v>
      </c>
      <c r="P36" s="75">
        <v>6168</v>
      </c>
      <c r="Q36" s="75">
        <v>123</v>
      </c>
      <c r="R36" s="75">
        <v>121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28089</v>
      </c>
      <c r="AB36" s="37">
        <f t="shared" si="1"/>
        <v>342</v>
      </c>
      <c r="AC36" s="37">
        <f t="shared" si="2"/>
        <v>366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0</v>
      </c>
      <c r="D37" s="73">
        <v>5103</v>
      </c>
      <c r="E37" s="73">
        <v>102</v>
      </c>
      <c r="F37" s="73">
        <v>115</v>
      </c>
      <c r="G37" s="73">
        <v>6</v>
      </c>
      <c r="H37" s="73">
        <v>0</v>
      </c>
      <c r="I37" s="73">
        <v>3005</v>
      </c>
      <c r="J37" s="73">
        <v>4804</v>
      </c>
      <c r="K37" s="73">
        <v>131</v>
      </c>
      <c r="L37" s="73">
        <v>131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4014</v>
      </c>
      <c r="V37" s="73">
        <v>5066</v>
      </c>
      <c r="W37" s="73">
        <v>106</v>
      </c>
      <c r="X37" s="73">
        <v>99</v>
      </c>
      <c r="Y37" s="73">
        <v>0</v>
      </c>
      <c r="Z37" s="73">
        <v>0</v>
      </c>
      <c r="AA37" s="37">
        <f t="shared" si="0"/>
        <v>21992</v>
      </c>
      <c r="AB37" s="37">
        <f t="shared" si="1"/>
        <v>339</v>
      </c>
      <c r="AC37" s="37">
        <f t="shared" si="2"/>
        <v>345</v>
      </c>
      <c r="AD37" s="37">
        <f t="shared" si="3"/>
        <v>6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83019</v>
      </c>
      <c r="D38" s="35">
        <f t="shared" si="5"/>
        <v>90434</v>
      </c>
      <c r="E38" s="35">
        <f t="shared" si="5"/>
        <v>1760</v>
      </c>
      <c r="F38" s="35">
        <f t="shared" si="5"/>
        <v>2384</v>
      </c>
      <c r="G38" s="35">
        <f t="shared" si="5"/>
        <v>191</v>
      </c>
      <c r="H38" s="35">
        <f t="shared" si="5"/>
        <v>147</v>
      </c>
      <c r="I38" s="35">
        <f t="shared" si="5"/>
        <v>82526</v>
      </c>
      <c r="J38" s="35">
        <f t="shared" si="5"/>
        <v>95870</v>
      </c>
      <c r="K38" s="35">
        <f t="shared" si="5"/>
        <v>1916</v>
      </c>
      <c r="L38" s="35">
        <f t="shared" si="5"/>
        <v>2296</v>
      </c>
      <c r="M38" s="35">
        <f t="shared" si="5"/>
        <v>188</v>
      </c>
      <c r="N38" s="35">
        <f t="shared" si="5"/>
        <v>144</v>
      </c>
      <c r="O38" s="35">
        <f t="shared" si="5"/>
        <v>91263</v>
      </c>
      <c r="P38" s="35">
        <f t="shared" si="5"/>
        <v>102463</v>
      </c>
      <c r="Q38" s="35">
        <f t="shared" si="5"/>
        <v>2084</v>
      </c>
      <c r="R38" s="35">
        <f t="shared" si="5"/>
        <v>2508</v>
      </c>
      <c r="S38" s="35">
        <f t="shared" si="5"/>
        <v>226</v>
      </c>
      <c r="T38" s="35">
        <f t="shared" si="5"/>
        <v>161</v>
      </c>
      <c r="U38" s="35">
        <f t="shared" si="5"/>
        <v>106666</v>
      </c>
      <c r="V38" s="35">
        <f t="shared" si="5"/>
        <v>74523</v>
      </c>
      <c r="W38" s="35">
        <f t="shared" si="5"/>
        <v>1773</v>
      </c>
      <c r="X38" s="35">
        <f t="shared" si="5"/>
        <v>2139</v>
      </c>
      <c r="Y38" s="35">
        <f t="shared" si="5"/>
        <v>162</v>
      </c>
      <c r="Z38" s="35">
        <f t="shared" si="5"/>
        <v>209</v>
      </c>
      <c r="AA38" s="35">
        <f t="shared" si="5"/>
        <v>726764</v>
      </c>
      <c r="AB38" s="35">
        <f t="shared" si="5"/>
        <v>7533</v>
      </c>
      <c r="AC38" s="35">
        <f t="shared" si="5"/>
        <v>9327</v>
      </c>
      <c r="AD38" s="35">
        <f t="shared" si="5"/>
        <v>767</v>
      </c>
      <c r="AE38" s="35">
        <f t="shared" si="5"/>
        <v>661</v>
      </c>
      <c r="AF38" s="53" t="s">
        <v>17</v>
      </c>
    </row>
    <row r="39" ht="15" customHeight="1" spans="2:32">
      <c r="B39" s="65" t="s">
        <v>18</v>
      </c>
      <c r="C39" s="38">
        <f>C38/23</f>
        <v>3609.52173913043</v>
      </c>
      <c r="D39" s="38">
        <f t="shared" ref="D39:N39" si="6">D38/23</f>
        <v>3931.91304347826</v>
      </c>
      <c r="E39" s="38">
        <f t="shared" si="6"/>
        <v>76.5217391304348</v>
      </c>
      <c r="F39" s="38">
        <f t="shared" si="6"/>
        <v>103.652173913043</v>
      </c>
      <c r="G39" s="38">
        <f t="shared" si="6"/>
        <v>8.30434782608696</v>
      </c>
      <c r="H39" s="38">
        <f t="shared" si="6"/>
        <v>6.39130434782609</v>
      </c>
      <c r="I39" s="38">
        <f t="shared" si="6"/>
        <v>3588.08695652174</v>
      </c>
      <c r="J39" s="38">
        <f t="shared" si="6"/>
        <v>4168.26086956522</v>
      </c>
      <c r="K39" s="38">
        <f t="shared" si="6"/>
        <v>83.304347826087</v>
      </c>
      <c r="L39" s="38">
        <f t="shared" si="6"/>
        <v>99.8260869565217</v>
      </c>
      <c r="M39" s="38">
        <f t="shared" si="6"/>
        <v>8.17391304347826</v>
      </c>
      <c r="N39" s="38">
        <f t="shared" si="6"/>
        <v>6.26086956521739</v>
      </c>
      <c r="O39" s="38">
        <f t="shared" ref="O39:T39" si="7">O38/24</f>
        <v>3802.625</v>
      </c>
      <c r="P39" s="38">
        <f t="shared" si="7"/>
        <v>4269.29166666667</v>
      </c>
      <c r="Q39" s="38">
        <f t="shared" si="7"/>
        <v>86.8333333333333</v>
      </c>
      <c r="R39" s="38">
        <f t="shared" si="7"/>
        <v>104.5</v>
      </c>
      <c r="S39" s="38">
        <f t="shared" si="7"/>
        <v>9.41666666666667</v>
      </c>
      <c r="T39" s="38">
        <f t="shared" si="7"/>
        <v>6.70833333333333</v>
      </c>
      <c r="U39" s="38">
        <f t="shared" ref="U39:Z39" si="8">U38/23</f>
        <v>4637.65217391304</v>
      </c>
      <c r="V39" s="38">
        <f t="shared" si="8"/>
        <v>3240.13043478261</v>
      </c>
      <c r="W39" s="38">
        <f t="shared" si="8"/>
        <v>77.0869565217391</v>
      </c>
      <c r="X39" s="38">
        <f t="shared" si="8"/>
        <v>93</v>
      </c>
      <c r="Y39" s="38">
        <f t="shared" si="8"/>
        <v>7.04347826086957</v>
      </c>
      <c r="Z39" s="38">
        <f t="shared" si="8"/>
        <v>9.08695652173913</v>
      </c>
      <c r="AA39" s="38">
        <f>AA38/31</f>
        <v>23444</v>
      </c>
      <c r="AB39" s="38">
        <f>AB38/31</f>
        <v>243</v>
      </c>
      <c r="AC39" s="38">
        <f>AC38/31</f>
        <v>300.870967741935</v>
      </c>
      <c r="AD39" s="38">
        <f>AD38/31</f>
        <v>24.741935483871</v>
      </c>
      <c r="AE39" s="38">
        <f>AE38/31</f>
        <v>21.3225806451613</v>
      </c>
      <c r="AF39" s="60" t="s">
        <v>18</v>
      </c>
    </row>
    <row r="40" s="84" customFormat="1" ht="14.25" customHeight="1" spans="2:22">
      <c r="B40" s="60"/>
      <c r="C40" s="91">
        <f>C39+D39</f>
        <v>7541.4347826087</v>
      </c>
      <c r="D40" s="91"/>
      <c r="I40" s="91">
        <f>I39+J39</f>
        <v>7756.34782608696</v>
      </c>
      <c r="J40" s="91"/>
      <c r="O40" s="91">
        <f>O39+P39</f>
        <v>8071.91666666667</v>
      </c>
      <c r="P40" s="91"/>
      <c r="U40" s="91">
        <f>U39+V39</f>
        <v>7877.78260869565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21" width="5.62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6903</v>
      </c>
      <c r="J7" s="73">
        <v>0</v>
      </c>
      <c r="K7" s="73">
        <v>87</v>
      </c>
      <c r="L7" s="73">
        <v>91</v>
      </c>
      <c r="M7" s="73">
        <v>0</v>
      </c>
      <c r="N7" s="73">
        <v>21</v>
      </c>
      <c r="O7" s="75">
        <v>3201</v>
      </c>
      <c r="P7" s="75">
        <v>0</v>
      </c>
      <c r="Q7" s="75">
        <v>84</v>
      </c>
      <c r="R7" s="75">
        <v>53</v>
      </c>
      <c r="S7" s="75">
        <v>0</v>
      </c>
      <c r="T7" s="75">
        <v>4</v>
      </c>
      <c r="U7" s="73">
        <v>6410</v>
      </c>
      <c r="V7" s="73">
        <v>1829</v>
      </c>
      <c r="W7" s="73">
        <v>125</v>
      </c>
      <c r="X7" s="73">
        <v>115</v>
      </c>
      <c r="Y7" s="73">
        <v>0</v>
      </c>
      <c r="Z7" s="73">
        <v>10</v>
      </c>
      <c r="AA7" s="37">
        <f t="shared" ref="AA7:AA37" si="0">C7+D7+I7+J7+O7+P7+U7+V7</f>
        <v>18343</v>
      </c>
      <c r="AB7" s="37">
        <f t="shared" ref="AB7:AB37" si="1">E7+K7+Q7+W7</f>
        <v>296</v>
      </c>
      <c r="AC7" s="37">
        <f t="shared" ref="AC7:AC37" si="2">F7+L7+R7+X7</f>
        <v>259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3">
        <v>5560</v>
      </c>
      <c r="J8" s="73">
        <v>6456</v>
      </c>
      <c r="K8" s="73">
        <v>124</v>
      </c>
      <c r="L8" s="73">
        <v>74</v>
      </c>
      <c r="M8" s="73">
        <v>0</v>
      </c>
      <c r="N8" s="73">
        <v>0</v>
      </c>
      <c r="O8" s="75">
        <v>6527</v>
      </c>
      <c r="P8" s="75">
        <v>6002</v>
      </c>
      <c r="Q8" s="75">
        <v>103</v>
      </c>
      <c r="R8" s="75">
        <v>56</v>
      </c>
      <c r="S8" s="75">
        <v>19</v>
      </c>
      <c r="T8" s="75">
        <v>0</v>
      </c>
      <c r="U8" s="73">
        <v>3323</v>
      </c>
      <c r="V8" s="73">
        <v>6411</v>
      </c>
      <c r="W8" s="73">
        <v>126</v>
      </c>
      <c r="X8" s="73">
        <v>144</v>
      </c>
      <c r="Y8" s="73">
        <v>13</v>
      </c>
      <c r="Z8" s="73">
        <v>0</v>
      </c>
      <c r="AA8" s="37">
        <f t="shared" si="0"/>
        <v>34279</v>
      </c>
      <c r="AB8" s="37">
        <f t="shared" si="1"/>
        <v>353</v>
      </c>
      <c r="AC8" s="37">
        <f t="shared" si="2"/>
        <v>274</v>
      </c>
      <c r="AD8" s="37">
        <f t="shared" si="3"/>
        <v>32</v>
      </c>
      <c r="AE8" s="37">
        <f t="shared" si="4"/>
        <v>0</v>
      </c>
      <c r="AF8" s="71">
        <v>2</v>
      </c>
    </row>
    <row r="9" ht="15" customHeight="1" spans="2:32">
      <c r="B9" s="71">
        <v>3</v>
      </c>
      <c r="C9" s="71">
        <v>0</v>
      </c>
      <c r="D9" s="75">
        <v>6636</v>
      </c>
      <c r="E9" s="75">
        <v>107</v>
      </c>
      <c r="F9" s="75">
        <v>103</v>
      </c>
      <c r="G9" s="75">
        <v>10</v>
      </c>
      <c r="H9" s="75">
        <v>25</v>
      </c>
      <c r="I9" s="73">
        <v>0</v>
      </c>
      <c r="J9" s="73">
        <v>1955</v>
      </c>
      <c r="K9" s="73">
        <v>131</v>
      </c>
      <c r="L9" s="73">
        <v>85</v>
      </c>
      <c r="M9" s="73">
        <v>17</v>
      </c>
      <c r="N9" s="73">
        <v>0</v>
      </c>
      <c r="O9" s="75">
        <v>0</v>
      </c>
      <c r="P9" s="75">
        <v>2115</v>
      </c>
      <c r="Q9" s="75">
        <v>97</v>
      </c>
      <c r="R9" s="75">
        <v>105</v>
      </c>
      <c r="S9" s="75">
        <v>20</v>
      </c>
      <c r="T9" s="75">
        <v>10</v>
      </c>
      <c r="U9" s="74"/>
      <c r="V9" s="74"/>
      <c r="W9" s="74"/>
      <c r="X9" s="74"/>
      <c r="Y9" s="74"/>
      <c r="Z9" s="74"/>
      <c r="AA9" s="37">
        <f t="shared" si="0"/>
        <v>10706</v>
      </c>
      <c r="AB9" s="37">
        <f t="shared" si="1"/>
        <v>335</v>
      </c>
      <c r="AC9" s="37">
        <f t="shared" si="2"/>
        <v>293</v>
      </c>
      <c r="AD9" s="37">
        <f t="shared" si="3"/>
        <v>47</v>
      </c>
      <c r="AE9" s="37">
        <f t="shared" si="4"/>
        <v>35</v>
      </c>
      <c r="AF9" s="71">
        <v>3</v>
      </c>
    </row>
    <row r="10" ht="15" customHeight="1" spans="2:32">
      <c r="B10" s="71">
        <v>4</v>
      </c>
      <c r="C10" s="71">
        <v>0</v>
      </c>
      <c r="D10" s="75">
        <v>1114</v>
      </c>
      <c r="E10" s="75">
        <v>62</v>
      </c>
      <c r="F10" s="75">
        <v>71</v>
      </c>
      <c r="G10" s="75">
        <v>9</v>
      </c>
      <c r="H10" s="75">
        <v>0</v>
      </c>
      <c r="I10" s="73">
        <v>0</v>
      </c>
      <c r="J10" s="73">
        <v>5811</v>
      </c>
      <c r="K10" s="73">
        <v>0</v>
      </c>
      <c r="L10" s="73">
        <v>65</v>
      </c>
      <c r="M10" s="73">
        <v>0</v>
      </c>
      <c r="N10" s="73">
        <v>15</v>
      </c>
      <c r="O10" s="75">
        <v>0</v>
      </c>
      <c r="P10" s="75">
        <v>6700</v>
      </c>
      <c r="Q10" s="75">
        <v>85</v>
      </c>
      <c r="R10" s="75">
        <v>93</v>
      </c>
      <c r="S10" s="75">
        <v>21</v>
      </c>
      <c r="T10" s="75">
        <v>20</v>
      </c>
      <c r="U10" s="74"/>
      <c r="V10" s="74"/>
      <c r="W10" s="74"/>
      <c r="X10" s="74"/>
      <c r="Y10" s="74"/>
      <c r="Z10" s="74"/>
      <c r="AA10" s="37">
        <f t="shared" si="0"/>
        <v>13625</v>
      </c>
      <c r="AB10" s="37">
        <f t="shared" si="1"/>
        <v>147</v>
      </c>
      <c r="AC10" s="37">
        <f t="shared" si="2"/>
        <v>229</v>
      </c>
      <c r="AD10" s="37">
        <f t="shared" si="3"/>
        <v>30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4003</v>
      </c>
      <c r="D11" s="73">
        <v>6337</v>
      </c>
      <c r="E11" s="73">
        <v>58</v>
      </c>
      <c r="F11" s="73">
        <v>62</v>
      </c>
      <c r="G11" s="73">
        <v>27</v>
      </c>
      <c r="H11" s="73">
        <v>9</v>
      </c>
      <c r="I11" s="73">
        <v>5204</v>
      </c>
      <c r="J11" s="73">
        <v>5403</v>
      </c>
      <c r="K11" s="73">
        <v>80</v>
      </c>
      <c r="L11" s="73">
        <v>100</v>
      </c>
      <c r="M11" s="73">
        <v>6</v>
      </c>
      <c r="N11" s="73">
        <v>26</v>
      </c>
      <c r="O11" s="74"/>
      <c r="P11" s="74"/>
      <c r="Q11" s="74"/>
      <c r="R11" s="74"/>
      <c r="S11" s="74"/>
      <c r="T11" s="74"/>
      <c r="U11" s="73">
        <v>0</v>
      </c>
      <c r="V11" s="73">
        <v>6314</v>
      </c>
      <c r="W11" s="73">
        <v>75</v>
      </c>
      <c r="X11" s="73">
        <v>67</v>
      </c>
      <c r="Y11" s="73">
        <v>17</v>
      </c>
      <c r="Z11" s="73">
        <v>0</v>
      </c>
      <c r="AA11" s="37">
        <f t="shared" si="0"/>
        <v>27261</v>
      </c>
      <c r="AB11" s="37">
        <f t="shared" si="1"/>
        <v>213</v>
      </c>
      <c r="AC11" s="37">
        <f t="shared" si="2"/>
        <v>229</v>
      </c>
      <c r="AD11" s="37">
        <f t="shared" si="3"/>
        <v>50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3187</v>
      </c>
      <c r="D12" s="73">
        <v>4515</v>
      </c>
      <c r="E12" s="73">
        <v>17</v>
      </c>
      <c r="F12" s="73">
        <v>22</v>
      </c>
      <c r="G12" s="73">
        <v>10</v>
      </c>
      <c r="H12" s="73">
        <v>21</v>
      </c>
      <c r="I12" s="73">
        <v>4400</v>
      </c>
      <c r="J12" s="73">
        <v>5178</v>
      </c>
      <c r="K12" s="73">
        <v>38</v>
      </c>
      <c r="L12" s="73">
        <v>118</v>
      </c>
      <c r="M12" s="73">
        <v>0</v>
      </c>
      <c r="N12" s="73">
        <v>14</v>
      </c>
      <c r="O12" s="74"/>
      <c r="P12" s="74"/>
      <c r="Q12" s="74"/>
      <c r="R12" s="74"/>
      <c r="S12" s="74"/>
      <c r="T12" s="74"/>
      <c r="U12" s="73">
        <v>5386</v>
      </c>
      <c r="V12" s="73">
        <v>6317</v>
      </c>
      <c r="W12" s="73">
        <v>92</v>
      </c>
      <c r="X12" s="73">
        <v>47</v>
      </c>
      <c r="Y12" s="73">
        <v>17</v>
      </c>
      <c r="Z12" s="73">
        <v>0</v>
      </c>
      <c r="AA12" s="37">
        <f t="shared" si="0"/>
        <v>28983</v>
      </c>
      <c r="AB12" s="37">
        <f t="shared" si="1"/>
        <v>147</v>
      </c>
      <c r="AC12" s="37">
        <f t="shared" si="2"/>
        <v>187</v>
      </c>
      <c r="AD12" s="37">
        <f t="shared" si="3"/>
        <v>27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2000</v>
      </c>
      <c r="D13" s="73">
        <v>5704</v>
      </c>
      <c r="E13" s="73">
        <v>36</v>
      </c>
      <c r="F13" s="73">
        <v>108</v>
      </c>
      <c r="G13" s="73">
        <v>0</v>
      </c>
      <c r="H13" s="73">
        <v>10</v>
      </c>
      <c r="I13" s="74"/>
      <c r="J13" s="74"/>
      <c r="K13" s="74"/>
      <c r="L13" s="74"/>
      <c r="M13" s="74"/>
      <c r="N13" s="74"/>
      <c r="O13" s="73">
        <v>5522</v>
      </c>
      <c r="P13" s="73">
        <v>5918</v>
      </c>
      <c r="Q13" s="73">
        <v>2</v>
      </c>
      <c r="R13" s="73">
        <v>63</v>
      </c>
      <c r="S13" s="73">
        <v>0</v>
      </c>
      <c r="T13" s="73">
        <v>22</v>
      </c>
      <c r="U13" s="73">
        <v>4537</v>
      </c>
      <c r="V13" s="73">
        <v>5922</v>
      </c>
      <c r="W13" s="73">
        <v>50</v>
      </c>
      <c r="X13" s="73">
        <v>65</v>
      </c>
      <c r="Y13" s="73">
        <v>0</v>
      </c>
      <c r="Z13" s="73">
        <v>3</v>
      </c>
      <c r="AA13" s="37">
        <f t="shared" si="0"/>
        <v>29603</v>
      </c>
      <c r="AB13" s="37">
        <f t="shared" si="1"/>
        <v>88</v>
      </c>
      <c r="AC13" s="37">
        <f t="shared" si="2"/>
        <v>236</v>
      </c>
      <c r="AD13" s="37">
        <f t="shared" si="3"/>
        <v>0</v>
      </c>
      <c r="AE13" s="37">
        <f t="shared" si="4"/>
        <v>35</v>
      </c>
      <c r="AF13" s="71">
        <v>7</v>
      </c>
    </row>
    <row r="14" ht="15" customHeight="1" spans="2:32">
      <c r="B14" s="71">
        <v>8</v>
      </c>
      <c r="C14" s="71">
        <v>5571</v>
      </c>
      <c r="D14" s="73">
        <v>0</v>
      </c>
      <c r="E14" s="73">
        <v>70</v>
      </c>
      <c r="F14" s="73">
        <v>106</v>
      </c>
      <c r="G14" s="73">
        <v>0</v>
      </c>
      <c r="H14" s="73">
        <v>12</v>
      </c>
      <c r="I14" s="74"/>
      <c r="J14" s="74"/>
      <c r="K14" s="74"/>
      <c r="L14" s="74"/>
      <c r="M14" s="74"/>
      <c r="N14" s="74"/>
      <c r="O14" s="75">
        <v>4581</v>
      </c>
      <c r="P14" s="75">
        <v>3048</v>
      </c>
      <c r="Q14" s="75">
        <v>80</v>
      </c>
      <c r="R14" s="75">
        <v>53</v>
      </c>
      <c r="S14" s="75">
        <v>0</v>
      </c>
      <c r="T14" s="75">
        <v>0</v>
      </c>
      <c r="U14" s="73">
        <v>3750</v>
      </c>
      <c r="V14" s="73">
        <v>1278</v>
      </c>
      <c r="W14" s="73">
        <v>116</v>
      </c>
      <c r="X14" s="73">
        <v>47</v>
      </c>
      <c r="Y14" s="73">
        <v>0</v>
      </c>
      <c r="Z14" s="73">
        <v>23</v>
      </c>
      <c r="AA14" s="37">
        <f t="shared" si="0"/>
        <v>18228</v>
      </c>
      <c r="AB14" s="37">
        <f t="shared" si="1"/>
        <v>266</v>
      </c>
      <c r="AC14" s="37">
        <f t="shared" si="2"/>
        <v>206</v>
      </c>
      <c r="AD14" s="37">
        <f t="shared" si="3"/>
        <v>0</v>
      </c>
      <c r="AE14" s="37">
        <f t="shared" si="4"/>
        <v>35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6106</v>
      </c>
      <c r="J15" s="75">
        <v>0</v>
      </c>
      <c r="K15" s="75">
        <v>41</v>
      </c>
      <c r="L15" s="75">
        <v>62</v>
      </c>
      <c r="M15" s="75">
        <v>0</v>
      </c>
      <c r="N15" s="75">
        <v>0</v>
      </c>
      <c r="O15" s="73">
        <v>4733</v>
      </c>
      <c r="P15" s="73">
        <v>1926</v>
      </c>
      <c r="Q15" s="73">
        <v>46</v>
      </c>
      <c r="R15" s="73">
        <v>42</v>
      </c>
      <c r="S15" s="73">
        <v>0</v>
      </c>
      <c r="T15" s="73">
        <v>15</v>
      </c>
      <c r="U15" s="73">
        <v>4728</v>
      </c>
      <c r="V15" s="73">
        <v>0</v>
      </c>
      <c r="W15" s="73">
        <v>70</v>
      </c>
      <c r="X15" s="73">
        <v>119</v>
      </c>
      <c r="Y15" s="73">
        <v>0</v>
      </c>
      <c r="Z15" s="73">
        <v>16</v>
      </c>
      <c r="AA15" s="37">
        <f t="shared" si="0"/>
        <v>17493</v>
      </c>
      <c r="AB15" s="37">
        <f t="shared" si="1"/>
        <v>157</v>
      </c>
      <c r="AC15" s="37">
        <f t="shared" si="2"/>
        <v>223</v>
      </c>
      <c r="AD15" s="37">
        <f t="shared" si="3"/>
        <v>0</v>
      </c>
      <c r="AE15" s="37">
        <f t="shared" si="4"/>
        <v>31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6554</v>
      </c>
      <c r="J16" s="75">
        <v>0</v>
      </c>
      <c r="K16" s="75">
        <v>79</v>
      </c>
      <c r="L16" s="75">
        <v>79</v>
      </c>
      <c r="M16" s="75">
        <v>0</v>
      </c>
      <c r="N16" s="75">
        <v>4</v>
      </c>
      <c r="O16" s="73">
        <v>6023</v>
      </c>
      <c r="P16" s="73">
        <v>0</v>
      </c>
      <c r="Q16" s="73">
        <v>71</v>
      </c>
      <c r="R16" s="73">
        <v>54</v>
      </c>
      <c r="S16" s="73">
        <v>0</v>
      </c>
      <c r="T16" s="73">
        <v>23</v>
      </c>
      <c r="U16" s="73">
        <v>5352</v>
      </c>
      <c r="V16" s="73">
        <v>3706</v>
      </c>
      <c r="W16" s="73">
        <v>86</v>
      </c>
      <c r="X16" s="73">
        <v>115</v>
      </c>
      <c r="Y16" s="73">
        <v>0</v>
      </c>
      <c r="Z16" s="73">
        <v>8</v>
      </c>
      <c r="AA16" s="37">
        <f t="shared" si="0"/>
        <v>21635</v>
      </c>
      <c r="AB16" s="37">
        <f t="shared" si="1"/>
        <v>236</v>
      </c>
      <c r="AC16" s="37">
        <f t="shared" si="2"/>
        <v>248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4506</v>
      </c>
      <c r="D17" s="75">
        <v>4755</v>
      </c>
      <c r="E17" s="75">
        <v>64</v>
      </c>
      <c r="F17" s="75">
        <v>89</v>
      </c>
      <c r="G17" s="75">
        <v>0</v>
      </c>
      <c r="H17" s="75">
        <v>18</v>
      </c>
      <c r="I17" s="73">
        <v>3017</v>
      </c>
      <c r="J17" s="73">
        <v>6414</v>
      </c>
      <c r="K17" s="73">
        <v>112</v>
      </c>
      <c r="L17" s="73">
        <v>92</v>
      </c>
      <c r="M17" s="73">
        <v>0</v>
      </c>
      <c r="N17" s="73">
        <v>11</v>
      </c>
      <c r="O17" s="75">
        <v>3981</v>
      </c>
      <c r="P17" s="75">
        <v>6004</v>
      </c>
      <c r="Q17" s="75">
        <v>133</v>
      </c>
      <c r="R17" s="75">
        <v>121</v>
      </c>
      <c r="S17" s="75">
        <v>0</v>
      </c>
      <c r="T17" s="75">
        <v>10</v>
      </c>
      <c r="U17" s="74"/>
      <c r="V17" s="74"/>
      <c r="W17" s="74"/>
      <c r="X17" s="74"/>
      <c r="Y17" s="74"/>
      <c r="Z17" s="74"/>
      <c r="AA17" s="37">
        <f t="shared" si="0"/>
        <v>28677</v>
      </c>
      <c r="AB17" s="37">
        <f t="shared" si="1"/>
        <v>309</v>
      </c>
      <c r="AC17" s="37">
        <f t="shared" si="2"/>
        <v>302</v>
      </c>
      <c r="AD17" s="37">
        <f t="shared" si="3"/>
        <v>0</v>
      </c>
      <c r="AE17" s="37">
        <f t="shared" si="4"/>
        <v>39</v>
      </c>
      <c r="AF17" s="71">
        <v>11</v>
      </c>
    </row>
    <row r="18" ht="15" customHeight="1" spans="2:32">
      <c r="B18" s="71">
        <v>12</v>
      </c>
      <c r="C18" s="71">
        <v>0</v>
      </c>
      <c r="D18" s="75">
        <v>5416</v>
      </c>
      <c r="E18" s="75">
        <v>102</v>
      </c>
      <c r="F18" s="75">
        <v>50</v>
      </c>
      <c r="G18" s="75">
        <v>0</v>
      </c>
      <c r="H18" s="75">
        <v>0</v>
      </c>
      <c r="I18" s="73">
        <v>0</v>
      </c>
      <c r="J18" s="73">
        <v>5083</v>
      </c>
      <c r="K18" s="73">
        <v>140</v>
      </c>
      <c r="L18" s="73">
        <v>47</v>
      </c>
      <c r="M18" s="73">
        <v>16</v>
      </c>
      <c r="N18" s="73">
        <v>26</v>
      </c>
      <c r="O18" s="75">
        <v>0</v>
      </c>
      <c r="P18" s="75">
        <v>5102</v>
      </c>
      <c r="Q18" s="75">
        <v>132</v>
      </c>
      <c r="R18" s="75">
        <v>119</v>
      </c>
      <c r="S18" s="75">
        <v>7</v>
      </c>
      <c r="T18" s="75">
        <v>11</v>
      </c>
      <c r="U18" s="74"/>
      <c r="V18" s="74"/>
      <c r="W18" s="74"/>
      <c r="X18" s="74"/>
      <c r="Y18" s="74"/>
      <c r="Z18" s="74"/>
      <c r="AA18" s="37">
        <f t="shared" si="0"/>
        <v>15601</v>
      </c>
      <c r="AB18" s="37">
        <f t="shared" si="1"/>
        <v>374</v>
      </c>
      <c r="AC18" s="37">
        <f t="shared" si="2"/>
        <v>216</v>
      </c>
      <c r="AD18" s="37">
        <f t="shared" si="3"/>
        <v>23</v>
      </c>
      <c r="AE18" s="37">
        <f t="shared" si="4"/>
        <v>37</v>
      </c>
      <c r="AF18" s="71">
        <v>12</v>
      </c>
    </row>
    <row r="19" ht="15" customHeight="1" spans="2:32">
      <c r="B19" s="71">
        <v>13</v>
      </c>
      <c r="C19" s="71">
        <v>5207</v>
      </c>
      <c r="D19" s="73">
        <v>3658</v>
      </c>
      <c r="E19" s="73">
        <v>123</v>
      </c>
      <c r="F19" s="73">
        <v>65</v>
      </c>
      <c r="G19" s="73">
        <v>8</v>
      </c>
      <c r="H19" s="73">
        <v>15</v>
      </c>
      <c r="I19" s="73">
        <v>2110</v>
      </c>
      <c r="J19" s="73">
        <v>4706</v>
      </c>
      <c r="K19" s="73">
        <v>95</v>
      </c>
      <c r="L19" s="73">
        <v>94</v>
      </c>
      <c r="M19" s="73">
        <v>16</v>
      </c>
      <c r="N19" s="73">
        <v>20</v>
      </c>
      <c r="O19" s="74"/>
      <c r="P19" s="74"/>
      <c r="Q19" s="74"/>
      <c r="R19" s="74"/>
      <c r="S19" s="74"/>
      <c r="T19" s="74"/>
      <c r="U19" s="73">
        <v>4108</v>
      </c>
      <c r="V19" s="73">
        <v>6228</v>
      </c>
      <c r="W19" s="73">
        <v>133</v>
      </c>
      <c r="X19" s="73">
        <v>73</v>
      </c>
      <c r="Y19" s="73">
        <v>30</v>
      </c>
      <c r="Z19" s="73">
        <v>0</v>
      </c>
      <c r="AA19" s="37">
        <f t="shared" si="0"/>
        <v>26017</v>
      </c>
      <c r="AB19" s="37">
        <f t="shared" si="1"/>
        <v>351</v>
      </c>
      <c r="AC19" s="37">
        <f t="shared" si="2"/>
        <v>232</v>
      </c>
      <c r="AD19" s="37">
        <f t="shared" si="3"/>
        <v>54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2511</v>
      </c>
      <c r="D20" s="73">
        <v>3802</v>
      </c>
      <c r="E20" s="73">
        <v>103</v>
      </c>
      <c r="F20" s="73">
        <v>59</v>
      </c>
      <c r="G20" s="73">
        <v>6</v>
      </c>
      <c r="H20" s="73">
        <v>16</v>
      </c>
      <c r="I20" s="73">
        <v>4761</v>
      </c>
      <c r="J20" s="73">
        <v>5008</v>
      </c>
      <c r="K20" s="73">
        <v>49</v>
      </c>
      <c r="L20" s="73">
        <v>110</v>
      </c>
      <c r="M20" s="73">
        <v>25</v>
      </c>
      <c r="N20" s="73">
        <v>21</v>
      </c>
      <c r="O20" s="74"/>
      <c r="P20" s="74"/>
      <c r="Q20" s="74"/>
      <c r="R20" s="74"/>
      <c r="S20" s="74"/>
      <c r="T20" s="74"/>
      <c r="U20" s="73">
        <v>4631</v>
      </c>
      <c r="V20" s="73">
        <v>5510</v>
      </c>
      <c r="W20" s="73">
        <v>91</v>
      </c>
      <c r="X20" s="73">
        <v>85</v>
      </c>
      <c r="Y20" s="73">
        <v>25</v>
      </c>
      <c r="Z20" s="73">
        <v>0</v>
      </c>
      <c r="AA20" s="37">
        <f t="shared" si="0"/>
        <v>26223</v>
      </c>
      <c r="AB20" s="37">
        <f t="shared" si="1"/>
        <v>243</v>
      </c>
      <c r="AC20" s="37">
        <f t="shared" si="2"/>
        <v>254</v>
      </c>
      <c r="AD20" s="37">
        <f t="shared" si="3"/>
        <v>56</v>
      </c>
      <c r="AE20" s="37">
        <f t="shared" si="4"/>
        <v>37</v>
      </c>
      <c r="AF20" s="71">
        <v>14</v>
      </c>
    </row>
    <row r="21" ht="15" customHeight="1" spans="2:32">
      <c r="B21" s="71">
        <v>15</v>
      </c>
      <c r="C21" s="71">
        <v>2719</v>
      </c>
      <c r="D21" s="73">
        <v>5833</v>
      </c>
      <c r="E21" s="73">
        <v>79</v>
      </c>
      <c r="F21" s="73">
        <v>80</v>
      </c>
      <c r="G21" s="73">
        <v>29</v>
      </c>
      <c r="H21" s="73">
        <v>23</v>
      </c>
      <c r="I21" s="74"/>
      <c r="J21" s="74"/>
      <c r="K21" s="74"/>
      <c r="L21" s="74"/>
      <c r="M21" s="74"/>
      <c r="N21" s="74"/>
      <c r="O21" s="73">
        <v>4367</v>
      </c>
      <c r="P21" s="73">
        <v>6190</v>
      </c>
      <c r="Q21" s="73">
        <v>62</v>
      </c>
      <c r="R21" s="73">
        <v>109</v>
      </c>
      <c r="S21" s="73">
        <v>0</v>
      </c>
      <c r="T21" s="73">
        <v>35</v>
      </c>
      <c r="U21" s="73">
        <v>3126</v>
      </c>
      <c r="V21" s="73">
        <v>6383</v>
      </c>
      <c r="W21" s="73">
        <v>87</v>
      </c>
      <c r="X21" s="73">
        <v>69</v>
      </c>
      <c r="Y21" s="73">
        <v>23</v>
      </c>
      <c r="Z21" s="73">
        <v>16</v>
      </c>
      <c r="AA21" s="37">
        <f t="shared" si="0"/>
        <v>28618</v>
      </c>
      <c r="AB21" s="37">
        <f t="shared" si="1"/>
        <v>228</v>
      </c>
      <c r="AC21" s="37">
        <f t="shared" si="2"/>
        <v>258</v>
      </c>
      <c r="AD21" s="37">
        <f t="shared" si="3"/>
        <v>52</v>
      </c>
      <c r="AE21" s="37">
        <f t="shared" si="4"/>
        <v>74</v>
      </c>
      <c r="AF21" s="71">
        <v>15</v>
      </c>
    </row>
    <row r="22" ht="15" customHeight="1" spans="2:32">
      <c r="B22" s="71">
        <v>16</v>
      </c>
      <c r="C22" s="71">
        <v>2706</v>
      </c>
      <c r="D22" s="73">
        <v>5016</v>
      </c>
      <c r="E22" s="73">
        <v>75</v>
      </c>
      <c r="F22" s="73">
        <v>84</v>
      </c>
      <c r="G22" s="73">
        <v>5</v>
      </c>
      <c r="H22" s="73">
        <v>6</v>
      </c>
      <c r="I22" s="74"/>
      <c r="J22" s="74"/>
      <c r="K22" s="74"/>
      <c r="L22" s="74"/>
      <c r="M22" s="74"/>
      <c r="N22" s="74"/>
      <c r="O22" s="75">
        <v>5687</v>
      </c>
      <c r="P22" s="75">
        <v>6401</v>
      </c>
      <c r="Q22" s="75">
        <v>123</v>
      </c>
      <c r="R22" s="75">
        <v>94</v>
      </c>
      <c r="S22" s="75">
        <v>4</v>
      </c>
      <c r="T22" s="75">
        <v>1</v>
      </c>
      <c r="U22" s="73">
        <v>0</v>
      </c>
      <c r="V22" s="73">
        <v>5504</v>
      </c>
      <c r="W22" s="73">
        <v>89</v>
      </c>
      <c r="X22" s="73">
        <v>83</v>
      </c>
      <c r="Y22" s="73">
        <v>19</v>
      </c>
      <c r="Z22" s="73">
        <v>17</v>
      </c>
      <c r="AA22" s="37">
        <f t="shared" si="0"/>
        <v>25314</v>
      </c>
      <c r="AB22" s="37">
        <f t="shared" si="1"/>
        <v>287</v>
      </c>
      <c r="AC22" s="37">
        <f t="shared" si="2"/>
        <v>261</v>
      </c>
      <c r="AD22" s="37">
        <f t="shared" si="3"/>
        <v>28</v>
      </c>
      <c r="AE22" s="37">
        <f t="shared" si="4"/>
        <v>24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5905</v>
      </c>
      <c r="J23" s="75">
        <v>2481</v>
      </c>
      <c r="K23" s="75">
        <v>105</v>
      </c>
      <c r="L23" s="75">
        <v>95</v>
      </c>
      <c r="M23" s="75">
        <v>3</v>
      </c>
      <c r="N23" s="75">
        <v>16</v>
      </c>
      <c r="O23" s="73">
        <v>6002</v>
      </c>
      <c r="P23" s="73">
        <v>0</v>
      </c>
      <c r="Q23" s="73">
        <v>130</v>
      </c>
      <c r="R23" s="73">
        <v>110</v>
      </c>
      <c r="S23" s="73">
        <v>30</v>
      </c>
      <c r="T23" s="73">
        <v>18</v>
      </c>
      <c r="U23" s="73">
        <v>7206</v>
      </c>
      <c r="V23" s="73">
        <v>0</v>
      </c>
      <c r="W23" s="73">
        <v>123</v>
      </c>
      <c r="X23" s="73">
        <v>93</v>
      </c>
      <c r="Y23" s="73">
        <v>17</v>
      </c>
      <c r="Z23" s="73">
        <v>17</v>
      </c>
      <c r="AA23" s="37">
        <f t="shared" si="0"/>
        <v>21594</v>
      </c>
      <c r="AB23" s="37">
        <f t="shared" si="1"/>
        <v>358</v>
      </c>
      <c r="AC23" s="37">
        <f t="shared" si="2"/>
        <v>298</v>
      </c>
      <c r="AD23" s="37">
        <f t="shared" si="3"/>
        <v>50</v>
      </c>
      <c r="AE23" s="37">
        <f t="shared" si="4"/>
        <v>51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7314</v>
      </c>
      <c r="J24" s="75">
        <v>0</v>
      </c>
      <c r="K24" s="75">
        <v>128</v>
      </c>
      <c r="L24" s="75">
        <v>56</v>
      </c>
      <c r="M24" s="75">
        <v>0</v>
      </c>
      <c r="N24" s="75">
        <v>18</v>
      </c>
      <c r="O24" s="73">
        <v>5404</v>
      </c>
      <c r="P24" s="73">
        <v>0</v>
      </c>
      <c r="Q24" s="73">
        <v>111</v>
      </c>
      <c r="R24" s="73">
        <v>105</v>
      </c>
      <c r="S24" s="73">
        <v>11</v>
      </c>
      <c r="T24" s="73">
        <v>19</v>
      </c>
      <c r="U24" s="73">
        <v>5408</v>
      </c>
      <c r="V24" s="73">
        <v>0</v>
      </c>
      <c r="W24" s="73">
        <v>88</v>
      </c>
      <c r="X24" s="73">
        <v>80</v>
      </c>
      <c r="Y24" s="73">
        <v>2</v>
      </c>
      <c r="Z24" s="73">
        <v>11</v>
      </c>
      <c r="AA24" s="37">
        <f t="shared" si="0"/>
        <v>18126</v>
      </c>
      <c r="AB24" s="37">
        <f t="shared" si="1"/>
        <v>327</v>
      </c>
      <c r="AC24" s="37">
        <f t="shared" si="2"/>
        <v>241</v>
      </c>
      <c r="AD24" s="37">
        <f t="shared" si="3"/>
        <v>13</v>
      </c>
      <c r="AE24" s="37">
        <f t="shared" si="4"/>
        <v>48</v>
      </c>
      <c r="AF24" s="71">
        <v>18</v>
      </c>
    </row>
    <row r="25" ht="15" customHeight="1" spans="2:32">
      <c r="B25" s="71">
        <v>19</v>
      </c>
      <c r="C25" s="71">
        <v>5400</v>
      </c>
      <c r="D25" s="75">
        <v>0</v>
      </c>
      <c r="E25" s="75">
        <v>91</v>
      </c>
      <c r="F25" s="75">
        <v>84</v>
      </c>
      <c r="G25" s="75">
        <v>10</v>
      </c>
      <c r="H25" s="75">
        <v>0</v>
      </c>
      <c r="I25" s="73">
        <v>3524</v>
      </c>
      <c r="J25" s="73">
        <v>0</v>
      </c>
      <c r="K25" s="73">
        <v>96</v>
      </c>
      <c r="L25" s="73">
        <v>62</v>
      </c>
      <c r="M25" s="73">
        <v>0</v>
      </c>
      <c r="N25" s="73">
        <v>23</v>
      </c>
      <c r="O25" s="75">
        <v>4003</v>
      </c>
      <c r="P25" s="75">
        <v>2694</v>
      </c>
      <c r="Q25" s="75">
        <v>97</v>
      </c>
      <c r="R25" s="75">
        <v>100</v>
      </c>
      <c r="S25" s="75">
        <v>30</v>
      </c>
      <c r="T25" s="75">
        <v>8</v>
      </c>
      <c r="U25" s="74"/>
      <c r="V25" s="74"/>
      <c r="W25" s="74"/>
      <c r="X25" s="74"/>
      <c r="Y25" s="74"/>
      <c r="Z25" s="74"/>
      <c r="AA25" s="37">
        <f t="shared" si="0"/>
        <v>15621</v>
      </c>
      <c r="AB25" s="37">
        <f t="shared" si="1"/>
        <v>284</v>
      </c>
      <c r="AC25" s="37">
        <f t="shared" si="2"/>
        <v>246</v>
      </c>
      <c r="AD25" s="37">
        <f t="shared" si="3"/>
        <v>40</v>
      </c>
      <c r="AE25" s="37">
        <f t="shared" si="4"/>
        <v>31</v>
      </c>
      <c r="AF25" s="71">
        <v>19</v>
      </c>
    </row>
    <row r="26" ht="15" customHeight="1" spans="2:32">
      <c r="B26" s="71">
        <v>20</v>
      </c>
      <c r="C26" s="71">
        <v>849</v>
      </c>
      <c r="D26" s="75">
        <v>5302</v>
      </c>
      <c r="E26" s="75">
        <v>46</v>
      </c>
      <c r="F26" s="75">
        <v>122</v>
      </c>
      <c r="G26" s="75">
        <v>0</v>
      </c>
      <c r="H26" s="75">
        <v>9</v>
      </c>
      <c r="I26" s="73">
        <v>0</v>
      </c>
      <c r="J26" s="73">
        <v>5820</v>
      </c>
      <c r="K26" s="73">
        <v>68</v>
      </c>
      <c r="L26" s="73">
        <v>79</v>
      </c>
      <c r="M26" s="73">
        <v>3</v>
      </c>
      <c r="N26" s="73">
        <v>19</v>
      </c>
      <c r="O26" s="75">
        <v>0</v>
      </c>
      <c r="P26" s="75">
        <v>2288</v>
      </c>
      <c r="Q26" s="75">
        <v>112</v>
      </c>
      <c r="R26" s="75">
        <v>115</v>
      </c>
      <c r="S26" s="75">
        <v>42</v>
      </c>
      <c r="T26" s="75">
        <v>21</v>
      </c>
      <c r="U26" s="74"/>
      <c r="V26" s="74"/>
      <c r="W26" s="74"/>
      <c r="X26" s="74"/>
      <c r="Y26" s="74"/>
      <c r="Z26" s="74"/>
      <c r="AA26" s="37">
        <f t="shared" si="0"/>
        <v>14259</v>
      </c>
      <c r="AB26" s="37">
        <f t="shared" si="1"/>
        <v>226</v>
      </c>
      <c r="AC26" s="37">
        <f t="shared" si="2"/>
        <v>316</v>
      </c>
      <c r="AD26" s="37">
        <f t="shared" si="3"/>
        <v>45</v>
      </c>
      <c r="AE26" s="37">
        <f t="shared" si="4"/>
        <v>49</v>
      </c>
      <c r="AF26" s="71">
        <v>20</v>
      </c>
    </row>
    <row r="27" ht="15" customHeight="1" spans="2:32">
      <c r="B27" s="71">
        <v>21</v>
      </c>
      <c r="C27" s="71">
        <v>5102</v>
      </c>
      <c r="D27" s="73">
        <v>5707</v>
      </c>
      <c r="E27" s="73">
        <v>56</v>
      </c>
      <c r="F27" s="73">
        <v>67</v>
      </c>
      <c r="G27" s="73">
        <v>15</v>
      </c>
      <c r="H27" s="73">
        <v>6</v>
      </c>
      <c r="I27" s="73">
        <v>6004</v>
      </c>
      <c r="J27" s="73">
        <v>6150</v>
      </c>
      <c r="K27" s="73">
        <v>73</v>
      </c>
      <c r="L27" s="73">
        <v>151</v>
      </c>
      <c r="M27" s="73">
        <v>24</v>
      </c>
      <c r="N27" s="73">
        <v>8</v>
      </c>
      <c r="O27" s="74"/>
      <c r="P27" s="74"/>
      <c r="Q27" s="74"/>
      <c r="R27" s="74"/>
      <c r="S27" s="74"/>
      <c r="T27" s="74"/>
      <c r="U27" s="73">
        <v>5807</v>
      </c>
      <c r="V27" s="73">
        <v>6350</v>
      </c>
      <c r="W27" s="73">
        <v>125</v>
      </c>
      <c r="X27" s="73">
        <v>70</v>
      </c>
      <c r="Y27" s="73">
        <v>2</v>
      </c>
      <c r="Z27" s="73">
        <v>25</v>
      </c>
      <c r="AA27" s="37">
        <f t="shared" si="0"/>
        <v>35120</v>
      </c>
      <c r="AB27" s="37">
        <f t="shared" si="1"/>
        <v>254</v>
      </c>
      <c r="AC27" s="37">
        <f t="shared" si="2"/>
        <v>288</v>
      </c>
      <c r="AD27" s="37">
        <f t="shared" si="3"/>
        <v>41</v>
      </c>
      <c r="AE27" s="37">
        <f t="shared" si="4"/>
        <v>39</v>
      </c>
      <c r="AF27" s="71">
        <v>21</v>
      </c>
    </row>
    <row r="28" ht="15" customHeight="1" spans="2:32">
      <c r="B28" s="71">
        <v>22</v>
      </c>
      <c r="C28" s="71">
        <v>1660</v>
      </c>
      <c r="D28" s="73">
        <v>2128</v>
      </c>
      <c r="E28" s="73">
        <v>72</v>
      </c>
      <c r="F28" s="73">
        <v>84</v>
      </c>
      <c r="G28" s="73">
        <v>1</v>
      </c>
      <c r="H28" s="73">
        <v>5</v>
      </c>
      <c r="I28" s="73">
        <v>5234</v>
      </c>
      <c r="J28" s="73">
        <v>5515</v>
      </c>
      <c r="K28" s="73">
        <v>98</v>
      </c>
      <c r="L28" s="73">
        <v>120</v>
      </c>
      <c r="M28" s="73">
        <v>5</v>
      </c>
      <c r="N28" s="73">
        <v>13</v>
      </c>
      <c r="O28" s="74"/>
      <c r="P28" s="74"/>
      <c r="Q28" s="74"/>
      <c r="R28" s="74"/>
      <c r="S28" s="74"/>
      <c r="T28" s="74"/>
      <c r="U28" s="73">
        <v>3756</v>
      </c>
      <c r="V28" s="73">
        <v>2653</v>
      </c>
      <c r="W28" s="73">
        <v>86</v>
      </c>
      <c r="X28" s="73">
        <v>79</v>
      </c>
      <c r="Y28" s="73">
        <v>6</v>
      </c>
      <c r="Z28" s="73">
        <v>6</v>
      </c>
      <c r="AA28" s="37">
        <f t="shared" si="0"/>
        <v>20946</v>
      </c>
      <c r="AB28" s="37">
        <f t="shared" si="1"/>
        <v>256</v>
      </c>
      <c r="AC28" s="37">
        <f t="shared" si="2"/>
        <v>283</v>
      </c>
      <c r="AD28" s="37">
        <f t="shared" si="3"/>
        <v>12</v>
      </c>
      <c r="AE28" s="37">
        <f t="shared" si="4"/>
        <v>24</v>
      </c>
      <c r="AF28" s="71">
        <v>22</v>
      </c>
    </row>
    <row r="29" ht="15" customHeight="1" spans="2:32">
      <c r="B29" s="71">
        <v>23</v>
      </c>
      <c r="C29" s="71">
        <v>3614</v>
      </c>
      <c r="D29" s="73">
        <v>6347</v>
      </c>
      <c r="E29" s="73">
        <v>89</v>
      </c>
      <c r="F29" s="73">
        <v>110</v>
      </c>
      <c r="G29" s="73">
        <v>19</v>
      </c>
      <c r="H29" s="73">
        <v>26</v>
      </c>
      <c r="I29" s="74"/>
      <c r="J29" s="74"/>
      <c r="K29" s="74"/>
      <c r="L29" s="74"/>
      <c r="M29" s="74"/>
      <c r="N29" s="74"/>
      <c r="O29" s="73">
        <v>5525</v>
      </c>
      <c r="P29" s="73">
        <v>5132</v>
      </c>
      <c r="Q29" s="73">
        <v>88</v>
      </c>
      <c r="R29" s="73">
        <v>131</v>
      </c>
      <c r="S29" s="73">
        <v>9</v>
      </c>
      <c r="T29" s="73">
        <v>9</v>
      </c>
      <c r="U29" s="73">
        <v>5109</v>
      </c>
      <c r="V29" s="73">
        <v>5039</v>
      </c>
      <c r="W29" s="73">
        <v>68</v>
      </c>
      <c r="X29" s="73">
        <v>95</v>
      </c>
      <c r="Y29" s="73">
        <v>16</v>
      </c>
      <c r="Z29" s="73">
        <v>13</v>
      </c>
      <c r="AA29" s="37">
        <f t="shared" si="0"/>
        <v>30766</v>
      </c>
      <c r="AB29" s="37">
        <f t="shared" si="1"/>
        <v>245</v>
      </c>
      <c r="AC29" s="37">
        <f t="shared" si="2"/>
        <v>336</v>
      </c>
      <c r="AD29" s="37">
        <f t="shared" si="3"/>
        <v>44</v>
      </c>
      <c r="AE29" s="37">
        <f t="shared" si="4"/>
        <v>48</v>
      </c>
      <c r="AF29" s="71">
        <v>23</v>
      </c>
    </row>
    <row r="30" ht="15" customHeight="1" spans="2:32">
      <c r="B30" s="71">
        <v>24</v>
      </c>
      <c r="C30" s="71">
        <v>4478</v>
      </c>
      <c r="D30" s="73">
        <v>6450</v>
      </c>
      <c r="E30" s="73">
        <v>108</v>
      </c>
      <c r="F30" s="73">
        <v>127</v>
      </c>
      <c r="G30" s="73">
        <v>13</v>
      </c>
      <c r="H30" s="73">
        <v>5</v>
      </c>
      <c r="I30" s="74"/>
      <c r="J30" s="74"/>
      <c r="K30" s="74"/>
      <c r="L30" s="74"/>
      <c r="M30" s="74"/>
      <c r="N30" s="74"/>
      <c r="O30" s="75">
        <v>6853</v>
      </c>
      <c r="P30" s="75">
        <v>7003</v>
      </c>
      <c r="Q30" s="75">
        <v>107</v>
      </c>
      <c r="R30" s="75">
        <v>114</v>
      </c>
      <c r="S30" s="75">
        <v>20</v>
      </c>
      <c r="T30" s="75">
        <v>0</v>
      </c>
      <c r="U30" s="73">
        <v>6515</v>
      </c>
      <c r="V30" s="73">
        <v>7404</v>
      </c>
      <c r="W30" s="73">
        <v>134</v>
      </c>
      <c r="X30" s="73">
        <v>96</v>
      </c>
      <c r="Y30" s="73">
        <v>47</v>
      </c>
      <c r="Z30" s="73">
        <v>19</v>
      </c>
      <c r="AA30" s="37">
        <f t="shared" si="0"/>
        <v>38703</v>
      </c>
      <c r="AB30" s="37">
        <f t="shared" si="1"/>
        <v>349</v>
      </c>
      <c r="AC30" s="37">
        <f t="shared" si="2"/>
        <v>337</v>
      </c>
      <c r="AD30" s="37">
        <f t="shared" si="3"/>
        <v>80</v>
      </c>
      <c r="AE30" s="37">
        <f t="shared" si="4"/>
        <v>24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5005</v>
      </c>
      <c r="J31" s="75">
        <v>6555</v>
      </c>
      <c r="K31" s="75">
        <v>98</v>
      </c>
      <c r="L31" s="75">
        <v>124</v>
      </c>
      <c r="M31" s="75">
        <v>22</v>
      </c>
      <c r="N31" s="75">
        <v>0</v>
      </c>
      <c r="O31" s="73">
        <v>6100</v>
      </c>
      <c r="P31" s="73">
        <v>6102</v>
      </c>
      <c r="Q31" s="73">
        <v>131</v>
      </c>
      <c r="R31" s="73">
        <v>75</v>
      </c>
      <c r="S31" s="73">
        <v>16</v>
      </c>
      <c r="T31" s="73">
        <v>0</v>
      </c>
      <c r="U31" s="73">
        <v>5365</v>
      </c>
      <c r="V31" s="73">
        <v>6200</v>
      </c>
      <c r="W31" s="73">
        <v>99</v>
      </c>
      <c r="X31" s="73">
        <v>119</v>
      </c>
      <c r="Y31" s="73">
        <v>20</v>
      </c>
      <c r="Z31" s="73">
        <v>0</v>
      </c>
      <c r="AA31" s="37">
        <f t="shared" si="0"/>
        <v>35327</v>
      </c>
      <c r="AB31" s="37">
        <f t="shared" si="1"/>
        <v>328</v>
      </c>
      <c r="AC31" s="37">
        <f t="shared" si="2"/>
        <v>318</v>
      </c>
      <c r="AD31" s="37">
        <f t="shared" si="3"/>
        <v>58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6555</v>
      </c>
      <c r="J32" s="75">
        <v>2905</v>
      </c>
      <c r="K32" s="75">
        <v>89</v>
      </c>
      <c r="L32" s="75">
        <v>75</v>
      </c>
      <c r="M32" s="75">
        <v>20</v>
      </c>
      <c r="N32" s="75">
        <v>0</v>
      </c>
      <c r="O32" s="73">
        <v>6002</v>
      </c>
      <c r="P32" s="73">
        <v>0</v>
      </c>
      <c r="Q32" s="73">
        <v>118</v>
      </c>
      <c r="R32" s="73">
        <v>53</v>
      </c>
      <c r="S32" s="73">
        <v>45</v>
      </c>
      <c r="T32" s="73">
        <v>0</v>
      </c>
      <c r="U32" s="73">
        <v>3653</v>
      </c>
      <c r="V32" s="73">
        <v>0</v>
      </c>
      <c r="W32" s="73">
        <v>113</v>
      </c>
      <c r="X32" s="73">
        <v>87</v>
      </c>
      <c r="Y32" s="73">
        <v>36</v>
      </c>
      <c r="Z32" s="73">
        <v>0</v>
      </c>
      <c r="AA32" s="37">
        <f t="shared" si="0"/>
        <v>19115</v>
      </c>
      <c r="AB32" s="37">
        <f t="shared" si="1"/>
        <v>320</v>
      </c>
      <c r="AC32" s="37">
        <f t="shared" si="2"/>
        <v>215</v>
      </c>
      <c r="AD32" s="37">
        <f t="shared" si="3"/>
        <v>101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1">
        <v>1155</v>
      </c>
      <c r="D33" s="75">
        <v>0</v>
      </c>
      <c r="E33" s="75">
        <v>65</v>
      </c>
      <c r="F33" s="75">
        <v>120</v>
      </c>
      <c r="G33" s="75">
        <v>9</v>
      </c>
      <c r="H33" s="75">
        <v>0</v>
      </c>
      <c r="I33" s="73">
        <v>0</v>
      </c>
      <c r="J33" s="73">
        <v>0</v>
      </c>
      <c r="K33" s="73">
        <v>86</v>
      </c>
      <c r="L33" s="73">
        <v>59</v>
      </c>
      <c r="M33" s="73">
        <v>27</v>
      </c>
      <c r="N33" s="73">
        <v>0</v>
      </c>
      <c r="O33" s="75">
        <v>0</v>
      </c>
      <c r="P33" s="75">
        <v>0</v>
      </c>
      <c r="Q33" s="75">
        <v>116</v>
      </c>
      <c r="R33" s="75">
        <v>100</v>
      </c>
      <c r="S33" s="75">
        <v>30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1155</v>
      </c>
      <c r="AB33" s="37">
        <f t="shared" si="1"/>
        <v>267</v>
      </c>
      <c r="AC33" s="37">
        <f t="shared" si="2"/>
        <v>279</v>
      </c>
      <c r="AD33" s="37">
        <f t="shared" si="3"/>
        <v>66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2205</v>
      </c>
      <c r="D34" s="75">
        <v>6604</v>
      </c>
      <c r="E34" s="75">
        <v>132</v>
      </c>
      <c r="F34" s="75">
        <v>98</v>
      </c>
      <c r="G34" s="75">
        <v>0</v>
      </c>
      <c r="H34" s="75">
        <v>0</v>
      </c>
      <c r="I34" s="73">
        <v>0</v>
      </c>
      <c r="J34" s="73">
        <v>3547</v>
      </c>
      <c r="K34" s="73">
        <v>122</v>
      </c>
      <c r="L34" s="73">
        <v>66</v>
      </c>
      <c r="M34" s="73">
        <v>0</v>
      </c>
      <c r="N34" s="73">
        <v>0</v>
      </c>
      <c r="O34" s="75">
        <v>5072</v>
      </c>
      <c r="P34" s="75">
        <v>5403</v>
      </c>
      <c r="Q34" s="75">
        <v>147</v>
      </c>
      <c r="R34" s="75">
        <v>120</v>
      </c>
      <c r="S34" s="75">
        <v>0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22831</v>
      </c>
      <c r="AB34" s="37">
        <f t="shared" si="1"/>
        <v>401</v>
      </c>
      <c r="AC34" s="37">
        <f t="shared" si="2"/>
        <v>284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2432</v>
      </c>
      <c r="D35" s="73">
        <v>5003</v>
      </c>
      <c r="E35" s="73">
        <v>115</v>
      </c>
      <c r="F35" s="73">
        <v>54</v>
      </c>
      <c r="G35" s="73">
        <v>0</v>
      </c>
      <c r="H35" s="73">
        <v>0</v>
      </c>
      <c r="I35" s="73">
        <v>5111</v>
      </c>
      <c r="J35" s="73">
        <v>6029</v>
      </c>
      <c r="K35" s="73">
        <v>141</v>
      </c>
      <c r="L35" s="73">
        <v>32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4880</v>
      </c>
      <c r="V35" s="73">
        <v>5506</v>
      </c>
      <c r="W35" s="73">
        <v>117</v>
      </c>
      <c r="X35" s="73">
        <v>91</v>
      </c>
      <c r="Y35" s="73">
        <v>0</v>
      </c>
      <c r="Z35" s="73">
        <v>0</v>
      </c>
      <c r="AA35" s="37">
        <f t="shared" si="0"/>
        <v>28961</v>
      </c>
      <c r="AB35" s="37">
        <f t="shared" si="1"/>
        <v>373</v>
      </c>
      <c r="AC35" s="37">
        <f t="shared" si="2"/>
        <v>177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3027</v>
      </c>
      <c r="D36" s="73">
        <v>4202</v>
      </c>
      <c r="E36" s="73">
        <v>114</v>
      </c>
      <c r="F36" s="73">
        <v>79</v>
      </c>
      <c r="G36" s="73">
        <v>6</v>
      </c>
      <c r="H36" s="73">
        <v>0</v>
      </c>
      <c r="I36" s="73">
        <v>3557</v>
      </c>
      <c r="J36" s="73">
        <v>5662</v>
      </c>
      <c r="K36" s="73">
        <v>114</v>
      </c>
      <c r="L36" s="73">
        <v>96</v>
      </c>
      <c r="M36" s="73">
        <v>14</v>
      </c>
      <c r="N36" s="73">
        <v>0</v>
      </c>
      <c r="O36" s="74"/>
      <c r="P36" s="74"/>
      <c r="Q36" s="74"/>
      <c r="R36" s="74"/>
      <c r="S36" s="74"/>
      <c r="T36" s="74"/>
      <c r="U36" s="73">
        <v>4160</v>
      </c>
      <c r="V36" s="73">
        <v>6123</v>
      </c>
      <c r="W36" s="73">
        <v>112</v>
      </c>
      <c r="X36" s="73">
        <v>114</v>
      </c>
      <c r="Y36" s="73">
        <v>0</v>
      </c>
      <c r="Z36" s="73">
        <v>0</v>
      </c>
      <c r="AA36" s="37">
        <f t="shared" si="0"/>
        <v>26731</v>
      </c>
      <c r="AB36" s="37">
        <f t="shared" si="1"/>
        <v>340</v>
      </c>
      <c r="AC36" s="37">
        <f t="shared" si="2"/>
        <v>289</v>
      </c>
      <c r="AD36" s="37">
        <f t="shared" si="3"/>
        <v>20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62332</v>
      </c>
      <c r="D38" s="35">
        <f t="shared" si="5"/>
        <v>94529</v>
      </c>
      <c r="E38" s="35">
        <f t="shared" si="5"/>
        <v>1784</v>
      </c>
      <c r="F38" s="35">
        <f t="shared" si="5"/>
        <v>1844</v>
      </c>
      <c r="G38" s="35">
        <f t="shared" si="5"/>
        <v>177</v>
      </c>
      <c r="H38" s="35">
        <f t="shared" si="5"/>
        <v>206</v>
      </c>
      <c r="I38" s="35">
        <f t="shared" si="5"/>
        <v>92824</v>
      </c>
      <c r="J38" s="35">
        <f t="shared" si="5"/>
        <v>90678</v>
      </c>
      <c r="K38" s="35">
        <f t="shared" si="5"/>
        <v>2194</v>
      </c>
      <c r="L38" s="35">
        <f t="shared" si="5"/>
        <v>2032</v>
      </c>
      <c r="M38" s="35">
        <f t="shared" si="5"/>
        <v>198</v>
      </c>
      <c r="N38" s="35">
        <f t="shared" si="5"/>
        <v>255</v>
      </c>
      <c r="O38" s="35">
        <f t="shared" si="5"/>
        <v>89583</v>
      </c>
      <c r="P38" s="35">
        <f t="shared" si="5"/>
        <v>78028</v>
      </c>
      <c r="Q38" s="35">
        <f t="shared" si="5"/>
        <v>2175</v>
      </c>
      <c r="R38" s="35">
        <f t="shared" si="5"/>
        <v>1985</v>
      </c>
      <c r="S38" s="35">
        <f t="shared" si="5"/>
        <v>304</v>
      </c>
      <c r="T38" s="35">
        <f t="shared" si="5"/>
        <v>226</v>
      </c>
      <c r="U38" s="35">
        <f t="shared" si="5"/>
        <v>97210</v>
      </c>
      <c r="V38" s="35">
        <f t="shared" si="5"/>
        <v>94677</v>
      </c>
      <c r="W38" s="35">
        <f t="shared" si="5"/>
        <v>2205</v>
      </c>
      <c r="X38" s="35">
        <f t="shared" si="5"/>
        <v>1953</v>
      </c>
      <c r="Y38" s="35">
        <f t="shared" si="5"/>
        <v>290</v>
      </c>
      <c r="Z38" s="35">
        <f t="shared" si="5"/>
        <v>184</v>
      </c>
      <c r="AA38" s="35">
        <f t="shared" si="5"/>
        <v>699861</v>
      </c>
      <c r="AB38" s="35">
        <f t="shared" si="5"/>
        <v>8358</v>
      </c>
      <c r="AC38" s="35">
        <f t="shared" si="5"/>
        <v>7814</v>
      </c>
      <c r="AD38" s="35">
        <f t="shared" si="5"/>
        <v>969</v>
      </c>
      <c r="AE38" s="35">
        <f t="shared" si="5"/>
        <v>871</v>
      </c>
      <c r="AF38" s="53" t="s">
        <v>17</v>
      </c>
    </row>
    <row r="39" ht="15" customHeight="1" spans="2:32">
      <c r="B39" s="60" t="s">
        <v>18</v>
      </c>
      <c r="C39" s="38">
        <f t="shared" ref="C39:H39" si="6">C38/22</f>
        <v>2833.27272727273</v>
      </c>
      <c r="D39" s="38">
        <f t="shared" si="6"/>
        <v>4296.77272727273</v>
      </c>
      <c r="E39" s="38">
        <f t="shared" si="6"/>
        <v>81.0909090909091</v>
      </c>
      <c r="F39" s="38">
        <f t="shared" si="6"/>
        <v>83.8181818181818</v>
      </c>
      <c r="G39" s="38">
        <f t="shared" si="6"/>
        <v>8.04545454545454</v>
      </c>
      <c r="H39" s="38">
        <f t="shared" si="6"/>
        <v>9.36363636363636</v>
      </c>
      <c r="I39" s="38">
        <f t="shared" ref="I39:N39" si="7">I38/24</f>
        <v>3867.66666666667</v>
      </c>
      <c r="J39" s="38">
        <f t="shared" si="7"/>
        <v>3778.25</v>
      </c>
      <c r="K39" s="38">
        <f t="shared" si="7"/>
        <v>91.4166666666667</v>
      </c>
      <c r="L39" s="38">
        <f t="shared" si="7"/>
        <v>84.6666666666667</v>
      </c>
      <c r="M39" s="38">
        <f t="shared" si="7"/>
        <v>8.25</v>
      </c>
      <c r="N39" s="38">
        <f t="shared" si="7"/>
        <v>10.625</v>
      </c>
      <c r="O39" s="38">
        <f t="shared" ref="O39:Z39" si="8">O38/22</f>
        <v>4071.95454545455</v>
      </c>
      <c r="P39" s="38">
        <f t="shared" si="8"/>
        <v>3546.72727272727</v>
      </c>
      <c r="Q39" s="38">
        <f t="shared" si="8"/>
        <v>98.8636363636364</v>
      </c>
      <c r="R39" s="38">
        <f t="shared" si="8"/>
        <v>90.2272727272727</v>
      </c>
      <c r="S39" s="38">
        <f t="shared" si="8"/>
        <v>13.8181818181818</v>
      </c>
      <c r="T39" s="38">
        <f t="shared" si="8"/>
        <v>10.2727272727273</v>
      </c>
      <c r="U39" s="38">
        <f t="shared" si="8"/>
        <v>4418.63636363636</v>
      </c>
      <c r="V39" s="38">
        <f t="shared" si="8"/>
        <v>4303.5</v>
      </c>
      <c r="W39" s="38">
        <f t="shared" si="8"/>
        <v>100.227272727273</v>
      </c>
      <c r="X39" s="38">
        <f t="shared" si="8"/>
        <v>88.7727272727273</v>
      </c>
      <c r="Y39" s="38">
        <f t="shared" si="8"/>
        <v>13.1818181818182</v>
      </c>
      <c r="Z39" s="38">
        <f t="shared" si="8"/>
        <v>8.36363636363636</v>
      </c>
      <c r="AA39" s="38">
        <f>AA38/30</f>
        <v>23328.7</v>
      </c>
      <c r="AB39" s="38">
        <f>AB38/30</f>
        <v>278.6</v>
      </c>
      <c r="AC39" s="38">
        <f>AC38/30</f>
        <v>260.466666666667</v>
      </c>
      <c r="AD39" s="38">
        <f>AD38/30</f>
        <v>32.3</v>
      </c>
      <c r="AE39" s="38">
        <f>AE38/30</f>
        <v>29.0333333333333</v>
      </c>
      <c r="AF39" s="60" t="s">
        <v>18</v>
      </c>
    </row>
    <row r="40" s="84" customFormat="1" ht="14.25" customHeight="1" spans="2:22">
      <c r="B40" s="90"/>
      <c r="C40" s="91">
        <f>C39+D39</f>
        <v>7130.04545454545</v>
      </c>
      <c r="D40" s="91"/>
      <c r="I40" s="91">
        <f>I39+J39</f>
        <v>7645.91666666667</v>
      </c>
      <c r="J40" s="91"/>
      <c r="O40" s="91">
        <f>O39+P39</f>
        <v>7618.68181818182</v>
      </c>
      <c r="P40" s="91"/>
      <c r="U40" s="91">
        <f>U39+V39</f>
        <v>8722.13636363636</v>
      </c>
      <c r="V40" s="91"/>
    </row>
  </sheetData>
  <mergeCells count="38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21" width="5.62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0</v>
      </c>
      <c r="J7" s="73">
        <v>6404</v>
      </c>
      <c r="K7" s="73">
        <v>72</v>
      </c>
      <c r="L7" s="73">
        <v>78</v>
      </c>
      <c r="M7" s="73">
        <v>21</v>
      </c>
      <c r="N7" s="73">
        <v>0</v>
      </c>
      <c r="O7" s="75">
        <v>0</v>
      </c>
      <c r="P7" s="75">
        <v>6100</v>
      </c>
      <c r="Q7" s="75">
        <v>66</v>
      </c>
      <c r="R7" s="75">
        <v>82</v>
      </c>
      <c r="S7" s="75">
        <v>16</v>
      </c>
      <c r="T7" s="75">
        <v>0</v>
      </c>
      <c r="U7" s="73">
        <v>0</v>
      </c>
      <c r="V7" s="73">
        <v>5912</v>
      </c>
      <c r="W7" s="73">
        <v>97</v>
      </c>
      <c r="X7" s="73">
        <v>125</v>
      </c>
      <c r="Y7" s="73">
        <v>24</v>
      </c>
      <c r="Z7" s="73">
        <v>2</v>
      </c>
      <c r="AA7" s="37">
        <f t="shared" ref="AA7:AA37" si="0">C7+D7+I7+J7+O7+P7+U7+V7</f>
        <v>18416</v>
      </c>
      <c r="AB7" s="37">
        <f t="shared" ref="AB7:AB37" si="1">E7+K7+Q7+W7</f>
        <v>235</v>
      </c>
      <c r="AC7" s="37">
        <f t="shared" ref="AC7:AC37" si="2">F7+L7+R7+X7</f>
        <v>285</v>
      </c>
      <c r="AD7" s="37">
        <f t="shared" ref="AD7:AD37" si="3">G7+M7+S7+Y7</f>
        <v>61</v>
      </c>
      <c r="AE7" s="37">
        <f t="shared" ref="AE7:AE37" si="4">H7+N7+T7+Z7</f>
        <v>2</v>
      </c>
      <c r="AF7" s="71">
        <v>1</v>
      </c>
    </row>
    <row r="8" ht="15" customHeight="1" spans="2:32">
      <c r="B8" s="71">
        <v>2</v>
      </c>
      <c r="C8" s="71">
        <v>2837</v>
      </c>
      <c r="D8" s="75">
        <v>4908</v>
      </c>
      <c r="E8" s="75">
        <v>90</v>
      </c>
      <c r="F8" s="75">
        <v>52</v>
      </c>
      <c r="G8" s="75">
        <v>23</v>
      </c>
      <c r="H8" s="75">
        <v>0</v>
      </c>
      <c r="I8" s="73">
        <v>0</v>
      </c>
      <c r="J8" s="73">
        <v>3028</v>
      </c>
      <c r="K8" s="73">
        <v>74</v>
      </c>
      <c r="L8" s="73">
        <v>58</v>
      </c>
      <c r="M8" s="73">
        <v>11</v>
      </c>
      <c r="N8" s="73">
        <v>0</v>
      </c>
      <c r="O8" s="75">
        <v>5006</v>
      </c>
      <c r="P8" s="75">
        <v>6127</v>
      </c>
      <c r="Q8" s="75">
        <v>83</v>
      </c>
      <c r="R8" s="75">
        <v>130</v>
      </c>
      <c r="S8" s="75">
        <v>26</v>
      </c>
      <c r="T8" s="75">
        <v>0</v>
      </c>
      <c r="U8" s="74"/>
      <c r="V8" s="74"/>
      <c r="W8" s="74"/>
      <c r="X8" s="74"/>
      <c r="Y8" s="74"/>
      <c r="Z8" s="74"/>
      <c r="AA8" s="37">
        <f t="shared" si="0"/>
        <v>21906</v>
      </c>
      <c r="AB8" s="37">
        <f t="shared" si="1"/>
        <v>247</v>
      </c>
      <c r="AC8" s="37">
        <f t="shared" si="2"/>
        <v>240</v>
      </c>
      <c r="AD8" s="37">
        <f t="shared" si="3"/>
        <v>60</v>
      </c>
      <c r="AE8" s="37">
        <f t="shared" si="4"/>
        <v>0</v>
      </c>
      <c r="AF8" s="71">
        <v>2</v>
      </c>
    </row>
    <row r="9" ht="15" customHeight="1" spans="2:32">
      <c r="B9" s="71">
        <v>3</v>
      </c>
      <c r="C9" s="71">
        <v>5502</v>
      </c>
      <c r="D9" s="75">
        <v>5402</v>
      </c>
      <c r="E9" s="75">
        <v>74</v>
      </c>
      <c r="F9" s="75">
        <v>131</v>
      </c>
      <c r="G9" s="75">
        <v>29</v>
      </c>
      <c r="H9" s="75">
        <v>0</v>
      </c>
      <c r="I9" s="73">
        <v>0</v>
      </c>
      <c r="J9" s="73">
        <v>600</v>
      </c>
      <c r="K9" s="73">
        <v>79</v>
      </c>
      <c r="L9" s="73">
        <v>134</v>
      </c>
      <c r="M9" s="73">
        <v>5</v>
      </c>
      <c r="N9" s="73">
        <v>0</v>
      </c>
      <c r="O9" s="75">
        <v>5919</v>
      </c>
      <c r="P9" s="75">
        <v>0</v>
      </c>
      <c r="Q9" s="75">
        <v>97</v>
      </c>
      <c r="R9" s="75">
        <v>149</v>
      </c>
      <c r="S9" s="75">
        <v>0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17423</v>
      </c>
      <c r="AB9" s="37">
        <f t="shared" si="1"/>
        <v>250</v>
      </c>
      <c r="AC9" s="37">
        <f t="shared" si="2"/>
        <v>414</v>
      </c>
      <c r="AD9" s="37">
        <f t="shared" si="3"/>
        <v>34</v>
      </c>
      <c r="AE9" s="37">
        <f t="shared" si="4"/>
        <v>0</v>
      </c>
      <c r="AF9" s="71">
        <v>3</v>
      </c>
    </row>
    <row r="10" ht="15" customHeight="1" spans="2:32">
      <c r="B10" s="71">
        <v>4</v>
      </c>
      <c r="C10" s="71">
        <v>5086</v>
      </c>
      <c r="D10" s="73">
        <v>0</v>
      </c>
      <c r="E10" s="73">
        <v>48</v>
      </c>
      <c r="F10" s="73">
        <v>96</v>
      </c>
      <c r="G10" s="73">
        <v>28</v>
      </c>
      <c r="H10" s="73">
        <v>11</v>
      </c>
      <c r="I10" s="73">
        <v>6408</v>
      </c>
      <c r="J10" s="73">
        <v>0</v>
      </c>
      <c r="K10" s="73">
        <v>55</v>
      </c>
      <c r="L10" s="73">
        <v>124</v>
      </c>
      <c r="M10" s="73">
        <v>25</v>
      </c>
      <c r="N10" s="73">
        <v>24</v>
      </c>
      <c r="O10" s="74"/>
      <c r="P10" s="74"/>
      <c r="Q10" s="74"/>
      <c r="R10" s="74"/>
      <c r="S10" s="74"/>
      <c r="T10" s="74"/>
      <c r="U10" s="73">
        <v>5200</v>
      </c>
      <c r="V10" s="73">
        <v>0</v>
      </c>
      <c r="W10" s="73">
        <v>48</v>
      </c>
      <c r="X10" s="73">
        <v>128</v>
      </c>
      <c r="Y10" s="73">
        <v>11</v>
      </c>
      <c r="Z10" s="73">
        <v>0</v>
      </c>
      <c r="AA10" s="37">
        <f t="shared" si="0"/>
        <v>16694</v>
      </c>
      <c r="AB10" s="37">
        <f t="shared" si="1"/>
        <v>151</v>
      </c>
      <c r="AC10" s="37">
        <f t="shared" si="2"/>
        <v>348</v>
      </c>
      <c r="AD10" s="37">
        <f t="shared" si="3"/>
        <v>64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6670</v>
      </c>
      <c r="D11" s="73">
        <v>0</v>
      </c>
      <c r="E11" s="73">
        <v>0</v>
      </c>
      <c r="F11" s="73">
        <v>127</v>
      </c>
      <c r="G11" s="73">
        <v>0</v>
      </c>
      <c r="H11" s="73">
        <v>8</v>
      </c>
      <c r="I11" s="73">
        <v>6331</v>
      </c>
      <c r="J11" s="73">
        <v>0</v>
      </c>
      <c r="K11" s="73">
        <v>46</v>
      </c>
      <c r="L11" s="73">
        <v>148</v>
      </c>
      <c r="M11" s="73">
        <v>31</v>
      </c>
      <c r="N11" s="73">
        <v>8</v>
      </c>
      <c r="O11" s="74"/>
      <c r="P11" s="74"/>
      <c r="Q11" s="74"/>
      <c r="R11" s="74"/>
      <c r="S11" s="74"/>
      <c r="T11" s="74"/>
      <c r="U11" s="73">
        <v>6508</v>
      </c>
      <c r="V11" s="73">
        <v>0</v>
      </c>
      <c r="W11" s="73">
        <v>0</v>
      </c>
      <c r="X11" s="73">
        <v>134</v>
      </c>
      <c r="Y11" s="73">
        <v>18</v>
      </c>
      <c r="Z11" s="73">
        <v>19</v>
      </c>
      <c r="AA11" s="37">
        <f t="shared" si="0"/>
        <v>19509</v>
      </c>
      <c r="AB11" s="37">
        <f t="shared" si="1"/>
        <v>46</v>
      </c>
      <c r="AC11" s="37">
        <f t="shared" si="2"/>
        <v>409</v>
      </c>
      <c r="AD11" s="37">
        <f t="shared" si="3"/>
        <v>49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6333</v>
      </c>
      <c r="D12" s="73">
        <v>6335</v>
      </c>
      <c r="E12" s="73">
        <v>12</v>
      </c>
      <c r="F12" s="73">
        <v>147</v>
      </c>
      <c r="G12" s="73">
        <v>8</v>
      </c>
      <c r="H12" s="73">
        <v>16</v>
      </c>
      <c r="I12" s="74"/>
      <c r="J12" s="74"/>
      <c r="K12" s="74"/>
      <c r="L12" s="74"/>
      <c r="M12" s="74"/>
      <c r="N12" s="74"/>
      <c r="O12" s="73">
        <v>6432</v>
      </c>
      <c r="P12" s="73">
        <v>5541</v>
      </c>
      <c r="Q12" s="73">
        <v>56</v>
      </c>
      <c r="R12" s="73">
        <v>120</v>
      </c>
      <c r="S12" s="73">
        <v>20</v>
      </c>
      <c r="T12" s="73">
        <v>0</v>
      </c>
      <c r="U12" s="73">
        <v>6226</v>
      </c>
      <c r="V12" s="73">
        <v>5446</v>
      </c>
      <c r="W12" s="73">
        <v>76</v>
      </c>
      <c r="X12" s="73">
        <v>106</v>
      </c>
      <c r="Y12" s="73">
        <v>3</v>
      </c>
      <c r="Z12" s="73">
        <v>17</v>
      </c>
      <c r="AA12" s="37">
        <f t="shared" si="0"/>
        <v>36313</v>
      </c>
      <c r="AB12" s="37">
        <f t="shared" si="1"/>
        <v>144</v>
      </c>
      <c r="AC12" s="37">
        <f t="shared" si="2"/>
        <v>373</v>
      </c>
      <c r="AD12" s="37">
        <f t="shared" si="3"/>
        <v>31</v>
      </c>
      <c r="AE12" s="37">
        <f t="shared" si="4"/>
        <v>33</v>
      </c>
      <c r="AF12" s="71">
        <v>6</v>
      </c>
    </row>
    <row r="13" ht="15" customHeight="1" spans="2:32">
      <c r="B13" s="71">
        <v>7</v>
      </c>
      <c r="C13" s="71">
        <v>2001</v>
      </c>
      <c r="D13" s="73">
        <v>5605</v>
      </c>
      <c r="E13" s="73">
        <v>46</v>
      </c>
      <c r="F13" s="73">
        <v>131</v>
      </c>
      <c r="G13" s="73">
        <v>17</v>
      </c>
      <c r="H13" s="73">
        <v>0</v>
      </c>
      <c r="I13" s="74"/>
      <c r="J13" s="74"/>
      <c r="K13" s="74"/>
      <c r="L13" s="74"/>
      <c r="M13" s="74"/>
      <c r="N13" s="74"/>
      <c r="O13" s="75">
        <v>6038</v>
      </c>
      <c r="P13" s="75">
        <v>6303</v>
      </c>
      <c r="Q13" s="75">
        <v>29</v>
      </c>
      <c r="R13" s="75">
        <v>101</v>
      </c>
      <c r="S13" s="75">
        <v>31</v>
      </c>
      <c r="T13" s="75">
        <v>2</v>
      </c>
      <c r="U13" s="73">
        <v>5573</v>
      </c>
      <c r="V13" s="73">
        <v>6902</v>
      </c>
      <c r="W13" s="73">
        <v>90</v>
      </c>
      <c r="X13" s="73">
        <v>96</v>
      </c>
      <c r="Y13" s="73">
        <v>16</v>
      </c>
      <c r="Z13" s="73">
        <v>0</v>
      </c>
      <c r="AA13" s="37">
        <f t="shared" si="0"/>
        <v>32422</v>
      </c>
      <c r="AB13" s="37">
        <f t="shared" si="1"/>
        <v>165</v>
      </c>
      <c r="AC13" s="37">
        <f t="shared" si="2"/>
        <v>328</v>
      </c>
      <c r="AD13" s="37">
        <f t="shared" si="3"/>
        <v>64</v>
      </c>
      <c r="AE13" s="37">
        <f t="shared" si="4"/>
        <v>2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3100</v>
      </c>
      <c r="J14" s="75">
        <v>6408</v>
      </c>
      <c r="K14" s="75">
        <v>68</v>
      </c>
      <c r="L14" s="75">
        <v>89</v>
      </c>
      <c r="M14" s="75">
        <v>20</v>
      </c>
      <c r="N14" s="75">
        <v>0</v>
      </c>
      <c r="O14" s="73">
        <v>0</v>
      </c>
      <c r="P14" s="73">
        <v>5631</v>
      </c>
      <c r="Q14" s="73">
        <v>102</v>
      </c>
      <c r="R14" s="73">
        <v>123</v>
      </c>
      <c r="S14" s="73">
        <v>7</v>
      </c>
      <c r="T14" s="73">
        <v>30</v>
      </c>
      <c r="U14" s="73">
        <v>0</v>
      </c>
      <c r="V14" s="73">
        <v>4073</v>
      </c>
      <c r="W14" s="73">
        <v>46</v>
      </c>
      <c r="X14" s="73">
        <v>158</v>
      </c>
      <c r="Y14" s="73">
        <v>18</v>
      </c>
      <c r="Z14" s="73">
        <v>0</v>
      </c>
      <c r="AA14" s="37">
        <f t="shared" si="0"/>
        <v>19212</v>
      </c>
      <c r="AB14" s="37">
        <f t="shared" si="1"/>
        <v>216</v>
      </c>
      <c r="AC14" s="37">
        <f t="shared" si="2"/>
        <v>370</v>
      </c>
      <c r="AD14" s="37">
        <f t="shared" si="3"/>
        <v>45</v>
      </c>
      <c r="AE14" s="37">
        <f t="shared" si="4"/>
        <v>30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0</v>
      </c>
      <c r="J15" s="75">
        <v>6631</v>
      </c>
      <c r="K15" s="75">
        <v>57</v>
      </c>
      <c r="L15" s="75">
        <v>101</v>
      </c>
      <c r="M15" s="75">
        <v>22</v>
      </c>
      <c r="N15" s="75">
        <v>0</v>
      </c>
      <c r="O15" s="73">
        <v>0</v>
      </c>
      <c r="P15" s="73">
        <v>5870</v>
      </c>
      <c r="Q15" s="73">
        <v>97</v>
      </c>
      <c r="R15" s="73">
        <v>101</v>
      </c>
      <c r="S15" s="73">
        <v>6</v>
      </c>
      <c r="T15" s="73">
        <v>0</v>
      </c>
      <c r="U15" s="73">
        <v>0</v>
      </c>
      <c r="V15" s="73">
        <v>6073</v>
      </c>
      <c r="W15" s="73">
        <v>93</v>
      </c>
      <c r="X15" s="73">
        <v>114</v>
      </c>
      <c r="Y15" s="73">
        <v>31</v>
      </c>
      <c r="Z15" s="73">
        <v>3</v>
      </c>
      <c r="AA15" s="37">
        <f t="shared" si="0"/>
        <v>18574</v>
      </c>
      <c r="AB15" s="37">
        <f t="shared" si="1"/>
        <v>247</v>
      </c>
      <c r="AC15" s="37">
        <f t="shared" si="2"/>
        <v>316</v>
      </c>
      <c r="AD15" s="37">
        <f t="shared" si="3"/>
        <v>59</v>
      </c>
      <c r="AE15" s="37">
        <f t="shared" si="4"/>
        <v>3</v>
      </c>
      <c r="AF15" s="71">
        <v>9</v>
      </c>
    </row>
    <row r="16" ht="15" customHeight="1" spans="2:32">
      <c r="B16" s="71">
        <v>10</v>
      </c>
      <c r="C16" s="71">
        <v>0</v>
      </c>
      <c r="D16" s="75">
        <v>6300</v>
      </c>
      <c r="E16" s="75">
        <v>40</v>
      </c>
      <c r="F16" s="75">
        <v>138</v>
      </c>
      <c r="G16" s="75">
        <v>19</v>
      </c>
      <c r="H16" s="75">
        <v>20</v>
      </c>
      <c r="I16" s="73">
        <v>0</v>
      </c>
      <c r="J16" s="73">
        <v>5758</v>
      </c>
      <c r="K16" s="73">
        <v>66</v>
      </c>
      <c r="L16" s="73">
        <v>118</v>
      </c>
      <c r="M16" s="73">
        <v>19</v>
      </c>
      <c r="N16" s="73">
        <v>9</v>
      </c>
      <c r="O16" s="75">
        <v>4300</v>
      </c>
      <c r="P16" s="75">
        <v>3410</v>
      </c>
      <c r="Q16" s="75">
        <v>100</v>
      </c>
      <c r="R16" s="75">
        <v>131</v>
      </c>
      <c r="S16" s="75">
        <v>6</v>
      </c>
      <c r="T16" s="75">
        <v>6</v>
      </c>
      <c r="U16" s="74"/>
      <c r="V16" s="74"/>
      <c r="W16" s="74"/>
      <c r="X16" s="74"/>
      <c r="Y16" s="74"/>
      <c r="Z16" s="74"/>
      <c r="AA16" s="37">
        <f t="shared" si="0"/>
        <v>19768</v>
      </c>
      <c r="AB16" s="37">
        <f t="shared" si="1"/>
        <v>206</v>
      </c>
      <c r="AC16" s="37">
        <f t="shared" si="2"/>
        <v>387</v>
      </c>
      <c r="AD16" s="37">
        <f t="shared" si="3"/>
        <v>44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6736</v>
      </c>
      <c r="D17" s="75">
        <v>6326</v>
      </c>
      <c r="E17" s="75">
        <v>99</v>
      </c>
      <c r="F17" s="75">
        <v>130</v>
      </c>
      <c r="G17" s="75">
        <v>0</v>
      </c>
      <c r="H17" s="75">
        <v>0</v>
      </c>
      <c r="I17" s="73">
        <v>5023</v>
      </c>
      <c r="J17" s="73">
        <v>4705</v>
      </c>
      <c r="K17" s="73">
        <v>82</v>
      </c>
      <c r="L17" s="73">
        <v>81</v>
      </c>
      <c r="M17" s="73">
        <v>0</v>
      </c>
      <c r="N17" s="73">
        <v>23</v>
      </c>
      <c r="O17" s="75">
        <v>6322</v>
      </c>
      <c r="P17" s="75">
        <v>2550</v>
      </c>
      <c r="Q17" s="75">
        <v>86</v>
      </c>
      <c r="R17" s="75">
        <v>115</v>
      </c>
      <c r="S17" s="75">
        <v>15</v>
      </c>
      <c r="T17" s="75">
        <v>12</v>
      </c>
      <c r="U17" s="74"/>
      <c r="V17" s="74"/>
      <c r="W17" s="74"/>
      <c r="X17" s="74"/>
      <c r="Y17" s="74"/>
      <c r="Z17" s="74"/>
      <c r="AA17" s="37">
        <f t="shared" si="0"/>
        <v>31662</v>
      </c>
      <c r="AB17" s="37">
        <f t="shared" si="1"/>
        <v>267</v>
      </c>
      <c r="AC17" s="37">
        <f t="shared" si="2"/>
        <v>326</v>
      </c>
      <c r="AD17" s="37">
        <f t="shared" si="3"/>
        <v>15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5313</v>
      </c>
      <c r="D18" s="73">
        <v>0</v>
      </c>
      <c r="E18" s="73">
        <v>109</v>
      </c>
      <c r="F18" s="73">
        <v>124</v>
      </c>
      <c r="G18" s="73">
        <v>20</v>
      </c>
      <c r="H18" s="73">
        <v>27</v>
      </c>
      <c r="I18" s="73">
        <v>3204</v>
      </c>
      <c r="J18" s="73">
        <v>2906</v>
      </c>
      <c r="K18" s="73">
        <v>126</v>
      </c>
      <c r="L18" s="73">
        <v>92</v>
      </c>
      <c r="M18" s="73">
        <v>12</v>
      </c>
      <c r="N18" s="73">
        <v>3</v>
      </c>
      <c r="O18" s="74"/>
      <c r="P18" s="74"/>
      <c r="Q18" s="74"/>
      <c r="R18" s="74"/>
      <c r="S18" s="74"/>
      <c r="T18" s="74"/>
      <c r="U18" s="73">
        <v>5318</v>
      </c>
      <c r="V18" s="73">
        <v>0</v>
      </c>
      <c r="W18" s="73">
        <v>28</v>
      </c>
      <c r="X18" s="73">
        <v>100</v>
      </c>
      <c r="Y18" s="73">
        <v>9</v>
      </c>
      <c r="Z18" s="73">
        <v>0</v>
      </c>
      <c r="AA18" s="37">
        <f t="shared" si="0"/>
        <v>16741</v>
      </c>
      <c r="AB18" s="37">
        <f t="shared" si="1"/>
        <v>263</v>
      </c>
      <c r="AC18" s="37">
        <f t="shared" si="2"/>
        <v>316</v>
      </c>
      <c r="AD18" s="37">
        <f t="shared" si="3"/>
        <v>41</v>
      </c>
      <c r="AE18" s="37">
        <f t="shared" si="4"/>
        <v>30</v>
      </c>
      <c r="AF18" s="71">
        <v>12</v>
      </c>
    </row>
    <row r="19" ht="15" customHeight="1" spans="2:32">
      <c r="B19" s="71">
        <v>13</v>
      </c>
      <c r="C19" s="71">
        <v>7003</v>
      </c>
      <c r="D19" s="73">
        <v>0</v>
      </c>
      <c r="E19" s="73">
        <v>78</v>
      </c>
      <c r="F19" s="73">
        <v>75</v>
      </c>
      <c r="G19" s="73">
        <v>19</v>
      </c>
      <c r="H19" s="73">
        <v>15</v>
      </c>
      <c r="I19" s="73">
        <v>5845</v>
      </c>
      <c r="J19" s="73">
        <v>0</v>
      </c>
      <c r="K19" s="73">
        <v>4</v>
      </c>
      <c r="L19" s="73">
        <v>133</v>
      </c>
      <c r="M19" s="73">
        <v>26</v>
      </c>
      <c r="N19" s="73">
        <v>20</v>
      </c>
      <c r="O19" s="74"/>
      <c r="P19" s="74"/>
      <c r="Q19" s="74"/>
      <c r="R19" s="74"/>
      <c r="S19" s="74"/>
      <c r="T19" s="74"/>
      <c r="U19" s="73">
        <v>6831</v>
      </c>
      <c r="V19" s="73">
        <v>0</v>
      </c>
      <c r="W19" s="73">
        <v>105</v>
      </c>
      <c r="X19" s="73">
        <v>140</v>
      </c>
      <c r="Y19" s="73">
        <v>25</v>
      </c>
      <c r="Z19" s="73">
        <v>0</v>
      </c>
      <c r="AA19" s="37">
        <f t="shared" si="0"/>
        <v>19679</v>
      </c>
      <c r="AB19" s="37">
        <f t="shared" si="1"/>
        <v>187</v>
      </c>
      <c r="AC19" s="37">
        <f t="shared" si="2"/>
        <v>348</v>
      </c>
      <c r="AD19" s="37">
        <f t="shared" si="3"/>
        <v>70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5705</v>
      </c>
      <c r="D20" s="73">
        <v>0</v>
      </c>
      <c r="E20" s="73">
        <v>43</v>
      </c>
      <c r="F20" s="73">
        <v>150</v>
      </c>
      <c r="G20" s="73">
        <v>30</v>
      </c>
      <c r="H20" s="73">
        <v>0</v>
      </c>
      <c r="I20" s="74"/>
      <c r="J20" s="74"/>
      <c r="K20" s="74"/>
      <c r="L20" s="74"/>
      <c r="M20" s="74"/>
      <c r="N20" s="74"/>
      <c r="O20" s="73">
        <v>6013</v>
      </c>
      <c r="P20" s="73">
        <v>0</v>
      </c>
      <c r="Q20" s="73">
        <v>64</v>
      </c>
      <c r="R20" s="73">
        <v>125</v>
      </c>
      <c r="S20" s="73">
        <v>18</v>
      </c>
      <c r="T20" s="73">
        <v>0</v>
      </c>
      <c r="U20" s="73">
        <v>5202</v>
      </c>
      <c r="V20" s="73">
        <v>0</v>
      </c>
      <c r="W20" s="73">
        <v>48</v>
      </c>
      <c r="X20" s="73">
        <v>99</v>
      </c>
      <c r="Y20" s="73">
        <v>21</v>
      </c>
      <c r="Z20" s="73">
        <v>30</v>
      </c>
      <c r="AA20" s="37">
        <f t="shared" si="0"/>
        <v>16920</v>
      </c>
      <c r="AB20" s="37">
        <f t="shared" si="1"/>
        <v>155</v>
      </c>
      <c r="AC20" s="37">
        <f t="shared" si="2"/>
        <v>374</v>
      </c>
      <c r="AD20" s="37">
        <f t="shared" si="3"/>
        <v>69</v>
      </c>
      <c r="AE20" s="37">
        <f t="shared" si="4"/>
        <v>30</v>
      </c>
      <c r="AF20" s="71">
        <v>14</v>
      </c>
    </row>
    <row r="21" ht="15" customHeight="1" spans="2:32">
      <c r="B21" s="71">
        <v>15</v>
      </c>
      <c r="C21" s="71">
        <v>4924</v>
      </c>
      <c r="D21" s="73">
        <v>4513</v>
      </c>
      <c r="E21" s="73">
        <v>72</v>
      </c>
      <c r="F21" s="73">
        <v>128</v>
      </c>
      <c r="G21" s="73">
        <v>8</v>
      </c>
      <c r="H21" s="73">
        <v>10</v>
      </c>
      <c r="I21" s="74"/>
      <c r="J21" s="74"/>
      <c r="K21" s="74"/>
      <c r="L21" s="74"/>
      <c r="M21" s="74"/>
      <c r="N21" s="74"/>
      <c r="O21" s="75">
        <v>6048</v>
      </c>
      <c r="P21" s="75">
        <v>0</v>
      </c>
      <c r="Q21" s="75">
        <v>74</v>
      </c>
      <c r="R21" s="75">
        <v>95</v>
      </c>
      <c r="S21" s="75">
        <v>7</v>
      </c>
      <c r="T21" s="75">
        <v>22</v>
      </c>
      <c r="U21" s="73">
        <v>4645</v>
      </c>
      <c r="V21" s="73">
        <v>0</v>
      </c>
      <c r="W21" s="73">
        <v>31</v>
      </c>
      <c r="X21" s="73">
        <v>70</v>
      </c>
      <c r="Y21" s="73">
        <v>14</v>
      </c>
      <c r="Z21" s="73">
        <v>1</v>
      </c>
      <c r="AA21" s="37">
        <f t="shared" si="0"/>
        <v>20130</v>
      </c>
      <c r="AB21" s="37">
        <f t="shared" si="1"/>
        <v>177</v>
      </c>
      <c r="AC21" s="37">
        <f t="shared" si="2"/>
        <v>293</v>
      </c>
      <c r="AD21" s="37">
        <f t="shared" si="3"/>
        <v>29</v>
      </c>
      <c r="AE21" s="37">
        <f t="shared" si="4"/>
        <v>33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3050</v>
      </c>
      <c r="J22" s="75">
        <v>6460</v>
      </c>
      <c r="K22" s="75">
        <v>87</v>
      </c>
      <c r="L22" s="75">
        <v>106</v>
      </c>
      <c r="M22" s="75">
        <v>26</v>
      </c>
      <c r="N22" s="75">
        <v>0</v>
      </c>
      <c r="O22" s="73">
        <v>0</v>
      </c>
      <c r="P22" s="73">
        <v>6165</v>
      </c>
      <c r="Q22" s="73">
        <v>72</v>
      </c>
      <c r="R22" s="73">
        <v>83</v>
      </c>
      <c r="S22" s="73">
        <v>3</v>
      </c>
      <c r="T22" s="73">
        <v>22</v>
      </c>
      <c r="U22" s="73">
        <v>0</v>
      </c>
      <c r="V22" s="73">
        <v>5645</v>
      </c>
      <c r="W22" s="73">
        <v>95</v>
      </c>
      <c r="X22" s="73">
        <v>123</v>
      </c>
      <c r="Y22" s="73">
        <v>26</v>
      </c>
      <c r="Z22" s="73">
        <v>13</v>
      </c>
      <c r="AA22" s="37">
        <f t="shared" si="0"/>
        <v>21320</v>
      </c>
      <c r="AB22" s="37">
        <f t="shared" si="1"/>
        <v>254</v>
      </c>
      <c r="AC22" s="37">
        <f t="shared" si="2"/>
        <v>312</v>
      </c>
      <c r="AD22" s="37">
        <f t="shared" si="3"/>
        <v>55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6708</v>
      </c>
      <c r="K23" s="75">
        <v>72</v>
      </c>
      <c r="L23" s="75">
        <v>90</v>
      </c>
      <c r="M23" s="75">
        <v>0</v>
      </c>
      <c r="N23" s="75">
        <v>0</v>
      </c>
      <c r="O23" s="73">
        <v>0</v>
      </c>
      <c r="P23" s="73">
        <v>6149</v>
      </c>
      <c r="Q23" s="73">
        <v>70</v>
      </c>
      <c r="R23" s="73">
        <v>115</v>
      </c>
      <c r="S23" s="73">
        <v>0</v>
      </c>
      <c r="T23" s="73">
        <v>0</v>
      </c>
      <c r="U23" s="73">
        <v>0</v>
      </c>
      <c r="V23" s="73">
        <v>5103</v>
      </c>
      <c r="W23" s="73">
        <v>86</v>
      </c>
      <c r="X23" s="73">
        <v>120</v>
      </c>
      <c r="Y23" s="73">
        <v>0</v>
      </c>
      <c r="Z23" s="73">
        <v>0</v>
      </c>
      <c r="AA23" s="37">
        <f t="shared" si="0"/>
        <v>17960</v>
      </c>
      <c r="AB23" s="37">
        <f t="shared" si="1"/>
        <v>228</v>
      </c>
      <c r="AC23" s="37">
        <f t="shared" si="2"/>
        <v>325</v>
      </c>
      <c r="AD23" s="37">
        <f t="shared" si="3"/>
        <v>0</v>
      </c>
      <c r="AE23" s="37">
        <f t="shared" si="4"/>
        <v>0</v>
      </c>
      <c r="AF23" s="71">
        <v>17</v>
      </c>
    </row>
    <row r="24" ht="15" customHeight="1" spans="2:32">
      <c r="B24" s="71">
        <v>18</v>
      </c>
      <c r="C24" s="71">
        <v>0</v>
      </c>
      <c r="D24" s="75">
        <v>6668</v>
      </c>
      <c r="E24" s="75">
        <v>32</v>
      </c>
      <c r="F24" s="75">
        <v>82</v>
      </c>
      <c r="G24" s="75">
        <v>0</v>
      </c>
      <c r="H24" s="75">
        <v>0</v>
      </c>
      <c r="I24" s="73">
        <v>0</v>
      </c>
      <c r="J24" s="73">
        <v>5016</v>
      </c>
      <c r="K24" s="73">
        <v>50</v>
      </c>
      <c r="L24" s="73">
        <v>74</v>
      </c>
      <c r="M24" s="73">
        <v>5</v>
      </c>
      <c r="N24" s="73">
        <v>19</v>
      </c>
      <c r="O24" s="75">
        <v>1000</v>
      </c>
      <c r="P24" s="75">
        <v>5035</v>
      </c>
      <c r="Q24" s="75">
        <v>90</v>
      </c>
      <c r="R24" s="75">
        <v>122</v>
      </c>
      <c r="S24" s="75">
        <v>12</v>
      </c>
      <c r="T24" s="75">
        <v>16</v>
      </c>
      <c r="U24" s="74"/>
      <c r="V24" s="74"/>
      <c r="W24" s="74"/>
      <c r="X24" s="74"/>
      <c r="Y24" s="74"/>
      <c r="Z24" s="74"/>
      <c r="AA24" s="37">
        <f t="shared" si="0"/>
        <v>17719</v>
      </c>
      <c r="AB24" s="37">
        <f t="shared" si="1"/>
        <v>172</v>
      </c>
      <c r="AC24" s="37">
        <f t="shared" si="2"/>
        <v>278</v>
      </c>
      <c r="AD24" s="37">
        <f t="shared" si="3"/>
        <v>17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1">
        <v>6875</v>
      </c>
      <c r="D25" s="75">
        <v>6383</v>
      </c>
      <c r="E25" s="75">
        <v>101</v>
      </c>
      <c r="F25" s="75">
        <v>95</v>
      </c>
      <c r="G25" s="75">
        <v>31</v>
      </c>
      <c r="H25" s="75">
        <v>0</v>
      </c>
      <c r="I25" s="73">
        <v>5000</v>
      </c>
      <c r="J25" s="73">
        <v>4705</v>
      </c>
      <c r="K25" s="73">
        <v>58</v>
      </c>
      <c r="L25" s="73">
        <v>68</v>
      </c>
      <c r="M25" s="73">
        <v>8</v>
      </c>
      <c r="N25" s="73">
        <v>0</v>
      </c>
      <c r="O25" s="75">
        <v>6000</v>
      </c>
      <c r="P25" s="75">
        <v>6201</v>
      </c>
      <c r="Q25" s="75">
        <v>10</v>
      </c>
      <c r="R25" s="75">
        <v>135</v>
      </c>
      <c r="S25" s="75">
        <v>25</v>
      </c>
      <c r="T25" s="75">
        <v>0</v>
      </c>
      <c r="U25" s="74"/>
      <c r="V25" s="74"/>
      <c r="W25" s="74"/>
      <c r="X25" s="74"/>
      <c r="Y25" s="74"/>
      <c r="Z25" s="74"/>
      <c r="AA25" s="37">
        <f t="shared" si="0"/>
        <v>35164</v>
      </c>
      <c r="AB25" s="37">
        <f t="shared" si="1"/>
        <v>169</v>
      </c>
      <c r="AC25" s="37">
        <f t="shared" si="2"/>
        <v>298</v>
      </c>
      <c r="AD25" s="37">
        <f t="shared" si="3"/>
        <v>64</v>
      </c>
      <c r="AE25" s="37">
        <f t="shared" si="4"/>
        <v>0</v>
      </c>
      <c r="AF25" s="71">
        <v>19</v>
      </c>
    </row>
    <row r="26" ht="15" customHeight="1" spans="2:32">
      <c r="B26" s="71">
        <v>20</v>
      </c>
      <c r="C26" s="71">
        <v>5272</v>
      </c>
      <c r="D26" s="73">
        <v>6006</v>
      </c>
      <c r="E26" s="73">
        <v>87</v>
      </c>
      <c r="F26" s="73">
        <v>98</v>
      </c>
      <c r="G26" s="73">
        <v>6</v>
      </c>
      <c r="H26" s="73">
        <v>13</v>
      </c>
      <c r="I26" s="73">
        <v>1766</v>
      </c>
      <c r="J26" s="73">
        <v>6554</v>
      </c>
      <c r="K26" s="73">
        <v>43</v>
      </c>
      <c r="L26" s="73">
        <v>137</v>
      </c>
      <c r="M26" s="73">
        <v>26</v>
      </c>
      <c r="N26" s="73">
        <v>7</v>
      </c>
      <c r="O26" s="74"/>
      <c r="P26" s="74"/>
      <c r="Q26" s="74"/>
      <c r="R26" s="74"/>
      <c r="S26" s="74"/>
      <c r="T26" s="74"/>
      <c r="U26" s="73">
        <v>5001</v>
      </c>
      <c r="V26" s="73">
        <v>5661</v>
      </c>
      <c r="W26" s="73">
        <v>47</v>
      </c>
      <c r="X26" s="73">
        <v>105</v>
      </c>
      <c r="Y26" s="73">
        <v>28</v>
      </c>
      <c r="Z26" s="73">
        <v>13</v>
      </c>
      <c r="AA26" s="37">
        <f t="shared" si="0"/>
        <v>30260</v>
      </c>
      <c r="AB26" s="37">
        <f t="shared" si="1"/>
        <v>177</v>
      </c>
      <c r="AC26" s="37">
        <f t="shared" si="2"/>
        <v>340</v>
      </c>
      <c r="AD26" s="37">
        <f t="shared" si="3"/>
        <v>60</v>
      </c>
      <c r="AE26" s="37">
        <f t="shared" si="4"/>
        <v>33</v>
      </c>
      <c r="AF26" s="71">
        <v>20</v>
      </c>
    </row>
    <row r="27" ht="15" customHeight="1" spans="2:32">
      <c r="B27" s="71">
        <v>21</v>
      </c>
      <c r="C27" s="71">
        <v>3758</v>
      </c>
      <c r="D27" s="73">
        <v>2957</v>
      </c>
      <c r="E27" s="73">
        <v>99</v>
      </c>
      <c r="F27" s="73">
        <v>72</v>
      </c>
      <c r="G27" s="73">
        <v>9</v>
      </c>
      <c r="H27" s="73">
        <v>13</v>
      </c>
      <c r="I27" s="73">
        <v>5626</v>
      </c>
      <c r="J27" s="73">
        <v>0</v>
      </c>
      <c r="K27" s="73">
        <v>91</v>
      </c>
      <c r="L27" s="73">
        <v>129</v>
      </c>
      <c r="M27" s="73">
        <v>9</v>
      </c>
      <c r="N27" s="73">
        <v>14</v>
      </c>
      <c r="O27" s="74"/>
      <c r="P27" s="74"/>
      <c r="Q27" s="74"/>
      <c r="R27" s="74"/>
      <c r="S27" s="74"/>
      <c r="T27" s="74"/>
      <c r="U27" s="73">
        <v>5725</v>
      </c>
      <c r="V27" s="73">
        <v>6608</v>
      </c>
      <c r="W27" s="73">
        <v>91</v>
      </c>
      <c r="X27" s="73">
        <v>60</v>
      </c>
      <c r="Y27" s="73">
        <v>19</v>
      </c>
      <c r="Z27" s="73">
        <v>0</v>
      </c>
      <c r="AA27" s="37">
        <f t="shared" si="0"/>
        <v>24674</v>
      </c>
      <c r="AB27" s="37">
        <f t="shared" si="1"/>
        <v>281</v>
      </c>
      <c r="AC27" s="37">
        <f t="shared" si="2"/>
        <v>261</v>
      </c>
      <c r="AD27" s="37">
        <f t="shared" si="3"/>
        <v>37</v>
      </c>
      <c r="AE27" s="37">
        <f t="shared" si="4"/>
        <v>27</v>
      </c>
      <c r="AF27" s="71">
        <v>21</v>
      </c>
    </row>
    <row r="28" ht="15" customHeight="1" spans="2:32">
      <c r="B28" s="71">
        <v>22</v>
      </c>
      <c r="C28" s="71">
        <v>5628</v>
      </c>
      <c r="D28" s="73">
        <v>0</v>
      </c>
      <c r="E28" s="73">
        <v>65</v>
      </c>
      <c r="F28" s="73">
        <v>113</v>
      </c>
      <c r="G28" s="73">
        <v>2</v>
      </c>
      <c r="H28" s="73">
        <v>13</v>
      </c>
      <c r="I28" s="74"/>
      <c r="J28" s="74"/>
      <c r="K28" s="74"/>
      <c r="L28" s="74"/>
      <c r="M28" s="74"/>
      <c r="N28" s="74"/>
      <c r="O28" s="73">
        <v>6000</v>
      </c>
      <c r="P28" s="73">
        <v>0</v>
      </c>
      <c r="Q28" s="73">
        <v>25</v>
      </c>
      <c r="R28" s="73">
        <v>60</v>
      </c>
      <c r="S28" s="73">
        <v>32</v>
      </c>
      <c r="T28" s="73">
        <v>8</v>
      </c>
      <c r="U28" s="73">
        <v>6410</v>
      </c>
      <c r="V28" s="73">
        <v>0</v>
      </c>
      <c r="W28" s="73">
        <v>61</v>
      </c>
      <c r="X28" s="73">
        <v>58</v>
      </c>
      <c r="Y28" s="73">
        <v>14</v>
      </c>
      <c r="Z28" s="73">
        <v>22</v>
      </c>
      <c r="AA28" s="37">
        <f t="shared" si="0"/>
        <v>18038</v>
      </c>
      <c r="AB28" s="37">
        <f t="shared" si="1"/>
        <v>151</v>
      </c>
      <c r="AC28" s="37">
        <f t="shared" si="2"/>
        <v>231</v>
      </c>
      <c r="AD28" s="37">
        <f t="shared" si="3"/>
        <v>48</v>
      </c>
      <c r="AE28" s="37">
        <f t="shared" si="4"/>
        <v>43</v>
      </c>
      <c r="AF28" s="71">
        <v>22</v>
      </c>
    </row>
    <row r="29" ht="15" customHeight="1" spans="2:32">
      <c r="B29" s="71">
        <v>23</v>
      </c>
      <c r="C29" s="71">
        <v>5750</v>
      </c>
      <c r="D29" s="73">
        <v>2313</v>
      </c>
      <c r="E29" s="73">
        <v>11</v>
      </c>
      <c r="F29" s="73">
        <v>98</v>
      </c>
      <c r="G29" s="73">
        <v>29</v>
      </c>
      <c r="H29" s="73">
        <v>0</v>
      </c>
      <c r="I29" s="74"/>
      <c r="J29" s="74"/>
      <c r="K29" s="74"/>
      <c r="L29" s="74"/>
      <c r="M29" s="74"/>
      <c r="N29" s="74"/>
      <c r="O29" s="75">
        <v>6066</v>
      </c>
      <c r="P29" s="75">
        <v>0</v>
      </c>
      <c r="Q29" s="75">
        <v>56</v>
      </c>
      <c r="R29" s="75">
        <v>116</v>
      </c>
      <c r="S29" s="75">
        <v>0</v>
      </c>
      <c r="T29" s="75">
        <v>0</v>
      </c>
      <c r="U29" s="73">
        <v>5703</v>
      </c>
      <c r="V29" s="73">
        <v>0</v>
      </c>
      <c r="W29" s="73">
        <v>36</v>
      </c>
      <c r="X29" s="73">
        <v>87</v>
      </c>
      <c r="Y29" s="73">
        <v>11</v>
      </c>
      <c r="Z29" s="73">
        <v>0</v>
      </c>
      <c r="AA29" s="37">
        <f t="shared" si="0"/>
        <v>19832</v>
      </c>
      <c r="AB29" s="37">
        <f t="shared" si="1"/>
        <v>103</v>
      </c>
      <c r="AC29" s="37">
        <f t="shared" si="2"/>
        <v>301</v>
      </c>
      <c r="AD29" s="37">
        <f t="shared" si="3"/>
        <v>40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2387</v>
      </c>
      <c r="J30" s="75">
        <v>3911</v>
      </c>
      <c r="K30" s="75">
        <v>16</v>
      </c>
      <c r="L30" s="75">
        <v>76</v>
      </c>
      <c r="M30" s="75">
        <v>13</v>
      </c>
      <c r="N30" s="75">
        <v>0</v>
      </c>
      <c r="O30" s="73">
        <v>4312</v>
      </c>
      <c r="P30" s="73">
        <v>3504</v>
      </c>
      <c r="Q30" s="73">
        <v>22</v>
      </c>
      <c r="R30" s="73">
        <v>85</v>
      </c>
      <c r="S30" s="73">
        <v>15</v>
      </c>
      <c r="T30" s="73">
        <v>23</v>
      </c>
      <c r="U30" s="73">
        <v>3468</v>
      </c>
      <c r="V30" s="73">
        <v>4736</v>
      </c>
      <c r="W30" s="73">
        <v>8</v>
      </c>
      <c r="X30" s="73">
        <v>131</v>
      </c>
      <c r="Y30" s="73">
        <v>1</v>
      </c>
      <c r="Z30" s="73">
        <v>12</v>
      </c>
      <c r="AA30" s="37">
        <f t="shared" si="0"/>
        <v>22318</v>
      </c>
      <c r="AB30" s="37">
        <f t="shared" si="1"/>
        <v>46</v>
      </c>
      <c r="AC30" s="37">
        <f t="shared" si="2"/>
        <v>292</v>
      </c>
      <c r="AD30" s="37">
        <f t="shared" si="3"/>
        <v>29</v>
      </c>
      <c r="AE30" s="37">
        <f t="shared" si="4"/>
        <v>35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6728</v>
      </c>
      <c r="K31" s="75">
        <v>0</v>
      </c>
      <c r="L31" s="75">
        <v>113</v>
      </c>
      <c r="M31" s="75">
        <v>1</v>
      </c>
      <c r="N31" s="75">
        <v>0</v>
      </c>
      <c r="O31" s="73">
        <v>0</v>
      </c>
      <c r="P31" s="73">
        <v>5900</v>
      </c>
      <c r="Q31" s="73">
        <v>13</v>
      </c>
      <c r="R31" s="73">
        <v>84</v>
      </c>
      <c r="S31" s="73">
        <v>4</v>
      </c>
      <c r="T31" s="73">
        <v>0</v>
      </c>
      <c r="U31" s="73">
        <v>0</v>
      </c>
      <c r="V31" s="73">
        <v>6016</v>
      </c>
      <c r="W31" s="73">
        <v>64</v>
      </c>
      <c r="X31" s="73">
        <v>156</v>
      </c>
      <c r="Y31" s="73">
        <v>17</v>
      </c>
      <c r="Z31" s="73">
        <v>0</v>
      </c>
      <c r="AA31" s="37">
        <f t="shared" si="0"/>
        <v>18644</v>
      </c>
      <c r="AB31" s="37">
        <f t="shared" si="1"/>
        <v>77</v>
      </c>
      <c r="AC31" s="37">
        <f t="shared" si="2"/>
        <v>353</v>
      </c>
      <c r="AD31" s="37">
        <f t="shared" si="3"/>
        <v>22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6216</v>
      </c>
      <c r="E32" s="75">
        <v>24</v>
      </c>
      <c r="F32" s="75">
        <v>125</v>
      </c>
      <c r="G32" s="75">
        <v>27</v>
      </c>
      <c r="H32" s="75">
        <v>0</v>
      </c>
      <c r="I32" s="73">
        <v>0</v>
      </c>
      <c r="J32" s="73">
        <v>5794</v>
      </c>
      <c r="K32" s="73">
        <v>23</v>
      </c>
      <c r="L32" s="73">
        <v>58</v>
      </c>
      <c r="M32" s="73">
        <v>8</v>
      </c>
      <c r="N32" s="73">
        <v>19</v>
      </c>
      <c r="O32" s="75">
        <v>5107</v>
      </c>
      <c r="P32" s="75">
        <v>5638</v>
      </c>
      <c r="Q32" s="75">
        <v>32</v>
      </c>
      <c r="R32" s="75">
        <v>120</v>
      </c>
      <c r="S32" s="75">
        <v>4</v>
      </c>
      <c r="T32" s="75">
        <v>16</v>
      </c>
      <c r="U32" s="74"/>
      <c r="V32" s="74"/>
      <c r="W32" s="74"/>
      <c r="X32" s="74"/>
      <c r="Y32" s="74"/>
      <c r="Z32" s="74"/>
      <c r="AA32" s="37">
        <f t="shared" si="0"/>
        <v>22755</v>
      </c>
      <c r="AB32" s="37">
        <f t="shared" si="1"/>
        <v>79</v>
      </c>
      <c r="AC32" s="37">
        <f t="shared" si="2"/>
        <v>303</v>
      </c>
      <c r="AD32" s="37">
        <f t="shared" si="3"/>
        <v>39</v>
      </c>
      <c r="AE32" s="37">
        <f t="shared" si="4"/>
        <v>35</v>
      </c>
      <c r="AF32" s="71">
        <v>26</v>
      </c>
    </row>
    <row r="33" ht="15" customHeight="1" spans="2:32">
      <c r="B33" s="71">
        <v>27</v>
      </c>
      <c r="C33" s="71">
        <v>6301</v>
      </c>
      <c r="D33" s="75">
        <v>5402</v>
      </c>
      <c r="E33" s="75">
        <v>15</v>
      </c>
      <c r="F33" s="75">
        <v>65</v>
      </c>
      <c r="G33" s="75">
        <v>0</v>
      </c>
      <c r="H33" s="75">
        <v>0</v>
      </c>
      <c r="I33" s="73">
        <v>4205</v>
      </c>
      <c r="J33" s="73">
        <v>3562</v>
      </c>
      <c r="K33" s="73">
        <v>33</v>
      </c>
      <c r="L33" s="73">
        <v>87</v>
      </c>
      <c r="M33" s="73">
        <v>0</v>
      </c>
      <c r="N33" s="73">
        <v>0</v>
      </c>
      <c r="O33" s="75">
        <v>5420</v>
      </c>
      <c r="P33" s="75">
        <v>5409</v>
      </c>
      <c r="Q33" s="75">
        <v>45</v>
      </c>
      <c r="R33" s="75">
        <v>134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30299</v>
      </c>
      <c r="AB33" s="37">
        <f t="shared" si="1"/>
        <v>93</v>
      </c>
      <c r="AC33" s="37">
        <f t="shared" si="2"/>
        <v>286</v>
      </c>
      <c r="AD33" s="37">
        <f t="shared" si="3"/>
        <v>0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5857</v>
      </c>
      <c r="D34" s="73">
        <v>5508</v>
      </c>
      <c r="E34" s="73">
        <v>3</v>
      </c>
      <c r="F34" s="73">
        <v>59</v>
      </c>
      <c r="G34" s="73">
        <v>0</v>
      </c>
      <c r="H34" s="73">
        <v>28</v>
      </c>
      <c r="I34" s="73">
        <v>2013</v>
      </c>
      <c r="J34" s="73">
        <v>6404</v>
      </c>
      <c r="K34" s="73">
        <v>54</v>
      </c>
      <c r="L34" s="73">
        <v>108</v>
      </c>
      <c r="M34" s="73">
        <v>0</v>
      </c>
      <c r="N34" s="73">
        <v>2</v>
      </c>
      <c r="O34" s="74"/>
      <c r="P34" s="74"/>
      <c r="Q34" s="74"/>
      <c r="R34" s="74"/>
      <c r="S34" s="74"/>
      <c r="T34" s="74"/>
      <c r="U34" s="73">
        <v>6603</v>
      </c>
      <c r="V34" s="73">
        <v>6016</v>
      </c>
      <c r="W34" s="73">
        <v>66</v>
      </c>
      <c r="X34" s="73">
        <v>74</v>
      </c>
      <c r="Y34" s="73">
        <v>0</v>
      </c>
      <c r="Z34" s="73">
        <v>0</v>
      </c>
      <c r="AA34" s="37">
        <f t="shared" si="0"/>
        <v>32401</v>
      </c>
      <c r="AB34" s="37">
        <f t="shared" si="1"/>
        <v>123</v>
      </c>
      <c r="AC34" s="37">
        <f t="shared" si="2"/>
        <v>241</v>
      </c>
      <c r="AD34" s="37">
        <f t="shared" si="3"/>
        <v>0</v>
      </c>
      <c r="AE34" s="37">
        <f t="shared" si="4"/>
        <v>30</v>
      </c>
      <c r="AF34" s="71">
        <v>28</v>
      </c>
    </row>
    <row r="35" ht="15" customHeight="1" spans="2:32">
      <c r="B35" s="71">
        <v>29</v>
      </c>
      <c r="C35" s="71">
        <v>4171</v>
      </c>
      <c r="D35" s="73">
        <v>5401</v>
      </c>
      <c r="E35" s="73">
        <v>91</v>
      </c>
      <c r="F35" s="73">
        <v>64</v>
      </c>
      <c r="G35" s="73">
        <v>0</v>
      </c>
      <c r="H35" s="73">
        <v>0</v>
      </c>
      <c r="I35" s="73">
        <v>5390</v>
      </c>
      <c r="J35" s="73">
        <v>5530</v>
      </c>
      <c r="K35" s="73">
        <v>36</v>
      </c>
      <c r="L35" s="73">
        <v>111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4375</v>
      </c>
      <c r="V35" s="73">
        <v>6303</v>
      </c>
      <c r="W35" s="73">
        <v>16</v>
      </c>
      <c r="X35" s="73">
        <v>92</v>
      </c>
      <c r="Y35" s="73">
        <v>0</v>
      </c>
      <c r="Z35" s="73">
        <v>0</v>
      </c>
      <c r="AA35" s="37">
        <f t="shared" si="0"/>
        <v>31170</v>
      </c>
      <c r="AB35" s="37">
        <f t="shared" si="1"/>
        <v>143</v>
      </c>
      <c r="AC35" s="37">
        <f t="shared" si="2"/>
        <v>267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4354</v>
      </c>
      <c r="D36" s="73">
        <v>0</v>
      </c>
      <c r="E36" s="73">
        <v>83</v>
      </c>
      <c r="F36" s="73">
        <v>55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3">
        <v>4464</v>
      </c>
      <c r="P36" s="73">
        <v>2586</v>
      </c>
      <c r="Q36" s="73">
        <v>21</v>
      </c>
      <c r="R36" s="73">
        <v>110</v>
      </c>
      <c r="S36" s="73">
        <v>0</v>
      </c>
      <c r="T36" s="73">
        <v>0</v>
      </c>
      <c r="U36" s="73">
        <v>6197</v>
      </c>
      <c r="V36" s="73">
        <v>0</v>
      </c>
      <c r="W36" s="73">
        <v>85</v>
      </c>
      <c r="X36" s="73">
        <v>66</v>
      </c>
      <c r="Y36" s="73">
        <v>0</v>
      </c>
      <c r="Z36" s="73">
        <v>0</v>
      </c>
      <c r="AA36" s="37">
        <f t="shared" si="0"/>
        <v>17601</v>
      </c>
      <c r="AB36" s="37">
        <f t="shared" si="1"/>
        <v>189</v>
      </c>
      <c r="AC36" s="37">
        <f t="shared" si="2"/>
        <v>231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6000</v>
      </c>
      <c r="D37" s="73">
        <v>0</v>
      </c>
      <c r="E37" s="73">
        <v>86</v>
      </c>
      <c r="F37" s="73">
        <v>133</v>
      </c>
      <c r="G37" s="73">
        <v>0</v>
      </c>
      <c r="H37" s="73">
        <v>0</v>
      </c>
      <c r="I37" s="74"/>
      <c r="J37" s="74"/>
      <c r="K37" s="74"/>
      <c r="L37" s="74"/>
      <c r="M37" s="74"/>
      <c r="N37" s="74"/>
      <c r="O37" s="75">
        <v>671</v>
      </c>
      <c r="P37" s="75">
        <v>0</v>
      </c>
      <c r="Q37" s="75">
        <v>103</v>
      </c>
      <c r="R37" s="75">
        <v>23</v>
      </c>
      <c r="S37" s="75">
        <v>0</v>
      </c>
      <c r="T37" s="75">
        <v>0</v>
      </c>
      <c r="U37" s="73">
        <v>0</v>
      </c>
      <c r="V37" s="73">
        <v>0</v>
      </c>
      <c r="W37" s="73">
        <v>62</v>
      </c>
      <c r="X37" s="73">
        <v>54</v>
      </c>
      <c r="Y37" s="73">
        <v>0</v>
      </c>
      <c r="Z37" s="73">
        <v>0</v>
      </c>
      <c r="AA37" s="37">
        <f t="shared" si="0"/>
        <v>6671</v>
      </c>
      <c r="AB37" s="37">
        <f t="shared" si="1"/>
        <v>251</v>
      </c>
      <c r="AC37" s="37">
        <f t="shared" si="2"/>
        <v>210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112076</v>
      </c>
      <c r="D38" s="35">
        <f t="shared" si="5"/>
        <v>86243</v>
      </c>
      <c r="E38" s="35">
        <f t="shared" si="5"/>
        <v>1408</v>
      </c>
      <c r="F38" s="35">
        <f t="shared" si="5"/>
        <v>2488</v>
      </c>
      <c r="G38" s="35">
        <f t="shared" si="5"/>
        <v>305</v>
      </c>
      <c r="H38" s="35">
        <f t="shared" si="5"/>
        <v>174</v>
      </c>
      <c r="I38" s="35">
        <f t="shared" si="5"/>
        <v>59348</v>
      </c>
      <c r="J38" s="35">
        <f t="shared" si="5"/>
        <v>97812</v>
      </c>
      <c r="K38" s="35">
        <f t="shared" si="5"/>
        <v>1292</v>
      </c>
      <c r="L38" s="35">
        <f t="shared" si="5"/>
        <v>2313</v>
      </c>
      <c r="M38" s="35">
        <f t="shared" si="5"/>
        <v>288</v>
      </c>
      <c r="N38" s="35">
        <f t="shared" si="5"/>
        <v>148</v>
      </c>
      <c r="O38" s="35">
        <f t="shared" si="5"/>
        <v>85118</v>
      </c>
      <c r="P38" s="35">
        <f t="shared" si="5"/>
        <v>88119</v>
      </c>
      <c r="Q38" s="35">
        <f t="shared" si="5"/>
        <v>1413</v>
      </c>
      <c r="R38" s="35">
        <f t="shared" si="5"/>
        <v>2459</v>
      </c>
      <c r="S38" s="35">
        <f t="shared" si="5"/>
        <v>247</v>
      </c>
      <c r="T38" s="35">
        <f t="shared" si="5"/>
        <v>157</v>
      </c>
      <c r="U38" s="35">
        <f t="shared" si="5"/>
        <v>88985</v>
      </c>
      <c r="V38" s="35">
        <f t="shared" si="5"/>
        <v>74494</v>
      </c>
      <c r="W38" s="35">
        <f t="shared" si="5"/>
        <v>1379</v>
      </c>
      <c r="X38" s="35">
        <f t="shared" si="5"/>
        <v>2396</v>
      </c>
      <c r="Y38" s="35">
        <f t="shared" si="5"/>
        <v>306</v>
      </c>
      <c r="Z38" s="35">
        <f t="shared" si="5"/>
        <v>132</v>
      </c>
      <c r="AA38" s="35">
        <f t="shared" si="5"/>
        <v>692195</v>
      </c>
      <c r="AB38" s="35">
        <f t="shared" si="5"/>
        <v>5492</v>
      </c>
      <c r="AC38" s="35">
        <f t="shared" si="5"/>
        <v>9656</v>
      </c>
      <c r="AD38" s="35">
        <f t="shared" si="5"/>
        <v>1146</v>
      </c>
      <c r="AE38" s="35">
        <f t="shared" si="5"/>
        <v>611</v>
      </c>
      <c r="AF38" s="53" t="s">
        <v>17</v>
      </c>
    </row>
    <row r="39" ht="15" customHeight="1" spans="2:32">
      <c r="B39" s="60" t="s">
        <v>18</v>
      </c>
      <c r="C39" s="38">
        <f t="shared" ref="C39:H39" si="6">C38/24</f>
        <v>4669.83333333333</v>
      </c>
      <c r="D39" s="38">
        <f t="shared" si="6"/>
        <v>3593.45833333333</v>
      </c>
      <c r="E39" s="38">
        <f t="shared" si="6"/>
        <v>58.6666666666667</v>
      </c>
      <c r="F39" s="38">
        <f t="shared" si="6"/>
        <v>103.666666666667</v>
      </c>
      <c r="G39" s="38">
        <f t="shared" si="6"/>
        <v>12.7083333333333</v>
      </c>
      <c r="H39" s="38">
        <f t="shared" si="6"/>
        <v>7.25</v>
      </c>
      <c r="I39" s="38">
        <f>I38/23</f>
        <v>2580.34782608696</v>
      </c>
      <c r="J39" s="38">
        <f t="shared" ref="J39:Z39" si="7">J38/23</f>
        <v>4252.69565217391</v>
      </c>
      <c r="K39" s="38">
        <f t="shared" si="7"/>
        <v>56.1739130434783</v>
      </c>
      <c r="L39" s="38">
        <f t="shared" si="7"/>
        <v>100.565217391304</v>
      </c>
      <c r="M39" s="38">
        <f t="shared" si="7"/>
        <v>12.5217391304348</v>
      </c>
      <c r="N39" s="38">
        <f t="shared" si="7"/>
        <v>6.43478260869565</v>
      </c>
      <c r="O39" s="38">
        <f t="shared" si="7"/>
        <v>3700.78260869565</v>
      </c>
      <c r="P39" s="38">
        <f t="shared" si="7"/>
        <v>3831.26086956522</v>
      </c>
      <c r="Q39" s="38">
        <f t="shared" si="7"/>
        <v>61.4347826086956</v>
      </c>
      <c r="R39" s="38">
        <f t="shared" si="7"/>
        <v>106.913043478261</v>
      </c>
      <c r="S39" s="38">
        <f t="shared" si="7"/>
        <v>10.7391304347826</v>
      </c>
      <c r="T39" s="38">
        <f t="shared" si="7"/>
        <v>6.82608695652174</v>
      </c>
      <c r="U39" s="38">
        <f t="shared" si="7"/>
        <v>3868.91304347826</v>
      </c>
      <c r="V39" s="38">
        <f t="shared" si="7"/>
        <v>3238.86956521739</v>
      </c>
      <c r="W39" s="38">
        <f t="shared" si="7"/>
        <v>59.9565217391304</v>
      </c>
      <c r="X39" s="38">
        <f t="shared" si="7"/>
        <v>104.173913043478</v>
      </c>
      <c r="Y39" s="38">
        <f t="shared" si="7"/>
        <v>13.304347826087</v>
      </c>
      <c r="Z39" s="38">
        <f t="shared" si="7"/>
        <v>5.73913043478261</v>
      </c>
      <c r="AA39" s="38">
        <f>AA38/31</f>
        <v>22328.8709677419</v>
      </c>
      <c r="AB39" s="38">
        <f>AB38/31</f>
        <v>177.161290322581</v>
      </c>
      <c r="AC39" s="38">
        <f>AC38/31</f>
        <v>311.483870967742</v>
      </c>
      <c r="AD39" s="38">
        <f>AD38/31</f>
        <v>36.9677419354839</v>
      </c>
      <c r="AE39" s="38">
        <f>AE38/31</f>
        <v>19.7096774193548</v>
      </c>
      <c r="AF39" s="60" t="s">
        <v>18</v>
      </c>
    </row>
    <row r="40" s="84" customFormat="1" ht="14.25" customHeight="1" spans="2:22">
      <c r="B40" s="90"/>
      <c r="C40" s="91">
        <f>C39+D39</f>
        <v>8263.29166666667</v>
      </c>
      <c r="D40" s="91"/>
      <c r="I40" s="91">
        <f>I39+J39</f>
        <v>6833.04347826087</v>
      </c>
      <c r="J40" s="91"/>
      <c r="O40" s="91">
        <f>O39+P39</f>
        <v>7532.04347826087</v>
      </c>
      <c r="P40" s="91"/>
      <c r="U40" s="91">
        <f>U39+V39</f>
        <v>7107.78260869565</v>
      </c>
      <c r="V40" s="91"/>
    </row>
  </sheetData>
  <mergeCells count="38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8" width="5.625" style="59" customWidth="1"/>
    <col min="9" max="9" width="6.875" style="59" customWidth="1"/>
    <col min="10" max="21" width="5.625" style="59" customWidth="1"/>
    <col min="22" max="22" width="8.125" style="59" customWidth="1"/>
    <col min="23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6901</v>
      </c>
      <c r="D7" s="75">
        <v>5802</v>
      </c>
      <c r="E7" s="75">
        <v>31</v>
      </c>
      <c r="F7" s="75">
        <v>56</v>
      </c>
      <c r="G7" s="75">
        <v>14</v>
      </c>
      <c r="H7" s="75">
        <v>19</v>
      </c>
      <c r="I7" s="73">
        <v>5830</v>
      </c>
      <c r="J7" s="73">
        <v>3401</v>
      </c>
      <c r="K7" s="73">
        <v>65</v>
      </c>
      <c r="L7" s="73">
        <v>33</v>
      </c>
      <c r="M7" s="73">
        <v>4</v>
      </c>
      <c r="N7" s="73">
        <v>10</v>
      </c>
      <c r="O7" s="75">
        <v>2134</v>
      </c>
      <c r="P7" s="75">
        <v>2800</v>
      </c>
      <c r="Q7" s="75">
        <v>80</v>
      </c>
      <c r="R7" s="75">
        <v>101</v>
      </c>
      <c r="S7" s="75">
        <v>11</v>
      </c>
      <c r="T7" s="75">
        <v>9</v>
      </c>
      <c r="U7" s="74"/>
      <c r="V7" s="74"/>
      <c r="W7" s="74"/>
      <c r="X7" s="74"/>
      <c r="Y7" s="74"/>
      <c r="Z7" s="74"/>
      <c r="AA7" s="37">
        <f>C7+D7+I7+J7+O7+P7+U7+V7</f>
        <v>26868</v>
      </c>
      <c r="AB7" s="37">
        <f t="shared" ref="AB7:AE33" si="0">E7+K7+Q7+W7</f>
        <v>176</v>
      </c>
      <c r="AC7" s="37">
        <f t="shared" si="0"/>
        <v>190</v>
      </c>
      <c r="AD7" s="37">
        <f t="shared" si="0"/>
        <v>29</v>
      </c>
      <c r="AE7" s="37">
        <f t="shared" si="0"/>
        <v>38</v>
      </c>
      <c r="AF7" s="71">
        <v>1</v>
      </c>
    </row>
    <row r="8" ht="15" customHeight="1" spans="2:32">
      <c r="B8" s="71">
        <v>2</v>
      </c>
      <c r="C8" s="71">
        <v>4302</v>
      </c>
      <c r="D8" s="73">
        <v>6302</v>
      </c>
      <c r="E8" s="73">
        <v>55</v>
      </c>
      <c r="F8" s="73">
        <v>56</v>
      </c>
      <c r="G8" s="73">
        <v>10</v>
      </c>
      <c r="H8" s="73">
        <v>23</v>
      </c>
      <c r="I8" s="73">
        <v>7021</v>
      </c>
      <c r="J8" s="73">
        <v>6803</v>
      </c>
      <c r="K8" s="73">
        <v>79</v>
      </c>
      <c r="L8" s="73">
        <v>119</v>
      </c>
      <c r="M8" s="73">
        <v>18</v>
      </c>
      <c r="N8" s="73">
        <v>16</v>
      </c>
      <c r="O8" s="74"/>
      <c r="P8" s="74"/>
      <c r="Q8" s="74"/>
      <c r="R8" s="74"/>
      <c r="S8" s="74"/>
      <c r="T8" s="74"/>
      <c r="U8" s="73">
        <v>6601</v>
      </c>
      <c r="V8" s="73">
        <v>6825</v>
      </c>
      <c r="W8" s="73">
        <v>40</v>
      </c>
      <c r="X8" s="73">
        <v>56</v>
      </c>
      <c r="Y8" s="73">
        <v>16</v>
      </c>
      <c r="Z8" s="73">
        <v>0</v>
      </c>
      <c r="AA8" s="37">
        <f>C8+D8+I8+J8+O8+P8+U8+V8</f>
        <v>37854</v>
      </c>
      <c r="AB8" s="37">
        <f t="shared" si="0"/>
        <v>174</v>
      </c>
      <c r="AC8" s="37">
        <f t="shared" si="0"/>
        <v>231</v>
      </c>
      <c r="AD8" s="37">
        <f t="shared" si="0"/>
        <v>44</v>
      </c>
      <c r="AE8" s="37">
        <f t="shared" si="0"/>
        <v>39</v>
      </c>
      <c r="AF8" s="71">
        <v>2</v>
      </c>
    </row>
    <row r="9" ht="15" customHeight="1" spans="2:32">
      <c r="B9" s="71">
        <v>3</v>
      </c>
      <c r="C9" s="71">
        <v>5703</v>
      </c>
      <c r="D9" s="73">
        <v>6611</v>
      </c>
      <c r="E9" s="73">
        <v>58</v>
      </c>
      <c r="F9" s="73">
        <v>38</v>
      </c>
      <c r="G9" s="73">
        <v>10</v>
      </c>
      <c r="H9" s="73">
        <v>20</v>
      </c>
      <c r="I9" s="73">
        <v>6080</v>
      </c>
      <c r="J9" s="73">
        <v>7001</v>
      </c>
      <c r="K9" s="73">
        <v>69</v>
      </c>
      <c r="L9" s="73">
        <v>116</v>
      </c>
      <c r="M9" s="73">
        <v>14</v>
      </c>
      <c r="N9" s="73">
        <v>6</v>
      </c>
      <c r="O9" s="74"/>
      <c r="P9" s="74"/>
      <c r="Q9" s="74"/>
      <c r="R9" s="74"/>
      <c r="S9" s="74"/>
      <c r="T9" s="74"/>
      <c r="U9" s="73">
        <v>5559</v>
      </c>
      <c r="V9" s="73">
        <v>7007</v>
      </c>
      <c r="W9" s="73">
        <v>86</v>
      </c>
      <c r="X9" s="73">
        <v>66</v>
      </c>
      <c r="Y9" s="73">
        <v>11</v>
      </c>
      <c r="Z9" s="73">
        <v>10</v>
      </c>
      <c r="AA9" s="37">
        <f t="shared" ref="AA9:AA37" si="1">C9+D9+I9+J9+O9+P9+U9+V9</f>
        <v>37961</v>
      </c>
      <c r="AB9" s="37">
        <f t="shared" si="0"/>
        <v>213</v>
      </c>
      <c r="AC9" s="37">
        <f t="shared" si="0"/>
        <v>220</v>
      </c>
      <c r="AD9" s="37">
        <f t="shared" si="0"/>
        <v>35</v>
      </c>
      <c r="AE9" s="37">
        <f t="shared" si="0"/>
        <v>36</v>
      </c>
      <c r="AF9" s="71">
        <v>3</v>
      </c>
    </row>
    <row r="10" ht="15" customHeight="1" spans="2:32">
      <c r="B10" s="71">
        <v>4</v>
      </c>
      <c r="C10" s="71">
        <v>4510</v>
      </c>
      <c r="D10" s="73">
        <v>7003</v>
      </c>
      <c r="E10" s="73">
        <v>107</v>
      </c>
      <c r="F10" s="73">
        <v>42</v>
      </c>
      <c r="G10" s="73">
        <v>15</v>
      </c>
      <c r="H10" s="73">
        <v>18</v>
      </c>
      <c r="I10" s="74"/>
      <c r="J10" s="74"/>
      <c r="K10" s="74"/>
      <c r="L10" s="74"/>
      <c r="M10" s="74"/>
      <c r="N10" s="74"/>
      <c r="O10" s="73">
        <v>5600</v>
      </c>
      <c r="P10" s="73">
        <v>5054</v>
      </c>
      <c r="Q10" s="73">
        <v>79</v>
      </c>
      <c r="R10" s="73">
        <v>38</v>
      </c>
      <c r="S10" s="73">
        <v>10</v>
      </c>
      <c r="T10" s="73">
        <v>0</v>
      </c>
      <c r="U10" s="73">
        <v>5907</v>
      </c>
      <c r="V10" s="73">
        <v>6090</v>
      </c>
      <c r="W10" s="73">
        <v>108</v>
      </c>
      <c r="X10" s="73">
        <v>34</v>
      </c>
      <c r="Y10" s="73">
        <v>9</v>
      </c>
      <c r="Z10" s="73">
        <v>17</v>
      </c>
      <c r="AA10" s="37">
        <f t="shared" si="1"/>
        <v>34164</v>
      </c>
      <c r="AB10" s="37">
        <f t="shared" si="0"/>
        <v>294</v>
      </c>
      <c r="AC10" s="37">
        <f t="shared" si="0"/>
        <v>114</v>
      </c>
      <c r="AD10" s="37">
        <f t="shared" si="0"/>
        <v>34</v>
      </c>
      <c r="AE10" s="37">
        <f t="shared" si="0"/>
        <v>35</v>
      </c>
      <c r="AF10" s="71">
        <v>4</v>
      </c>
    </row>
    <row r="11" ht="15" customHeight="1" spans="2:32">
      <c r="B11" s="71">
        <v>5</v>
      </c>
      <c r="C11" s="71">
        <v>0</v>
      </c>
      <c r="D11" s="73">
        <v>2503</v>
      </c>
      <c r="E11" s="73">
        <v>121</v>
      </c>
      <c r="F11" s="73">
        <v>63</v>
      </c>
      <c r="G11" s="73">
        <v>17</v>
      </c>
      <c r="H11" s="73">
        <v>9</v>
      </c>
      <c r="I11" s="74"/>
      <c r="J11" s="74"/>
      <c r="K11" s="74"/>
      <c r="L11" s="74"/>
      <c r="M11" s="74"/>
      <c r="N11" s="74"/>
      <c r="O11" s="75">
        <v>0</v>
      </c>
      <c r="P11" s="75">
        <v>6769</v>
      </c>
      <c r="Q11" s="75">
        <v>59</v>
      </c>
      <c r="R11" s="75">
        <v>10</v>
      </c>
      <c r="S11" s="75">
        <v>0</v>
      </c>
      <c r="T11" s="75">
        <v>29</v>
      </c>
      <c r="U11" s="73">
        <v>0</v>
      </c>
      <c r="V11" s="73">
        <v>6136</v>
      </c>
      <c r="W11" s="73">
        <v>55</v>
      </c>
      <c r="X11" s="73">
        <v>37</v>
      </c>
      <c r="Y11" s="73">
        <v>7</v>
      </c>
      <c r="Z11" s="73">
        <v>0</v>
      </c>
      <c r="AA11" s="37">
        <f t="shared" si="1"/>
        <v>15408</v>
      </c>
      <c r="AB11" s="37">
        <f t="shared" si="0"/>
        <v>235</v>
      </c>
      <c r="AC11" s="37">
        <f t="shared" si="0"/>
        <v>110</v>
      </c>
      <c r="AD11" s="37">
        <f t="shared" si="0"/>
        <v>24</v>
      </c>
      <c r="AE11" s="37">
        <f t="shared" si="0"/>
        <v>38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5">
        <v>0</v>
      </c>
      <c r="J12" s="75">
        <v>0</v>
      </c>
      <c r="K12" s="75">
        <v>124</v>
      </c>
      <c r="L12" s="75">
        <v>21</v>
      </c>
      <c r="M12" s="75">
        <v>17</v>
      </c>
      <c r="N12" s="75">
        <v>0</v>
      </c>
      <c r="O12" s="73">
        <v>0</v>
      </c>
      <c r="P12" s="73">
        <v>0</v>
      </c>
      <c r="Q12" s="73">
        <v>61</v>
      </c>
      <c r="R12" s="73">
        <v>34</v>
      </c>
      <c r="S12" s="73">
        <v>4</v>
      </c>
      <c r="T12" s="73">
        <v>32</v>
      </c>
      <c r="U12" s="73">
        <v>0</v>
      </c>
      <c r="V12" s="73">
        <v>0</v>
      </c>
      <c r="W12" s="73">
        <v>122</v>
      </c>
      <c r="X12" s="73">
        <v>100</v>
      </c>
      <c r="Y12" s="73">
        <v>21</v>
      </c>
      <c r="Z12" s="73">
        <v>5</v>
      </c>
      <c r="AA12" s="37">
        <f t="shared" si="1"/>
        <v>0</v>
      </c>
      <c r="AB12" s="37">
        <f t="shared" si="0"/>
        <v>307</v>
      </c>
      <c r="AC12" s="37">
        <f t="shared" si="0"/>
        <v>155</v>
      </c>
      <c r="AD12" s="37">
        <f t="shared" si="0"/>
        <v>42</v>
      </c>
      <c r="AE12" s="37">
        <f t="shared" si="0"/>
        <v>37</v>
      </c>
      <c r="AF12" s="71">
        <v>6</v>
      </c>
    </row>
    <row r="13" ht="15" customHeight="1" spans="2:32">
      <c r="B13" s="71">
        <v>7</v>
      </c>
      <c r="C13" s="74"/>
      <c r="D13" s="74"/>
      <c r="E13" s="74"/>
      <c r="F13" s="74"/>
      <c r="G13" s="74"/>
      <c r="H13" s="74"/>
      <c r="I13" s="73">
        <v>7004</v>
      </c>
      <c r="J13" s="73">
        <v>0</v>
      </c>
      <c r="K13" s="73">
        <v>106</v>
      </c>
      <c r="L13" s="73">
        <v>57</v>
      </c>
      <c r="M13" s="73">
        <v>20</v>
      </c>
      <c r="N13" s="73">
        <v>7</v>
      </c>
      <c r="O13" s="75">
        <v>6612</v>
      </c>
      <c r="P13" s="75">
        <v>0</v>
      </c>
      <c r="Q13" s="75">
        <v>91</v>
      </c>
      <c r="R13" s="75">
        <v>57</v>
      </c>
      <c r="S13" s="75">
        <v>9</v>
      </c>
      <c r="T13" s="75">
        <v>0</v>
      </c>
      <c r="U13" s="73">
        <v>4635</v>
      </c>
      <c r="V13" s="73">
        <v>0</v>
      </c>
      <c r="W13" s="73">
        <v>74</v>
      </c>
      <c r="X13" s="73">
        <v>117</v>
      </c>
      <c r="Y13" s="73">
        <v>15</v>
      </c>
      <c r="Z13" s="73">
        <v>0</v>
      </c>
      <c r="AA13" s="37">
        <f t="shared" si="1"/>
        <v>18251</v>
      </c>
      <c r="AB13" s="37">
        <f t="shared" si="0"/>
        <v>271</v>
      </c>
      <c r="AC13" s="37">
        <f t="shared" si="0"/>
        <v>231</v>
      </c>
      <c r="AD13" s="37">
        <f t="shared" si="0"/>
        <v>44</v>
      </c>
      <c r="AE13" s="37">
        <f t="shared" si="0"/>
        <v>7</v>
      </c>
      <c r="AF13" s="71">
        <v>7</v>
      </c>
    </row>
    <row r="14" ht="15" customHeight="1" spans="2:32">
      <c r="B14" s="71">
        <v>8</v>
      </c>
      <c r="C14" s="71">
        <v>7218</v>
      </c>
      <c r="D14" s="75">
        <v>0</v>
      </c>
      <c r="E14" s="75">
        <v>128</v>
      </c>
      <c r="F14" s="75">
        <v>75</v>
      </c>
      <c r="G14" s="75">
        <v>20</v>
      </c>
      <c r="H14" s="75">
        <v>3</v>
      </c>
      <c r="I14" s="73">
        <v>7303</v>
      </c>
      <c r="J14" s="73">
        <v>0</v>
      </c>
      <c r="K14" s="73">
        <v>132</v>
      </c>
      <c r="L14" s="73">
        <v>57</v>
      </c>
      <c r="M14" s="73">
        <v>7</v>
      </c>
      <c r="N14" s="73">
        <v>22</v>
      </c>
      <c r="O14" s="75">
        <v>7100</v>
      </c>
      <c r="P14" s="75">
        <v>7406</v>
      </c>
      <c r="Q14" s="75">
        <v>66</v>
      </c>
      <c r="R14" s="75">
        <v>119</v>
      </c>
      <c r="S14" s="75">
        <v>18</v>
      </c>
      <c r="T14" s="75">
        <v>14</v>
      </c>
      <c r="U14" s="74"/>
      <c r="V14" s="74"/>
      <c r="W14" s="74"/>
      <c r="X14" s="74"/>
      <c r="Y14" s="74"/>
      <c r="Z14" s="74"/>
      <c r="AA14" s="37">
        <f t="shared" si="1"/>
        <v>29027</v>
      </c>
      <c r="AB14" s="37">
        <f t="shared" si="0"/>
        <v>326</v>
      </c>
      <c r="AC14" s="37">
        <f t="shared" si="0"/>
        <v>251</v>
      </c>
      <c r="AD14" s="37">
        <f t="shared" si="0"/>
        <v>45</v>
      </c>
      <c r="AE14" s="37">
        <f t="shared" si="0"/>
        <v>39</v>
      </c>
      <c r="AF14" s="71">
        <v>8</v>
      </c>
    </row>
    <row r="15" ht="15" customHeight="1" spans="2:32">
      <c r="B15" s="71">
        <v>9</v>
      </c>
      <c r="C15" s="71">
        <v>7511</v>
      </c>
      <c r="D15" s="75">
        <v>7503</v>
      </c>
      <c r="E15" s="75">
        <v>88</v>
      </c>
      <c r="F15" s="75">
        <v>82</v>
      </c>
      <c r="G15" s="75">
        <v>22</v>
      </c>
      <c r="H15" s="75">
        <v>26</v>
      </c>
      <c r="I15" s="73">
        <v>7523</v>
      </c>
      <c r="J15" s="73">
        <v>5641</v>
      </c>
      <c r="K15" s="73">
        <v>89</v>
      </c>
      <c r="L15" s="73">
        <v>86</v>
      </c>
      <c r="M15" s="73">
        <v>12</v>
      </c>
      <c r="N15" s="73">
        <v>3</v>
      </c>
      <c r="O15" s="75">
        <v>6506</v>
      </c>
      <c r="P15" s="75">
        <v>6504</v>
      </c>
      <c r="Q15" s="75">
        <v>120</v>
      </c>
      <c r="R15" s="75">
        <v>100</v>
      </c>
      <c r="S15" s="75">
        <v>15</v>
      </c>
      <c r="T15" s="75">
        <v>10</v>
      </c>
      <c r="U15" s="74"/>
      <c r="V15" s="74"/>
      <c r="W15" s="74"/>
      <c r="X15" s="74"/>
      <c r="Y15" s="74"/>
      <c r="Z15" s="74"/>
      <c r="AA15" s="37">
        <f t="shared" si="1"/>
        <v>41188</v>
      </c>
      <c r="AB15" s="37">
        <f t="shared" si="0"/>
        <v>297</v>
      </c>
      <c r="AC15" s="37">
        <f t="shared" si="0"/>
        <v>268</v>
      </c>
      <c r="AD15" s="37">
        <f t="shared" si="0"/>
        <v>49</v>
      </c>
      <c r="AE15" s="37">
        <f t="shared" si="0"/>
        <v>39</v>
      </c>
      <c r="AF15" s="71">
        <v>9</v>
      </c>
    </row>
    <row r="16" ht="15" customHeight="1" spans="2:32">
      <c r="B16" s="71">
        <v>10</v>
      </c>
      <c r="C16" s="71">
        <v>3001</v>
      </c>
      <c r="D16" s="73">
        <v>6015</v>
      </c>
      <c r="E16" s="73">
        <v>91</v>
      </c>
      <c r="F16" s="73">
        <v>40</v>
      </c>
      <c r="G16" s="73">
        <v>12</v>
      </c>
      <c r="H16" s="73">
        <v>18</v>
      </c>
      <c r="I16" s="73">
        <v>5788</v>
      </c>
      <c r="J16" s="73">
        <v>7178</v>
      </c>
      <c r="K16" s="73">
        <v>112</v>
      </c>
      <c r="L16" s="73">
        <v>88</v>
      </c>
      <c r="M16" s="73">
        <v>16</v>
      </c>
      <c r="N16" s="73">
        <v>0</v>
      </c>
      <c r="O16" s="74"/>
      <c r="P16" s="74"/>
      <c r="Q16" s="74"/>
      <c r="R16" s="74"/>
      <c r="S16" s="74"/>
      <c r="T16" s="74"/>
      <c r="U16" s="73">
        <v>6133</v>
      </c>
      <c r="V16" s="73">
        <v>7424</v>
      </c>
      <c r="W16" s="73">
        <v>78</v>
      </c>
      <c r="X16" s="73">
        <v>68</v>
      </c>
      <c r="Y16" s="73">
        <v>21</v>
      </c>
      <c r="Z16" s="73">
        <v>4</v>
      </c>
      <c r="AA16" s="37">
        <f t="shared" si="1"/>
        <v>35539</v>
      </c>
      <c r="AB16" s="37">
        <f t="shared" si="0"/>
        <v>281</v>
      </c>
      <c r="AC16" s="37">
        <f t="shared" si="0"/>
        <v>196</v>
      </c>
      <c r="AD16" s="37">
        <f t="shared" si="0"/>
        <v>49</v>
      </c>
      <c r="AE16" s="37">
        <f t="shared" si="0"/>
        <v>22</v>
      </c>
      <c r="AF16" s="71">
        <v>10</v>
      </c>
    </row>
    <row r="17" ht="15" customHeight="1" spans="2:32">
      <c r="B17" s="71">
        <v>11</v>
      </c>
      <c r="C17" s="71">
        <v>4037</v>
      </c>
      <c r="D17" s="73">
        <v>6223</v>
      </c>
      <c r="E17" s="73">
        <v>84</v>
      </c>
      <c r="F17" s="73">
        <v>58</v>
      </c>
      <c r="G17" s="73">
        <v>6</v>
      </c>
      <c r="H17" s="73">
        <v>16</v>
      </c>
      <c r="I17" s="73">
        <v>4103</v>
      </c>
      <c r="J17" s="73">
        <v>6232</v>
      </c>
      <c r="K17" s="73">
        <v>103</v>
      </c>
      <c r="L17" s="73">
        <v>83</v>
      </c>
      <c r="M17" s="73">
        <v>10</v>
      </c>
      <c r="N17" s="73">
        <v>19</v>
      </c>
      <c r="O17" s="74"/>
      <c r="P17" s="74"/>
      <c r="Q17" s="74"/>
      <c r="R17" s="74"/>
      <c r="S17" s="74"/>
      <c r="T17" s="74"/>
      <c r="U17" s="73">
        <v>5362</v>
      </c>
      <c r="V17" s="73">
        <v>6526</v>
      </c>
      <c r="W17" s="73">
        <v>110</v>
      </c>
      <c r="X17" s="73">
        <v>77</v>
      </c>
      <c r="Y17" s="73">
        <v>16</v>
      </c>
      <c r="Z17" s="73">
        <v>2</v>
      </c>
      <c r="AA17" s="37">
        <f t="shared" si="1"/>
        <v>32483</v>
      </c>
      <c r="AB17" s="37">
        <f t="shared" si="0"/>
        <v>297</v>
      </c>
      <c r="AC17" s="37">
        <f t="shared" si="0"/>
        <v>218</v>
      </c>
      <c r="AD17" s="37">
        <f t="shared" si="0"/>
        <v>32</v>
      </c>
      <c r="AE17" s="37">
        <f t="shared" si="0"/>
        <v>37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7526</v>
      </c>
      <c r="E18" s="73">
        <v>77</v>
      </c>
      <c r="F18" s="73">
        <v>125</v>
      </c>
      <c r="G18" s="73">
        <v>19</v>
      </c>
      <c r="H18" s="73">
        <v>8</v>
      </c>
      <c r="I18" s="74"/>
      <c r="J18" s="74"/>
      <c r="K18" s="74"/>
      <c r="L18" s="74"/>
      <c r="M18" s="74"/>
      <c r="N18" s="74"/>
      <c r="O18" s="73">
        <v>1780</v>
      </c>
      <c r="P18" s="73">
        <v>7116</v>
      </c>
      <c r="Q18" s="73">
        <v>130</v>
      </c>
      <c r="R18" s="73">
        <v>70</v>
      </c>
      <c r="S18" s="73">
        <v>11</v>
      </c>
      <c r="T18" s="73">
        <v>27</v>
      </c>
      <c r="U18" s="73">
        <v>0</v>
      </c>
      <c r="V18" s="73">
        <v>5016</v>
      </c>
      <c r="W18" s="73">
        <v>88</v>
      </c>
      <c r="X18" s="73">
        <v>57</v>
      </c>
      <c r="Y18" s="73">
        <v>6</v>
      </c>
      <c r="Z18" s="73">
        <v>4</v>
      </c>
      <c r="AA18" s="37">
        <f t="shared" si="1"/>
        <v>21438</v>
      </c>
      <c r="AB18" s="37">
        <f t="shared" si="0"/>
        <v>295</v>
      </c>
      <c r="AC18" s="37">
        <f t="shared" si="0"/>
        <v>252</v>
      </c>
      <c r="AD18" s="37">
        <f t="shared" si="0"/>
        <v>36</v>
      </c>
      <c r="AE18" s="37">
        <f t="shared" si="0"/>
        <v>39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3804</v>
      </c>
      <c r="E19" s="73">
        <v>83</v>
      </c>
      <c r="F19" s="73">
        <v>134</v>
      </c>
      <c r="G19" s="73">
        <v>20</v>
      </c>
      <c r="H19" s="73">
        <v>1</v>
      </c>
      <c r="I19" s="74"/>
      <c r="J19" s="74"/>
      <c r="K19" s="74"/>
      <c r="L19" s="74"/>
      <c r="M19" s="74"/>
      <c r="N19" s="74"/>
      <c r="O19" s="75">
        <v>0</v>
      </c>
      <c r="P19" s="75">
        <v>5363</v>
      </c>
      <c r="Q19" s="75">
        <v>96</v>
      </c>
      <c r="R19" s="75">
        <v>112</v>
      </c>
      <c r="S19" s="75">
        <v>15</v>
      </c>
      <c r="T19" s="75">
        <v>1</v>
      </c>
      <c r="U19" s="73">
        <v>0</v>
      </c>
      <c r="V19" s="73">
        <v>5872</v>
      </c>
      <c r="W19" s="73">
        <v>64</v>
      </c>
      <c r="X19" s="73">
        <v>86</v>
      </c>
      <c r="Y19" s="73">
        <v>5</v>
      </c>
      <c r="Z19" s="73">
        <v>2</v>
      </c>
      <c r="AA19" s="37">
        <f t="shared" si="1"/>
        <v>15039</v>
      </c>
      <c r="AB19" s="37">
        <f t="shared" si="0"/>
        <v>243</v>
      </c>
      <c r="AC19" s="37">
        <f t="shared" si="0"/>
        <v>332</v>
      </c>
      <c r="AD19" s="37">
        <f t="shared" si="0"/>
        <v>40</v>
      </c>
      <c r="AE19" s="37">
        <f t="shared" si="0"/>
        <v>4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0</v>
      </c>
      <c r="J20" s="75">
        <v>958</v>
      </c>
      <c r="K20" s="75">
        <v>117</v>
      </c>
      <c r="L20" s="75">
        <v>110</v>
      </c>
      <c r="M20" s="75">
        <v>18</v>
      </c>
      <c r="N20" s="75">
        <v>2</v>
      </c>
      <c r="O20" s="73">
        <v>0</v>
      </c>
      <c r="P20" s="73">
        <v>0</v>
      </c>
      <c r="Q20" s="73">
        <v>90</v>
      </c>
      <c r="R20" s="73">
        <v>41</v>
      </c>
      <c r="S20" s="73">
        <v>7</v>
      </c>
      <c r="T20" s="73">
        <v>6</v>
      </c>
      <c r="U20" s="73">
        <v>1050</v>
      </c>
      <c r="V20" s="73">
        <v>0</v>
      </c>
      <c r="W20" s="73">
        <v>126</v>
      </c>
      <c r="X20" s="73">
        <v>111</v>
      </c>
      <c r="Y20" s="73">
        <v>26</v>
      </c>
      <c r="Z20" s="73">
        <v>18</v>
      </c>
      <c r="AA20" s="37">
        <f t="shared" si="1"/>
        <v>2008</v>
      </c>
      <c r="AB20" s="37">
        <f t="shared" si="0"/>
        <v>333</v>
      </c>
      <c r="AC20" s="37">
        <f t="shared" si="0"/>
        <v>262</v>
      </c>
      <c r="AD20" s="37">
        <f t="shared" si="0"/>
        <v>51</v>
      </c>
      <c r="AE20" s="37">
        <f t="shared" si="0"/>
        <v>26</v>
      </c>
      <c r="AF20" s="71">
        <v>14</v>
      </c>
    </row>
    <row r="21" ht="1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4405</v>
      </c>
      <c r="J21" s="75">
        <v>0</v>
      </c>
      <c r="K21" s="75">
        <v>116</v>
      </c>
      <c r="L21" s="75">
        <v>105</v>
      </c>
      <c r="M21" s="75">
        <v>20</v>
      </c>
      <c r="N21" s="75">
        <v>0</v>
      </c>
      <c r="O21" s="73">
        <v>4008</v>
      </c>
      <c r="P21" s="73">
        <v>0</v>
      </c>
      <c r="Q21" s="73">
        <v>132</v>
      </c>
      <c r="R21" s="73">
        <v>65</v>
      </c>
      <c r="S21" s="73">
        <v>15</v>
      </c>
      <c r="T21" s="73">
        <v>2</v>
      </c>
      <c r="U21" s="73">
        <v>2248</v>
      </c>
      <c r="V21" s="73">
        <v>0</v>
      </c>
      <c r="W21" s="73">
        <v>113</v>
      </c>
      <c r="X21" s="73">
        <v>118</v>
      </c>
      <c r="Y21" s="73">
        <v>23</v>
      </c>
      <c r="Z21" s="73">
        <v>1</v>
      </c>
      <c r="AA21" s="37">
        <f t="shared" si="1"/>
        <v>10661</v>
      </c>
      <c r="AB21" s="37">
        <f t="shared" si="0"/>
        <v>361</v>
      </c>
      <c r="AC21" s="37">
        <f t="shared" si="0"/>
        <v>288</v>
      </c>
      <c r="AD21" s="37">
        <f t="shared" si="0"/>
        <v>58</v>
      </c>
      <c r="AE21" s="37">
        <f t="shared" si="0"/>
        <v>3</v>
      </c>
      <c r="AF21" s="71">
        <v>15</v>
      </c>
    </row>
    <row r="22" ht="15" customHeight="1" spans="2:32">
      <c r="B22" s="71">
        <v>16</v>
      </c>
      <c r="C22" s="71">
        <v>6706</v>
      </c>
      <c r="D22" s="75">
        <v>0</v>
      </c>
      <c r="E22" s="75">
        <v>99</v>
      </c>
      <c r="F22" s="75">
        <v>68</v>
      </c>
      <c r="G22" s="75">
        <v>17</v>
      </c>
      <c r="H22" s="75">
        <v>3</v>
      </c>
      <c r="I22" s="73">
        <v>5668</v>
      </c>
      <c r="J22" s="73">
        <v>0</v>
      </c>
      <c r="K22" s="73">
        <v>118</v>
      </c>
      <c r="L22" s="73">
        <v>41</v>
      </c>
      <c r="M22" s="73">
        <v>17</v>
      </c>
      <c r="N22" s="73">
        <v>33</v>
      </c>
      <c r="O22" s="75">
        <v>5756</v>
      </c>
      <c r="P22" s="75">
        <v>0</v>
      </c>
      <c r="Q22" s="75">
        <v>119</v>
      </c>
      <c r="R22" s="75">
        <v>128</v>
      </c>
      <c r="S22" s="75">
        <v>15</v>
      </c>
      <c r="T22" s="75">
        <v>8</v>
      </c>
      <c r="U22" s="74"/>
      <c r="V22" s="74"/>
      <c r="W22" s="74"/>
      <c r="X22" s="74"/>
      <c r="Y22" s="74"/>
      <c r="Z22" s="74"/>
      <c r="AA22" s="37">
        <f t="shared" si="1"/>
        <v>18130</v>
      </c>
      <c r="AB22" s="37">
        <f t="shared" si="0"/>
        <v>336</v>
      </c>
      <c r="AC22" s="37">
        <f t="shared" si="0"/>
        <v>237</v>
      </c>
      <c r="AD22" s="37">
        <f t="shared" si="0"/>
        <v>49</v>
      </c>
      <c r="AE22" s="37">
        <f t="shared" si="0"/>
        <v>44</v>
      </c>
      <c r="AF22" s="71">
        <v>16</v>
      </c>
    </row>
    <row r="23" ht="15" customHeight="1" spans="2:32">
      <c r="B23" s="71">
        <v>17</v>
      </c>
      <c r="C23" s="71">
        <v>7004</v>
      </c>
      <c r="D23" s="75">
        <v>0</v>
      </c>
      <c r="E23" s="75">
        <v>80</v>
      </c>
      <c r="F23" s="75">
        <v>91</v>
      </c>
      <c r="G23" s="75">
        <v>13</v>
      </c>
      <c r="H23" s="75">
        <v>0</v>
      </c>
      <c r="I23" s="73">
        <v>6213</v>
      </c>
      <c r="J23" s="73">
        <v>0</v>
      </c>
      <c r="K23" s="73">
        <v>47</v>
      </c>
      <c r="L23" s="73">
        <v>57</v>
      </c>
      <c r="M23" s="73">
        <v>9</v>
      </c>
      <c r="N23" s="73">
        <v>34</v>
      </c>
      <c r="O23" s="75">
        <v>3244</v>
      </c>
      <c r="P23" s="75">
        <v>5400</v>
      </c>
      <c r="Q23" s="75">
        <v>107</v>
      </c>
      <c r="R23" s="75">
        <v>111</v>
      </c>
      <c r="S23" s="75">
        <v>21</v>
      </c>
      <c r="T23" s="75">
        <v>4</v>
      </c>
      <c r="U23" s="74"/>
      <c r="V23" s="74"/>
      <c r="W23" s="74"/>
      <c r="X23" s="74"/>
      <c r="Y23" s="74"/>
      <c r="Z23" s="74"/>
      <c r="AA23" s="37">
        <f t="shared" si="1"/>
        <v>21861</v>
      </c>
      <c r="AB23" s="37">
        <f t="shared" si="0"/>
        <v>234</v>
      </c>
      <c r="AC23" s="37">
        <f t="shared" si="0"/>
        <v>259</v>
      </c>
      <c r="AD23" s="37">
        <f t="shared" si="0"/>
        <v>43</v>
      </c>
      <c r="AE23" s="37">
        <f t="shared" si="0"/>
        <v>38</v>
      </c>
      <c r="AF23" s="71">
        <v>17</v>
      </c>
    </row>
    <row r="24" ht="15" customHeight="1" spans="2:32">
      <c r="B24" s="71">
        <v>18</v>
      </c>
      <c r="C24" s="71">
        <v>5101</v>
      </c>
      <c r="D24" s="73">
        <v>6302</v>
      </c>
      <c r="E24" s="73">
        <v>78</v>
      </c>
      <c r="F24" s="73">
        <v>40</v>
      </c>
      <c r="G24" s="73">
        <v>2</v>
      </c>
      <c r="H24" s="73">
        <v>11</v>
      </c>
      <c r="I24" s="73">
        <v>6640</v>
      </c>
      <c r="J24" s="73">
        <v>5143</v>
      </c>
      <c r="K24" s="73">
        <v>105</v>
      </c>
      <c r="L24" s="73">
        <v>62</v>
      </c>
      <c r="M24" s="73">
        <v>10</v>
      </c>
      <c r="N24" s="73">
        <v>10</v>
      </c>
      <c r="O24" s="74"/>
      <c r="P24" s="74"/>
      <c r="Q24" s="74"/>
      <c r="R24" s="74"/>
      <c r="S24" s="74"/>
      <c r="T24" s="74"/>
      <c r="U24" s="73">
        <v>6410</v>
      </c>
      <c r="V24" s="73">
        <v>6349</v>
      </c>
      <c r="W24" s="73">
        <v>100</v>
      </c>
      <c r="X24" s="73">
        <v>52</v>
      </c>
      <c r="Y24" s="73">
        <v>8</v>
      </c>
      <c r="Z24" s="73">
        <v>27</v>
      </c>
      <c r="AA24" s="37">
        <f t="shared" si="1"/>
        <v>35945</v>
      </c>
      <c r="AB24" s="37">
        <f t="shared" si="0"/>
        <v>283</v>
      </c>
      <c r="AC24" s="37">
        <f t="shared" si="0"/>
        <v>154</v>
      </c>
      <c r="AD24" s="37">
        <f t="shared" si="0"/>
        <v>20</v>
      </c>
      <c r="AE24" s="37">
        <f t="shared" si="0"/>
        <v>48</v>
      </c>
      <c r="AF24" s="71">
        <v>18</v>
      </c>
    </row>
    <row r="25" ht="15" customHeight="1" spans="2:32">
      <c r="B25" s="71">
        <v>19</v>
      </c>
      <c r="C25" s="71">
        <v>0</v>
      </c>
      <c r="D25" s="73">
        <v>3102</v>
      </c>
      <c r="E25" s="73">
        <v>98</v>
      </c>
      <c r="F25" s="73">
        <v>44</v>
      </c>
      <c r="G25" s="73">
        <v>10</v>
      </c>
      <c r="H25" s="73">
        <v>0</v>
      </c>
      <c r="I25" s="73">
        <v>5319</v>
      </c>
      <c r="J25" s="73">
        <v>6505</v>
      </c>
      <c r="K25" s="73">
        <v>135</v>
      </c>
      <c r="L25" s="73">
        <v>123</v>
      </c>
      <c r="M25" s="73">
        <v>25</v>
      </c>
      <c r="N25" s="73">
        <v>0</v>
      </c>
      <c r="O25" s="74"/>
      <c r="P25" s="74"/>
      <c r="Q25" s="74"/>
      <c r="R25" s="74"/>
      <c r="S25" s="74"/>
      <c r="T25" s="74"/>
      <c r="U25" s="73">
        <v>6033</v>
      </c>
      <c r="V25" s="73">
        <v>4708</v>
      </c>
      <c r="W25" s="73">
        <v>104</v>
      </c>
      <c r="X25" s="73">
        <v>79</v>
      </c>
      <c r="Y25" s="73">
        <v>9</v>
      </c>
      <c r="Z25" s="73">
        <v>0</v>
      </c>
      <c r="AA25" s="37">
        <f t="shared" si="1"/>
        <v>25667</v>
      </c>
      <c r="AB25" s="37">
        <f t="shared" si="0"/>
        <v>337</v>
      </c>
      <c r="AC25" s="37">
        <f t="shared" si="0"/>
        <v>246</v>
      </c>
      <c r="AD25" s="37">
        <f t="shared" si="0"/>
        <v>44</v>
      </c>
      <c r="AE25" s="37">
        <f t="shared" si="0"/>
        <v>0</v>
      </c>
      <c r="AF25" s="71">
        <v>19</v>
      </c>
    </row>
    <row r="26" ht="15" customHeight="1" spans="2:32">
      <c r="B26" s="71">
        <v>20</v>
      </c>
      <c r="C26" s="71">
        <v>2718</v>
      </c>
      <c r="D26" s="73">
        <v>6002</v>
      </c>
      <c r="E26" s="73">
        <v>67</v>
      </c>
      <c r="F26" s="73">
        <v>98</v>
      </c>
      <c r="G26" s="73">
        <v>15</v>
      </c>
      <c r="H26" s="73">
        <v>12</v>
      </c>
      <c r="I26" s="74"/>
      <c r="J26" s="74"/>
      <c r="K26" s="74"/>
      <c r="L26" s="74"/>
      <c r="M26" s="74"/>
      <c r="N26" s="74"/>
      <c r="O26" s="73">
        <v>6100</v>
      </c>
      <c r="P26" s="73">
        <v>5220</v>
      </c>
      <c r="Q26" s="73">
        <v>61</v>
      </c>
      <c r="R26" s="73">
        <v>107</v>
      </c>
      <c r="S26" s="73">
        <v>25</v>
      </c>
      <c r="T26" s="73">
        <v>0</v>
      </c>
      <c r="U26" s="73">
        <v>6007</v>
      </c>
      <c r="V26" s="73">
        <v>5741</v>
      </c>
      <c r="W26" s="73">
        <v>64</v>
      </c>
      <c r="X26" s="73">
        <v>61</v>
      </c>
      <c r="Y26" s="73">
        <v>6</v>
      </c>
      <c r="Z26" s="73">
        <v>16</v>
      </c>
      <c r="AA26" s="37">
        <f t="shared" si="1"/>
        <v>31788</v>
      </c>
      <c r="AB26" s="37">
        <f t="shared" si="0"/>
        <v>192</v>
      </c>
      <c r="AC26" s="37">
        <f t="shared" si="0"/>
        <v>266</v>
      </c>
      <c r="AD26" s="37">
        <f t="shared" si="0"/>
        <v>46</v>
      </c>
      <c r="AE26" s="37">
        <f t="shared" si="0"/>
        <v>28</v>
      </c>
      <c r="AF26" s="71">
        <v>20</v>
      </c>
    </row>
    <row r="27" ht="15" customHeight="1" spans="2:32">
      <c r="B27" s="71">
        <v>21</v>
      </c>
      <c r="C27" s="71">
        <v>1502</v>
      </c>
      <c r="D27" s="73">
        <v>5107</v>
      </c>
      <c r="E27" s="73">
        <v>81</v>
      </c>
      <c r="F27" s="73">
        <v>103</v>
      </c>
      <c r="G27" s="73">
        <v>16</v>
      </c>
      <c r="H27" s="73">
        <v>11</v>
      </c>
      <c r="I27" s="74"/>
      <c r="J27" s="74"/>
      <c r="K27" s="74"/>
      <c r="L27" s="74"/>
      <c r="M27" s="74"/>
      <c r="N27" s="74"/>
      <c r="O27" s="75">
        <v>611</v>
      </c>
      <c r="P27" s="75">
        <v>5847</v>
      </c>
      <c r="Q27" s="75">
        <v>109</v>
      </c>
      <c r="R27" s="75">
        <v>104</v>
      </c>
      <c r="S27" s="75">
        <v>22</v>
      </c>
      <c r="T27" s="75">
        <v>7</v>
      </c>
      <c r="U27" s="73">
        <v>0</v>
      </c>
      <c r="V27" s="73">
        <v>5612</v>
      </c>
      <c r="W27" s="73">
        <v>70</v>
      </c>
      <c r="X27" s="73">
        <v>62</v>
      </c>
      <c r="Y27" s="73">
        <v>8</v>
      </c>
      <c r="Z27" s="73">
        <v>8</v>
      </c>
      <c r="AA27" s="37">
        <f t="shared" si="1"/>
        <v>18679</v>
      </c>
      <c r="AB27" s="37">
        <f t="shared" si="0"/>
        <v>260</v>
      </c>
      <c r="AC27" s="37">
        <f t="shared" si="0"/>
        <v>269</v>
      </c>
      <c r="AD27" s="37">
        <f t="shared" si="0"/>
        <v>46</v>
      </c>
      <c r="AE27" s="37">
        <f t="shared" si="0"/>
        <v>26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4216</v>
      </c>
      <c r="J28" s="75">
        <v>6704</v>
      </c>
      <c r="K28" s="75">
        <v>122</v>
      </c>
      <c r="L28" s="75">
        <v>63</v>
      </c>
      <c r="M28" s="75">
        <v>22</v>
      </c>
      <c r="N28" s="75">
        <v>25</v>
      </c>
      <c r="O28" s="73">
        <v>3800</v>
      </c>
      <c r="P28" s="73">
        <v>6608</v>
      </c>
      <c r="Q28" s="73">
        <v>139</v>
      </c>
      <c r="R28" s="73">
        <v>70</v>
      </c>
      <c r="S28" s="73">
        <v>13</v>
      </c>
      <c r="T28" s="73">
        <v>15</v>
      </c>
      <c r="U28" s="73">
        <v>2190</v>
      </c>
      <c r="V28" s="73">
        <v>6421</v>
      </c>
      <c r="W28" s="73">
        <v>107</v>
      </c>
      <c r="X28" s="73">
        <v>135</v>
      </c>
      <c r="Y28" s="73">
        <v>19</v>
      </c>
      <c r="Z28" s="73">
        <v>6</v>
      </c>
      <c r="AA28" s="37">
        <f t="shared" si="1"/>
        <v>29939</v>
      </c>
      <c r="AB28" s="37">
        <f t="shared" si="0"/>
        <v>368</v>
      </c>
      <c r="AC28" s="37">
        <f t="shared" si="0"/>
        <v>268</v>
      </c>
      <c r="AD28" s="37">
        <f t="shared" si="0"/>
        <v>54</v>
      </c>
      <c r="AE28" s="37">
        <f t="shared" si="0"/>
        <v>46</v>
      </c>
      <c r="AF28" s="71">
        <v>22</v>
      </c>
    </row>
    <row r="29" ht="1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6838</v>
      </c>
      <c r="K29" s="75">
        <v>118</v>
      </c>
      <c r="L29" s="75">
        <v>108</v>
      </c>
      <c r="M29" s="75">
        <v>0</v>
      </c>
      <c r="N29" s="75">
        <v>0</v>
      </c>
      <c r="O29" s="73">
        <v>0</v>
      </c>
      <c r="P29" s="73">
        <v>5009</v>
      </c>
      <c r="Q29" s="73">
        <v>121</v>
      </c>
      <c r="R29" s="73">
        <v>70</v>
      </c>
      <c r="S29" s="73">
        <v>14</v>
      </c>
      <c r="T29" s="73">
        <v>0</v>
      </c>
      <c r="U29" s="73">
        <v>0</v>
      </c>
      <c r="V29" s="73">
        <v>0</v>
      </c>
      <c r="W29" s="73">
        <v>116</v>
      </c>
      <c r="X29" s="73">
        <v>118</v>
      </c>
      <c r="Y29" s="73">
        <v>13</v>
      </c>
      <c r="Z29" s="73">
        <v>15</v>
      </c>
      <c r="AA29" s="37">
        <f t="shared" si="1"/>
        <v>11847</v>
      </c>
      <c r="AB29" s="37">
        <f t="shared" si="0"/>
        <v>355</v>
      </c>
      <c r="AC29" s="37">
        <f t="shared" si="0"/>
        <v>296</v>
      </c>
      <c r="AD29" s="37">
        <f t="shared" si="0"/>
        <v>27</v>
      </c>
      <c r="AE29" s="37">
        <f t="shared" si="0"/>
        <v>15</v>
      </c>
      <c r="AF29" s="71">
        <v>23</v>
      </c>
    </row>
    <row r="30" ht="15" customHeight="1" spans="2:32">
      <c r="B30" s="71">
        <v>24</v>
      </c>
      <c r="C30" s="71">
        <v>1203</v>
      </c>
      <c r="D30" s="75">
        <v>0</v>
      </c>
      <c r="E30" s="75">
        <v>75</v>
      </c>
      <c r="F30" s="75">
        <v>86</v>
      </c>
      <c r="G30" s="75">
        <v>13</v>
      </c>
      <c r="H30" s="75">
        <v>0</v>
      </c>
      <c r="I30" s="73">
        <v>0</v>
      </c>
      <c r="J30" s="73">
        <v>0</v>
      </c>
      <c r="K30" s="73">
        <v>85</v>
      </c>
      <c r="L30" s="73">
        <v>96</v>
      </c>
      <c r="M30" s="73">
        <v>1</v>
      </c>
      <c r="N30" s="73">
        <v>0</v>
      </c>
      <c r="O30" s="75">
        <v>6456</v>
      </c>
      <c r="P30" s="75">
        <v>0</v>
      </c>
      <c r="Q30" s="75">
        <v>46</v>
      </c>
      <c r="R30" s="75">
        <v>137</v>
      </c>
      <c r="S30" s="75">
        <v>18</v>
      </c>
      <c r="T30" s="75">
        <v>0</v>
      </c>
      <c r="U30" s="74"/>
      <c r="V30" s="74"/>
      <c r="W30" s="74"/>
      <c r="X30" s="74"/>
      <c r="Y30" s="74"/>
      <c r="Z30" s="74"/>
      <c r="AA30" s="37">
        <f t="shared" si="1"/>
        <v>7659</v>
      </c>
      <c r="AB30" s="37">
        <f t="shared" si="0"/>
        <v>206</v>
      </c>
      <c r="AC30" s="37">
        <f t="shared" si="0"/>
        <v>319</v>
      </c>
      <c r="AD30" s="37">
        <f t="shared" si="0"/>
        <v>32</v>
      </c>
      <c r="AE30" s="37">
        <f t="shared" si="0"/>
        <v>0</v>
      </c>
      <c r="AF30" s="71">
        <v>24</v>
      </c>
    </row>
    <row r="31" ht="15" customHeight="1" spans="2:32">
      <c r="B31" s="71">
        <v>25</v>
      </c>
      <c r="C31" s="71">
        <v>6803</v>
      </c>
      <c r="D31" s="75">
        <v>0</v>
      </c>
      <c r="E31" s="75">
        <v>32</v>
      </c>
      <c r="F31" s="75">
        <v>104</v>
      </c>
      <c r="G31" s="75">
        <v>22</v>
      </c>
      <c r="H31" s="75">
        <v>0</v>
      </c>
      <c r="I31" s="73">
        <v>5616</v>
      </c>
      <c r="J31" s="73">
        <v>0</v>
      </c>
      <c r="K31" s="73">
        <v>51</v>
      </c>
      <c r="L31" s="73">
        <v>69</v>
      </c>
      <c r="M31" s="73">
        <v>10</v>
      </c>
      <c r="N31" s="73">
        <v>0</v>
      </c>
      <c r="O31" s="75">
        <v>5622</v>
      </c>
      <c r="P31" s="75">
        <v>0</v>
      </c>
      <c r="Q31" s="75">
        <v>32</v>
      </c>
      <c r="R31" s="75">
        <v>115</v>
      </c>
      <c r="S31" s="75">
        <v>14</v>
      </c>
      <c r="T31" s="75">
        <v>0</v>
      </c>
      <c r="U31" s="74"/>
      <c r="V31" s="74"/>
      <c r="W31" s="74"/>
      <c r="X31" s="74"/>
      <c r="Y31" s="74"/>
      <c r="Z31" s="74"/>
      <c r="AA31" s="37">
        <f t="shared" si="1"/>
        <v>18041</v>
      </c>
      <c r="AB31" s="37">
        <f t="shared" si="0"/>
        <v>115</v>
      </c>
      <c r="AC31" s="37">
        <f t="shared" si="0"/>
        <v>288</v>
      </c>
      <c r="AD31" s="37">
        <f t="shared" si="0"/>
        <v>46</v>
      </c>
      <c r="AE31" s="37">
        <f t="shared" si="0"/>
        <v>0</v>
      </c>
      <c r="AF31" s="71">
        <v>25</v>
      </c>
    </row>
    <row r="32" ht="15" customHeight="1" spans="2:32">
      <c r="B32" s="71">
        <v>26</v>
      </c>
      <c r="C32" s="71">
        <v>5333</v>
      </c>
      <c r="D32" s="73">
        <v>0</v>
      </c>
      <c r="E32" s="73">
        <v>40</v>
      </c>
      <c r="F32" s="73">
        <v>59</v>
      </c>
      <c r="G32" s="73">
        <v>14</v>
      </c>
      <c r="H32" s="73">
        <v>8</v>
      </c>
      <c r="I32" s="73">
        <v>6253</v>
      </c>
      <c r="J32" s="73">
        <v>0</v>
      </c>
      <c r="K32" s="73">
        <v>42</v>
      </c>
      <c r="L32" s="73">
        <v>106</v>
      </c>
      <c r="M32" s="73">
        <v>28</v>
      </c>
      <c r="N32" s="73">
        <v>4</v>
      </c>
      <c r="O32" s="74"/>
      <c r="P32" s="74"/>
      <c r="Q32" s="74"/>
      <c r="R32" s="74"/>
      <c r="S32" s="74"/>
      <c r="T32" s="74"/>
      <c r="U32" s="73">
        <v>6703</v>
      </c>
      <c r="V32" s="73">
        <v>0</v>
      </c>
      <c r="W32" s="73">
        <v>23</v>
      </c>
      <c r="X32" s="73">
        <v>93</v>
      </c>
      <c r="Y32" s="73">
        <v>21</v>
      </c>
      <c r="Z32" s="73">
        <v>23</v>
      </c>
      <c r="AA32" s="37">
        <f t="shared" si="1"/>
        <v>18289</v>
      </c>
      <c r="AB32" s="37">
        <f t="shared" si="0"/>
        <v>105</v>
      </c>
      <c r="AC32" s="37">
        <f t="shared" si="0"/>
        <v>258</v>
      </c>
      <c r="AD32" s="37">
        <f t="shared" si="0"/>
        <v>63</v>
      </c>
      <c r="AE32" s="37">
        <f t="shared" si="0"/>
        <v>35</v>
      </c>
      <c r="AF32" s="71">
        <v>26</v>
      </c>
    </row>
    <row r="33" ht="15" customHeight="1" spans="2:32">
      <c r="B33" s="71">
        <v>27</v>
      </c>
      <c r="C33" s="71">
        <v>6302</v>
      </c>
      <c r="D33" s="73">
        <v>6572</v>
      </c>
      <c r="E33" s="73">
        <v>35</v>
      </c>
      <c r="F33" s="73">
        <v>91</v>
      </c>
      <c r="G33" s="73">
        <v>24</v>
      </c>
      <c r="H33" s="73">
        <v>20</v>
      </c>
      <c r="I33" s="73">
        <v>6556</v>
      </c>
      <c r="J33" s="73">
        <v>6020</v>
      </c>
      <c r="K33" s="73">
        <v>0</v>
      </c>
      <c r="L33" s="73">
        <v>126</v>
      </c>
      <c r="M33" s="73">
        <v>20</v>
      </c>
      <c r="N33" s="73">
        <v>22</v>
      </c>
      <c r="O33" s="74"/>
      <c r="P33" s="74"/>
      <c r="Q33" s="74"/>
      <c r="R33" s="74"/>
      <c r="S33" s="74"/>
      <c r="T33" s="74"/>
      <c r="U33" s="73">
        <v>6616</v>
      </c>
      <c r="V33" s="73">
        <v>5509</v>
      </c>
      <c r="W33" s="73">
        <v>23</v>
      </c>
      <c r="X33" s="73">
        <v>59</v>
      </c>
      <c r="Y33" s="73">
        <v>22</v>
      </c>
      <c r="Z33" s="73">
        <v>0</v>
      </c>
      <c r="AA33" s="37">
        <f t="shared" si="1"/>
        <v>37575</v>
      </c>
      <c r="AB33" s="37">
        <f t="shared" si="0"/>
        <v>58</v>
      </c>
      <c r="AC33" s="37">
        <f t="shared" si="0"/>
        <v>276</v>
      </c>
      <c r="AD33" s="37">
        <f t="shared" si="0"/>
        <v>66</v>
      </c>
      <c r="AE33" s="37">
        <f t="shared" si="0"/>
        <v>42</v>
      </c>
      <c r="AF33" s="71">
        <v>27</v>
      </c>
    </row>
    <row r="34" ht="15" customHeight="1" spans="2:32">
      <c r="B34" s="71">
        <v>28</v>
      </c>
      <c r="C34" s="71">
        <v>6176</v>
      </c>
      <c r="D34" s="73">
        <v>5601</v>
      </c>
      <c r="E34" s="73">
        <v>25</v>
      </c>
      <c r="F34" s="73">
        <v>115</v>
      </c>
      <c r="G34" s="73">
        <v>22</v>
      </c>
      <c r="H34" s="73">
        <v>10</v>
      </c>
      <c r="I34" s="74"/>
      <c r="J34" s="74"/>
      <c r="K34" s="74"/>
      <c r="L34" s="74"/>
      <c r="M34" s="74"/>
      <c r="N34" s="74"/>
      <c r="O34" s="73">
        <v>5862</v>
      </c>
      <c r="P34" s="73">
        <v>6100</v>
      </c>
      <c r="Q34" s="73">
        <v>39</v>
      </c>
      <c r="R34" s="73">
        <v>135</v>
      </c>
      <c r="S34" s="73">
        <v>24</v>
      </c>
      <c r="T34" s="73">
        <v>15</v>
      </c>
      <c r="U34" s="73">
        <v>5740</v>
      </c>
      <c r="V34" s="73">
        <v>5557</v>
      </c>
      <c r="W34" s="73">
        <v>60</v>
      </c>
      <c r="X34" s="73">
        <v>81</v>
      </c>
      <c r="Y34" s="73">
        <v>19</v>
      </c>
      <c r="Z34" s="73">
        <v>10</v>
      </c>
      <c r="AA34" s="37">
        <f t="shared" si="1"/>
        <v>35036</v>
      </c>
      <c r="AB34" s="37">
        <f t="shared" ref="AB34:AE37" si="2">E34+K34+Q34+W34</f>
        <v>124</v>
      </c>
      <c r="AC34" s="37">
        <f t="shared" si="2"/>
        <v>331</v>
      </c>
      <c r="AD34" s="37">
        <f t="shared" si="2"/>
        <v>65</v>
      </c>
      <c r="AE34" s="37">
        <f t="shared" si="2"/>
        <v>35</v>
      </c>
      <c r="AF34" s="71">
        <v>28</v>
      </c>
    </row>
    <row r="35" ht="15" customHeight="1" spans="2:32">
      <c r="B35" s="71">
        <v>29</v>
      </c>
      <c r="C35" s="71">
        <v>2321</v>
      </c>
      <c r="D35" s="73">
        <v>5705</v>
      </c>
      <c r="E35" s="73">
        <v>9</v>
      </c>
      <c r="F35" s="73">
        <v>148</v>
      </c>
      <c r="G35" s="73">
        <v>18</v>
      </c>
      <c r="H35" s="73">
        <v>20</v>
      </c>
      <c r="I35" s="74"/>
      <c r="J35" s="74"/>
      <c r="K35" s="74"/>
      <c r="L35" s="74"/>
      <c r="M35" s="74"/>
      <c r="N35" s="74"/>
      <c r="O35" s="75">
        <v>3503</v>
      </c>
      <c r="P35" s="75">
        <v>5808</v>
      </c>
      <c r="Q35" s="75">
        <v>18</v>
      </c>
      <c r="R35" s="75">
        <v>85</v>
      </c>
      <c r="S35" s="75">
        <v>25</v>
      </c>
      <c r="T35" s="75">
        <v>0</v>
      </c>
      <c r="U35" s="73">
        <v>2601</v>
      </c>
      <c r="V35" s="73">
        <v>5807</v>
      </c>
      <c r="W35" s="73">
        <v>0</v>
      </c>
      <c r="X35" s="73">
        <v>94</v>
      </c>
      <c r="Y35" s="73">
        <v>6</v>
      </c>
      <c r="Z35" s="73">
        <v>16</v>
      </c>
      <c r="AA35" s="37">
        <f t="shared" si="1"/>
        <v>25745</v>
      </c>
      <c r="AB35" s="37">
        <f t="shared" si="2"/>
        <v>27</v>
      </c>
      <c r="AC35" s="37">
        <f t="shared" si="2"/>
        <v>327</v>
      </c>
      <c r="AD35" s="37">
        <f t="shared" si="2"/>
        <v>49</v>
      </c>
      <c r="AE35" s="37">
        <f t="shared" si="2"/>
        <v>36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2664</v>
      </c>
      <c r="J36" s="75">
        <v>6366</v>
      </c>
      <c r="K36" s="75">
        <v>89</v>
      </c>
      <c r="L36" s="75">
        <v>84</v>
      </c>
      <c r="M36" s="75">
        <v>25</v>
      </c>
      <c r="N36" s="75">
        <v>0</v>
      </c>
      <c r="O36" s="73">
        <v>0</v>
      </c>
      <c r="P36" s="73">
        <v>0</v>
      </c>
      <c r="Q36" s="73">
        <v>86</v>
      </c>
      <c r="R36" s="73">
        <v>76</v>
      </c>
      <c r="S36" s="73">
        <v>9</v>
      </c>
      <c r="T36" s="73">
        <v>35</v>
      </c>
      <c r="U36" s="73">
        <v>0</v>
      </c>
      <c r="V36" s="73">
        <v>4913</v>
      </c>
      <c r="W36" s="73">
        <v>111</v>
      </c>
      <c r="X36" s="73">
        <v>153</v>
      </c>
      <c r="Y36" s="73">
        <v>21</v>
      </c>
      <c r="Z36" s="73">
        <v>0</v>
      </c>
      <c r="AA36" s="37">
        <f t="shared" si="1"/>
        <v>13943</v>
      </c>
      <c r="AB36" s="37">
        <f t="shared" si="2"/>
        <v>286</v>
      </c>
      <c r="AC36" s="37">
        <f t="shared" si="2"/>
        <v>313</v>
      </c>
      <c r="AD36" s="37">
        <f t="shared" si="2"/>
        <v>55</v>
      </c>
      <c r="AE36" s="37">
        <f t="shared" si="2"/>
        <v>35</v>
      </c>
      <c r="AF36" s="71">
        <v>30</v>
      </c>
    </row>
    <row r="37" ht="15" customHeight="1" spans="2:32">
      <c r="B37" s="71"/>
      <c r="C37" s="74"/>
      <c r="D37" s="74"/>
      <c r="E37" s="74"/>
      <c r="F37" s="74"/>
      <c r="G37" s="74"/>
      <c r="H37" s="74"/>
      <c r="I37" s="75"/>
      <c r="J37" s="75"/>
      <c r="K37" s="75"/>
      <c r="L37" s="75"/>
      <c r="M37" s="75"/>
      <c r="N37" s="75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1"/>
        <v>0</v>
      </c>
      <c r="AB37" s="37">
        <f t="shared" si="2"/>
        <v>0</v>
      </c>
      <c r="AC37" s="37">
        <f t="shared" si="2"/>
        <v>0</v>
      </c>
      <c r="AD37" s="37">
        <f t="shared" si="2"/>
        <v>0</v>
      </c>
      <c r="AE37" s="37">
        <f t="shared" si="2"/>
        <v>0</v>
      </c>
      <c r="AF37" s="71">
        <v>31</v>
      </c>
    </row>
    <row r="38" ht="15" customHeight="1" spans="2:32">
      <c r="B38" s="53" t="s">
        <v>17</v>
      </c>
      <c r="C38" s="35">
        <f t="shared" ref="C38:AE38" si="3">SUM(C7:C37)</f>
        <v>94352</v>
      </c>
      <c r="D38" s="35">
        <f t="shared" si="3"/>
        <v>97683</v>
      </c>
      <c r="E38" s="35">
        <f t="shared" si="3"/>
        <v>1642</v>
      </c>
      <c r="F38" s="35">
        <f t="shared" si="3"/>
        <v>1816</v>
      </c>
      <c r="G38" s="35">
        <f t="shared" si="3"/>
        <v>351</v>
      </c>
      <c r="H38" s="35">
        <f t="shared" si="3"/>
        <v>256</v>
      </c>
      <c r="I38" s="35">
        <f t="shared" si="3"/>
        <v>104202</v>
      </c>
      <c r="J38" s="35">
        <f t="shared" si="3"/>
        <v>74790</v>
      </c>
      <c r="K38" s="35">
        <f t="shared" si="3"/>
        <v>2024</v>
      </c>
      <c r="L38" s="35">
        <f t="shared" si="3"/>
        <v>1810</v>
      </c>
      <c r="M38" s="35">
        <f t="shared" si="3"/>
        <v>323</v>
      </c>
      <c r="N38" s="35">
        <f t="shared" si="3"/>
        <v>213</v>
      </c>
      <c r="O38" s="35">
        <f t="shared" si="3"/>
        <v>74694</v>
      </c>
      <c r="P38" s="35">
        <f t="shared" si="3"/>
        <v>81004</v>
      </c>
      <c r="Q38" s="35">
        <f t="shared" si="3"/>
        <v>1881</v>
      </c>
      <c r="R38" s="35">
        <f t="shared" si="3"/>
        <v>1885</v>
      </c>
      <c r="S38" s="35">
        <f t="shared" si="3"/>
        <v>315</v>
      </c>
      <c r="T38" s="35">
        <f t="shared" si="3"/>
        <v>214</v>
      </c>
      <c r="U38" s="35">
        <f t="shared" si="3"/>
        <v>79795</v>
      </c>
      <c r="V38" s="35">
        <f t="shared" si="3"/>
        <v>101513</v>
      </c>
      <c r="W38" s="35">
        <f t="shared" si="3"/>
        <v>1842</v>
      </c>
      <c r="X38" s="35">
        <f t="shared" si="3"/>
        <v>1914</v>
      </c>
      <c r="Y38" s="35">
        <f t="shared" si="3"/>
        <v>328</v>
      </c>
      <c r="Z38" s="35">
        <f t="shared" si="3"/>
        <v>184</v>
      </c>
      <c r="AA38" s="35">
        <f t="shared" si="3"/>
        <v>708033</v>
      </c>
      <c r="AB38" s="35">
        <f t="shared" si="3"/>
        <v>7389</v>
      </c>
      <c r="AC38" s="35">
        <f t="shared" si="3"/>
        <v>7425</v>
      </c>
      <c r="AD38" s="35">
        <f t="shared" si="3"/>
        <v>1317</v>
      </c>
      <c r="AE38" s="35">
        <f t="shared" si="3"/>
        <v>867</v>
      </c>
      <c r="AF38" s="53" t="s">
        <v>17</v>
      </c>
    </row>
    <row r="39" ht="15" customHeight="1" spans="2:32">
      <c r="B39" s="60" t="s">
        <v>18</v>
      </c>
      <c r="C39" s="38">
        <f t="shared" ref="C39:H39" si="4">C38/23</f>
        <v>4102.26086956522</v>
      </c>
      <c r="D39" s="38">
        <f t="shared" si="4"/>
        <v>4247.08695652174</v>
      </c>
      <c r="E39" s="38">
        <f t="shared" si="4"/>
        <v>71.3913043478261</v>
      </c>
      <c r="F39" s="38">
        <f t="shared" si="4"/>
        <v>78.9565217391304</v>
      </c>
      <c r="G39" s="38">
        <f t="shared" si="4"/>
        <v>15.2608695652174</v>
      </c>
      <c r="H39" s="38">
        <f t="shared" si="4"/>
        <v>11.1304347826087</v>
      </c>
      <c r="I39" s="38">
        <f>I38/22</f>
        <v>4736.45454545455</v>
      </c>
      <c r="J39" s="38">
        <f t="shared" ref="J39:T39" si="5">J38/22</f>
        <v>3399.54545454545</v>
      </c>
      <c r="K39" s="38">
        <f t="shared" si="5"/>
        <v>92</v>
      </c>
      <c r="L39" s="38">
        <f t="shared" si="5"/>
        <v>82.2727272727273</v>
      </c>
      <c r="M39" s="38">
        <f t="shared" si="5"/>
        <v>14.6818181818182</v>
      </c>
      <c r="N39" s="38">
        <f t="shared" si="5"/>
        <v>9.68181818181818</v>
      </c>
      <c r="O39" s="38">
        <f t="shared" si="5"/>
        <v>3395.18181818182</v>
      </c>
      <c r="P39" s="38">
        <f t="shared" si="5"/>
        <v>3682</v>
      </c>
      <c r="Q39" s="38">
        <f t="shared" si="5"/>
        <v>85.5</v>
      </c>
      <c r="R39" s="38">
        <f t="shared" si="5"/>
        <v>85.6818181818182</v>
      </c>
      <c r="S39" s="38">
        <f t="shared" si="5"/>
        <v>14.3181818181818</v>
      </c>
      <c r="T39" s="38">
        <f t="shared" si="5"/>
        <v>9.72727272727273</v>
      </c>
      <c r="U39" s="38">
        <f t="shared" ref="U39:Z39" si="6">U38/23</f>
        <v>3469.34782608696</v>
      </c>
      <c r="V39" s="38">
        <f t="shared" si="6"/>
        <v>4413.60869565217</v>
      </c>
      <c r="W39" s="38">
        <f t="shared" si="6"/>
        <v>80.0869565217391</v>
      </c>
      <c r="X39" s="38">
        <f t="shared" si="6"/>
        <v>83.2173913043478</v>
      </c>
      <c r="Y39" s="38">
        <f t="shared" si="6"/>
        <v>14.2608695652174</v>
      </c>
      <c r="Z39" s="38">
        <f t="shared" si="6"/>
        <v>8</v>
      </c>
      <c r="AA39" s="38">
        <f>AA38/30</f>
        <v>23601.1</v>
      </c>
      <c r="AB39" s="38">
        <f>AB38/30</f>
        <v>246.3</v>
      </c>
      <c r="AC39" s="38">
        <f>AC38/30</f>
        <v>247.5</v>
      </c>
      <c r="AD39" s="38">
        <f>AD38/30</f>
        <v>43.9</v>
      </c>
      <c r="AE39" s="38">
        <f>AE38/30</f>
        <v>28.9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workbookViewId="0">
      <selection activeCell="E16" sqref="E16"/>
    </sheetView>
  </sheetViews>
  <sheetFormatPr defaultColWidth="9" defaultRowHeight="15.6"/>
  <cols>
    <col min="1" max="1" width="9.5" style="106"/>
  </cols>
  <sheetData>
    <row r="1" spans="1:26">
      <c r="A1" s="107" t="s">
        <v>19</v>
      </c>
      <c r="B1" s="71" t="s">
        <v>20</v>
      </c>
      <c r="C1" s="71" t="s">
        <v>21</v>
      </c>
      <c r="D1" s="71" t="s">
        <v>22</v>
      </c>
      <c r="E1" s="71" t="s">
        <v>23</v>
      </c>
      <c r="F1" s="71" t="s">
        <v>24</v>
      </c>
      <c r="G1" s="71" t="s">
        <v>25</v>
      </c>
      <c r="H1" s="71" t="s">
        <v>26</v>
      </c>
      <c r="I1" s="71" t="s">
        <v>27</v>
      </c>
      <c r="J1" s="71" t="s">
        <v>28</v>
      </c>
      <c r="K1" s="71" t="s">
        <v>29</v>
      </c>
      <c r="L1" s="71" t="s">
        <v>30</v>
      </c>
      <c r="M1" s="71" t="s">
        <v>31</v>
      </c>
      <c r="N1" s="71" t="s">
        <v>32</v>
      </c>
      <c r="O1" s="71" t="s">
        <v>33</v>
      </c>
      <c r="P1" s="71" t="s">
        <v>34</v>
      </c>
      <c r="Q1" s="71" t="s">
        <v>35</v>
      </c>
      <c r="R1" s="71" t="s">
        <v>36</v>
      </c>
      <c r="S1" s="71" t="s">
        <v>37</v>
      </c>
      <c r="T1" s="71" t="s">
        <v>38</v>
      </c>
      <c r="U1" s="71" t="s">
        <v>39</v>
      </c>
      <c r="V1" s="71" t="s">
        <v>40</v>
      </c>
      <c r="W1" s="71" t="s">
        <v>41</v>
      </c>
      <c r="X1" s="71" t="s">
        <v>42</v>
      </c>
      <c r="Y1" s="71" t="s">
        <v>43</v>
      </c>
      <c r="Z1" s="71" t="s">
        <v>44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5">
        <v>5538</v>
      </c>
      <c r="E7" s="75">
        <v>57</v>
      </c>
      <c r="F7" s="75">
        <v>38</v>
      </c>
      <c r="G7" s="75">
        <v>5</v>
      </c>
      <c r="H7" s="75">
        <v>0</v>
      </c>
      <c r="I7" s="75">
        <v>0</v>
      </c>
      <c r="J7" s="75">
        <v>6060</v>
      </c>
      <c r="K7" s="75">
        <v>0</v>
      </c>
      <c r="L7" s="75">
        <v>135</v>
      </c>
      <c r="M7" s="75">
        <v>10</v>
      </c>
      <c r="N7" s="75">
        <v>0</v>
      </c>
      <c r="O7" s="74"/>
      <c r="P7" s="74"/>
      <c r="Q7" s="74"/>
      <c r="R7" s="74"/>
      <c r="S7" s="74"/>
      <c r="T7" s="74"/>
      <c r="U7" s="73">
        <v>0</v>
      </c>
      <c r="V7" s="73">
        <v>6402</v>
      </c>
      <c r="W7" s="73">
        <v>1</v>
      </c>
      <c r="X7" s="73">
        <v>40</v>
      </c>
      <c r="Y7" s="73">
        <v>38</v>
      </c>
      <c r="Z7" s="73">
        <v>0</v>
      </c>
      <c r="AA7" s="37">
        <f>C7+D7+I7+J7+O7+P7+U7+V7</f>
        <v>18000</v>
      </c>
      <c r="AB7" s="37">
        <f t="shared" ref="AB7:AE33" si="0">E7+K7+Q7+W7</f>
        <v>58</v>
      </c>
      <c r="AC7" s="37">
        <f t="shared" si="0"/>
        <v>213</v>
      </c>
      <c r="AD7" s="37">
        <f t="shared" si="0"/>
        <v>53</v>
      </c>
      <c r="AE7" s="37">
        <f t="shared" si="0"/>
        <v>0</v>
      </c>
      <c r="AF7" s="71">
        <v>1</v>
      </c>
    </row>
    <row r="8" ht="15" customHeight="1" spans="2:32">
      <c r="B8" s="71">
        <v>2</v>
      </c>
      <c r="C8" s="71">
        <v>0</v>
      </c>
      <c r="D8" s="73">
        <v>6301</v>
      </c>
      <c r="E8" s="73">
        <v>23</v>
      </c>
      <c r="F8" s="73">
        <v>59</v>
      </c>
      <c r="G8" s="73">
        <v>29</v>
      </c>
      <c r="H8" s="73">
        <v>0</v>
      </c>
      <c r="I8" s="73">
        <v>0</v>
      </c>
      <c r="J8" s="73">
        <v>6315</v>
      </c>
      <c r="K8" s="73">
        <v>89</v>
      </c>
      <c r="L8" s="73">
        <v>110</v>
      </c>
      <c r="M8" s="73">
        <v>0</v>
      </c>
      <c r="N8" s="73">
        <v>0</v>
      </c>
      <c r="O8" s="74"/>
      <c r="P8" s="74"/>
      <c r="Q8" s="74"/>
      <c r="R8" s="74"/>
      <c r="S8" s="74"/>
      <c r="T8" s="74"/>
      <c r="U8" s="73">
        <v>0</v>
      </c>
      <c r="V8" s="73">
        <v>6227</v>
      </c>
      <c r="W8" s="73">
        <v>46</v>
      </c>
      <c r="X8" s="73">
        <v>100</v>
      </c>
      <c r="Y8" s="73">
        <v>13</v>
      </c>
      <c r="Z8" s="73">
        <v>0</v>
      </c>
      <c r="AA8" s="37">
        <f>C8+D8+I8+J8+O8+P8+U8+V8</f>
        <v>18843</v>
      </c>
      <c r="AB8" s="37">
        <f t="shared" si="0"/>
        <v>158</v>
      </c>
      <c r="AC8" s="37">
        <f t="shared" si="0"/>
        <v>269</v>
      </c>
      <c r="AD8" s="37">
        <f t="shared" si="0"/>
        <v>42</v>
      </c>
      <c r="AE8" s="37">
        <f t="shared" si="0"/>
        <v>0</v>
      </c>
      <c r="AF8" s="71">
        <v>2</v>
      </c>
    </row>
    <row r="9" ht="15" customHeight="1" spans="2:32">
      <c r="B9" s="71">
        <v>3</v>
      </c>
      <c r="C9" s="71">
        <v>5807</v>
      </c>
      <c r="D9" s="73">
        <v>4059</v>
      </c>
      <c r="E9" s="73">
        <v>49</v>
      </c>
      <c r="F9" s="73">
        <v>88</v>
      </c>
      <c r="G9" s="73">
        <v>3</v>
      </c>
      <c r="H9" s="73">
        <v>0</v>
      </c>
      <c r="I9" s="74"/>
      <c r="J9" s="74"/>
      <c r="K9" s="74"/>
      <c r="L9" s="74"/>
      <c r="M9" s="74"/>
      <c r="N9" s="74"/>
      <c r="O9" s="73">
        <v>1000</v>
      </c>
      <c r="P9" s="73">
        <v>6008</v>
      </c>
      <c r="Q9" s="73">
        <v>20</v>
      </c>
      <c r="R9" s="73">
        <v>29</v>
      </c>
      <c r="S9" s="73">
        <v>36</v>
      </c>
      <c r="T9" s="73">
        <v>0</v>
      </c>
      <c r="U9" s="73">
        <v>5581</v>
      </c>
      <c r="V9" s="73">
        <v>4110</v>
      </c>
      <c r="W9" s="73">
        <v>15</v>
      </c>
      <c r="X9" s="73">
        <v>60</v>
      </c>
      <c r="Y9" s="73">
        <v>11</v>
      </c>
      <c r="Z9" s="73">
        <v>0</v>
      </c>
      <c r="AA9" s="37">
        <f t="shared" ref="AA9:AA37" si="1">C9+D9+I9+J9+O9+P9+U9+V9</f>
        <v>26565</v>
      </c>
      <c r="AB9" s="37">
        <f t="shared" si="0"/>
        <v>84</v>
      </c>
      <c r="AC9" s="37">
        <f t="shared" si="0"/>
        <v>177</v>
      </c>
      <c r="AD9" s="37">
        <f t="shared" si="0"/>
        <v>50</v>
      </c>
      <c r="AE9" s="37">
        <f t="shared" si="0"/>
        <v>0</v>
      </c>
      <c r="AF9" s="71">
        <v>3</v>
      </c>
    </row>
    <row r="10" ht="15" customHeight="1" spans="2:32">
      <c r="B10" s="71">
        <v>4</v>
      </c>
      <c r="C10" s="71">
        <v>5301</v>
      </c>
      <c r="D10" s="73">
        <v>5206</v>
      </c>
      <c r="E10" s="73">
        <v>74</v>
      </c>
      <c r="F10" s="73">
        <v>114</v>
      </c>
      <c r="G10" s="73">
        <v>12</v>
      </c>
      <c r="H10" s="73">
        <v>0</v>
      </c>
      <c r="I10" s="74"/>
      <c r="J10" s="74"/>
      <c r="K10" s="74"/>
      <c r="L10" s="74"/>
      <c r="M10" s="74"/>
      <c r="N10" s="74"/>
      <c r="O10" s="75">
        <v>6010</v>
      </c>
      <c r="P10" s="75">
        <v>5475</v>
      </c>
      <c r="Q10" s="75">
        <v>11</v>
      </c>
      <c r="R10" s="75">
        <v>78</v>
      </c>
      <c r="S10" s="75">
        <v>6</v>
      </c>
      <c r="T10" s="75">
        <v>0</v>
      </c>
      <c r="U10" s="73">
        <v>6207</v>
      </c>
      <c r="V10" s="73">
        <v>5720</v>
      </c>
      <c r="W10" s="73">
        <v>47</v>
      </c>
      <c r="X10" s="73">
        <v>49</v>
      </c>
      <c r="Y10" s="73">
        <v>13</v>
      </c>
      <c r="Z10" s="73">
        <v>2</v>
      </c>
      <c r="AA10" s="37">
        <f t="shared" si="1"/>
        <v>33919</v>
      </c>
      <c r="AB10" s="37">
        <f t="shared" si="0"/>
        <v>132</v>
      </c>
      <c r="AC10" s="37">
        <f t="shared" si="0"/>
        <v>241</v>
      </c>
      <c r="AD10" s="37">
        <f t="shared" si="0"/>
        <v>31</v>
      </c>
      <c r="AE10" s="37">
        <f t="shared" si="0"/>
        <v>2</v>
      </c>
      <c r="AF10" s="71">
        <v>4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5804</v>
      </c>
      <c r="J11" s="75">
        <v>5903</v>
      </c>
      <c r="K11" s="75">
        <v>103</v>
      </c>
      <c r="L11" s="75">
        <v>78</v>
      </c>
      <c r="M11" s="75">
        <v>0</v>
      </c>
      <c r="N11" s="75">
        <v>0</v>
      </c>
      <c r="O11" s="73">
        <v>4564</v>
      </c>
      <c r="P11" s="73">
        <v>3535</v>
      </c>
      <c r="Q11" s="73">
        <v>79</v>
      </c>
      <c r="R11" s="73">
        <v>28</v>
      </c>
      <c r="S11" s="73">
        <v>29</v>
      </c>
      <c r="T11" s="73">
        <v>23</v>
      </c>
      <c r="U11" s="73">
        <v>5210</v>
      </c>
      <c r="V11" s="73">
        <v>4133</v>
      </c>
      <c r="W11" s="73">
        <v>92</v>
      </c>
      <c r="X11" s="73">
        <v>127</v>
      </c>
      <c r="Y11" s="73">
        <v>3</v>
      </c>
      <c r="Z11" s="73">
        <v>11</v>
      </c>
      <c r="AA11" s="37">
        <f t="shared" si="1"/>
        <v>29149</v>
      </c>
      <c r="AB11" s="37">
        <f t="shared" si="0"/>
        <v>274</v>
      </c>
      <c r="AC11" s="37">
        <f t="shared" si="0"/>
        <v>233</v>
      </c>
      <c r="AD11" s="37">
        <f t="shared" si="0"/>
        <v>32</v>
      </c>
      <c r="AE11" s="37">
        <f t="shared" si="0"/>
        <v>34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3">
        <v>6804</v>
      </c>
      <c r="J12" s="73">
        <v>0</v>
      </c>
      <c r="K12" s="73">
        <v>28</v>
      </c>
      <c r="L12" s="73">
        <v>93</v>
      </c>
      <c r="M12" s="73">
        <v>2</v>
      </c>
      <c r="N12" s="73">
        <v>29</v>
      </c>
      <c r="O12" s="75">
        <v>5738</v>
      </c>
      <c r="P12" s="75">
        <v>0</v>
      </c>
      <c r="Q12" s="75">
        <v>53</v>
      </c>
      <c r="R12" s="75">
        <v>61</v>
      </c>
      <c r="S12" s="75">
        <v>32</v>
      </c>
      <c r="T12" s="75">
        <v>1</v>
      </c>
      <c r="U12" s="73">
        <v>5631</v>
      </c>
      <c r="V12" s="73">
        <v>0</v>
      </c>
      <c r="W12" s="73">
        <v>119</v>
      </c>
      <c r="X12" s="73">
        <v>125</v>
      </c>
      <c r="Y12" s="73">
        <v>19</v>
      </c>
      <c r="Z12" s="73">
        <v>10</v>
      </c>
      <c r="AA12" s="37">
        <f t="shared" si="1"/>
        <v>18173</v>
      </c>
      <c r="AB12" s="37">
        <f t="shared" si="0"/>
        <v>200</v>
      </c>
      <c r="AC12" s="37">
        <f t="shared" si="0"/>
        <v>279</v>
      </c>
      <c r="AD12" s="37">
        <f t="shared" si="0"/>
        <v>53</v>
      </c>
      <c r="AE12" s="37">
        <f t="shared" si="0"/>
        <v>40</v>
      </c>
      <c r="AF12" s="71">
        <v>6</v>
      </c>
    </row>
    <row r="13" ht="15" customHeight="1" spans="2:32">
      <c r="B13" s="71">
        <v>7</v>
      </c>
      <c r="C13" s="71">
        <v>5603</v>
      </c>
      <c r="D13" s="75">
        <v>0</v>
      </c>
      <c r="E13" s="75">
        <v>3</v>
      </c>
      <c r="F13" s="75">
        <v>32</v>
      </c>
      <c r="G13" s="75">
        <v>11</v>
      </c>
      <c r="H13" s="75">
        <v>0</v>
      </c>
      <c r="I13" s="73">
        <v>5526</v>
      </c>
      <c r="J13" s="73">
        <v>0</v>
      </c>
      <c r="K13" s="73">
        <v>36</v>
      </c>
      <c r="L13" s="73">
        <v>51</v>
      </c>
      <c r="M13" s="73">
        <v>2</v>
      </c>
      <c r="N13" s="73">
        <v>27</v>
      </c>
      <c r="O13" s="75">
        <v>6000</v>
      </c>
      <c r="P13" s="75">
        <v>0</v>
      </c>
      <c r="Q13" s="75">
        <v>46</v>
      </c>
      <c r="R13" s="75">
        <v>107</v>
      </c>
      <c r="S13" s="75">
        <v>0</v>
      </c>
      <c r="T13" s="75">
        <v>8</v>
      </c>
      <c r="U13" s="74"/>
      <c r="V13" s="74"/>
      <c r="W13" s="74"/>
      <c r="X13" s="74"/>
      <c r="Y13" s="74"/>
      <c r="Z13" s="74"/>
      <c r="AA13" s="37">
        <f t="shared" si="1"/>
        <v>17129</v>
      </c>
      <c r="AB13" s="37">
        <f t="shared" si="0"/>
        <v>85</v>
      </c>
      <c r="AC13" s="37">
        <f t="shared" si="0"/>
        <v>190</v>
      </c>
      <c r="AD13" s="37">
        <f t="shared" si="0"/>
        <v>13</v>
      </c>
      <c r="AE13" s="37">
        <f t="shared" si="0"/>
        <v>35</v>
      </c>
      <c r="AF13" s="71">
        <v>7</v>
      </c>
    </row>
    <row r="14" ht="15" customHeight="1" spans="2:32">
      <c r="B14" s="71">
        <v>8</v>
      </c>
      <c r="C14" s="71">
        <v>6103</v>
      </c>
      <c r="D14" s="75">
        <v>0</v>
      </c>
      <c r="E14" s="75">
        <v>24</v>
      </c>
      <c r="F14" s="75">
        <v>60</v>
      </c>
      <c r="G14" s="75">
        <v>0</v>
      </c>
      <c r="H14" s="75">
        <v>0</v>
      </c>
      <c r="I14" s="73">
        <v>3983</v>
      </c>
      <c r="J14" s="73">
        <v>0</v>
      </c>
      <c r="K14" s="73">
        <v>87</v>
      </c>
      <c r="L14" s="73">
        <v>54</v>
      </c>
      <c r="M14" s="73">
        <v>2</v>
      </c>
      <c r="N14" s="73">
        <v>18</v>
      </c>
      <c r="O14" s="75">
        <v>6445</v>
      </c>
      <c r="P14" s="75">
        <v>0</v>
      </c>
      <c r="Q14" s="75">
        <v>60</v>
      </c>
      <c r="R14" s="75">
        <v>97</v>
      </c>
      <c r="S14" s="75">
        <v>16</v>
      </c>
      <c r="T14" s="75">
        <v>15</v>
      </c>
      <c r="U14" s="74"/>
      <c r="V14" s="74"/>
      <c r="W14" s="74"/>
      <c r="X14" s="74"/>
      <c r="Y14" s="74"/>
      <c r="Z14" s="74"/>
      <c r="AA14" s="37">
        <f t="shared" si="1"/>
        <v>16531</v>
      </c>
      <c r="AB14" s="37">
        <f t="shared" si="0"/>
        <v>171</v>
      </c>
      <c r="AC14" s="37">
        <f t="shared" si="0"/>
        <v>211</v>
      </c>
      <c r="AD14" s="37">
        <f t="shared" si="0"/>
        <v>18</v>
      </c>
      <c r="AE14" s="37">
        <f t="shared" si="0"/>
        <v>33</v>
      </c>
      <c r="AF14" s="71">
        <v>8</v>
      </c>
    </row>
    <row r="15" ht="15" customHeight="1" spans="2:32">
      <c r="B15" s="71">
        <v>9</v>
      </c>
      <c r="C15" s="71">
        <v>0</v>
      </c>
      <c r="D15" s="73">
        <v>0</v>
      </c>
      <c r="E15" s="73">
        <v>75</v>
      </c>
      <c r="F15" s="73">
        <v>66</v>
      </c>
      <c r="G15" s="73">
        <v>20</v>
      </c>
      <c r="H15" s="73">
        <v>2</v>
      </c>
      <c r="I15" s="73">
        <v>0</v>
      </c>
      <c r="J15" s="73">
        <v>0</v>
      </c>
      <c r="K15" s="73">
        <v>12</v>
      </c>
      <c r="L15" s="73">
        <v>76</v>
      </c>
      <c r="M15" s="73">
        <v>16</v>
      </c>
      <c r="N15" s="73">
        <v>1</v>
      </c>
      <c r="O15" s="74"/>
      <c r="P15" s="74"/>
      <c r="Q15" s="74"/>
      <c r="R15" s="74"/>
      <c r="S15" s="74"/>
      <c r="T15" s="74"/>
      <c r="U15" s="73">
        <v>4797</v>
      </c>
      <c r="V15" s="73">
        <v>0</v>
      </c>
      <c r="W15" s="73">
        <v>19</v>
      </c>
      <c r="X15" s="73">
        <v>91</v>
      </c>
      <c r="Y15" s="73">
        <v>23</v>
      </c>
      <c r="Z15" s="73">
        <v>35</v>
      </c>
      <c r="AA15" s="37">
        <f t="shared" si="1"/>
        <v>4797</v>
      </c>
      <c r="AB15" s="37">
        <f t="shared" si="0"/>
        <v>106</v>
      </c>
      <c r="AC15" s="37">
        <f t="shared" si="0"/>
        <v>233</v>
      </c>
      <c r="AD15" s="37">
        <f t="shared" si="0"/>
        <v>59</v>
      </c>
      <c r="AE15" s="37">
        <f t="shared" si="0"/>
        <v>38</v>
      </c>
      <c r="AF15" s="71">
        <v>9</v>
      </c>
    </row>
    <row r="16" ht="15" customHeight="1" spans="2:32">
      <c r="B16" s="71">
        <v>10</v>
      </c>
      <c r="C16" s="71">
        <v>0</v>
      </c>
      <c r="D16" s="73">
        <v>0</v>
      </c>
      <c r="E16" s="73">
        <v>67</v>
      </c>
      <c r="F16" s="73">
        <v>75</v>
      </c>
      <c r="G16" s="73">
        <v>0</v>
      </c>
      <c r="H16" s="73">
        <v>20</v>
      </c>
      <c r="I16" s="73">
        <v>0</v>
      </c>
      <c r="J16" s="73">
        <v>4276</v>
      </c>
      <c r="K16" s="73">
        <v>71</v>
      </c>
      <c r="L16" s="73">
        <v>81</v>
      </c>
      <c r="M16" s="73">
        <v>0</v>
      </c>
      <c r="N16" s="73">
        <v>15</v>
      </c>
      <c r="O16" s="74"/>
      <c r="P16" s="74"/>
      <c r="Q16" s="74"/>
      <c r="R16" s="74"/>
      <c r="S16" s="74"/>
      <c r="T16" s="74"/>
      <c r="U16" s="73">
        <v>0</v>
      </c>
      <c r="V16" s="73">
        <v>4307</v>
      </c>
      <c r="W16" s="73">
        <v>34</v>
      </c>
      <c r="X16" s="73">
        <v>117</v>
      </c>
      <c r="Y16" s="73">
        <v>0</v>
      </c>
      <c r="Z16" s="73">
        <v>0</v>
      </c>
      <c r="AA16" s="37">
        <f t="shared" si="1"/>
        <v>8583</v>
      </c>
      <c r="AB16" s="37">
        <f t="shared" si="0"/>
        <v>172</v>
      </c>
      <c r="AC16" s="37">
        <f t="shared" si="0"/>
        <v>273</v>
      </c>
      <c r="AD16" s="37">
        <f t="shared" si="0"/>
        <v>0</v>
      </c>
      <c r="AE16" s="37">
        <f t="shared" si="0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3">
        <v>5818</v>
      </c>
      <c r="E17" s="73">
        <v>29</v>
      </c>
      <c r="F17" s="73">
        <v>96</v>
      </c>
      <c r="G17" s="73">
        <v>0</v>
      </c>
      <c r="H17" s="73">
        <v>7</v>
      </c>
      <c r="I17" s="74"/>
      <c r="J17" s="74"/>
      <c r="K17" s="74"/>
      <c r="L17" s="74"/>
      <c r="M17" s="74"/>
      <c r="N17" s="74"/>
      <c r="O17" s="73">
        <v>0</v>
      </c>
      <c r="P17" s="73">
        <v>5720</v>
      </c>
      <c r="Q17" s="73">
        <v>46</v>
      </c>
      <c r="R17" s="73">
        <v>102</v>
      </c>
      <c r="S17" s="73">
        <v>0</v>
      </c>
      <c r="T17" s="73">
        <v>0</v>
      </c>
      <c r="U17" s="73">
        <v>0</v>
      </c>
      <c r="V17" s="73">
        <v>5801</v>
      </c>
      <c r="W17" s="73">
        <v>90</v>
      </c>
      <c r="X17" s="73">
        <v>86</v>
      </c>
      <c r="Y17" s="73">
        <v>0</v>
      </c>
      <c r="Z17" s="73">
        <v>30</v>
      </c>
      <c r="AA17" s="37">
        <f t="shared" si="1"/>
        <v>17339</v>
      </c>
      <c r="AB17" s="37">
        <f t="shared" si="0"/>
        <v>165</v>
      </c>
      <c r="AC17" s="37">
        <f t="shared" si="0"/>
        <v>284</v>
      </c>
      <c r="AD17" s="37">
        <f t="shared" si="0"/>
        <v>0</v>
      </c>
      <c r="AE17" s="37">
        <f t="shared" si="0"/>
        <v>37</v>
      </c>
      <c r="AF17" s="71">
        <v>11</v>
      </c>
    </row>
    <row r="18" ht="15" customHeight="1" spans="2:32">
      <c r="B18" s="71">
        <v>12</v>
      </c>
      <c r="C18" s="71">
        <v>5108</v>
      </c>
      <c r="D18" s="73">
        <v>3301</v>
      </c>
      <c r="E18" s="73">
        <v>85</v>
      </c>
      <c r="F18" s="73">
        <v>127</v>
      </c>
      <c r="G18" s="73">
        <v>0</v>
      </c>
      <c r="H18" s="73">
        <v>3</v>
      </c>
      <c r="I18" s="74"/>
      <c r="J18" s="74"/>
      <c r="K18" s="74"/>
      <c r="L18" s="74"/>
      <c r="M18" s="74"/>
      <c r="N18" s="74"/>
      <c r="O18" s="75">
        <v>2024</v>
      </c>
      <c r="P18" s="75">
        <v>5204</v>
      </c>
      <c r="Q18" s="75">
        <v>48</v>
      </c>
      <c r="R18" s="75">
        <v>82</v>
      </c>
      <c r="S18" s="75">
        <v>0</v>
      </c>
      <c r="T18" s="75">
        <v>26</v>
      </c>
      <c r="U18" s="73">
        <v>1575</v>
      </c>
      <c r="V18" s="73">
        <v>5026</v>
      </c>
      <c r="W18" s="73">
        <v>70</v>
      </c>
      <c r="X18" s="73">
        <v>65</v>
      </c>
      <c r="Y18" s="73">
        <v>0</v>
      </c>
      <c r="Z18" s="73">
        <v>9</v>
      </c>
      <c r="AA18" s="37">
        <f t="shared" si="1"/>
        <v>22238</v>
      </c>
      <c r="AB18" s="37">
        <f t="shared" si="0"/>
        <v>203</v>
      </c>
      <c r="AC18" s="37">
        <f t="shared" si="0"/>
        <v>274</v>
      </c>
      <c r="AD18" s="37">
        <f t="shared" si="0"/>
        <v>0</v>
      </c>
      <c r="AE18" s="37">
        <f t="shared" si="0"/>
        <v>38</v>
      </c>
      <c r="AF18" s="71">
        <v>12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5605</v>
      </c>
      <c r="J19" s="75">
        <v>5417</v>
      </c>
      <c r="K19" s="75">
        <v>43</v>
      </c>
      <c r="L19" s="75">
        <v>64</v>
      </c>
      <c r="M19" s="75">
        <v>0</v>
      </c>
      <c r="N19" s="75">
        <v>0</v>
      </c>
      <c r="O19" s="73">
        <v>4500</v>
      </c>
      <c r="P19" s="73">
        <v>4505</v>
      </c>
      <c r="Q19" s="73">
        <v>69</v>
      </c>
      <c r="R19" s="73">
        <v>51</v>
      </c>
      <c r="S19" s="73">
        <v>0</v>
      </c>
      <c r="T19" s="73">
        <v>17</v>
      </c>
      <c r="U19" s="73">
        <v>3114</v>
      </c>
      <c r="V19" s="73">
        <v>4446</v>
      </c>
      <c r="W19" s="73">
        <v>92</v>
      </c>
      <c r="X19" s="73">
        <v>82</v>
      </c>
      <c r="Y19" s="73">
        <v>0</v>
      </c>
      <c r="Z19" s="73">
        <v>8</v>
      </c>
      <c r="AA19" s="37">
        <f t="shared" si="1"/>
        <v>27587</v>
      </c>
      <c r="AB19" s="37">
        <f t="shared" si="0"/>
        <v>204</v>
      </c>
      <c r="AC19" s="37">
        <f t="shared" si="0"/>
        <v>197</v>
      </c>
      <c r="AD19" s="37">
        <f t="shared" si="0"/>
        <v>0</v>
      </c>
      <c r="AE19" s="37">
        <f t="shared" si="0"/>
        <v>25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3">
        <v>5366</v>
      </c>
      <c r="J20" s="73">
        <v>5206</v>
      </c>
      <c r="K20" s="73">
        <v>70</v>
      </c>
      <c r="L20" s="73">
        <v>86</v>
      </c>
      <c r="M20" s="73">
        <v>0</v>
      </c>
      <c r="N20" s="73">
        <v>10</v>
      </c>
      <c r="O20" s="75">
        <v>5408</v>
      </c>
      <c r="P20" s="75">
        <v>5000</v>
      </c>
      <c r="Q20" s="75">
        <v>90</v>
      </c>
      <c r="R20" s="75">
        <v>34</v>
      </c>
      <c r="S20" s="75">
        <v>0</v>
      </c>
      <c r="T20" s="75">
        <v>21</v>
      </c>
      <c r="U20" s="73">
        <v>5621</v>
      </c>
      <c r="V20" s="73">
        <v>5009</v>
      </c>
      <c r="W20" s="73">
        <v>107</v>
      </c>
      <c r="X20" s="73">
        <v>102</v>
      </c>
      <c r="Y20" s="73">
        <v>0</v>
      </c>
      <c r="Z20" s="73">
        <v>9</v>
      </c>
      <c r="AA20" s="37">
        <f t="shared" si="1"/>
        <v>31610</v>
      </c>
      <c r="AB20" s="37">
        <f t="shared" si="0"/>
        <v>267</v>
      </c>
      <c r="AC20" s="37">
        <f t="shared" si="0"/>
        <v>222</v>
      </c>
      <c r="AD20" s="37">
        <f t="shared" si="0"/>
        <v>0</v>
      </c>
      <c r="AE20" s="37">
        <f t="shared" si="0"/>
        <v>40</v>
      </c>
      <c r="AF20" s="71">
        <v>14</v>
      </c>
    </row>
    <row r="21" ht="15" customHeight="1" spans="2:32">
      <c r="B21" s="71">
        <v>15</v>
      </c>
      <c r="C21" s="71">
        <v>6052</v>
      </c>
      <c r="D21" s="75">
        <v>6103</v>
      </c>
      <c r="E21" s="75">
        <v>27</v>
      </c>
      <c r="F21" s="75">
        <v>60</v>
      </c>
      <c r="G21" s="75">
        <v>0</v>
      </c>
      <c r="H21" s="75">
        <v>25</v>
      </c>
      <c r="I21" s="73">
        <v>6234</v>
      </c>
      <c r="J21" s="73">
        <v>4654</v>
      </c>
      <c r="K21" s="73">
        <v>71</v>
      </c>
      <c r="L21" s="73">
        <v>65</v>
      </c>
      <c r="M21" s="73">
        <v>0</v>
      </c>
      <c r="N21" s="73">
        <v>4</v>
      </c>
      <c r="O21" s="75">
        <v>4500</v>
      </c>
      <c r="P21" s="75">
        <v>5120</v>
      </c>
      <c r="Q21" s="75">
        <v>92</v>
      </c>
      <c r="R21" s="75">
        <v>107</v>
      </c>
      <c r="S21" s="75">
        <v>0</v>
      </c>
      <c r="T21" s="75">
        <v>7</v>
      </c>
      <c r="U21" s="74"/>
      <c r="V21" s="74"/>
      <c r="W21" s="74"/>
      <c r="X21" s="74"/>
      <c r="Y21" s="74"/>
      <c r="Z21" s="74"/>
      <c r="AA21" s="37">
        <f t="shared" si="1"/>
        <v>32663</v>
      </c>
      <c r="AB21" s="37">
        <f t="shared" si="0"/>
        <v>190</v>
      </c>
      <c r="AC21" s="37">
        <f t="shared" si="0"/>
        <v>232</v>
      </c>
      <c r="AD21" s="37">
        <f t="shared" si="0"/>
        <v>0</v>
      </c>
      <c r="AE21" s="37">
        <f t="shared" si="0"/>
        <v>36</v>
      </c>
      <c r="AF21" s="71">
        <v>15</v>
      </c>
    </row>
    <row r="22" ht="15" customHeight="1" spans="2:32">
      <c r="B22" s="71">
        <v>16</v>
      </c>
      <c r="C22" s="71">
        <v>5303</v>
      </c>
      <c r="D22" s="75">
        <v>5604</v>
      </c>
      <c r="E22" s="75">
        <v>72</v>
      </c>
      <c r="F22" s="75">
        <v>91</v>
      </c>
      <c r="G22" s="75">
        <v>0</v>
      </c>
      <c r="H22" s="75">
        <v>0</v>
      </c>
      <c r="I22" s="73">
        <v>3762</v>
      </c>
      <c r="J22" s="73">
        <v>4035</v>
      </c>
      <c r="K22" s="73">
        <v>105</v>
      </c>
      <c r="L22" s="73">
        <v>67</v>
      </c>
      <c r="M22" s="73">
        <v>0</v>
      </c>
      <c r="N22" s="73">
        <v>23</v>
      </c>
      <c r="O22" s="75">
        <v>4304</v>
      </c>
      <c r="P22" s="75">
        <v>5758</v>
      </c>
      <c r="Q22" s="75">
        <v>47</v>
      </c>
      <c r="R22" s="75">
        <v>81</v>
      </c>
      <c r="S22" s="75">
        <v>14</v>
      </c>
      <c r="T22" s="75">
        <v>0</v>
      </c>
      <c r="U22" s="74"/>
      <c r="V22" s="74"/>
      <c r="W22" s="74"/>
      <c r="X22" s="74"/>
      <c r="Y22" s="74"/>
      <c r="Z22" s="74"/>
      <c r="AA22" s="37">
        <f t="shared" si="1"/>
        <v>28766</v>
      </c>
      <c r="AB22" s="37">
        <f t="shared" si="0"/>
        <v>224</v>
      </c>
      <c r="AC22" s="37">
        <f t="shared" si="0"/>
        <v>239</v>
      </c>
      <c r="AD22" s="37">
        <f t="shared" si="0"/>
        <v>14</v>
      </c>
      <c r="AE22" s="37">
        <f t="shared" si="0"/>
        <v>23</v>
      </c>
      <c r="AF22" s="71">
        <v>16</v>
      </c>
    </row>
    <row r="23" ht="15" customHeight="1" spans="2:32">
      <c r="B23" s="71">
        <v>17</v>
      </c>
      <c r="C23" s="71">
        <v>6004</v>
      </c>
      <c r="D23" s="73">
        <v>0</v>
      </c>
      <c r="E23" s="73">
        <v>123</v>
      </c>
      <c r="F23" s="73">
        <v>80</v>
      </c>
      <c r="G23" s="73">
        <v>20</v>
      </c>
      <c r="H23" s="73">
        <v>26</v>
      </c>
      <c r="I23" s="73">
        <v>6453</v>
      </c>
      <c r="J23" s="73">
        <v>4480</v>
      </c>
      <c r="K23" s="73">
        <v>145</v>
      </c>
      <c r="L23" s="73">
        <v>111</v>
      </c>
      <c r="M23" s="73">
        <v>9</v>
      </c>
      <c r="N23" s="73">
        <v>4</v>
      </c>
      <c r="O23" s="74"/>
      <c r="P23" s="74"/>
      <c r="Q23" s="74"/>
      <c r="R23" s="74"/>
      <c r="S23" s="74"/>
      <c r="T23" s="74"/>
      <c r="U23" s="73">
        <v>6205</v>
      </c>
      <c r="V23" s="73">
        <v>6507</v>
      </c>
      <c r="W23" s="73">
        <v>70</v>
      </c>
      <c r="X23" s="73">
        <v>93</v>
      </c>
      <c r="Y23" s="73">
        <v>19</v>
      </c>
      <c r="Z23" s="73">
        <v>0</v>
      </c>
      <c r="AA23" s="37">
        <f t="shared" si="1"/>
        <v>29649</v>
      </c>
      <c r="AB23" s="37">
        <f t="shared" si="0"/>
        <v>338</v>
      </c>
      <c r="AC23" s="37">
        <f t="shared" si="0"/>
        <v>284</v>
      </c>
      <c r="AD23" s="37">
        <f t="shared" si="0"/>
        <v>48</v>
      </c>
      <c r="AE23" s="37">
        <f t="shared" si="0"/>
        <v>30</v>
      </c>
      <c r="AF23" s="71">
        <v>17</v>
      </c>
    </row>
    <row r="24" ht="15" customHeight="1" spans="2:32">
      <c r="B24" s="71">
        <v>18</v>
      </c>
      <c r="C24" s="71">
        <v>0</v>
      </c>
      <c r="D24" s="73">
        <v>0</v>
      </c>
      <c r="E24" s="73">
        <v>91</v>
      </c>
      <c r="F24" s="73">
        <v>81</v>
      </c>
      <c r="G24" s="73">
        <v>13</v>
      </c>
      <c r="H24" s="73">
        <v>5</v>
      </c>
      <c r="I24" s="73">
        <v>0</v>
      </c>
      <c r="J24" s="73">
        <v>0</v>
      </c>
      <c r="K24" s="73">
        <v>101</v>
      </c>
      <c r="L24" s="73">
        <v>123</v>
      </c>
      <c r="M24" s="73">
        <v>8</v>
      </c>
      <c r="N24" s="73">
        <v>7</v>
      </c>
      <c r="O24" s="74"/>
      <c r="P24" s="74"/>
      <c r="Q24" s="74"/>
      <c r="R24" s="74"/>
      <c r="S24" s="74"/>
      <c r="T24" s="74"/>
      <c r="U24" s="73">
        <v>4581</v>
      </c>
      <c r="V24" s="73">
        <v>1905</v>
      </c>
      <c r="W24" s="73">
        <v>72</v>
      </c>
      <c r="X24" s="73">
        <v>106</v>
      </c>
      <c r="Y24" s="73">
        <v>21</v>
      </c>
      <c r="Z24" s="73">
        <v>27</v>
      </c>
      <c r="AA24" s="37">
        <f t="shared" si="1"/>
        <v>6486</v>
      </c>
      <c r="AB24" s="37">
        <f t="shared" si="0"/>
        <v>264</v>
      </c>
      <c r="AC24" s="37">
        <f t="shared" si="0"/>
        <v>310</v>
      </c>
      <c r="AD24" s="37">
        <f t="shared" si="0"/>
        <v>42</v>
      </c>
      <c r="AE24" s="37">
        <f t="shared" si="0"/>
        <v>39</v>
      </c>
      <c r="AF24" s="71">
        <v>18</v>
      </c>
    </row>
    <row r="25" ht="15" customHeight="1" spans="2:32">
      <c r="B25" s="71">
        <v>19</v>
      </c>
      <c r="C25" s="71">
        <v>0</v>
      </c>
      <c r="D25" s="73">
        <v>0</v>
      </c>
      <c r="E25" s="73">
        <v>68</v>
      </c>
      <c r="F25" s="73">
        <v>67</v>
      </c>
      <c r="G25" s="73">
        <v>25</v>
      </c>
      <c r="H25" s="73">
        <v>12</v>
      </c>
      <c r="I25" s="74"/>
      <c r="J25" s="74"/>
      <c r="K25" s="74"/>
      <c r="L25" s="74"/>
      <c r="M25" s="74"/>
      <c r="N25" s="74"/>
      <c r="O25" s="73">
        <v>0</v>
      </c>
      <c r="P25" s="73">
        <v>0</v>
      </c>
      <c r="Q25" s="73">
        <v>94</v>
      </c>
      <c r="R25" s="73">
        <v>54</v>
      </c>
      <c r="S25" s="73">
        <v>19</v>
      </c>
      <c r="T25" s="73">
        <v>0</v>
      </c>
      <c r="U25" s="73">
        <v>0</v>
      </c>
      <c r="V25" s="73">
        <v>0</v>
      </c>
      <c r="W25" s="73">
        <v>94</v>
      </c>
      <c r="X25" s="73">
        <v>46</v>
      </c>
      <c r="Y25" s="73">
        <v>11</v>
      </c>
      <c r="Z25" s="73">
        <v>23</v>
      </c>
      <c r="AA25" s="37">
        <f t="shared" si="1"/>
        <v>0</v>
      </c>
      <c r="AB25" s="37">
        <f t="shared" si="0"/>
        <v>256</v>
      </c>
      <c r="AC25" s="37">
        <f t="shared" si="0"/>
        <v>167</v>
      </c>
      <c r="AD25" s="37">
        <f t="shared" si="0"/>
        <v>55</v>
      </c>
      <c r="AE25" s="37">
        <f t="shared" si="0"/>
        <v>35</v>
      </c>
      <c r="AF25" s="71">
        <v>19</v>
      </c>
    </row>
    <row r="26" ht="15" customHeight="1" spans="2:32">
      <c r="B26" s="71">
        <v>20</v>
      </c>
      <c r="C26" s="71">
        <v>0</v>
      </c>
      <c r="D26" s="73">
        <v>5340</v>
      </c>
      <c r="E26" s="73">
        <v>97</v>
      </c>
      <c r="F26" s="73">
        <v>112</v>
      </c>
      <c r="G26" s="73">
        <v>3</v>
      </c>
      <c r="H26" s="73">
        <v>1</v>
      </c>
      <c r="I26" s="74"/>
      <c r="J26" s="74"/>
      <c r="K26" s="74"/>
      <c r="L26" s="74"/>
      <c r="M26" s="74"/>
      <c r="N26" s="74"/>
      <c r="O26" s="75">
        <v>0</v>
      </c>
      <c r="P26" s="75">
        <v>0</v>
      </c>
      <c r="Q26" s="75">
        <v>41</v>
      </c>
      <c r="R26" s="75">
        <v>93</v>
      </c>
      <c r="S26" s="75">
        <v>14</v>
      </c>
      <c r="T26" s="75">
        <v>0</v>
      </c>
      <c r="U26" s="73">
        <v>0</v>
      </c>
      <c r="V26" s="73">
        <v>0</v>
      </c>
      <c r="W26" s="73">
        <v>47</v>
      </c>
      <c r="X26" s="73">
        <v>45</v>
      </c>
      <c r="Y26" s="73">
        <v>8</v>
      </c>
      <c r="Z26" s="73">
        <v>29</v>
      </c>
      <c r="AA26" s="37">
        <f t="shared" si="1"/>
        <v>5340</v>
      </c>
      <c r="AB26" s="37">
        <f t="shared" ref="AB26:AE29" si="2">E26+K26+Q26+W26</f>
        <v>185</v>
      </c>
      <c r="AC26" s="37">
        <f t="shared" si="2"/>
        <v>250</v>
      </c>
      <c r="AD26" s="37">
        <f t="shared" si="2"/>
        <v>25</v>
      </c>
      <c r="AE26" s="37">
        <f t="shared" si="2"/>
        <v>30</v>
      </c>
      <c r="AF26" s="71">
        <v>20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6238</v>
      </c>
      <c r="J27" s="75">
        <v>7010</v>
      </c>
      <c r="K27" s="75">
        <v>35</v>
      </c>
      <c r="L27" s="75">
        <v>58</v>
      </c>
      <c r="M27" s="75">
        <v>0</v>
      </c>
      <c r="N27" s="75">
        <v>15</v>
      </c>
      <c r="O27" s="73">
        <v>4901</v>
      </c>
      <c r="P27" s="73">
        <v>6302</v>
      </c>
      <c r="Q27" s="73">
        <v>23</v>
      </c>
      <c r="R27" s="73">
        <v>22</v>
      </c>
      <c r="S27" s="73">
        <v>9</v>
      </c>
      <c r="T27" s="73">
        <v>14</v>
      </c>
      <c r="U27" s="73">
        <v>4352</v>
      </c>
      <c r="V27" s="73">
        <v>4622</v>
      </c>
      <c r="W27" s="73">
        <v>72</v>
      </c>
      <c r="X27" s="73">
        <v>94</v>
      </c>
      <c r="Y27" s="73">
        <v>11</v>
      </c>
      <c r="Z27" s="73">
        <v>5</v>
      </c>
      <c r="AA27" s="37">
        <f t="shared" si="1"/>
        <v>33425</v>
      </c>
      <c r="AB27" s="37">
        <f t="shared" si="2"/>
        <v>130</v>
      </c>
      <c r="AC27" s="37">
        <f t="shared" si="2"/>
        <v>174</v>
      </c>
      <c r="AD27" s="37">
        <f t="shared" si="2"/>
        <v>20</v>
      </c>
      <c r="AE27" s="37">
        <f t="shared" si="2"/>
        <v>34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5021</v>
      </c>
      <c r="J28" s="75">
        <v>3906</v>
      </c>
      <c r="K28" s="75">
        <v>40</v>
      </c>
      <c r="L28" s="75">
        <v>70</v>
      </c>
      <c r="M28" s="75">
        <v>11</v>
      </c>
      <c r="N28" s="75">
        <v>0</v>
      </c>
      <c r="O28" s="73">
        <v>6742</v>
      </c>
      <c r="P28" s="73">
        <v>6501</v>
      </c>
      <c r="Q28" s="73">
        <v>48</v>
      </c>
      <c r="R28" s="73">
        <v>33</v>
      </c>
      <c r="S28" s="73">
        <v>16</v>
      </c>
      <c r="T28" s="73">
        <v>20</v>
      </c>
      <c r="U28" s="73">
        <v>1633</v>
      </c>
      <c r="V28" s="73">
        <v>3804</v>
      </c>
      <c r="W28" s="73">
        <v>73</v>
      </c>
      <c r="X28" s="73">
        <v>57</v>
      </c>
      <c r="Y28" s="73">
        <v>24</v>
      </c>
      <c r="Z28" s="73">
        <v>18</v>
      </c>
      <c r="AA28" s="37">
        <f t="shared" si="1"/>
        <v>27607</v>
      </c>
      <c r="AB28" s="37">
        <f t="shared" si="2"/>
        <v>161</v>
      </c>
      <c r="AC28" s="37">
        <f t="shared" si="2"/>
        <v>160</v>
      </c>
      <c r="AD28" s="37">
        <f t="shared" si="2"/>
        <v>51</v>
      </c>
      <c r="AE28" s="37">
        <f t="shared" si="2"/>
        <v>38</v>
      </c>
      <c r="AF28" s="71">
        <v>22</v>
      </c>
    </row>
    <row r="29" ht="15" customHeight="1" spans="2:32">
      <c r="B29" s="71">
        <v>23</v>
      </c>
      <c r="C29" s="71">
        <v>4005</v>
      </c>
      <c r="D29" s="75">
        <v>4711</v>
      </c>
      <c r="E29" s="75">
        <v>31</v>
      </c>
      <c r="F29" s="75">
        <v>53</v>
      </c>
      <c r="G29" s="75">
        <v>14</v>
      </c>
      <c r="H29" s="75">
        <v>6</v>
      </c>
      <c r="I29" s="73">
        <v>5849</v>
      </c>
      <c r="J29" s="73">
        <v>5602</v>
      </c>
      <c r="K29" s="73">
        <v>72</v>
      </c>
      <c r="L29" s="73">
        <v>93</v>
      </c>
      <c r="M29" s="73">
        <v>18</v>
      </c>
      <c r="N29" s="73">
        <v>16</v>
      </c>
      <c r="O29" s="75">
        <v>5602</v>
      </c>
      <c r="P29" s="75">
        <v>5236</v>
      </c>
      <c r="Q29" s="75">
        <v>26</v>
      </c>
      <c r="R29" s="75">
        <v>97</v>
      </c>
      <c r="S29" s="75">
        <v>29</v>
      </c>
      <c r="T29" s="75">
        <v>11</v>
      </c>
      <c r="U29" s="74"/>
      <c r="V29" s="74"/>
      <c r="W29" s="74"/>
      <c r="X29" s="74"/>
      <c r="Y29" s="74"/>
      <c r="Z29" s="74"/>
      <c r="AA29" s="37">
        <f t="shared" si="1"/>
        <v>31005</v>
      </c>
      <c r="AB29" s="37">
        <f t="shared" si="2"/>
        <v>129</v>
      </c>
      <c r="AC29" s="37">
        <f t="shared" si="2"/>
        <v>243</v>
      </c>
      <c r="AD29" s="37">
        <f t="shared" si="2"/>
        <v>61</v>
      </c>
      <c r="AE29" s="37">
        <f t="shared" si="2"/>
        <v>33</v>
      </c>
      <c r="AF29" s="71">
        <v>23</v>
      </c>
    </row>
    <row r="30" ht="15" customHeight="1" spans="2:32">
      <c r="B30" s="71">
        <v>24</v>
      </c>
      <c r="C30" s="71">
        <v>4103</v>
      </c>
      <c r="D30" s="75">
        <v>3406</v>
      </c>
      <c r="E30" s="75">
        <v>29</v>
      </c>
      <c r="F30" s="75">
        <v>61</v>
      </c>
      <c r="G30" s="75">
        <v>21</v>
      </c>
      <c r="H30" s="75">
        <v>2</v>
      </c>
      <c r="I30" s="73">
        <v>4802</v>
      </c>
      <c r="J30" s="73">
        <v>3312</v>
      </c>
      <c r="K30" s="73">
        <v>8</v>
      </c>
      <c r="L30" s="73">
        <v>61</v>
      </c>
      <c r="M30" s="73">
        <v>17</v>
      </c>
      <c r="N30" s="73">
        <v>11</v>
      </c>
      <c r="O30" s="75">
        <v>5027</v>
      </c>
      <c r="P30" s="75">
        <v>4604</v>
      </c>
      <c r="Q30" s="75">
        <v>41</v>
      </c>
      <c r="R30" s="75">
        <v>95</v>
      </c>
      <c r="S30" s="75">
        <v>11</v>
      </c>
      <c r="T30" s="75">
        <v>17</v>
      </c>
      <c r="U30" s="74"/>
      <c r="V30" s="74"/>
      <c r="W30" s="74"/>
      <c r="X30" s="74"/>
      <c r="Y30" s="74"/>
      <c r="Z30" s="74"/>
      <c r="AA30" s="37">
        <f t="shared" si="1"/>
        <v>25254</v>
      </c>
      <c r="AB30" s="37">
        <f t="shared" si="0"/>
        <v>78</v>
      </c>
      <c r="AC30" s="37">
        <f t="shared" si="0"/>
        <v>217</v>
      </c>
      <c r="AD30" s="37">
        <f t="shared" si="0"/>
        <v>49</v>
      </c>
      <c r="AE30" s="37">
        <f t="shared" si="0"/>
        <v>30</v>
      </c>
      <c r="AF30" s="71">
        <v>24</v>
      </c>
    </row>
    <row r="31" ht="15" customHeight="1" spans="2:32">
      <c r="B31" s="71">
        <v>25</v>
      </c>
      <c r="C31" s="71">
        <v>6803</v>
      </c>
      <c r="D31" s="73">
        <v>6322</v>
      </c>
      <c r="E31" s="73">
        <v>56</v>
      </c>
      <c r="F31" s="73">
        <v>43</v>
      </c>
      <c r="G31" s="73">
        <v>20</v>
      </c>
      <c r="H31" s="73">
        <v>18</v>
      </c>
      <c r="I31" s="73">
        <v>5646</v>
      </c>
      <c r="J31" s="73">
        <v>7513</v>
      </c>
      <c r="K31" s="73">
        <v>34</v>
      </c>
      <c r="L31" s="73">
        <v>107</v>
      </c>
      <c r="M31" s="73">
        <v>14</v>
      </c>
      <c r="N31" s="73">
        <v>9</v>
      </c>
      <c r="O31" s="74"/>
      <c r="P31" s="74"/>
      <c r="Q31" s="74"/>
      <c r="R31" s="74"/>
      <c r="S31" s="74"/>
      <c r="T31" s="74"/>
      <c r="U31" s="73">
        <v>4109</v>
      </c>
      <c r="V31" s="73">
        <v>4833</v>
      </c>
      <c r="W31" s="73">
        <v>58</v>
      </c>
      <c r="X31" s="73">
        <v>59</v>
      </c>
      <c r="Y31" s="73">
        <v>21</v>
      </c>
      <c r="Z31" s="73">
        <v>11</v>
      </c>
      <c r="AA31" s="37">
        <f t="shared" si="1"/>
        <v>35226</v>
      </c>
      <c r="AB31" s="37">
        <f t="shared" si="0"/>
        <v>148</v>
      </c>
      <c r="AC31" s="37">
        <f t="shared" si="0"/>
        <v>209</v>
      </c>
      <c r="AD31" s="37">
        <f t="shared" si="0"/>
        <v>55</v>
      </c>
      <c r="AE31" s="37">
        <f t="shared" si="0"/>
        <v>38</v>
      </c>
      <c r="AF31" s="71">
        <v>25</v>
      </c>
    </row>
    <row r="32" ht="15" customHeight="1" spans="2:32">
      <c r="B32" s="71">
        <v>26</v>
      </c>
      <c r="C32" s="71">
        <v>5100</v>
      </c>
      <c r="D32" s="73">
        <v>4608</v>
      </c>
      <c r="E32" s="73">
        <v>98</v>
      </c>
      <c r="F32" s="73">
        <v>49</v>
      </c>
      <c r="G32" s="73">
        <v>10</v>
      </c>
      <c r="H32" s="73">
        <v>18</v>
      </c>
      <c r="I32" s="73">
        <v>6103</v>
      </c>
      <c r="J32" s="73">
        <v>6008</v>
      </c>
      <c r="K32" s="73">
        <v>65</v>
      </c>
      <c r="L32" s="73">
        <v>62</v>
      </c>
      <c r="M32" s="73">
        <v>25</v>
      </c>
      <c r="N32" s="73">
        <v>0</v>
      </c>
      <c r="O32" s="74"/>
      <c r="P32" s="74"/>
      <c r="Q32" s="74"/>
      <c r="R32" s="74"/>
      <c r="S32" s="74"/>
      <c r="T32" s="74"/>
      <c r="U32" s="73">
        <v>2536</v>
      </c>
      <c r="V32" s="73">
        <v>5633</v>
      </c>
      <c r="W32" s="73">
        <v>0</v>
      </c>
      <c r="X32" s="73">
        <v>63</v>
      </c>
      <c r="Y32" s="73">
        <v>16</v>
      </c>
      <c r="Z32" s="73">
        <v>0</v>
      </c>
      <c r="AA32" s="37">
        <f t="shared" si="1"/>
        <v>29988</v>
      </c>
      <c r="AB32" s="37">
        <f t="shared" si="0"/>
        <v>163</v>
      </c>
      <c r="AC32" s="37">
        <f t="shared" si="0"/>
        <v>174</v>
      </c>
      <c r="AD32" s="37">
        <f t="shared" si="0"/>
        <v>51</v>
      </c>
      <c r="AE32" s="37">
        <f t="shared" si="0"/>
        <v>18</v>
      </c>
      <c r="AF32" s="71">
        <v>26</v>
      </c>
    </row>
    <row r="33" ht="15" customHeight="1" spans="2:32">
      <c r="B33" s="71">
        <v>27</v>
      </c>
      <c r="C33" s="71">
        <v>0</v>
      </c>
      <c r="D33" s="73">
        <v>0</v>
      </c>
      <c r="E33" s="73">
        <v>32</v>
      </c>
      <c r="F33" s="73">
        <v>112</v>
      </c>
      <c r="G33" s="73">
        <v>14</v>
      </c>
      <c r="H33" s="73">
        <v>0</v>
      </c>
      <c r="I33" s="74"/>
      <c r="J33" s="74"/>
      <c r="K33" s="74"/>
      <c r="L33" s="74"/>
      <c r="M33" s="74"/>
      <c r="N33" s="74"/>
      <c r="O33" s="73">
        <v>3442</v>
      </c>
      <c r="P33" s="73">
        <v>3032</v>
      </c>
      <c r="Q33" s="73">
        <v>31</v>
      </c>
      <c r="R33" s="73">
        <v>70</v>
      </c>
      <c r="S33" s="73">
        <v>20</v>
      </c>
      <c r="T33" s="73">
        <v>0</v>
      </c>
      <c r="U33" s="73">
        <v>0</v>
      </c>
      <c r="V33" s="73">
        <v>0</v>
      </c>
      <c r="W33" s="73">
        <v>31</v>
      </c>
      <c r="X33" s="73">
        <v>38</v>
      </c>
      <c r="Y33" s="73">
        <v>15</v>
      </c>
      <c r="Z33" s="73">
        <v>1</v>
      </c>
      <c r="AA33" s="37">
        <f t="shared" si="1"/>
        <v>6474</v>
      </c>
      <c r="AB33" s="37">
        <f t="shared" si="0"/>
        <v>94</v>
      </c>
      <c r="AC33" s="37">
        <f t="shared" si="0"/>
        <v>220</v>
      </c>
      <c r="AD33" s="37">
        <f t="shared" si="0"/>
        <v>49</v>
      </c>
      <c r="AE33" s="37">
        <f t="shared" si="0"/>
        <v>1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0</v>
      </c>
      <c r="E34" s="73">
        <v>53</v>
      </c>
      <c r="F34" s="73">
        <v>88</v>
      </c>
      <c r="G34" s="73">
        <v>19</v>
      </c>
      <c r="H34" s="73">
        <v>0</v>
      </c>
      <c r="I34" s="74"/>
      <c r="J34" s="74"/>
      <c r="K34" s="74"/>
      <c r="L34" s="74"/>
      <c r="M34" s="74"/>
      <c r="N34" s="74"/>
      <c r="O34" s="75">
        <v>0</v>
      </c>
      <c r="P34" s="75">
        <v>0</v>
      </c>
      <c r="Q34" s="75">
        <v>18</v>
      </c>
      <c r="R34" s="75">
        <v>42</v>
      </c>
      <c r="S34" s="75">
        <v>18</v>
      </c>
      <c r="T34" s="75">
        <v>0</v>
      </c>
      <c r="U34" s="73">
        <v>0</v>
      </c>
      <c r="V34" s="73">
        <v>0</v>
      </c>
      <c r="W34" s="73">
        <v>0</v>
      </c>
      <c r="X34" s="73">
        <v>28</v>
      </c>
      <c r="Y34" s="73">
        <v>11</v>
      </c>
      <c r="Z34" s="73">
        <v>0</v>
      </c>
      <c r="AA34" s="37">
        <f t="shared" si="1"/>
        <v>0</v>
      </c>
      <c r="AB34" s="37">
        <f t="shared" ref="AB34:AE37" si="3">E34+K34+Q34+W34</f>
        <v>71</v>
      </c>
      <c r="AC34" s="37">
        <f t="shared" si="3"/>
        <v>158</v>
      </c>
      <c r="AD34" s="37">
        <f t="shared" si="3"/>
        <v>48</v>
      </c>
      <c r="AE34" s="37">
        <f t="shared" si="3"/>
        <v>0</v>
      </c>
      <c r="AF34" s="71">
        <v>28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0</v>
      </c>
      <c r="K35" s="75">
        <v>37</v>
      </c>
      <c r="L35" s="75">
        <v>52</v>
      </c>
      <c r="M35" s="75">
        <v>0</v>
      </c>
      <c r="N35" s="75">
        <v>0</v>
      </c>
      <c r="O35" s="73">
        <v>0</v>
      </c>
      <c r="P35" s="73">
        <v>0</v>
      </c>
      <c r="Q35" s="73">
        <v>42</v>
      </c>
      <c r="R35" s="73">
        <v>51</v>
      </c>
      <c r="S35" s="73">
        <v>11</v>
      </c>
      <c r="T35" s="73">
        <v>0</v>
      </c>
      <c r="U35" s="73">
        <v>0</v>
      </c>
      <c r="V35" s="73">
        <v>0</v>
      </c>
      <c r="W35" s="73">
        <v>63</v>
      </c>
      <c r="X35" s="73">
        <v>88</v>
      </c>
      <c r="Y35" s="73">
        <v>26</v>
      </c>
      <c r="Z35" s="73">
        <v>0</v>
      </c>
      <c r="AA35" s="37">
        <f t="shared" si="1"/>
        <v>0</v>
      </c>
      <c r="AB35" s="37">
        <f t="shared" si="3"/>
        <v>142</v>
      </c>
      <c r="AC35" s="37">
        <f t="shared" si="3"/>
        <v>191</v>
      </c>
      <c r="AD35" s="37">
        <f t="shared" si="3"/>
        <v>37</v>
      </c>
      <c r="AE35" s="37">
        <f t="shared" si="3"/>
        <v>0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6439</v>
      </c>
      <c r="J36" s="75">
        <v>0</v>
      </c>
      <c r="K36" s="75">
        <v>9</v>
      </c>
      <c r="L36" s="75">
        <v>45</v>
      </c>
      <c r="M36" s="75">
        <v>21</v>
      </c>
      <c r="N36" s="75">
        <v>0</v>
      </c>
      <c r="O36" s="73">
        <v>4219</v>
      </c>
      <c r="P36" s="73">
        <v>0</v>
      </c>
      <c r="Q36" s="73">
        <v>35</v>
      </c>
      <c r="R36" s="73">
        <v>53</v>
      </c>
      <c r="S36" s="73">
        <v>5</v>
      </c>
      <c r="T36" s="73">
        <v>0</v>
      </c>
      <c r="U36" s="73">
        <v>7006</v>
      </c>
      <c r="V36" s="73">
        <v>5003</v>
      </c>
      <c r="W36" s="73">
        <v>54</v>
      </c>
      <c r="X36" s="73">
        <v>105</v>
      </c>
      <c r="Y36" s="73">
        <v>26</v>
      </c>
      <c r="Z36" s="73">
        <v>0</v>
      </c>
      <c r="AA36" s="37">
        <f t="shared" si="1"/>
        <v>22667</v>
      </c>
      <c r="AB36" s="37">
        <f t="shared" si="3"/>
        <v>98</v>
      </c>
      <c r="AC36" s="37">
        <f t="shared" si="3"/>
        <v>203</v>
      </c>
      <c r="AD36" s="37">
        <f t="shared" si="3"/>
        <v>52</v>
      </c>
      <c r="AE36" s="37">
        <f t="shared" si="3"/>
        <v>0</v>
      </c>
      <c r="AF36" s="71">
        <v>30</v>
      </c>
    </row>
    <row r="37" ht="15" customHeight="1" spans="2:32">
      <c r="B37" s="71">
        <v>31</v>
      </c>
      <c r="C37" s="71">
        <v>0</v>
      </c>
      <c r="D37" s="75">
        <v>583</v>
      </c>
      <c r="E37" s="75">
        <v>30</v>
      </c>
      <c r="F37" s="75">
        <v>71</v>
      </c>
      <c r="G37" s="75">
        <v>14</v>
      </c>
      <c r="H37" s="75">
        <v>0</v>
      </c>
      <c r="I37" s="73">
        <v>4371</v>
      </c>
      <c r="J37" s="73">
        <v>4757</v>
      </c>
      <c r="K37" s="73">
        <v>53</v>
      </c>
      <c r="L37" s="73">
        <v>34</v>
      </c>
      <c r="M37" s="73">
        <v>4</v>
      </c>
      <c r="N37" s="73">
        <v>0</v>
      </c>
      <c r="O37" s="75">
        <v>3702</v>
      </c>
      <c r="P37" s="75">
        <v>6001</v>
      </c>
      <c r="Q37" s="75">
        <v>42</v>
      </c>
      <c r="R37" s="75">
        <v>99</v>
      </c>
      <c r="S37" s="75">
        <v>3</v>
      </c>
      <c r="T37" s="75">
        <v>0</v>
      </c>
      <c r="U37" s="74"/>
      <c r="V37" s="74"/>
      <c r="W37" s="74"/>
      <c r="X37" s="74"/>
      <c r="Y37" s="74"/>
      <c r="Z37" s="74"/>
      <c r="AA37" s="37">
        <f t="shared" si="1"/>
        <v>19414</v>
      </c>
      <c r="AB37" s="37">
        <f t="shared" si="3"/>
        <v>125</v>
      </c>
      <c r="AC37" s="37">
        <f t="shared" si="3"/>
        <v>204</v>
      </c>
      <c r="AD37" s="37">
        <f t="shared" si="3"/>
        <v>21</v>
      </c>
      <c r="AE37" s="37">
        <f t="shared" si="3"/>
        <v>0</v>
      </c>
      <c r="AF37" s="71">
        <v>31</v>
      </c>
    </row>
    <row r="38" ht="15" customHeight="1" spans="2:32">
      <c r="B38" s="53" t="s">
        <v>17</v>
      </c>
      <c r="C38" s="35">
        <f t="shared" ref="C38:AE38" si="4">SUM(C7:C37)</f>
        <v>65292</v>
      </c>
      <c r="D38" s="35">
        <f t="shared" si="4"/>
        <v>66900</v>
      </c>
      <c r="E38" s="35">
        <f t="shared" si="4"/>
        <v>1293</v>
      </c>
      <c r="F38" s="35">
        <f t="shared" si="4"/>
        <v>1723</v>
      </c>
      <c r="G38" s="35">
        <f t="shared" si="4"/>
        <v>253</v>
      </c>
      <c r="H38" s="35">
        <f t="shared" si="4"/>
        <v>145</v>
      </c>
      <c r="I38" s="35">
        <f t="shared" si="4"/>
        <v>94006</v>
      </c>
      <c r="J38" s="35">
        <f t="shared" si="4"/>
        <v>84454</v>
      </c>
      <c r="K38" s="35">
        <f t="shared" si="4"/>
        <v>1314</v>
      </c>
      <c r="L38" s="35">
        <f t="shared" si="4"/>
        <v>1776</v>
      </c>
      <c r="M38" s="35">
        <f t="shared" si="4"/>
        <v>159</v>
      </c>
      <c r="N38" s="35">
        <f t="shared" si="4"/>
        <v>189</v>
      </c>
      <c r="O38" s="35">
        <f t="shared" si="4"/>
        <v>84128</v>
      </c>
      <c r="P38" s="35">
        <f t="shared" si="4"/>
        <v>78001</v>
      </c>
      <c r="Q38" s="35">
        <f t="shared" si="4"/>
        <v>1102</v>
      </c>
      <c r="R38" s="35">
        <f t="shared" si="4"/>
        <v>1566</v>
      </c>
      <c r="S38" s="35">
        <f t="shared" si="4"/>
        <v>288</v>
      </c>
      <c r="T38" s="35">
        <f t="shared" si="4"/>
        <v>180</v>
      </c>
      <c r="U38" s="35">
        <f t="shared" si="4"/>
        <v>68158</v>
      </c>
      <c r="V38" s="35">
        <f t="shared" si="4"/>
        <v>83488</v>
      </c>
      <c r="W38" s="35">
        <f t="shared" si="4"/>
        <v>1366</v>
      </c>
      <c r="X38" s="35">
        <f t="shared" si="4"/>
        <v>1866</v>
      </c>
      <c r="Y38" s="35">
        <f t="shared" si="4"/>
        <v>329</v>
      </c>
      <c r="Z38" s="35">
        <f t="shared" si="4"/>
        <v>228</v>
      </c>
      <c r="AA38" s="35">
        <f t="shared" si="4"/>
        <v>624427</v>
      </c>
      <c r="AB38" s="35">
        <f t="shared" si="4"/>
        <v>5075</v>
      </c>
      <c r="AC38" s="35">
        <f t="shared" si="4"/>
        <v>6931</v>
      </c>
      <c r="AD38" s="35">
        <f t="shared" si="4"/>
        <v>1029</v>
      </c>
      <c r="AE38" s="35">
        <f t="shared" si="4"/>
        <v>742</v>
      </c>
      <c r="AF38" s="53" t="s">
        <v>17</v>
      </c>
    </row>
    <row r="39" ht="15" customHeight="1" spans="2:32">
      <c r="B39" s="60" t="s">
        <v>18</v>
      </c>
      <c r="C39" s="38">
        <f>C38/23</f>
        <v>2838.78260869565</v>
      </c>
      <c r="D39" s="38">
        <f t="shared" ref="D39:T39" si="5">D38/23</f>
        <v>2908.69565217391</v>
      </c>
      <c r="E39" s="38">
        <f t="shared" si="5"/>
        <v>56.2173913043478</v>
      </c>
      <c r="F39" s="38">
        <f t="shared" si="5"/>
        <v>74.9130434782609</v>
      </c>
      <c r="G39" s="38">
        <f t="shared" si="5"/>
        <v>11</v>
      </c>
      <c r="H39" s="38">
        <f t="shared" si="5"/>
        <v>6.30434782608696</v>
      </c>
      <c r="I39" s="38">
        <f t="shared" si="5"/>
        <v>4087.21739130435</v>
      </c>
      <c r="J39" s="38">
        <f t="shared" si="5"/>
        <v>3671.91304347826</v>
      </c>
      <c r="K39" s="38">
        <f t="shared" si="5"/>
        <v>57.1304347826087</v>
      </c>
      <c r="L39" s="38">
        <f t="shared" si="5"/>
        <v>77.2173913043478</v>
      </c>
      <c r="M39" s="38">
        <f t="shared" si="5"/>
        <v>6.91304347826087</v>
      </c>
      <c r="N39" s="38">
        <f t="shared" si="5"/>
        <v>8.21739130434783</v>
      </c>
      <c r="O39" s="38">
        <f t="shared" si="5"/>
        <v>3657.73913043478</v>
      </c>
      <c r="P39" s="38">
        <f t="shared" si="5"/>
        <v>3391.34782608696</v>
      </c>
      <c r="Q39" s="38">
        <f t="shared" si="5"/>
        <v>47.9130434782609</v>
      </c>
      <c r="R39" s="38">
        <f t="shared" si="5"/>
        <v>68.0869565217391</v>
      </c>
      <c r="S39" s="38">
        <f t="shared" si="5"/>
        <v>12.5217391304348</v>
      </c>
      <c r="T39" s="38">
        <f t="shared" si="5"/>
        <v>7.82608695652174</v>
      </c>
      <c r="U39" s="38">
        <f t="shared" ref="U39:Z39" si="6">U38/24</f>
        <v>2839.91666666667</v>
      </c>
      <c r="V39" s="38">
        <f t="shared" si="6"/>
        <v>3478.66666666667</v>
      </c>
      <c r="W39" s="38">
        <f t="shared" si="6"/>
        <v>56.9166666666667</v>
      </c>
      <c r="X39" s="38">
        <f t="shared" si="6"/>
        <v>77.75</v>
      </c>
      <c r="Y39" s="38">
        <f t="shared" si="6"/>
        <v>13.7083333333333</v>
      </c>
      <c r="Z39" s="38">
        <f t="shared" si="6"/>
        <v>9.5</v>
      </c>
      <c r="AA39" s="38">
        <f>AA38/31</f>
        <v>20142.8064516129</v>
      </c>
      <c r="AB39" s="38">
        <f>AB38/31</f>
        <v>163.709677419355</v>
      </c>
      <c r="AC39" s="38">
        <f>AC38/31</f>
        <v>223.58064516129</v>
      </c>
      <c r="AD39" s="38">
        <f>AD38/31</f>
        <v>33.1935483870968</v>
      </c>
      <c r="AE39" s="38">
        <f>AE38/31</f>
        <v>23.9354838709677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0"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53">
        <v>6003</v>
      </c>
      <c r="J7" s="72">
        <v>0</v>
      </c>
      <c r="K7" s="71">
        <v>113</v>
      </c>
      <c r="L7" s="71">
        <v>21</v>
      </c>
      <c r="M7" s="71">
        <v>10</v>
      </c>
      <c r="N7" s="71">
        <v>0</v>
      </c>
      <c r="O7" s="53">
        <v>6400</v>
      </c>
      <c r="P7" s="72">
        <v>0</v>
      </c>
      <c r="Q7" s="71">
        <v>125</v>
      </c>
      <c r="R7" s="71">
        <v>31</v>
      </c>
      <c r="S7" s="71">
        <v>18</v>
      </c>
      <c r="T7" s="71">
        <v>0</v>
      </c>
      <c r="U7" s="53">
        <v>5004</v>
      </c>
      <c r="V7" s="72">
        <v>0</v>
      </c>
      <c r="W7" s="71">
        <v>103</v>
      </c>
      <c r="X7" s="71">
        <v>79</v>
      </c>
      <c r="Y7" s="71">
        <v>25</v>
      </c>
      <c r="Z7" s="71">
        <v>0</v>
      </c>
      <c r="AA7" s="37">
        <f>C7+D7+I7+J7+O7+P7+U7+V7</f>
        <v>17407</v>
      </c>
      <c r="AB7" s="37">
        <f t="shared" ref="AB7:AE37" si="0">E7+K7+Q7+W7</f>
        <v>341</v>
      </c>
      <c r="AC7" s="37">
        <f t="shared" si="0"/>
        <v>131</v>
      </c>
      <c r="AD7" s="37">
        <f t="shared" si="0"/>
        <v>53</v>
      </c>
      <c r="AE7" s="37">
        <f t="shared" si="0"/>
        <v>0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3">
        <v>6513</v>
      </c>
      <c r="J8" s="73">
        <v>0</v>
      </c>
      <c r="K8" s="73">
        <v>53</v>
      </c>
      <c r="L8" s="73">
        <v>23</v>
      </c>
      <c r="M8" s="73">
        <v>0</v>
      </c>
      <c r="N8" s="73">
        <v>0</v>
      </c>
      <c r="O8" s="75">
        <v>5005</v>
      </c>
      <c r="P8" s="75">
        <v>0</v>
      </c>
      <c r="Q8" s="75">
        <v>92</v>
      </c>
      <c r="R8" s="75">
        <v>24</v>
      </c>
      <c r="S8" s="75">
        <v>24</v>
      </c>
      <c r="T8" s="75">
        <v>0</v>
      </c>
      <c r="U8" s="73">
        <v>4103</v>
      </c>
      <c r="V8" s="73">
        <v>0</v>
      </c>
      <c r="W8" s="73">
        <v>87</v>
      </c>
      <c r="X8" s="73">
        <v>62</v>
      </c>
      <c r="Y8" s="73">
        <v>28</v>
      </c>
      <c r="Z8" s="73">
        <v>0</v>
      </c>
      <c r="AA8" s="37">
        <f>C8+D8+I8+J8+O8+P8+U8+V8</f>
        <v>15621</v>
      </c>
      <c r="AB8" s="37">
        <f t="shared" si="0"/>
        <v>232</v>
      </c>
      <c r="AC8" s="37">
        <f t="shared" si="0"/>
        <v>109</v>
      </c>
      <c r="AD8" s="37">
        <f t="shared" si="0"/>
        <v>52</v>
      </c>
      <c r="AE8" s="37">
        <f t="shared" si="0"/>
        <v>0</v>
      </c>
      <c r="AF8" s="71">
        <v>2</v>
      </c>
    </row>
    <row r="9" ht="15" customHeight="1" spans="2:32">
      <c r="B9" s="71">
        <v>3</v>
      </c>
      <c r="C9" s="71">
        <v>6667</v>
      </c>
      <c r="D9" s="75">
        <v>0</v>
      </c>
      <c r="E9" s="75">
        <v>27</v>
      </c>
      <c r="F9" s="75">
        <v>9</v>
      </c>
      <c r="G9" s="75">
        <v>11</v>
      </c>
      <c r="H9" s="75">
        <v>0</v>
      </c>
      <c r="I9" s="73">
        <v>1919</v>
      </c>
      <c r="J9" s="73">
        <v>0</v>
      </c>
      <c r="K9" s="73">
        <v>85</v>
      </c>
      <c r="L9" s="73">
        <v>26</v>
      </c>
      <c r="M9" s="73">
        <v>40</v>
      </c>
      <c r="N9" s="73">
        <v>0</v>
      </c>
      <c r="O9" s="75">
        <v>0</v>
      </c>
      <c r="P9" s="75">
        <v>0</v>
      </c>
      <c r="Q9" s="75">
        <v>72</v>
      </c>
      <c r="R9" s="75">
        <v>74</v>
      </c>
      <c r="S9" s="75">
        <v>29</v>
      </c>
      <c r="T9" s="75">
        <v>0</v>
      </c>
      <c r="U9" s="74"/>
      <c r="V9" s="74"/>
      <c r="W9" s="74"/>
      <c r="X9" s="74"/>
      <c r="Y9" s="74"/>
      <c r="Z9" s="74"/>
      <c r="AA9" s="37">
        <f t="shared" ref="AA9:AA37" si="1">C9+D9+I9+J9+O9+P9+U9+V9</f>
        <v>8586</v>
      </c>
      <c r="AB9" s="37">
        <f t="shared" si="0"/>
        <v>184</v>
      </c>
      <c r="AC9" s="37">
        <f t="shared" si="0"/>
        <v>109</v>
      </c>
      <c r="AD9" s="37">
        <f t="shared" si="0"/>
        <v>80</v>
      </c>
      <c r="AE9" s="37">
        <f t="shared" si="0"/>
        <v>0</v>
      </c>
      <c r="AF9" s="71">
        <v>3</v>
      </c>
    </row>
    <row r="10" ht="15" customHeight="1" spans="2:32">
      <c r="B10" s="71">
        <v>4</v>
      </c>
      <c r="C10" s="71">
        <v>0</v>
      </c>
      <c r="D10" s="75">
        <v>0</v>
      </c>
      <c r="E10" s="75">
        <v>33</v>
      </c>
      <c r="F10" s="75">
        <v>12</v>
      </c>
      <c r="G10" s="75">
        <v>12</v>
      </c>
      <c r="H10" s="75">
        <v>0</v>
      </c>
      <c r="I10" s="73">
        <v>0</v>
      </c>
      <c r="J10" s="73">
        <v>0</v>
      </c>
      <c r="K10" s="73">
        <v>113</v>
      </c>
      <c r="L10" s="73">
        <v>27</v>
      </c>
      <c r="M10" s="73">
        <v>18</v>
      </c>
      <c r="N10" s="73">
        <v>0</v>
      </c>
      <c r="O10" s="75">
        <v>0</v>
      </c>
      <c r="P10" s="75">
        <v>0</v>
      </c>
      <c r="Q10" s="75">
        <v>95</v>
      </c>
      <c r="R10" s="75">
        <v>96</v>
      </c>
      <c r="S10" s="75">
        <v>30</v>
      </c>
      <c r="T10" s="75">
        <v>0</v>
      </c>
      <c r="U10" s="74"/>
      <c r="V10" s="74"/>
      <c r="W10" s="74"/>
      <c r="X10" s="74"/>
      <c r="Y10" s="74"/>
      <c r="Z10" s="74"/>
      <c r="AA10" s="37">
        <f t="shared" si="1"/>
        <v>0</v>
      </c>
      <c r="AB10" s="37">
        <f t="shared" si="0"/>
        <v>241</v>
      </c>
      <c r="AC10" s="37">
        <f t="shared" si="0"/>
        <v>135</v>
      </c>
      <c r="AD10" s="37">
        <f t="shared" si="0"/>
        <v>60</v>
      </c>
      <c r="AE10" s="37">
        <f t="shared" si="0"/>
        <v>0</v>
      </c>
      <c r="AF10" s="71">
        <v>4</v>
      </c>
    </row>
    <row r="11" ht="15" customHeight="1" spans="2:32">
      <c r="B11" s="71">
        <v>5</v>
      </c>
      <c r="C11" s="71">
        <v>0</v>
      </c>
      <c r="D11" s="75">
        <v>4814</v>
      </c>
      <c r="E11" s="75">
        <v>68</v>
      </c>
      <c r="F11" s="75">
        <v>22</v>
      </c>
      <c r="G11" s="75">
        <v>27</v>
      </c>
      <c r="H11" s="75">
        <v>30</v>
      </c>
      <c r="I11" s="75">
        <v>0</v>
      </c>
      <c r="J11" s="75">
        <v>6724</v>
      </c>
      <c r="K11" s="75">
        <v>105</v>
      </c>
      <c r="L11" s="75">
        <v>84</v>
      </c>
      <c r="M11" s="75">
        <v>23</v>
      </c>
      <c r="N11" s="75">
        <v>0</v>
      </c>
      <c r="O11" s="74"/>
      <c r="P11" s="74"/>
      <c r="Q11" s="74"/>
      <c r="R11" s="74"/>
      <c r="S11" s="74"/>
      <c r="T11" s="74"/>
      <c r="U11" s="73">
        <v>0</v>
      </c>
      <c r="V11" s="73">
        <v>6401</v>
      </c>
      <c r="W11" s="73">
        <v>33</v>
      </c>
      <c r="X11" s="73">
        <v>21</v>
      </c>
      <c r="Y11" s="73">
        <v>13</v>
      </c>
      <c r="Z11" s="73">
        <v>0</v>
      </c>
      <c r="AA11" s="37">
        <f t="shared" si="1"/>
        <v>17939</v>
      </c>
      <c r="AB11" s="37">
        <f t="shared" si="0"/>
        <v>206</v>
      </c>
      <c r="AC11" s="37">
        <f t="shared" si="0"/>
        <v>127</v>
      </c>
      <c r="AD11" s="37">
        <f t="shared" si="0"/>
        <v>63</v>
      </c>
      <c r="AE11" s="37">
        <f t="shared" si="0"/>
        <v>30</v>
      </c>
      <c r="AF11" s="71">
        <v>5</v>
      </c>
    </row>
    <row r="12" ht="15" customHeight="1" spans="2:32">
      <c r="B12" s="71">
        <v>6</v>
      </c>
      <c r="C12" s="71">
        <v>0</v>
      </c>
      <c r="D12" s="73">
        <v>6809</v>
      </c>
      <c r="E12" s="73">
        <v>66</v>
      </c>
      <c r="F12" s="73">
        <v>44</v>
      </c>
      <c r="G12" s="73">
        <v>8</v>
      </c>
      <c r="H12" s="73">
        <v>14</v>
      </c>
      <c r="I12" s="73">
        <v>0</v>
      </c>
      <c r="J12" s="73">
        <v>6252</v>
      </c>
      <c r="K12" s="73">
        <v>87</v>
      </c>
      <c r="L12" s="73">
        <v>105</v>
      </c>
      <c r="M12" s="73">
        <v>18</v>
      </c>
      <c r="N12" s="73">
        <v>2</v>
      </c>
      <c r="O12" s="74"/>
      <c r="P12" s="74"/>
      <c r="Q12" s="74"/>
      <c r="R12" s="74"/>
      <c r="S12" s="74"/>
      <c r="T12" s="74"/>
      <c r="U12" s="73">
        <v>0</v>
      </c>
      <c r="V12" s="73">
        <v>6809</v>
      </c>
      <c r="W12" s="73">
        <v>117</v>
      </c>
      <c r="X12" s="73">
        <v>67</v>
      </c>
      <c r="Y12" s="73">
        <v>22</v>
      </c>
      <c r="Z12" s="73">
        <v>14</v>
      </c>
      <c r="AA12" s="37">
        <f t="shared" si="1"/>
        <v>19870</v>
      </c>
      <c r="AB12" s="37">
        <f t="shared" si="0"/>
        <v>270</v>
      </c>
      <c r="AC12" s="37">
        <f t="shared" si="0"/>
        <v>216</v>
      </c>
      <c r="AD12" s="37">
        <f t="shared" si="0"/>
        <v>48</v>
      </c>
      <c r="AE12" s="37">
        <f t="shared" si="0"/>
        <v>30</v>
      </c>
      <c r="AF12" s="71">
        <v>6</v>
      </c>
    </row>
    <row r="13" ht="15" customHeight="1" spans="2:32">
      <c r="B13" s="71">
        <v>7</v>
      </c>
      <c r="C13" s="71">
        <v>5634</v>
      </c>
      <c r="D13" s="73">
        <v>5917</v>
      </c>
      <c r="E13" s="73">
        <v>50</v>
      </c>
      <c r="F13" s="73">
        <v>104</v>
      </c>
      <c r="G13" s="73">
        <v>15</v>
      </c>
      <c r="H13" s="73">
        <v>7</v>
      </c>
      <c r="I13" s="74"/>
      <c r="J13" s="74"/>
      <c r="K13" s="74"/>
      <c r="L13" s="74"/>
      <c r="M13" s="74"/>
      <c r="N13" s="74"/>
      <c r="O13" s="73">
        <v>1509</v>
      </c>
      <c r="P13" s="73">
        <v>6606</v>
      </c>
      <c r="Q13" s="73">
        <v>0</v>
      </c>
      <c r="R13" s="73">
        <v>77</v>
      </c>
      <c r="S13" s="73">
        <v>25</v>
      </c>
      <c r="T13" s="73">
        <v>0</v>
      </c>
      <c r="U13" s="73">
        <v>5104</v>
      </c>
      <c r="V13" s="73">
        <v>5403</v>
      </c>
      <c r="W13" s="73">
        <v>58</v>
      </c>
      <c r="X13" s="73">
        <v>58</v>
      </c>
      <c r="Y13" s="73">
        <v>7</v>
      </c>
      <c r="Z13" s="73">
        <v>22</v>
      </c>
      <c r="AA13" s="37">
        <f t="shared" si="1"/>
        <v>30173</v>
      </c>
      <c r="AB13" s="37">
        <f t="shared" si="0"/>
        <v>108</v>
      </c>
      <c r="AC13" s="37">
        <f t="shared" si="0"/>
        <v>239</v>
      </c>
      <c r="AD13" s="37">
        <f t="shared" si="0"/>
        <v>47</v>
      </c>
      <c r="AE13" s="37">
        <f t="shared" si="0"/>
        <v>29</v>
      </c>
      <c r="AF13" s="71">
        <v>7</v>
      </c>
    </row>
    <row r="14" ht="15" customHeight="1" spans="2:32">
      <c r="B14" s="71">
        <v>8</v>
      </c>
      <c r="C14" s="71">
        <v>6203</v>
      </c>
      <c r="D14" s="73">
        <v>6305</v>
      </c>
      <c r="E14" s="73">
        <v>58</v>
      </c>
      <c r="F14" s="73">
        <v>106</v>
      </c>
      <c r="G14" s="73">
        <v>24</v>
      </c>
      <c r="H14" s="73">
        <v>8</v>
      </c>
      <c r="I14" s="74"/>
      <c r="J14" s="74"/>
      <c r="K14" s="74"/>
      <c r="L14" s="74"/>
      <c r="M14" s="74"/>
      <c r="N14" s="74"/>
      <c r="O14" s="75">
        <v>5213</v>
      </c>
      <c r="P14" s="75">
        <v>6400</v>
      </c>
      <c r="Q14" s="75">
        <v>57</v>
      </c>
      <c r="R14" s="75">
        <v>71</v>
      </c>
      <c r="S14" s="75">
        <v>22</v>
      </c>
      <c r="T14" s="75">
        <v>16</v>
      </c>
      <c r="U14" s="73">
        <v>5252</v>
      </c>
      <c r="V14" s="73">
        <v>6003</v>
      </c>
      <c r="W14" s="73">
        <v>65</v>
      </c>
      <c r="X14" s="73">
        <v>65</v>
      </c>
      <c r="Y14" s="73">
        <v>20</v>
      </c>
      <c r="Z14" s="73">
        <v>8</v>
      </c>
      <c r="AA14" s="37">
        <f t="shared" si="1"/>
        <v>35376</v>
      </c>
      <c r="AB14" s="37">
        <f t="shared" si="0"/>
        <v>180</v>
      </c>
      <c r="AC14" s="37">
        <f t="shared" si="0"/>
        <v>242</v>
      </c>
      <c r="AD14" s="37">
        <f t="shared" si="0"/>
        <v>66</v>
      </c>
      <c r="AE14" s="37">
        <f t="shared" si="0"/>
        <v>32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6803</v>
      </c>
      <c r="J15" s="75">
        <v>6442</v>
      </c>
      <c r="K15" s="75">
        <v>73</v>
      </c>
      <c r="L15" s="75">
        <v>78</v>
      </c>
      <c r="M15" s="75">
        <v>17</v>
      </c>
      <c r="N15" s="75">
        <v>0</v>
      </c>
      <c r="O15" s="73">
        <v>5548</v>
      </c>
      <c r="P15" s="73">
        <v>6220</v>
      </c>
      <c r="Q15" s="73">
        <v>53</v>
      </c>
      <c r="R15" s="73">
        <v>63</v>
      </c>
      <c r="S15" s="73">
        <v>20</v>
      </c>
      <c r="T15" s="73">
        <v>22</v>
      </c>
      <c r="U15" s="73">
        <v>2951</v>
      </c>
      <c r="V15" s="73">
        <v>5705</v>
      </c>
      <c r="W15" s="73">
        <v>55</v>
      </c>
      <c r="X15" s="73">
        <v>141</v>
      </c>
      <c r="Y15" s="73">
        <v>24</v>
      </c>
      <c r="Z15" s="73">
        <v>13</v>
      </c>
      <c r="AA15" s="37">
        <f t="shared" si="1"/>
        <v>33669</v>
      </c>
      <c r="AB15" s="37">
        <f t="shared" si="0"/>
        <v>181</v>
      </c>
      <c r="AC15" s="37">
        <f t="shared" si="0"/>
        <v>282</v>
      </c>
      <c r="AD15" s="37">
        <f t="shared" si="0"/>
        <v>61</v>
      </c>
      <c r="AE15" s="37">
        <f t="shared" si="0"/>
        <v>35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3">
        <v>3105</v>
      </c>
      <c r="J16" s="73">
        <v>6640</v>
      </c>
      <c r="K16" s="73">
        <v>63</v>
      </c>
      <c r="L16" s="73">
        <v>73</v>
      </c>
      <c r="M16" s="73">
        <v>21</v>
      </c>
      <c r="N16" s="73">
        <v>0</v>
      </c>
      <c r="O16" s="75">
        <v>0</v>
      </c>
      <c r="P16" s="75">
        <v>4601</v>
      </c>
      <c r="Q16" s="75">
        <v>56</v>
      </c>
      <c r="R16" s="75">
        <v>66</v>
      </c>
      <c r="S16" s="75">
        <v>19</v>
      </c>
      <c r="T16" s="75">
        <v>23</v>
      </c>
      <c r="U16" s="73">
        <v>4084</v>
      </c>
      <c r="V16" s="73">
        <v>3644</v>
      </c>
      <c r="W16" s="73">
        <v>61</v>
      </c>
      <c r="X16" s="73">
        <v>137</v>
      </c>
      <c r="Y16" s="73">
        <v>13</v>
      </c>
      <c r="Z16" s="73">
        <v>7</v>
      </c>
      <c r="AA16" s="37">
        <f t="shared" si="1"/>
        <v>22074</v>
      </c>
      <c r="AB16" s="37">
        <f t="shared" si="0"/>
        <v>180</v>
      </c>
      <c r="AC16" s="37">
        <f t="shared" si="0"/>
        <v>276</v>
      </c>
      <c r="AD16" s="37">
        <f t="shared" si="0"/>
        <v>53</v>
      </c>
      <c r="AE16" s="37">
        <f t="shared" si="0"/>
        <v>30</v>
      </c>
      <c r="AF16" s="71">
        <v>10</v>
      </c>
    </row>
    <row r="17" ht="15" customHeight="1" spans="2:32">
      <c r="B17" s="71">
        <v>11</v>
      </c>
      <c r="C17" s="71">
        <v>5331</v>
      </c>
      <c r="D17" s="75">
        <v>0</v>
      </c>
      <c r="E17" s="75">
        <v>80</v>
      </c>
      <c r="F17" s="75">
        <v>81</v>
      </c>
      <c r="G17" s="75">
        <v>29</v>
      </c>
      <c r="H17" s="75">
        <v>0</v>
      </c>
      <c r="I17" s="73">
        <v>5221</v>
      </c>
      <c r="J17" s="73">
        <v>4504</v>
      </c>
      <c r="K17" s="73">
        <v>75</v>
      </c>
      <c r="L17" s="73">
        <v>48</v>
      </c>
      <c r="M17" s="73">
        <v>20</v>
      </c>
      <c r="N17" s="73">
        <v>0</v>
      </c>
      <c r="O17" s="75">
        <v>5603</v>
      </c>
      <c r="P17" s="75">
        <v>0</v>
      </c>
      <c r="Q17" s="75">
        <v>118</v>
      </c>
      <c r="R17" s="75">
        <v>98</v>
      </c>
      <c r="S17" s="75">
        <v>10</v>
      </c>
      <c r="T17" s="75">
        <v>0</v>
      </c>
      <c r="U17" s="74"/>
      <c r="V17" s="74"/>
      <c r="W17" s="74"/>
      <c r="X17" s="74"/>
      <c r="Y17" s="74"/>
      <c r="Z17" s="74"/>
      <c r="AA17" s="37">
        <f t="shared" si="1"/>
        <v>20659</v>
      </c>
      <c r="AB17" s="37">
        <f t="shared" si="0"/>
        <v>273</v>
      </c>
      <c r="AC17" s="37">
        <f t="shared" si="0"/>
        <v>227</v>
      </c>
      <c r="AD17" s="37">
        <f t="shared" si="0"/>
        <v>59</v>
      </c>
      <c r="AE17" s="37">
        <f t="shared" si="0"/>
        <v>0</v>
      </c>
      <c r="AF17" s="71">
        <v>11</v>
      </c>
    </row>
    <row r="18" ht="15" customHeight="1" spans="2:32">
      <c r="B18" s="71">
        <v>12</v>
      </c>
      <c r="C18" s="71">
        <v>5722</v>
      </c>
      <c r="D18" s="75">
        <v>3185</v>
      </c>
      <c r="E18" s="75">
        <v>133</v>
      </c>
      <c r="F18" s="75">
        <v>18</v>
      </c>
      <c r="G18" s="75">
        <v>0</v>
      </c>
      <c r="H18" s="75">
        <v>0</v>
      </c>
      <c r="I18" s="73">
        <v>5805</v>
      </c>
      <c r="J18" s="73">
        <v>0</v>
      </c>
      <c r="K18" s="73">
        <v>97</v>
      </c>
      <c r="L18" s="73">
        <v>48</v>
      </c>
      <c r="M18" s="73">
        <v>15</v>
      </c>
      <c r="N18" s="73">
        <v>25</v>
      </c>
      <c r="O18" s="75">
        <v>5110</v>
      </c>
      <c r="P18" s="75">
        <v>2364</v>
      </c>
      <c r="Q18" s="75">
        <v>109</v>
      </c>
      <c r="R18" s="75">
        <v>122</v>
      </c>
      <c r="S18" s="75">
        <v>25</v>
      </c>
      <c r="T18" s="75">
        <v>0</v>
      </c>
      <c r="U18" s="74"/>
      <c r="V18" s="74"/>
      <c r="W18" s="74"/>
      <c r="X18" s="74"/>
      <c r="Y18" s="74"/>
      <c r="Z18" s="74"/>
      <c r="AA18" s="37">
        <f t="shared" si="1"/>
        <v>22186</v>
      </c>
      <c r="AB18" s="37">
        <f t="shared" si="0"/>
        <v>339</v>
      </c>
      <c r="AC18" s="37">
        <f t="shared" si="0"/>
        <v>188</v>
      </c>
      <c r="AD18" s="37">
        <f t="shared" si="0"/>
        <v>40</v>
      </c>
      <c r="AE18" s="37">
        <f t="shared" si="0"/>
        <v>25</v>
      </c>
      <c r="AF18" s="71">
        <v>12</v>
      </c>
    </row>
    <row r="19" ht="15" customHeight="1" spans="2:32">
      <c r="B19" s="71">
        <v>13</v>
      </c>
      <c r="C19" s="71">
        <v>4200</v>
      </c>
      <c r="D19" s="73">
        <v>0</v>
      </c>
      <c r="E19" s="73">
        <v>72</v>
      </c>
      <c r="F19" s="73">
        <v>36</v>
      </c>
      <c r="G19" s="73">
        <v>23</v>
      </c>
      <c r="H19" s="73">
        <v>0</v>
      </c>
      <c r="I19" s="73">
        <v>3802</v>
      </c>
      <c r="J19" s="73">
        <v>0</v>
      </c>
      <c r="K19" s="73">
        <v>107</v>
      </c>
      <c r="L19" s="73">
        <v>95</v>
      </c>
      <c r="M19" s="73">
        <v>24</v>
      </c>
      <c r="N19" s="73">
        <v>10</v>
      </c>
      <c r="O19" s="74"/>
      <c r="P19" s="74"/>
      <c r="Q19" s="74"/>
      <c r="R19" s="74"/>
      <c r="S19" s="74"/>
      <c r="T19" s="74"/>
      <c r="U19" s="73">
        <v>5012</v>
      </c>
      <c r="V19" s="73">
        <v>0</v>
      </c>
      <c r="W19" s="73">
        <v>0</v>
      </c>
      <c r="X19" s="73">
        <v>44</v>
      </c>
      <c r="Y19" s="73">
        <v>18</v>
      </c>
      <c r="Z19" s="73">
        <v>30</v>
      </c>
      <c r="AA19" s="37">
        <f t="shared" si="1"/>
        <v>13014</v>
      </c>
      <c r="AB19" s="37">
        <f t="shared" si="0"/>
        <v>179</v>
      </c>
      <c r="AC19" s="37">
        <f t="shared" si="0"/>
        <v>175</v>
      </c>
      <c r="AD19" s="37">
        <f t="shared" si="0"/>
        <v>65</v>
      </c>
      <c r="AE19" s="37">
        <f t="shared" si="0"/>
        <v>40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54</v>
      </c>
      <c r="F20" s="73">
        <v>25</v>
      </c>
      <c r="G20" s="73">
        <v>7</v>
      </c>
      <c r="H20" s="73">
        <v>1</v>
      </c>
      <c r="I20" s="73">
        <v>0</v>
      </c>
      <c r="J20" s="73">
        <v>0</v>
      </c>
      <c r="K20" s="73">
        <v>70</v>
      </c>
      <c r="L20" s="73">
        <v>105</v>
      </c>
      <c r="M20" s="73">
        <v>18</v>
      </c>
      <c r="N20" s="73">
        <v>1</v>
      </c>
      <c r="O20" s="74"/>
      <c r="P20" s="74"/>
      <c r="Q20" s="74"/>
      <c r="R20" s="74"/>
      <c r="S20" s="74"/>
      <c r="T20" s="74"/>
      <c r="U20" s="73">
        <v>4630</v>
      </c>
      <c r="V20" s="73">
        <v>0</v>
      </c>
      <c r="W20" s="73">
        <v>26</v>
      </c>
      <c r="X20" s="73">
        <v>33</v>
      </c>
      <c r="Y20" s="73">
        <v>23</v>
      </c>
      <c r="Z20" s="73">
        <v>33</v>
      </c>
      <c r="AA20" s="37">
        <f t="shared" si="1"/>
        <v>4630</v>
      </c>
      <c r="AB20" s="37">
        <f t="shared" si="0"/>
        <v>150</v>
      </c>
      <c r="AC20" s="37">
        <f t="shared" si="0"/>
        <v>163</v>
      </c>
      <c r="AD20" s="37">
        <f t="shared" si="0"/>
        <v>48</v>
      </c>
      <c r="AE20" s="37">
        <f t="shared" si="0"/>
        <v>35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0</v>
      </c>
      <c r="E21" s="73">
        <v>94</v>
      </c>
      <c r="F21" s="73">
        <v>78</v>
      </c>
      <c r="G21" s="73">
        <v>18</v>
      </c>
      <c r="H21" s="73">
        <v>12</v>
      </c>
      <c r="I21" s="74"/>
      <c r="J21" s="74"/>
      <c r="K21" s="74"/>
      <c r="L21" s="74"/>
      <c r="M21" s="74"/>
      <c r="N21" s="74"/>
      <c r="O21" s="73">
        <v>0</v>
      </c>
      <c r="P21" s="73">
        <v>0</v>
      </c>
      <c r="Q21" s="73">
        <v>73</v>
      </c>
      <c r="R21" s="73">
        <v>83</v>
      </c>
      <c r="S21" s="73">
        <v>25</v>
      </c>
      <c r="T21" s="73">
        <v>0</v>
      </c>
      <c r="U21" s="73">
        <v>0</v>
      </c>
      <c r="V21" s="73">
        <v>0</v>
      </c>
      <c r="W21" s="73">
        <v>89</v>
      </c>
      <c r="X21" s="73">
        <v>58</v>
      </c>
      <c r="Y21" s="73">
        <v>13</v>
      </c>
      <c r="Z21" s="73">
        <v>23</v>
      </c>
      <c r="AA21" s="37">
        <f t="shared" si="1"/>
        <v>0</v>
      </c>
      <c r="AB21" s="37">
        <f t="shared" si="0"/>
        <v>256</v>
      </c>
      <c r="AC21" s="37">
        <f t="shared" si="0"/>
        <v>219</v>
      </c>
      <c r="AD21" s="37">
        <f t="shared" si="0"/>
        <v>56</v>
      </c>
      <c r="AE21" s="37">
        <f t="shared" si="0"/>
        <v>35</v>
      </c>
      <c r="AF21" s="71">
        <v>15</v>
      </c>
    </row>
    <row r="22" ht="15" customHeight="1" spans="2:32">
      <c r="B22" s="71">
        <v>16</v>
      </c>
      <c r="C22" s="71">
        <v>0</v>
      </c>
      <c r="D22" s="73">
        <v>6803</v>
      </c>
      <c r="E22" s="73">
        <v>91</v>
      </c>
      <c r="F22" s="73">
        <v>94</v>
      </c>
      <c r="G22" s="73">
        <v>13</v>
      </c>
      <c r="H22" s="73">
        <v>19</v>
      </c>
      <c r="I22" s="74"/>
      <c r="J22" s="74"/>
      <c r="K22" s="74"/>
      <c r="L22" s="74"/>
      <c r="M22" s="74"/>
      <c r="N22" s="74"/>
      <c r="O22" s="75">
        <v>0</v>
      </c>
      <c r="P22" s="75">
        <v>6700</v>
      </c>
      <c r="Q22" s="75">
        <v>110</v>
      </c>
      <c r="R22" s="75">
        <v>136</v>
      </c>
      <c r="S22" s="75">
        <v>24</v>
      </c>
      <c r="T22" s="75">
        <v>0</v>
      </c>
      <c r="U22" s="73">
        <v>0</v>
      </c>
      <c r="V22" s="73">
        <v>6508</v>
      </c>
      <c r="W22" s="73">
        <v>96</v>
      </c>
      <c r="X22" s="73">
        <v>58</v>
      </c>
      <c r="Y22" s="73">
        <v>19</v>
      </c>
      <c r="Z22" s="73">
        <v>11</v>
      </c>
      <c r="AA22" s="37">
        <f t="shared" si="1"/>
        <v>20011</v>
      </c>
      <c r="AB22" s="37">
        <f t="shared" si="0"/>
        <v>297</v>
      </c>
      <c r="AC22" s="37">
        <f t="shared" si="0"/>
        <v>288</v>
      </c>
      <c r="AD22" s="37">
        <f t="shared" si="0"/>
        <v>56</v>
      </c>
      <c r="AE22" s="37">
        <f t="shared" si="0"/>
        <v>30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6888</v>
      </c>
      <c r="K23" s="75">
        <v>100</v>
      </c>
      <c r="L23" s="75">
        <v>107</v>
      </c>
      <c r="M23" s="75">
        <v>15</v>
      </c>
      <c r="N23" s="75">
        <v>23</v>
      </c>
      <c r="O23" s="73">
        <v>0</v>
      </c>
      <c r="P23" s="73">
        <v>6020</v>
      </c>
      <c r="Q23" s="73">
        <v>131</v>
      </c>
      <c r="R23" s="73">
        <v>48</v>
      </c>
      <c r="S23" s="73">
        <v>0</v>
      </c>
      <c r="T23" s="73">
        <v>0</v>
      </c>
      <c r="U23" s="73">
        <v>0</v>
      </c>
      <c r="V23" s="73">
        <v>6002</v>
      </c>
      <c r="W23" s="73">
        <v>116</v>
      </c>
      <c r="X23" s="73">
        <v>69</v>
      </c>
      <c r="Y23" s="73">
        <v>10</v>
      </c>
      <c r="Z23" s="73">
        <v>12</v>
      </c>
      <c r="AA23" s="37">
        <f t="shared" si="1"/>
        <v>18910</v>
      </c>
      <c r="AB23" s="37">
        <f t="shared" si="0"/>
        <v>347</v>
      </c>
      <c r="AC23" s="37">
        <f t="shared" si="0"/>
        <v>224</v>
      </c>
      <c r="AD23" s="37">
        <f t="shared" si="0"/>
        <v>25</v>
      </c>
      <c r="AE23" s="37">
        <f t="shared" si="0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3">
        <v>0</v>
      </c>
      <c r="J24" s="73">
        <v>6123</v>
      </c>
      <c r="K24" s="73">
        <v>125</v>
      </c>
      <c r="L24" s="73">
        <v>100</v>
      </c>
      <c r="M24" s="73">
        <v>7</v>
      </c>
      <c r="N24" s="73">
        <v>0</v>
      </c>
      <c r="O24" s="75">
        <v>0</v>
      </c>
      <c r="P24" s="75">
        <v>5800</v>
      </c>
      <c r="Q24" s="75">
        <v>111</v>
      </c>
      <c r="R24" s="75">
        <v>84</v>
      </c>
      <c r="S24" s="75">
        <v>19</v>
      </c>
      <c r="T24" s="75">
        <v>23</v>
      </c>
      <c r="U24" s="73">
        <v>0</v>
      </c>
      <c r="V24" s="73">
        <v>6014</v>
      </c>
      <c r="W24" s="73">
        <v>127</v>
      </c>
      <c r="X24" s="73">
        <v>97</v>
      </c>
      <c r="Y24" s="73">
        <v>16</v>
      </c>
      <c r="Z24" s="73">
        <v>13</v>
      </c>
      <c r="AA24" s="37">
        <f t="shared" si="1"/>
        <v>17937</v>
      </c>
      <c r="AB24" s="37">
        <f t="shared" si="0"/>
        <v>363</v>
      </c>
      <c r="AC24" s="37">
        <f t="shared" si="0"/>
        <v>281</v>
      </c>
      <c r="AD24" s="37">
        <f t="shared" si="0"/>
        <v>42</v>
      </c>
      <c r="AE24" s="37">
        <f t="shared" si="0"/>
        <v>36</v>
      </c>
      <c r="AF24" s="71">
        <v>18</v>
      </c>
    </row>
    <row r="25" ht="15" customHeight="1" spans="2:32">
      <c r="B25" s="71">
        <v>19</v>
      </c>
      <c r="C25" s="71">
        <v>0</v>
      </c>
      <c r="D25" s="75">
        <v>6130</v>
      </c>
      <c r="E25" s="75">
        <v>57</v>
      </c>
      <c r="F25" s="75">
        <v>58</v>
      </c>
      <c r="G25" s="75">
        <v>18</v>
      </c>
      <c r="H25" s="75">
        <v>0</v>
      </c>
      <c r="I25" s="73">
        <v>0</v>
      </c>
      <c r="J25" s="73">
        <v>6160</v>
      </c>
      <c r="K25" s="73">
        <v>63</v>
      </c>
      <c r="L25" s="73">
        <v>74</v>
      </c>
      <c r="M25" s="73">
        <v>22</v>
      </c>
      <c r="N25" s="73">
        <v>28</v>
      </c>
      <c r="O25" s="75">
        <v>0</v>
      </c>
      <c r="P25" s="75">
        <v>6040</v>
      </c>
      <c r="Q25" s="75">
        <v>74</v>
      </c>
      <c r="R25" s="75">
        <v>88</v>
      </c>
      <c r="S25" s="75">
        <v>34</v>
      </c>
      <c r="T25" s="75">
        <v>0</v>
      </c>
      <c r="U25" s="74"/>
      <c r="V25" s="74"/>
      <c r="W25" s="74"/>
      <c r="X25" s="74"/>
      <c r="Y25" s="74"/>
      <c r="Z25" s="74"/>
      <c r="AA25" s="37">
        <f t="shared" si="1"/>
        <v>18330</v>
      </c>
      <c r="AB25" s="37">
        <f t="shared" si="0"/>
        <v>194</v>
      </c>
      <c r="AC25" s="37">
        <f t="shared" si="0"/>
        <v>220</v>
      </c>
      <c r="AD25" s="37">
        <f t="shared" si="0"/>
        <v>74</v>
      </c>
      <c r="AE25" s="37">
        <f t="shared" si="0"/>
        <v>28</v>
      </c>
      <c r="AF25" s="71">
        <v>19</v>
      </c>
    </row>
    <row r="26" ht="15" customHeight="1" spans="2:32">
      <c r="B26" s="71">
        <v>20</v>
      </c>
      <c r="C26" s="71">
        <v>6103</v>
      </c>
      <c r="D26" s="75">
        <v>6201</v>
      </c>
      <c r="E26" s="75">
        <v>9</v>
      </c>
      <c r="F26" s="75">
        <v>70</v>
      </c>
      <c r="G26" s="75">
        <v>16</v>
      </c>
      <c r="H26" s="75">
        <v>26</v>
      </c>
      <c r="I26" s="73">
        <v>6504</v>
      </c>
      <c r="J26" s="73">
        <v>6101</v>
      </c>
      <c r="K26" s="73">
        <v>63</v>
      </c>
      <c r="L26" s="73">
        <v>77</v>
      </c>
      <c r="M26" s="73">
        <v>16</v>
      </c>
      <c r="N26" s="73">
        <v>7</v>
      </c>
      <c r="O26" s="75">
        <v>5702</v>
      </c>
      <c r="P26" s="75">
        <v>5501</v>
      </c>
      <c r="Q26" s="75">
        <v>31</v>
      </c>
      <c r="R26" s="75">
        <v>101</v>
      </c>
      <c r="S26" s="75">
        <v>10</v>
      </c>
      <c r="T26" s="75">
        <v>5</v>
      </c>
      <c r="U26" s="74"/>
      <c r="V26" s="74"/>
      <c r="W26" s="74"/>
      <c r="X26" s="74"/>
      <c r="Y26" s="74"/>
      <c r="Z26" s="74"/>
      <c r="AA26" s="37">
        <f t="shared" si="1"/>
        <v>36112</v>
      </c>
      <c r="AB26" s="37">
        <f t="shared" si="0"/>
        <v>103</v>
      </c>
      <c r="AC26" s="37">
        <f t="shared" si="0"/>
        <v>248</v>
      </c>
      <c r="AD26" s="37">
        <f t="shared" si="0"/>
        <v>42</v>
      </c>
      <c r="AE26" s="37">
        <f t="shared" si="0"/>
        <v>38</v>
      </c>
      <c r="AF26" s="71">
        <v>20</v>
      </c>
    </row>
    <row r="27" ht="15" customHeight="1" spans="2:32">
      <c r="B27" s="71">
        <v>21</v>
      </c>
      <c r="C27" s="71">
        <v>4068</v>
      </c>
      <c r="D27" s="73">
        <v>5142</v>
      </c>
      <c r="E27" s="73">
        <v>37</v>
      </c>
      <c r="F27" s="73">
        <v>46</v>
      </c>
      <c r="G27" s="73">
        <v>12</v>
      </c>
      <c r="H27" s="73">
        <v>0</v>
      </c>
      <c r="I27" s="73">
        <v>6004</v>
      </c>
      <c r="J27" s="73">
        <v>1569</v>
      </c>
      <c r="K27" s="73">
        <v>24</v>
      </c>
      <c r="L27" s="73">
        <v>89</v>
      </c>
      <c r="M27" s="73">
        <v>23</v>
      </c>
      <c r="N27" s="73">
        <v>0</v>
      </c>
      <c r="O27" s="74"/>
      <c r="P27" s="74"/>
      <c r="Q27" s="74"/>
      <c r="R27" s="74"/>
      <c r="S27" s="74"/>
      <c r="T27" s="74"/>
      <c r="U27" s="73">
        <v>6036</v>
      </c>
      <c r="V27" s="73">
        <v>6006</v>
      </c>
      <c r="W27" s="73">
        <v>7</v>
      </c>
      <c r="X27" s="73">
        <v>74</v>
      </c>
      <c r="Y27" s="73">
        <v>23</v>
      </c>
      <c r="Z27" s="73">
        <v>0</v>
      </c>
      <c r="AA27" s="37">
        <f t="shared" si="1"/>
        <v>28825</v>
      </c>
      <c r="AB27" s="37">
        <f t="shared" si="0"/>
        <v>68</v>
      </c>
      <c r="AC27" s="37">
        <f t="shared" si="0"/>
        <v>209</v>
      </c>
      <c r="AD27" s="37">
        <f t="shared" si="0"/>
        <v>58</v>
      </c>
      <c r="AE27" s="37">
        <f t="shared" si="0"/>
        <v>0</v>
      </c>
      <c r="AF27" s="71">
        <v>21</v>
      </c>
    </row>
    <row r="28" ht="15" customHeight="1" spans="2:32">
      <c r="B28" s="71">
        <v>22</v>
      </c>
      <c r="C28" s="71">
        <v>3602</v>
      </c>
      <c r="D28" s="73">
        <v>4826</v>
      </c>
      <c r="E28" s="73">
        <v>37</v>
      </c>
      <c r="F28" s="73">
        <v>49</v>
      </c>
      <c r="G28" s="73">
        <v>0</v>
      </c>
      <c r="H28" s="73">
        <v>0</v>
      </c>
      <c r="I28" s="73">
        <v>6503</v>
      </c>
      <c r="J28" s="73">
        <v>0</v>
      </c>
      <c r="K28" s="73">
        <v>40</v>
      </c>
      <c r="L28" s="73">
        <v>94</v>
      </c>
      <c r="M28" s="73">
        <v>0</v>
      </c>
      <c r="N28" s="73">
        <v>0</v>
      </c>
      <c r="O28" s="74"/>
      <c r="P28" s="74"/>
      <c r="Q28" s="74"/>
      <c r="R28" s="74"/>
      <c r="S28" s="74"/>
      <c r="T28" s="74"/>
      <c r="U28" s="73">
        <v>6302</v>
      </c>
      <c r="V28" s="73">
        <v>2204</v>
      </c>
      <c r="W28" s="73">
        <v>25</v>
      </c>
      <c r="X28" s="73">
        <v>54</v>
      </c>
      <c r="Y28" s="73">
        <v>11</v>
      </c>
      <c r="Z28" s="73">
        <v>0</v>
      </c>
      <c r="AA28" s="37">
        <f t="shared" si="1"/>
        <v>23437</v>
      </c>
      <c r="AB28" s="37">
        <f t="shared" si="0"/>
        <v>102</v>
      </c>
      <c r="AC28" s="37">
        <f t="shared" si="0"/>
        <v>197</v>
      </c>
      <c r="AD28" s="37">
        <f t="shared" si="0"/>
        <v>11</v>
      </c>
      <c r="AE28" s="37">
        <f t="shared" si="0"/>
        <v>0</v>
      </c>
      <c r="AF28" s="71">
        <v>22</v>
      </c>
    </row>
    <row r="29" ht="15" customHeight="1" spans="2:32">
      <c r="B29" s="71">
        <v>23</v>
      </c>
      <c r="C29" s="71">
        <v>4006</v>
      </c>
      <c r="D29" s="73">
        <v>0</v>
      </c>
      <c r="E29" s="73">
        <v>22</v>
      </c>
      <c r="F29" s="73">
        <v>96</v>
      </c>
      <c r="G29" s="73">
        <v>0</v>
      </c>
      <c r="H29" s="73">
        <v>0</v>
      </c>
      <c r="I29" s="74"/>
      <c r="J29" s="74"/>
      <c r="K29" s="74"/>
      <c r="L29" s="74"/>
      <c r="M29" s="74"/>
      <c r="N29" s="74"/>
      <c r="O29" s="73">
        <v>6461</v>
      </c>
      <c r="P29" s="73">
        <v>0</v>
      </c>
      <c r="Q29" s="73">
        <v>0</v>
      </c>
      <c r="R29" s="73">
        <v>95</v>
      </c>
      <c r="S29" s="73">
        <v>0</v>
      </c>
      <c r="T29" s="73">
        <v>0</v>
      </c>
      <c r="U29" s="73">
        <v>6026</v>
      </c>
      <c r="V29" s="73">
        <v>0</v>
      </c>
      <c r="W29" s="73">
        <v>0</v>
      </c>
      <c r="X29" s="73">
        <v>42</v>
      </c>
      <c r="Y29" s="73">
        <v>0</v>
      </c>
      <c r="Z29" s="73">
        <v>0</v>
      </c>
      <c r="AA29" s="37">
        <f t="shared" si="1"/>
        <v>16493</v>
      </c>
      <c r="AB29" s="37">
        <f t="shared" si="0"/>
        <v>22</v>
      </c>
      <c r="AC29" s="37">
        <f t="shared" si="0"/>
        <v>233</v>
      </c>
      <c r="AD29" s="37">
        <f t="shared" si="0"/>
        <v>0</v>
      </c>
      <c r="AE29" s="37">
        <f t="shared" si="0"/>
        <v>0</v>
      </c>
      <c r="AF29" s="71">
        <v>23</v>
      </c>
    </row>
    <row r="30" ht="15" customHeight="1" spans="2:32">
      <c r="B30" s="71">
        <v>24</v>
      </c>
      <c r="C30" s="71">
        <v>5545</v>
      </c>
      <c r="D30" s="73">
        <v>0</v>
      </c>
      <c r="E30" s="73">
        <v>4</v>
      </c>
      <c r="F30" s="73">
        <v>98</v>
      </c>
      <c r="G30" s="73">
        <v>15</v>
      </c>
      <c r="H30" s="73">
        <v>8</v>
      </c>
      <c r="I30" s="74"/>
      <c r="J30" s="74"/>
      <c r="K30" s="74"/>
      <c r="L30" s="74"/>
      <c r="M30" s="74"/>
      <c r="N30" s="74"/>
      <c r="O30" s="75">
        <v>6201</v>
      </c>
      <c r="P30" s="75">
        <v>0</v>
      </c>
      <c r="Q30" s="75">
        <v>1</v>
      </c>
      <c r="R30" s="75">
        <v>61</v>
      </c>
      <c r="S30" s="75">
        <v>0</v>
      </c>
      <c r="T30" s="75">
        <v>0</v>
      </c>
      <c r="U30" s="73">
        <v>3074</v>
      </c>
      <c r="V30" s="73">
        <v>0</v>
      </c>
      <c r="W30" s="73">
        <v>0</v>
      </c>
      <c r="X30" s="73">
        <v>108</v>
      </c>
      <c r="Y30" s="73">
        <v>6</v>
      </c>
      <c r="Z30" s="73">
        <v>22</v>
      </c>
      <c r="AA30" s="37">
        <f t="shared" si="1"/>
        <v>14820</v>
      </c>
      <c r="AB30" s="37">
        <f t="shared" si="0"/>
        <v>5</v>
      </c>
      <c r="AC30" s="37">
        <f t="shared" si="0"/>
        <v>267</v>
      </c>
      <c r="AD30" s="37">
        <f t="shared" si="0"/>
        <v>21</v>
      </c>
      <c r="AE30" s="37">
        <f t="shared" si="0"/>
        <v>30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5511</v>
      </c>
      <c r="J31" s="75">
        <v>0</v>
      </c>
      <c r="K31" s="75">
        <v>12</v>
      </c>
      <c r="L31" s="75">
        <v>41</v>
      </c>
      <c r="M31" s="75">
        <v>18</v>
      </c>
      <c r="N31" s="75">
        <v>0</v>
      </c>
      <c r="O31" s="73">
        <v>5220</v>
      </c>
      <c r="P31" s="73">
        <v>0</v>
      </c>
      <c r="Q31" s="73">
        <v>4</v>
      </c>
      <c r="R31" s="73">
        <v>44</v>
      </c>
      <c r="S31" s="73">
        <v>28</v>
      </c>
      <c r="T31" s="73">
        <v>19</v>
      </c>
      <c r="U31" s="73">
        <v>5333</v>
      </c>
      <c r="V31" s="73">
        <v>0</v>
      </c>
      <c r="W31" s="73">
        <v>0</v>
      </c>
      <c r="X31" s="73">
        <v>77</v>
      </c>
      <c r="Y31" s="73">
        <v>23</v>
      </c>
      <c r="Z31" s="73">
        <v>12</v>
      </c>
      <c r="AA31" s="37">
        <f t="shared" si="1"/>
        <v>16064</v>
      </c>
      <c r="AB31" s="37">
        <f t="shared" si="0"/>
        <v>16</v>
      </c>
      <c r="AC31" s="37">
        <f t="shared" si="0"/>
        <v>162</v>
      </c>
      <c r="AD31" s="37">
        <f t="shared" si="0"/>
        <v>69</v>
      </c>
      <c r="AE31" s="37">
        <f t="shared" si="0"/>
        <v>31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0</v>
      </c>
      <c r="J32" s="75">
        <v>0</v>
      </c>
      <c r="K32" s="75">
        <v>0</v>
      </c>
      <c r="L32" s="75">
        <v>45</v>
      </c>
      <c r="M32" s="75">
        <v>7</v>
      </c>
      <c r="N32" s="75">
        <v>23</v>
      </c>
      <c r="O32" s="73">
        <v>0</v>
      </c>
      <c r="P32" s="73">
        <v>0</v>
      </c>
      <c r="Q32" s="73">
        <v>28</v>
      </c>
      <c r="R32" s="73">
        <v>48</v>
      </c>
      <c r="S32" s="73">
        <v>12</v>
      </c>
      <c r="T32" s="73">
        <v>4</v>
      </c>
      <c r="U32" s="73">
        <v>0</v>
      </c>
      <c r="V32" s="73">
        <v>0</v>
      </c>
      <c r="W32" s="73">
        <v>8</v>
      </c>
      <c r="X32" s="73">
        <v>51</v>
      </c>
      <c r="Y32" s="73">
        <v>16</v>
      </c>
      <c r="Z32" s="73">
        <v>8</v>
      </c>
      <c r="AA32" s="37">
        <f t="shared" si="1"/>
        <v>0</v>
      </c>
      <c r="AB32" s="37">
        <f t="shared" si="0"/>
        <v>36</v>
      </c>
      <c r="AC32" s="37">
        <f t="shared" si="0"/>
        <v>144</v>
      </c>
      <c r="AD32" s="37">
        <f t="shared" si="0"/>
        <v>35</v>
      </c>
      <c r="AE32" s="37">
        <f t="shared" si="0"/>
        <v>35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6334</v>
      </c>
      <c r="E33" s="75">
        <v>0</v>
      </c>
      <c r="F33" s="75">
        <v>18</v>
      </c>
      <c r="G33" s="75">
        <v>21</v>
      </c>
      <c r="H33" s="75">
        <v>0</v>
      </c>
      <c r="I33" s="73">
        <v>0</v>
      </c>
      <c r="J33" s="73">
        <v>5510</v>
      </c>
      <c r="K33" s="73">
        <v>41</v>
      </c>
      <c r="L33" s="73">
        <v>16</v>
      </c>
      <c r="M33" s="73">
        <v>12</v>
      </c>
      <c r="N33" s="73">
        <v>29</v>
      </c>
      <c r="O33" s="75">
        <v>0</v>
      </c>
      <c r="P33" s="75">
        <v>1007</v>
      </c>
      <c r="Q33" s="75">
        <v>55</v>
      </c>
      <c r="R33" s="75">
        <v>39</v>
      </c>
      <c r="S33" s="75">
        <v>20</v>
      </c>
      <c r="T33" s="75">
        <v>5</v>
      </c>
      <c r="U33" s="74"/>
      <c r="V33" s="74"/>
      <c r="W33" s="74"/>
      <c r="X33" s="74"/>
      <c r="Y33" s="74"/>
      <c r="Z33" s="74"/>
      <c r="AA33" s="37">
        <f t="shared" si="1"/>
        <v>12851</v>
      </c>
      <c r="AB33" s="37">
        <f t="shared" si="0"/>
        <v>96</v>
      </c>
      <c r="AC33" s="37">
        <f t="shared" si="0"/>
        <v>73</v>
      </c>
      <c r="AD33" s="37">
        <f t="shared" si="0"/>
        <v>53</v>
      </c>
      <c r="AE33" s="37">
        <f t="shared" si="0"/>
        <v>34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6801</v>
      </c>
      <c r="E34" s="75">
        <v>27</v>
      </c>
      <c r="F34" s="75">
        <v>33</v>
      </c>
      <c r="G34" s="75">
        <v>18</v>
      </c>
      <c r="H34" s="75">
        <v>0</v>
      </c>
      <c r="I34" s="73">
        <v>0</v>
      </c>
      <c r="J34" s="73">
        <v>6020</v>
      </c>
      <c r="K34" s="73">
        <v>0</v>
      </c>
      <c r="L34" s="73">
        <v>36</v>
      </c>
      <c r="M34" s="73">
        <v>0</v>
      </c>
      <c r="N34" s="73">
        <v>0</v>
      </c>
      <c r="O34" s="75">
        <v>0</v>
      </c>
      <c r="P34" s="75">
        <v>6200</v>
      </c>
      <c r="Q34" s="75">
        <v>18</v>
      </c>
      <c r="R34" s="75">
        <v>104</v>
      </c>
      <c r="S34" s="75">
        <v>12</v>
      </c>
      <c r="T34" s="75">
        <v>0</v>
      </c>
      <c r="U34" s="74"/>
      <c r="V34" s="74"/>
      <c r="W34" s="74"/>
      <c r="X34" s="74"/>
      <c r="Y34" s="74"/>
      <c r="Z34" s="74"/>
      <c r="AA34" s="37">
        <f t="shared" si="1"/>
        <v>19021</v>
      </c>
      <c r="AB34" s="37">
        <f t="shared" si="0"/>
        <v>45</v>
      </c>
      <c r="AC34" s="37">
        <f t="shared" si="0"/>
        <v>173</v>
      </c>
      <c r="AD34" s="37">
        <f t="shared" si="0"/>
        <v>30</v>
      </c>
      <c r="AE34" s="37">
        <f t="shared" si="0"/>
        <v>0</v>
      </c>
      <c r="AF34" s="71">
        <v>28</v>
      </c>
    </row>
    <row r="35" ht="15" customHeight="1" spans="2:32">
      <c r="B35" s="71"/>
      <c r="C35" s="71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4"/>
      <c r="P35" s="74"/>
      <c r="Q35" s="74"/>
      <c r="R35" s="74"/>
      <c r="S35" s="74"/>
      <c r="T35" s="74"/>
      <c r="U35" s="73"/>
      <c r="V35" s="73"/>
      <c r="W35" s="73"/>
      <c r="X35" s="73"/>
      <c r="Y35" s="73"/>
      <c r="Z35" s="73"/>
      <c r="AA35" s="37">
        <f t="shared" si="1"/>
        <v>0</v>
      </c>
      <c r="AB35" s="37">
        <f t="shared" si="0"/>
        <v>0</v>
      </c>
      <c r="AC35" s="37">
        <f t="shared" si="0"/>
        <v>0</v>
      </c>
      <c r="AD35" s="37">
        <f t="shared" si="0"/>
        <v>0</v>
      </c>
      <c r="AE35" s="37">
        <f t="shared" si="0"/>
        <v>0</v>
      </c>
      <c r="AF35" s="71"/>
    </row>
    <row r="36" ht="15" customHeight="1" spans="2:32">
      <c r="B36" s="71"/>
      <c r="C36" s="71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4"/>
      <c r="P36" s="74"/>
      <c r="Q36" s="74"/>
      <c r="R36" s="74"/>
      <c r="S36" s="74"/>
      <c r="T36" s="74"/>
      <c r="U36" s="73"/>
      <c r="V36" s="73"/>
      <c r="W36" s="73"/>
      <c r="X36" s="73"/>
      <c r="Y36" s="73"/>
      <c r="Z36" s="73"/>
      <c r="AA36" s="37">
        <f t="shared" si="1"/>
        <v>0</v>
      </c>
      <c r="AB36" s="37">
        <f t="shared" si="0"/>
        <v>0</v>
      </c>
      <c r="AC36" s="37">
        <f t="shared" si="0"/>
        <v>0</v>
      </c>
      <c r="AD36" s="37">
        <f t="shared" si="0"/>
        <v>0</v>
      </c>
      <c r="AE36" s="37">
        <f t="shared" si="0"/>
        <v>0</v>
      </c>
      <c r="AF36" s="71"/>
    </row>
    <row r="37" ht="15" customHeight="1" spans="2:32">
      <c r="B37" s="71"/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1"/>
        <v>0</v>
      </c>
      <c r="AB37" s="37">
        <f t="shared" si="0"/>
        <v>0</v>
      </c>
      <c r="AC37" s="37">
        <f t="shared" si="0"/>
        <v>0</v>
      </c>
      <c r="AD37" s="37">
        <f t="shared" si="0"/>
        <v>0</v>
      </c>
      <c r="AE37" s="37">
        <f t="shared" si="0"/>
        <v>0</v>
      </c>
      <c r="AF37" s="71"/>
    </row>
    <row r="38" ht="15" customHeight="1" spans="2:32">
      <c r="B38" s="53" t="s">
        <v>17</v>
      </c>
      <c r="C38" s="35">
        <f>SUM(C7:C37)</f>
        <v>57081</v>
      </c>
      <c r="D38" s="35">
        <f t="shared" ref="D38:AE38" si="2">SUM(D7:D37)</f>
        <v>69267</v>
      </c>
      <c r="E38" s="35">
        <f t="shared" si="2"/>
        <v>1019</v>
      </c>
      <c r="F38" s="35">
        <f t="shared" si="2"/>
        <v>1097</v>
      </c>
      <c r="G38" s="35">
        <f t="shared" si="2"/>
        <v>287</v>
      </c>
      <c r="H38" s="35">
        <f t="shared" si="2"/>
        <v>125</v>
      </c>
      <c r="I38" s="35">
        <f t="shared" si="2"/>
        <v>63693</v>
      </c>
      <c r="J38" s="35">
        <f t="shared" si="2"/>
        <v>68933</v>
      </c>
      <c r="K38" s="35">
        <f t="shared" si="2"/>
        <v>1509</v>
      </c>
      <c r="L38" s="35">
        <f t="shared" si="2"/>
        <v>1412</v>
      </c>
      <c r="M38" s="35">
        <f t="shared" si="2"/>
        <v>344</v>
      </c>
      <c r="N38" s="35">
        <f t="shared" si="2"/>
        <v>148</v>
      </c>
      <c r="O38" s="35">
        <f t="shared" si="2"/>
        <v>57972</v>
      </c>
      <c r="P38" s="35">
        <f t="shared" si="2"/>
        <v>63459</v>
      </c>
      <c r="Q38" s="35">
        <f t="shared" si="2"/>
        <v>1413</v>
      </c>
      <c r="R38" s="35">
        <f t="shared" si="2"/>
        <v>1653</v>
      </c>
      <c r="S38" s="35">
        <f t="shared" si="2"/>
        <v>406</v>
      </c>
      <c r="T38" s="35">
        <f t="shared" si="2"/>
        <v>117</v>
      </c>
      <c r="U38" s="35">
        <f t="shared" si="2"/>
        <v>62911</v>
      </c>
      <c r="V38" s="35">
        <f t="shared" si="2"/>
        <v>60699</v>
      </c>
      <c r="W38" s="35">
        <f t="shared" si="2"/>
        <v>1073</v>
      </c>
      <c r="X38" s="35">
        <f t="shared" si="2"/>
        <v>1395</v>
      </c>
      <c r="Y38" s="35">
        <f t="shared" si="2"/>
        <v>330</v>
      </c>
      <c r="Z38" s="35">
        <f t="shared" si="2"/>
        <v>228</v>
      </c>
      <c r="AA38" s="35">
        <f t="shared" si="2"/>
        <v>504015</v>
      </c>
      <c r="AB38" s="35">
        <f t="shared" si="2"/>
        <v>5014</v>
      </c>
      <c r="AC38" s="35">
        <f t="shared" si="2"/>
        <v>5557</v>
      </c>
      <c r="AD38" s="35">
        <f t="shared" si="2"/>
        <v>1367</v>
      </c>
      <c r="AE38" s="35">
        <f t="shared" si="2"/>
        <v>618</v>
      </c>
      <c r="AF38" s="53" t="s">
        <v>17</v>
      </c>
    </row>
    <row r="39" ht="15" customHeight="1" spans="2:32">
      <c r="B39" s="60" t="s">
        <v>18</v>
      </c>
      <c r="C39" s="38">
        <f t="shared" ref="C39:H39" si="3">C38/20</f>
        <v>2854.05</v>
      </c>
      <c r="D39" s="38">
        <f t="shared" si="3"/>
        <v>3463.35</v>
      </c>
      <c r="E39" s="38">
        <f t="shared" si="3"/>
        <v>50.95</v>
      </c>
      <c r="F39" s="38">
        <f t="shared" si="3"/>
        <v>54.85</v>
      </c>
      <c r="G39" s="38">
        <f t="shared" si="3"/>
        <v>14.35</v>
      </c>
      <c r="H39" s="38">
        <f t="shared" si="3"/>
        <v>6.25</v>
      </c>
      <c r="I39" s="38">
        <f t="shared" ref="I39:T39" si="4">I38/22</f>
        <v>2895.13636363636</v>
      </c>
      <c r="J39" s="38">
        <f t="shared" si="4"/>
        <v>3133.31818181818</v>
      </c>
      <c r="K39" s="38">
        <f t="shared" si="4"/>
        <v>68.5909090909091</v>
      </c>
      <c r="L39" s="38">
        <f t="shared" si="4"/>
        <v>64.1818181818182</v>
      </c>
      <c r="M39" s="38">
        <f t="shared" si="4"/>
        <v>15.6363636363636</v>
      </c>
      <c r="N39" s="38">
        <f t="shared" si="4"/>
        <v>6.72727272727273</v>
      </c>
      <c r="O39" s="38">
        <f t="shared" si="4"/>
        <v>2635.09090909091</v>
      </c>
      <c r="P39" s="38">
        <f t="shared" si="4"/>
        <v>2884.5</v>
      </c>
      <c r="Q39" s="38">
        <f t="shared" si="4"/>
        <v>64.2272727272727</v>
      </c>
      <c r="R39" s="38">
        <f t="shared" si="4"/>
        <v>75.1363636363636</v>
      </c>
      <c r="S39" s="38">
        <f t="shared" si="4"/>
        <v>18.4545454545455</v>
      </c>
      <c r="T39" s="38">
        <f t="shared" si="4"/>
        <v>5.31818181818182</v>
      </c>
      <c r="U39" s="38">
        <f t="shared" ref="U39:Z39" si="5">U38/20</f>
        <v>3145.55</v>
      </c>
      <c r="V39" s="38">
        <f t="shared" si="5"/>
        <v>3034.95</v>
      </c>
      <c r="W39" s="38">
        <f t="shared" si="5"/>
        <v>53.65</v>
      </c>
      <c r="X39" s="38">
        <f t="shared" si="5"/>
        <v>69.75</v>
      </c>
      <c r="Y39" s="38">
        <f t="shared" si="5"/>
        <v>16.5</v>
      </c>
      <c r="Z39" s="38">
        <f t="shared" si="5"/>
        <v>11.4</v>
      </c>
      <c r="AA39" s="38">
        <f>AA38/28</f>
        <v>18000.5357142857</v>
      </c>
      <c r="AB39" s="38">
        <f>AB38/28</f>
        <v>179.071428571429</v>
      </c>
      <c r="AC39" s="38">
        <f>AC38/28</f>
        <v>198.464285714286</v>
      </c>
      <c r="AD39" s="38">
        <f>AD38/28</f>
        <v>48.8214285714286</v>
      </c>
      <c r="AE39" s="38">
        <f>AE38/28</f>
        <v>22.0714285714286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6310</v>
      </c>
      <c r="J7" s="73">
        <v>2901</v>
      </c>
      <c r="K7" s="73">
        <v>44</v>
      </c>
      <c r="L7" s="73"/>
      <c r="M7" s="73">
        <v>0</v>
      </c>
      <c r="N7" s="73">
        <v>0</v>
      </c>
      <c r="O7" s="75">
        <v>6001</v>
      </c>
      <c r="P7" s="75">
        <v>6052</v>
      </c>
      <c r="Q7" s="75">
        <v>73</v>
      </c>
      <c r="R7" s="75">
        <v>100</v>
      </c>
      <c r="S7" s="75">
        <v>0</v>
      </c>
      <c r="T7" s="75">
        <v>0</v>
      </c>
      <c r="U7" s="73">
        <v>6424</v>
      </c>
      <c r="V7" s="73">
        <v>6206</v>
      </c>
      <c r="W7" s="73">
        <v>55</v>
      </c>
      <c r="X7" s="73">
        <v>115</v>
      </c>
      <c r="Y7" s="73">
        <v>12</v>
      </c>
      <c r="Z7" s="73">
        <v>0</v>
      </c>
      <c r="AA7" s="37">
        <f>C7+D7+I7+J7+O7+P7+U7+V7</f>
        <v>33894</v>
      </c>
      <c r="AB7" s="37">
        <f t="shared" ref="AB7:AB38" si="0">E7+K7+Q7+W7</f>
        <v>172</v>
      </c>
      <c r="AC7" s="37">
        <f t="shared" ref="AC7:AE22" si="1">F7+L7+R7+X7</f>
        <v>215</v>
      </c>
      <c r="AD7" s="37">
        <f t="shared" si="1"/>
        <v>12</v>
      </c>
      <c r="AE7" s="37">
        <f t="shared" si="1"/>
        <v>0</v>
      </c>
      <c r="AF7" s="71">
        <v>1</v>
      </c>
    </row>
    <row r="8" ht="15" customHeight="1" spans="2:32">
      <c r="B8" s="71">
        <v>2</v>
      </c>
      <c r="C8" s="71">
        <v>6643</v>
      </c>
      <c r="D8" s="75">
        <v>6210</v>
      </c>
      <c r="E8" s="75">
        <v>32</v>
      </c>
      <c r="F8" s="75">
        <v>66</v>
      </c>
      <c r="G8" s="75">
        <v>0</v>
      </c>
      <c r="H8" s="75">
        <v>0</v>
      </c>
      <c r="I8" s="73">
        <v>5803</v>
      </c>
      <c r="J8" s="73">
        <v>6815</v>
      </c>
      <c r="K8" s="73">
        <v>100</v>
      </c>
      <c r="L8" s="73">
        <v>125</v>
      </c>
      <c r="M8" s="73">
        <v>9</v>
      </c>
      <c r="N8" s="73">
        <v>0</v>
      </c>
      <c r="O8" s="75">
        <v>6202</v>
      </c>
      <c r="P8" s="75">
        <v>6204</v>
      </c>
      <c r="Q8" s="75">
        <v>56</v>
      </c>
      <c r="R8" s="75">
        <v>116</v>
      </c>
      <c r="S8" s="75">
        <v>19</v>
      </c>
      <c r="T8" s="75">
        <v>0</v>
      </c>
      <c r="U8" s="74"/>
      <c r="V8" s="74"/>
      <c r="W8" s="74"/>
      <c r="X8" s="74"/>
      <c r="Y8" s="74"/>
      <c r="Z8" s="74"/>
      <c r="AA8" s="37">
        <f t="shared" ref="AA8:AA38" si="2">C8+D8+I8+J8+O8+P8+U8+V8</f>
        <v>37877</v>
      </c>
      <c r="AB8" s="37">
        <f t="shared" si="0"/>
        <v>188</v>
      </c>
      <c r="AC8" s="37">
        <f t="shared" si="1"/>
        <v>307</v>
      </c>
      <c r="AD8" s="37">
        <f t="shared" si="1"/>
        <v>28</v>
      </c>
      <c r="AE8" s="37">
        <f t="shared" si="1"/>
        <v>0</v>
      </c>
      <c r="AF8" s="71">
        <v>2</v>
      </c>
    </row>
    <row r="9" ht="15" customHeight="1" spans="2:32">
      <c r="B9" s="71">
        <v>3</v>
      </c>
      <c r="C9" s="71">
        <v>6006</v>
      </c>
      <c r="D9" s="75">
        <v>6428</v>
      </c>
      <c r="E9" s="75">
        <v>38</v>
      </c>
      <c r="F9" s="75">
        <v>123</v>
      </c>
      <c r="G9" s="75">
        <v>1</v>
      </c>
      <c r="H9" s="75">
        <v>12</v>
      </c>
      <c r="I9" s="73">
        <v>6003</v>
      </c>
      <c r="J9" s="73">
        <v>6005</v>
      </c>
      <c r="K9" s="73">
        <v>103</v>
      </c>
      <c r="L9" s="73">
        <v>99</v>
      </c>
      <c r="M9" s="73">
        <v>6</v>
      </c>
      <c r="N9" s="73">
        <v>11</v>
      </c>
      <c r="O9" s="75">
        <v>5500</v>
      </c>
      <c r="P9" s="75">
        <v>6127</v>
      </c>
      <c r="Q9" s="75">
        <v>56</v>
      </c>
      <c r="R9" s="75">
        <v>123</v>
      </c>
      <c r="S9" s="75">
        <v>10</v>
      </c>
      <c r="T9" s="75">
        <v>12</v>
      </c>
      <c r="U9" s="74"/>
      <c r="V9" s="74"/>
      <c r="W9" s="74"/>
      <c r="X9" s="74"/>
      <c r="Y9" s="74"/>
      <c r="Z9" s="74"/>
      <c r="AA9" s="37">
        <f t="shared" si="2"/>
        <v>36069</v>
      </c>
      <c r="AB9" s="37">
        <f t="shared" si="0"/>
        <v>197</v>
      </c>
      <c r="AC9" s="37">
        <f t="shared" si="1"/>
        <v>345</v>
      </c>
      <c r="AD9" s="37">
        <f t="shared" si="1"/>
        <v>17</v>
      </c>
      <c r="AE9" s="37">
        <f t="shared" si="1"/>
        <v>35</v>
      </c>
      <c r="AF9" s="71">
        <v>3</v>
      </c>
    </row>
    <row r="10" ht="15" customHeight="1" spans="2:32">
      <c r="B10" s="71">
        <v>4</v>
      </c>
      <c r="C10" s="71">
        <v>4156</v>
      </c>
      <c r="D10" s="75">
        <v>1655</v>
      </c>
      <c r="E10" s="75">
        <v>20</v>
      </c>
      <c r="F10" s="75">
        <v>108</v>
      </c>
      <c r="G10" s="75">
        <v>4</v>
      </c>
      <c r="H10" s="75">
        <v>15</v>
      </c>
      <c r="I10" s="75">
        <v>4169</v>
      </c>
      <c r="J10" s="75">
        <v>3708</v>
      </c>
      <c r="K10" s="75">
        <v>33</v>
      </c>
      <c r="L10" s="75">
        <v>108</v>
      </c>
      <c r="M10" s="75">
        <v>13</v>
      </c>
      <c r="N10" s="75">
        <v>26</v>
      </c>
      <c r="O10" s="74"/>
      <c r="P10" s="74"/>
      <c r="Q10" s="74"/>
      <c r="R10" s="74"/>
      <c r="S10" s="74"/>
      <c r="T10" s="74"/>
      <c r="U10" s="73">
        <v>6034</v>
      </c>
      <c r="V10" s="73">
        <v>5710</v>
      </c>
      <c r="W10" s="73">
        <v>10</v>
      </c>
      <c r="X10" s="73">
        <v>93</v>
      </c>
      <c r="Y10" s="73">
        <v>10</v>
      </c>
      <c r="Z10" s="73">
        <v>4</v>
      </c>
      <c r="AA10" s="37">
        <f t="shared" si="2"/>
        <v>25432</v>
      </c>
      <c r="AB10" s="37">
        <f t="shared" si="0"/>
        <v>63</v>
      </c>
      <c r="AC10" s="37">
        <f t="shared" si="1"/>
        <v>309</v>
      </c>
      <c r="AD10" s="37">
        <f t="shared" si="1"/>
        <v>27</v>
      </c>
      <c r="AE10" s="37">
        <f t="shared" si="1"/>
        <v>45</v>
      </c>
      <c r="AF10" s="71">
        <v>4</v>
      </c>
    </row>
    <row r="11" ht="15" customHeight="1" spans="2:32">
      <c r="B11" s="71">
        <v>5</v>
      </c>
      <c r="C11" s="71">
        <v>0</v>
      </c>
      <c r="D11" s="73">
        <v>6504</v>
      </c>
      <c r="E11" s="73">
        <v>50</v>
      </c>
      <c r="F11" s="73">
        <v>97</v>
      </c>
      <c r="G11" s="73">
        <v>0</v>
      </c>
      <c r="H11" s="73">
        <v>18</v>
      </c>
      <c r="I11" s="73">
        <v>0</v>
      </c>
      <c r="J11" s="73">
        <v>6315</v>
      </c>
      <c r="K11" s="73">
        <v>66</v>
      </c>
      <c r="L11" s="73">
        <v>106</v>
      </c>
      <c r="M11" s="73">
        <v>0</v>
      </c>
      <c r="N11" s="73">
        <v>22</v>
      </c>
      <c r="O11" s="74"/>
      <c r="P11" s="74"/>
      <c r="Q11" s="74"/>
      <c r="R11" s="74"/>
      <c r="S11" s="74"/>
      <c r="T11" s="74"/>
      <c r="U11" s="73">
        <v>4312</v>
      </c>
      <c r="V11" s="73">
        <v>5435</v>
      </c>
      <c r="W11" s="73">
        <v>29</v>
      </c>
      <c r="X11" s="73">
        <v>128</v>
      </c>
      <c r="Y11" s="73">
        <v>0</v>
      </c>
      <c r="Z11" s="73">
        <v>0</v>
      </c>
      <c r="AA11" s="37">
        <f t="shared" si="2"/>
        <v>22566</v>
      </c>
      <c r="AB11" s="37">
        <f t="shared" si="0"/>
        <v>145</v>
      </c>
      <c r="AC11" s="37">
        <f t="shared" si="1"/>
        <v>331</v>
      </c>
      <c r="AD11" s="37">
        <f t="shared" si="1"/>
        <v>0</v>
      </c>
      <c r="AE11" s="37">
        <f t="shared" si="1"/>
        <v>40</v>
      </c>
      <c r="AF11" s="71">
        <v>5</v>
      </c>
    </row>
    <row r="12" ht="15" customHeight="1" spans="2:32">
      <c r="B12" s="71">
        <v>6</v>
      </c>
      <c r="C12" s="71">
        <v>0</v>
      </c>
      <c r="D12" s="73">
        <v>5513</v>
      </c>
      <c r="E12" s="73">
        <v>16</v>
      </c>
      <c r="F12" s="73">
        <v>151</v>
      </c>
      <c r="G12" s="73">
        <v>0</v>
      </c>
      <c r="H12" s="73">
        <v>13</v>
      </c>
      <c r="I12" s="74"/>
      <c r="J12" s="74"/>
      <c r="K12" s="74"/>
      <c r="L12" s="74"/>
      <c r="M12" s="74"/>
      <c r="N12" s="74"/>
      <c r="O12" s="73">
        <v>0</v>
      </c>
      <c r="P12" s="73">
        <v>6003</v>
      </c>
      <c r="Q12" s="73">
        <v>69</v>
      </c>
      <c r="R12" s="73">
        <v>99</v>
      </c>
      <c r="S12" s="73">
        <v>0</v>
      </c>
      <c r="T12" s="73">
        <v>23</v>
      </c>
      <c r="U12" s="73">
        <v>0</v>
      </c>
      <c r="V12" s="73">
        <v>4581</v>
      </c>
      <c r="W12" s="73">
        <v>29</v>
      </c>
      <c r="X12" s="73">
        <v>98</v>
      </c>
      <c r="Y12" s="73">
        <v>0</v>
      </c>
      <c r="Z12" s="73">
        <v>3</v>
      </c>
      <c r="AA12" s="37">
        <f t="shared" si="2"/>
        <v>16097</v>
      </c>
      <c r="AB12" s="37">
        <f t="shared" si="0"/>
        <v>114</v>
      </c>
      <c r="AC12" s="37">
        <f t="shared" si="1"/>
        <v>348</v>
      </c>
      <c r="AD12" s="37">
        <f t="shared" si="1"/>
        <v>0</v>
      </c>
      <c r="AE12" s="37">
        <f t="shared" si="1"/>
        <v>39</v>
      </c>
      <c r="AF12" s="71">
        <v>6</v>
      </c>
    </row>
    <row r="13" ht="15" customHeight="1" spans="2:32">
      <c r="B13" s="71">
        <v>7</v>
      </c>
      <c r="C13" s="71">
        <v>0</v>
      </c>
      <c r="D13" s="73">
        <v>0</v>
      </c>
      <c r="E13" s="73">
        <v>58</v>
      </c>
      <c r="F13" s="73">
        <v>150</v>
      </c>
      <c r="G13" s="73">
        <v>0</v>
      </c>
      <c r="H13" s="73">
        <v>17</v>
      </c>
      <c r="I13" s="74"/>
      <c r="J13" s="74"/>
      <c r="K13" s="74"/>
      <c r="L13" s="74"/>
      <c r="M13" s="74"/>
      <c r="N13" s="74"/>
      <c r="O13" s="75">
        <v>4629</v>
      </c>
      <c r="P13" s="75">
        <v>6302</v>
      </c>
      <c r="Q13" s="75">
        <v>61</v>
      </c>
      <c r="R13" s="75">
        <v>124</v>
      </c>
      <c r="S13" s="75">
        <v>0</v>
      </c>
      <c r="T13" s="75">
        <v>0</v>
      </c>
      <c r="U13" s="73">
        <v>0</v>
      </c>
      <c r="V13" s="73">
        <v>6091</v>
      </c>
      <c r="W13" s="73">
        <v>100</v>
      </c>
      <c r="X13" s="73">
        <v>135</v>
      </c>
      <c r="Y13" s="73">
        <v>0</v>
      </c>
      <c r="Z13" s="73">
        <v>21</v>
      </c>
      <c r="AA13" s="37">
        <f t="shared" si="2"/>
        <v>17022</v>
      </c>
      <c r="AB13" s="37">
        <f t="shared" si="0"/>
        <v>219</v>
      </c>
      <c r="AC13" s="37">
        <f t="shared" si="1"/>
        <v>409</v>
      </c>
      <c r="AD13" s="37">
        <f t="shared" si="1"/>
        <v>0</v>
      </c>
      <c r="AE13" s="37">
        <f t="shared" si="1"/>
        <v>38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0</v>
      </c>
      <c r="J14" s="75">
        <v>0</v>
      </c>
      <c r="K14" s="75">
        <v>48</v>
      </c>
      <c r="L14" s="75">
        <v>133</v>
      </c>
      <c r="M14" s="75">
        <v>0</v>
      </c>
      <c r="N14" s="75">
        <v>26</v>
      </c>
      <c r="O14" s="73">
        <v>0</v>
      </c>
      <c r="P14" s="73">
        <v>0</v>
      </c>
      <c r="Q14" s="73">
        <v>102</v>
      </c>
      <c r="R14" s="73">
        <v>161</v>
      </c>
      <c r="S14" s="73">
        <v>0</v>
      </c>
      <c r="T14" s="73">
        <v>2</v>
      </c>
      <c r="U14" s="73">
        <v>0</v>
      </c>
      <c r="V14" s="73">
        <v>0</v>
      </c>
      <c r="W14" s="73">
        <v>127</v>
      </c>
      <c r="X14" s="73">
        <v>123</v>
      </c>
      <c r="Y14" s="73">
        <v>0</v>
      </c>
      <c r="Z14" s="73">
        <v>12</v>
      </c>
      <c r="AA14" s="37">
        <f t="shared" si="2"/>
        <v>0</v>
      </c>
      <c r="AB14" s="37">
        <f t="shared" si="0"/>
        <v>277</v>
      </c>
      <c r="AC14" s="37">
        <f t="shared" si="1"/>
        <v>417</v>
      </c>
      <c r="AD14" s="37">
        <f t="shared" si="1"/>
        <v>0</v>
      </c>
      <c r="AE14" s="37">
        <f t="shared" si="1"/>
        <v>40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3">
        <v>2707</v>
      </c>
      <c r="J15" s="73">
        <v>0</v>
      </c>
      <c r="K15" s="73">
        <v>90</v>
      </c>
      <c r="L15" s="73">
        <v>141</v>
      </c>
      <c r="M15" s="73">
        <v>0</v>
      </c>
      <c r="N15" s="73">
        <v>0</v>
      </c>
      <c r="O15" s="75">
        <v>6603</v>
      </c>
      <c r="P15" s="75">
        <v>0</v>
      </c>
      <c r="Q15" s="75">
        <v>69</v>
      </c>
      <c r="R15" s="75">
        <v>134</v>
      </c>
      <c r="S15" s="75">
        <v>0</v>
      </c>
      <c r="T15" s="75">
        <v>25</v>
      </c>
      <c r="U15" s="73">
        <v>6708</v>
      </c>
      <c r="V15" s="73">
        <v>0</v>
      </c>
      <c r="W15" s="73">
        <v>36</v>
      </c>
      <c r="X15" s="73">
        <v>150</v>
      </c>
      <c r="Y15" s="73">
        <v>0</v>
      </c>
      <c r="Z15" s="73">
        <v>14</v>
      </c>
      <c r="AA15" s="37">
        <f t="shared" si="2"/>
        <v>16018</v>
      </c>
      <c r="AB15" s="37">
        <f t="shared" si="0"/>
        <v>195</v>
      </c>
      <c r="AC15" s="37">
        <f t="shared" si="1"/>
        <v>425</v>
      </c>
      <c r="AD15" s="37">
        <f t="shared" si="1"/>
        <v>0</v>
      </c>
      <c r="AE15" s="37">
        <f t="shared" si="1"/>
        <v>39</v>
      </c>
      <c r="AF15" s="71">
        <v>9</v>
      </c>
    </row>
    <row r="16" ht="15" customHeight="1" spans="2:32">
      <c r="B16" s="71">
        <v>10</v>
      </c>
      <c r="C16" s="71">
        <v>6714</v>
      </c>
      <c r="D16" s="75">
        <v>0</v>
      </c>
      <c r="E16" s="75">
        <v>11</v>
      </c>
      <c r="F16" s="75">
        <v>164</v>
      </c>
      <c r="G16" s="75">
        <v>0</v>
      </c>
      <c r="H16" s="75">
        <v>0</v>
      </c>
      <c r="I16" s="73">
        <v>6805</v>
      </c>
      <c r="J16" s="73">
        <v>0</v>
      </c>
      <c r="K16" s="73">
        <v>79</v>
      </c>
      <c r="L16" s="73">
        <v>93</v>
      </c>
      <c r="M16" s="73">
        <v>0</v>
      </c>
      <c r="N16" s="73">
        <v>0</v>
      </c>
      <c r="O16" s="75">
        <v>1732</v>
      </c>
      <c r="P16" s="75">
        <v>0</v>
      </c>
      <c r="Q16" s="75">
        <v>77</v>
      </c>
      <c r="R16" s="75">
        <v>109</v>
      </c>
      <c r="S16" s="75">
        <v>0</v>
      </c>
      <c r="T16" s="75">
        <v>10</v>
      </c>
      <c r="U16" s="74"/>
      <c r="V16" s="74"/>
      <c r="W16" s="74"/>
      <c r="X16" s="74"/>
      <c r="Y16" s="74"/>
      <c r="Z16" s="74"/>
      <c r="AA16" s="37">
        <f t="shared" si="2"/>
        <v>15251</v>
      </c>
      <c r="AB16" s="37">
        <f t="shared" si="0"/>
        <v>167</v>
      </c>
      <c r="AC16" s="37">
        <f t="shared" si="1"/>
        <v>366</v>
      </c>
      <c r="AD16" s="37">
        <f t="shared" si="1"/>
        <v>0</v>
      </c>
      <c r="AE16" s="37">
        <f t="shared" si="1"/>
        <v>10</v>
      </c>
      <c r="AF16" s="71">
        <v>10</v>
      </c>
    </row>
    <row r="17" ht="15" customHeight="1" spans="2:32">
      <c r="B17" s="71">
        <v>11</v>
      </c>
      <c r="C17" s="71">
        <v>6594</v>
      </c>
      <c r="D17" s="75">
        <v>0</v>
      </c>
      <c r="E17" s="75">
        <v>84</v>
      </c>
      <c r="F17" s="75">
        <v>108</v>
      </c>
      <c r="G17" s="75">
        <v>0</v>
      </c>
      <c r="H17" s="75">
        <v>30</v>
      </c>
      <c r="I17" s="73">
        <v>6803</v>
      </c>
      <c r="J17" s="73">
        <v>0</v>
      </c>
      <c r="K17" s="73">
        <v>96</v>
      </c>
      <c r="L17" s="73">
        <v>63</v>
      </c>
      <c r="M17" s="73">
        <v>0</v>
      </c>
      <c r="N17" s="73">
        <v>15</v>
      </c>
      <c r="O17" s="75">
        <v>6802</v>
      </c>
      <c r="P17" s="75">
        <v>0</v>
      </c>
      <c r="Q17" s="75">
        <v>19</v>
      </c>
      <c r="R17" s="75">
        <v>101</v>
      </c>
      <c r="S17" s="75">
        <v>0</v>
      </c>
      <c r="T17" s="75">
        <v>8</v>
      </c>
      <c r="U17" s="74"/>
      <c r="V17" s="74"/>
      <c r="W17" s="74"/>
      <c r="X17" s="74"/>
      <c r="Y17" s="74"/>
      <c r="Z17" s="74"/>
      <c r="AA17" s="37">
        <f t="shared" si="2"/>
        <v>20199</v>
      </c>
      <c r="AB17" s="37">
        <f t="shared" si="0"/>
        <v>199</v>
      </c>
      <c r="AC17" s="37">
        <f t="shared" si="1"/>
        <v>272</v>
      </c>
      <c r="AD17" s="37">
        <f t="shared" si="1"/>
        <v>0</v>
      </c>
      <c r="AE17" s="37">
        <f t="shared" si="1"/>
        <v>53</v>
      </c>
      <c r="AF17" s="71">
        <v>11</v>
      </c>
    </row>
    <row r="18" ht="15" customHeight="1" spans="2:32">
      <c r="B18" s="71">
        <v>12</v>
      </c>
      <c r="C18" s="71">
        <v>5819</v>
      </c>
      <c r="D18" s="73">
        <v>0</v>
      </c>
      <c r="E18" s="73">
        <v>30</v>
      </c>
      <c r="F18" s="73">
        <v>75</v>
      </c>
      <c r="G18" s="73">
        <v>0</v>
      </c>
      <c r="H18" s="73">
        <v>27</v>
      </c>
      <c r="I18" s="73">
        <v>7005</v>
      </c>
      <c r="J18" s="73">
        <v>1611</v>
      </c>
      <c r="K18" s="73">
        <v>76</v>
      </c>
      <c r="L18" s="73">
        <v>97</v>
      </c>
      <c r="M18" s="73">
        <v>0</v>
      </c>
      <c r="N18" s="73">
        <v>13</v>
      </c>
      <c r="O18" s="74"/>
      <c r="P18" s="74"/>
      <c r="Q18" s="74"/>
      <c r="R18" s="74"/>
      <c r="S18" s="74"/>
      <c r="T18" s="74"/>
      <c r="U18" s="73">
        <v>6505</v>
      </c>
      <c r="V18" s="73">
        <v>0</v>
      </c>
      <c r="W18" s="73">
        <v>0</v>
      </c>
      <c r="X18" s="73">
        <v>111</v>
      </c>
      <c r="Y18" s="73">
        <v>0</v>
      </c>
      <c r="Z18" s="73">
        <v>0</v>
      </c>
      <c r="AA18" s="37">
        <f t="shared" si="2"/>
        <v>20940</v>
      </c>
      <c r="AB18" s="37">
        <f t="shared" si="0"/>
        <v>106</v>
      </c>
      <c r="AC18" s="37">
        <f t="shared" si="1"/>
        <v>283</v>
      </c>
      <c r="AD18" s="37">
        <f t="shared" si="1"/>
        <v>0</v>
      </c>
      <c r="AE18" s="37">
        <f t="shared" si="1"/>
        <v>40</v>
      </c>
      <c r="AF18" s="71">
        <v>12</v>
      </c>
    </row>
    <row r="19" ht="15" customHeight="1" spans="2:32">
      <c r="B19" s="71">
        <v>13</v>
      </c>
      <c r="C19" s="71">
        <v>5401</v>
      </c>
      <c r="D19" s="73">
        <v>5702</v>
      </c>
      <c r="E19" s="73">
        <v>66</v>
      </c>
      <c r="F19" s="73">
        <v>117</v>
      </c>
      <c r="G19" s="73">
        <v>0</v>
      </c>
      <c r="H19" s="73">
        <v>4</v>
      </c>
      <c r="I19" s="73">
        <v>4415</v>
      </c>
      <c r="J19" s="73">
        <v>5920</v>
      </c>
      <c r="K19" s="73">
        <v>72</v>
      </c>
      <c r="L19" s="73">
        <v>115</v>
      </c>
      <c r="M19" s="73">
        <v>0</v>
      </c>
      <c r="N19" s="73">
        <v>15</v>
      </c>
      <c r="O19" s="74"/>
      <c r="P19" s="74"/>
      <c r="Q19" s="74"/>
      <c r="R19" s="74"/>
      <c r="S19" s="74"/>
      <c r="T19" s="74"/>
      <c r="U19" s="73">
        <v>6707</v>
      </c>
      <c r="V19" s="73">
        <v>6004</v>
      </c>
      <c r="W19" s="73">
        <v>8</v>
      </c>
      <c r="X19" s="73">
        <v>84</v>
      </c>
      <c r="Y19" s="73">
        <v>0</v>
      </c>
      <c r="Z19" s="73">
        <v>21</v>
      </c>
      <c r="AA19" s="37">
        <f t="shared" si="2"/>
        <v>34149</v>
      </c>
      <c r="AB19" s="37">
        <f t="shared" si="0"/>
        <v>146</v>
      </c>
      <c r="AC19" s="37">
        <f t="shared" si="1"/>
        <v>316</v>
      </c>
      <c r="AD19" s="37">
        <f t="shared" si="1"/>
        <v>0</v>
      </c>
      <c r="AE19" s="37">
        <f t="shared" si="1"/>
        <v>40</v>
      </c>
      <c r="AF19" s="71">
        <v>13</v>
      </c>
    </row>
    <row r="20" ht="15" customHeight="1" spans="2:32">
      <c r="B20" s="71">
        <v>14</v>
      </c>
      <c r="C20" s="71">
        <v>3308</v>
      </c>
      <c r="D20" s="73">
        <v>5035</v>
      </c>
      <c r="E20" s="73">
        <v>81</v>
      </c>
      <c r="F20" s="73">
        <v>165</v>
      </c>
      <c r="G20" s="73">
        <v>0</v>
      </c>
      <c r="H20" s="73">
        <v>0</v>
      </c>
      <c r="I20" s="74"/>
      <c r="J20" s="74"/>
      <c r="K20" s="74"/>
      <c r="L20" s="74"/>
      <c r="M20" s="74"/>
      <c r="N20" s="74"/>
      <c r="O20" s="73">
        <v>5400</v>
      </c>
      <c r="P20" s="73">
        <v>6001</v>
      </c>
      <c r="Q20" s="73">
        <v>51</v>
      </c>
      <c r="R20" s="73">
        <v>106</v>
      </c>
      <c r="S20" s="73">
        <v>0</v>
      </c>
      <c r="T20" s="73">
        <v>0</v>
      </c>
      <c r="U20" s="73">
        <v>6205</v>
      </c>
      <c r="V20" s="73">
        <v>6008</v>
      </c>
      <c r="W20" s="73">
        <v>87</v>
      </c>
      <c r="X20" s="73">
        <v>131</v>
      </c>
      <c r="Y20" s="73">
        <v>0</v>
      </c>
      <c r="Z20" s="73">
        <v>0</v>
      </c>
      <c r="AA20" s="37">
        <f t="shared" si="2"/>
        <v>31957</v>
      </c>
      <c r="AB20" s="37">
        <f t="shared" si="0"/>
        <v>219</v>
      </c>
      <c r="AC20" s="37">
        <f t="shared" si="1"/>
        <v>402</v>
      </c>
      <c r="AD20" s="37">
        <f t="shared" si="1"/>
        <v>0</v>
      </c>
      <c r="AE20" s="37">
        <f t="shared" si="1"/>
        <v>0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5503</v>
      </c>
      <c r="E21" s="73">
        <v>78</v>
      </c>
      <c r="F21" s="73">
        <v>168</v>
      </c>
      <c r="G21" s="73">
        <v>5</v>
      </c>
      <c r="H21" s="73">
        <v>7</v>
      </c>
      <c r="I21" s="74"/>
      <c r="J21" s="74"/>
      <c r="K21" s="74"/>
      <c r="L21" s="74"/>
      <c r="M21" s="74"/>
      <c r="N21" s="74"/>
      <c r="O21" s="75">
        <v>3555</v>
      </c>
      <c r="P21" s="75">
        <v>5203</v>
      </c>
      <c r="Q21" s="75">
        <v>45</v>
      </c>
      <c r="R21" s="75">
        <v>140</v>
      </c>
      <c r="S21" s="75">
        <v>16</v>
      </c>
      <c r="T21" s="75">
        <v>0</v>
      </c>
      <c r="U21" s="73">
        <v>1804</v>
      </c>
      <c r="V21" s="73">
        <v>4453</v>
      </c>
      <c r="W21" s="73">
        <v>54</v>
      </c>
      <c r="X21" s="73">
        <v>162</v>
      </c>
      <c r="Y21" s="73">
        <v>9</v>
      </c>
      <c r="Z21" s="73">
        <v>30</v>
      </c>
      <c r="AA21" s="37">
        <f t="shared" si="2"/>
        <v>20518</v>
      </c>
      <c r="AB21" s="37">
        <f t="shared" si="0"/>
        <v>177</v>
      </c>
      <c r="AC21" s="37">
        <f t="shared" si="1"/>
        <v>470</v>
      </c>
      <c r="AD21" s="37">
        <f t="shared" si="1"/>
        <v>30</v>
      </c>
      <c r="AE21" s="37">
        <f t="shared" si="1"/>
        <v>37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0</v>
      </c>
      <c r="J22" s="75">
        <v>6855</v>
      </c>
      <c r="K22" s="75">
        <v>0</v>
      </c>
      <c r="L22" s="75">
        <v>143</v>
      </c>
      <c r="M22" s="75">
        <v>0</v>
      </c>
      <c r="N22" s="75">
        <v>0</v>
      </c>
      <c r="O22" s="73">
        <v>0</v>
      </c>
      <c r="P22" s="73">
        <v>6529</v>
      </c>
      <c r="Q22" s="73">
        <v>7</v>
      </c>
      <c r="R22" s="73">
        <v>126</v>
      </c>
      <c r="S22" s="73">
        <v>15</v>
      </c>
      <c r="T22" s="73">
        <v>20</v>
      </c>
      <c r="U22" s="73">
        <v>0</v>
      </c>
      <c r="V22" s="73">
        <v>6260</v>
      </c>
      <c r="W22" s="73">
        <v>33</v>
      </c>
      <c r="X22" s="73">
        <v>154</v>
      </c>
      <c r="Y22" s="73">
        <v>12</v>
      </c>
      <c r="Z22" s="73">
        <v>17</v>
      </c>
      <c r="AA22" s="37">
        <f t="shared" si="2"/>
        <v>19644</v>
      </c>
      <c r="AB22" s="37">
        <f t="shared" si="0"/>
        <v>40</v>
      </c>
      <c r="AC22" s="37">
        <f t="shared" si="1"/>
        <v>423</v>
      </c>
      <c r="AD22" s="37">
        <f t="shared" si="1"/>
        <v>27</v>
      </c>
      <c r="AE22" s="37">
        <f t="shared" si="1"/>
        <v>37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3">
        <v>0</v>
      </c>
      <c r="J23" s="73">
        <v>6404</v>
      </c>
      <c r="K23" s="73">
        <v>0</v>
      </c>
      <c r="L23" s="73">
        <v>161</v>
      </c>
      <c r="M23" s="73">
        <v>13</v>
      </c>
      <c r="N23" s="73">
        <v>28</v>
      </c>
      <c r="O23" s="75">
        <v>0</v>
      </c>
      <c r="P23" s="75">
        <v>6401</v>
      </c>
      <c r="Q23" s="75">
        <v>53</v>
      </c>
      <c r="R23" s="75">
        <v>121</v>
      </c>
      <c r="S23" s="75">
        <v>17</v>
      </c>
      <c r="T23" s="75">
        <v>15</v>
      </c>
      <c r="U23" s="73">
        <v>0</v>
      </c>
      <c r="V23" s="73">
        <v>6167</v>
      </c>
      <c r="W23" s="73">
        <v>91</v>
      </c>
      <c r="X23" s="73">
        <v>124</v>
      </c>
      <c r="Y23" s="73">
        <v>18</v>
      </c>
      <c r="Z23" s="73">
        <v>0</v>
      </c>
      <c r="AA23" s="37">
        <f t="shared" si="2"/>
        <v>18972</v>
      </c>
      <c r="AB23" s="37">
        <f t="shared" si="0"/>
        <v>144</v>
      </c>
      <c r="AC23" s="37">
        <f t="shared" ref="AC23:AD38" si="3">F23+L23+R23+X23</f>
        <v>406</v>
      </c>
      <c r="AD23" s="37">
        <f t="shared" si="3"/>
        <v>48</v>
      </c>
      <c r="AE23" s="37">
        <f t="shared" ref="AE23:AE38" si="4">H23+N23+T23+Z23</f>
        <v>43</v>
      </c>
      <c r="AF23" s="71">
        <v>17</v>
      </c>
    </row>
    <row r="24" ht="15" customHeight="1" spans="2:32">
      <c r="B24" s="71">
        <v>18</v>
      </c>
      <c r="C24" s="71">
        <v>0</v>
      </c>
      <c r="D24" s="75">
        <v>6758</v>
      </c>
      <c r="E24" s="75">
        <v>24</v>
      </c>
      <c r="F24" s="75">
        <v>120</v>
      </c>
      <c r="G24" s="75">
        <v>12</v>
      </c>
      <c r="H24" s="75">
        <v>0</v>
      </c>
      <c r="I24" s="73">
        <v>586</v>
      </c>
      <c r="J24" s="73">
        <v>6403</v>
      </c>
      <c r="K24" s="73">
        <v>4</v>
      </c>
      <c r="L24" s="73">
        <v>184</v>
      </c>
      <c r="M24" s="73">
        <v>12</v>
      </c>
      <c r="N24" s="73">
        <v>18</v>
      </c>
      <c r="O24" s="75">
        <v>5610</v>
      </c>
      <c r="P24" s="75">
        <v>5401</v>
      </c>
      <c r="Q24" s="75">
        <v>46</v>
      </c>
      <c r="R24" s="75">
        <v>134</v>
      </c>
      <c r="S24" s="75">
        <v>28</v>
      </c>
      <c r="T24" s="75">
        <v>32</v>
      </c>
      <c r="U24" s="74"/>
      <c r="V24" s="74"/>
      <c r="W24" s="74"/>
      <c r="X24" s="74"/>
      <c r="Y24" s="74"/>
      <c r="Z24" s="74"/>
      <c r="AA24" s="37">
        <f t="shared" si="2"/>
        <v>24758</v>
      </c>
      <c r="AB24" s="37">
        <f t="shared" si="0"/>
        <v>74</v>
      </c>
      <c r="AC24" s="37">
        <f t="shared" si="3"/>
        <v>438</v>
      </c>
      <c r="AD24" s="37">
        <f t="shared" si="3"/>
        <v>52</v>
      </c>
      <c r="AE24" s="37">
        <f t="shared" si="4"/>
        <v>50</v>
      </c>
      <c r="AF24" s="71">
        <v>18</v>
      </c>
    </row>
    <row r="25" ht="15" customHeight="1" spans="2:32">
      <c r="B25" s="71">
        <v>19</v>
      </c>
      <c r="C25" s="71">
        <v>6383</v>
      </c>
      <c r="D25" s="75">
        <v>6002</v>
      </c>
      <c r="E25" s="75">
        <v>0</v>
      </c>
      <c r="F25" s="75">
        <v>172</v>
      </c>
      <c r="G25" s="75">
        <v>19</v>
      </c>
      <c r="H25" s="75">
        <v>11</v>
      </c>
      <c r="I25" s="73">
        <v>6202</v>
      </c>
      <c r="J25" s="73">
        <v>3704</v>
      </c>
      <c r="K25" s="73">
        <v>0</v>
      </c>
      <c r="L25" s="73">
        <v>135</v>
      </c>
      <c r="M25" s="73">
        <v>6</v>
      </c>
      <c r="N25" s="73">
        <v>12</v>
      </c>
      <c r="O25" s="75">
        <v>6213</v>
      </c>
      <c r="P25" s="75">
        <v>5602</v>
      </c>
      <c r="Q25" s="75">
        <v>0</v>
      </c>
      <c r="R25" s="75">
        <v>139</v>
      </c>
      <c r="S25" s="75">
        <v>9</v>
      </c>
      <c r="T25" s="75">
        <v>8</v>
      </c>
      <c r="U25" s="74"/>
      <c r="V25" s="74"/>
      <c r="W25" s="74"/>
      <c r="X25" s="74"/>
      <c r="Y25" s="74"/>
      <c r="Z25" s="74"/>
      <c r="AA25" s="37">
        <f t="shared" si="2"/>
        <v>34106</v>
      </c>
      <c r="AB25" s="37">
        <f t="shared" si="0"/>
        <v>0</v>
      </c>
      <c r="AC25" s="37">
        <f t="shared" si="3"/>
        <v>446</v>
      </c>
      <c r="AD25" s="37">
        <f t="shared" si="3"/>
        <v>34</v>
      </c>
      <c r="AE25" s="37">
        <f t="shared" si="4"/>
        <v>31</v>
      </c>
      <c r="AF25" s="71">
        <v>19</v>
      </c>
    </row>
    <row r="26" ht="15" customHeight="1" spans="2:32">
      <c r="B26" s="71">
        <v>20</v>
      </c>
      <c r="C26" s="71">
        <v>5070</v>
      </c>
      <c r="D26" s="73">
        <v>0</v>
      </c>
      <c r="E26" s="73">
        <v>0</v>
      </c>
      <c r="F26" s="73">
        <v>141</v>
      </c>
      <c r="G26" s="73">
        <v>13</v>
      </c>
      <c r="H26" s="73">
        <v>15</v>
      </c>
      <c r="I26" s="73">
        <v>6006</v>
      </c>
      <c r="J26" s="73">
        <v>910</v>
      </c>
      <c r="K26" s="73">
        <v>55</v>
      </c>
      <c r="L26" s="73">
        <v>115</v>
      </c>
      <c r="M26" s="73">
        <v>16</v>
      </c>
      <c r="N26" s="73">
        <v>20</v>
      </c>
      <c r="O26" s="74"/>
      <c r="P26" s="74"/>
      <c r="Q26" s="74"/>
      <c r="R26" s="74"/>
      <c r="S26" s="74"/>
      <c r="T26" s="74"/>
      <c r="U26" s="73">
        <v>6067</v>
      </c>
      <c r="V26" s="73">
        <v>4559</v>
      </c>
      <c r="W26" s="73">
        <v>0</v>
      </c>
      <c r="X26" s="73">
        <v>128</v>
      </c>
      <c r="Y26" s="73">
        <v>16</v>
      </c>
      <c r="Z26" s="73">
        <v>0</v>
      </c>
      <c r="AA26" s="37">
        <f t="shared" si="2"/>
        <v>22612</v>
      </c>
      <c r="AB26" s="37">
        <f t="shared" si="0"/>
        <v>55</v>
      </c>
      <c r="AC26" s="37">
        <f t="shared" si="3"/>
        <v>384</v>
      </c>
      <c r="AD26" s="37">
        <f t="shared" si="3"/>
        <v>45</v>
      </c>
      <c r="AE26" s="37">
        <f t="shared" si="4"/>
        <v>35</v>
      </c>
      <c r="AF26" s="71">
        <v>20</v>
      </c>
    </row>
    <row r="27" ht="15" customHeight="1" spans="2:32">
      <c r="B27" s="71">
        <v>21</v>
      </c>
      <c r="C27" s="71">
        <v>6235</v>
      </c>
      <c r="D27" s="73">
        <v>0</v>
      </c>
      <c r="E27" s="73">
        <v>29</v>
      </c>
      <c r="F27" s="73">
        <v>170</v>
      </c>
      <c r="G27" s="73">
        <v>10</v>
      </c>
      <c r="H27" s="73">
        <v>0</v>
      </c>
      <c r="I27" s="73">
        <v>6602</v>
      </c>
      <c r="J27" s="73">
        <v>0</v>
      </c>
      <c r="K27" s="73">
        <v>60</v>
      </c>
      <c r="L27" s="73">
        <v>153</v>
      </c>
      <c r="M27" s="73">
        <v>20</v>
      </c>
      <c r="N27" s="73">
        <v>0</v>
      </c>
      <c r="O27" s="74"/>
      <c r="P27" s="74"/>
      <c r="Q27" s="74"/>
      <c r="R27" s="74"/>
      <c r="S27" s="74"/>
      <c r="T27" s="74"/>
      <c r="U27" s="73">
        <v>6345</v>
      </c>
      <c r="V27" s="73">
        <v>0</v>
      </c>
      <c r="W27" s="73">
        <v>9</v>
      </c>
      <c r="X27" s="73">
        <v>109</v>
      </c>
      <c r="Y27" s="73">
        <v>15</v>
      </c>
      <c r="Z27" s="73">
        <v>0</v>
      </c>
      <c r="AA27" s="37">
        <f t="shared" si="2"/>
        <v>19182</v>
      </c>
      <c r="AB27" s="37">
        <f t="shared" si="0"/>
        <v>98</v>
      </c>
      <c r="AC27" s="37">
        <f t="shared" si="3"/>
        <v>432</v>
      </c>
      <c r="AD27" s="37">
        <f t="shared" si="3"/>
        <v>45</v>
      </c>
      <c r="AE27" s="37">
        <f t="shared" si="4"/>
        <v>0</v>
      </c>
      <c r="AF27" s="71">
        <v>21</v>
      </c>
    </row>
    <row r="28" ht="15" customHeight="1" spans="2:32">
      <c r="B28" s="71">
        <v>22</v>
      </c>
      <c r="C28" s="71">
        <v>6305</v>
      </c>
      <c r="D28" s="73">
        <v>0</v>
      </c>
      <c r="E28" s="73">
        <v>49</v>
      </c>
      <c r="F28" s="73">
        <v>144</v>
      </c>
      <c r="G28" s="73">
        <v>31</v>
      </c>
      <c r="H28" s="73">
        <v>0</v>
      </c>
      <c r="I28" s="74"/>
      <c r="J28" s="74"/>
      <c r="K28" s="74"/>
      <c r="L28" s="74"/>
      <c r="M28" s="74"/>
      <c r="N28" s="74"/>
      <c r="O28" s="73">
        <v>6400</v>
      </c>
      <c r="P28" s="73">
        <v>0</v>
      </c>
      <c r="Q28" s="73">
        <v>52</v>
      </c>
      <c r="R28" s="73">
        <v>135</v>
      </c>
      <c r="S28" s="73">
        <v>19</v>
      </c>
      <c r="T28" s="73">
        <v>0</v>
      </c>
      <c r="U28" s="73">
        <v>6272</v>
      </c>
      <c r="V28" s="73">
        <v>0</v>
      </c>
      <c r="W28" s="73">
        <v>0</v>
      </c>
      <c r="X28" s="73">
        <v>172</v>
      </c>
      <c r="Y28" s="73">
        <v>7</v>
      </c>
      <c r="Z28" s="73">
        <v>0</v>
      </c>
      <c r="AA28" s="37">
        <f t="shared" si="2"/>
        <v>18977</v>
      </c>
      <c r="AB28" s="37">
        <f t="shared" si="0"/>
        <v>101</v>
      </c>
      <c r="AC28" s="37">
        <f t="shared" si="3"/>
        <v>451</v>
      </c>
      <c r="AD28" s="37">
        <f t="shared" si="3"/>
        <v>57</v>
      </c>
      <c r="AE28" s="37">
        <f t="shared" si="4"/>
        <v>0</v>
      </c>
      <c r="AF28" s="71">
        <v>22</v>
      </c>
    </row>
    <row r="29" ht="15" customHeight="1" spans="2:32">
      <c r="B29" s="71">
        <v>23</v>
      </c>
      <c r="C29" s="71">
        <v>6202</v>
      </c>
      <c r="D29" s="73">
        <v>0</v>
      </c>
      <c r="E29" s="73">
        <v>83</v>
      </c>
      <c r="F29" s="73">
        <v>113</v>
      </c>
      <c r="G29" s="73">
        <v>21</v>
      </c>
      <c r="H29" s="73">
        <v>0</v>
      </c>
      <c r="I29" s="74"/>
      <c r="J29" s="74"/>
      <c r="K29" s="74"/>
      <c r="L29" s="74"/>
      <c r="M29" s="74"/>
      <c r="N29" s="74"/>
      <c r="O29" s="75">
        <v>7004</v>
      </c>
      <c r="P29" s="75">
        <v>0</v>
      </c>
      <c r="Q29" s="75">
        <v>67</v>
      </c>
      <c r="R29" s="75">
        <v>124</v>
      </c>
      <c r="S29" s="75">
        <v>18</v>
      </c>
      <c r="T29" s="75">
        <v>0</v>
      </c>
      <c r="U29" s="73">
        <v>4710</v>
      </c>
      <c r="V29" s="73">
        <v>0</v>
      </c>
      <c r="W29" s="73">
        <v>20</v>
      </c>
      <c r="X29" s="73">
        <v>173</v>
      </c>
      <c r="Y29" s="73">
        <v>12</v>
      </c>
      <c r="Z29" s="73">
        <v>0</v>
      </c>
      <c r="AA29" s="37">
        <f t="shared" si="2"/>
        <v>17916</v>
      </c>
      <c r="AB29" s="37">
        <f t="shared" si="0"/>
        <v>170</v>
      </c>
      <c r="AC29" s="37">
        <f t="shared" si="3"/>
        <v>410</v>
      </c>
      <c r="AD29" s="37">
        <f t="shared" si="3"/>
        <v>51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7014</v>
      </c>
      <c r="J30" s="75">
        <v>5124</v>
      </c>
      <c r="K30" s="75">
        <v>6</v>
      </c>
      <c r="L30" s="75">
        <v>97</v>
      </c>
      <c r="M30" s="75">
        <v>17</v>
      </c>
      <c r="N30" s="75">
        <v>0</v>
      </c>
      <c r="O30" s="73">
        <v>2771</v>
      </c>
      <c r="P30" s="73">
        <v>3003</v>
      </c>
      <c r="Q30" s="73">
        <v>33</v>
      </c>
      <c r="R30" s="73">
        <v>101</v>
      </c>
      <c r="S30" s="73">
        <v>16</v>
      </c>
      <c r="T30" s="73">
        <v>0</v>
      </c>
      <c r="U30" s="73">
        <v>0</v>
      </c>
      <c r="V30" s="73">
        <v>6414</v>
      </c>
      <c r="W30" s="73">
        <v>80</v>
      </c>
      <c r="X30" s="73">
        <v>104</v>
      </c>
      <c r="Y30" s="73">
        <v>19</v>
      </c>
      <c r="Z30" s="73">
        <v>0</v>
      </c>
      <c r="AA30" s="37">
        <f t="shared" si="2"/>
        <v>24326</v>
      </c>
      <c r="AB30" s="37">
        <f t="shared" si="0"/>
        <v>119</v>
      </c>
      <c r="AC30" s="37">
        <f t="shared" si="3"/>
        <v>302</v>
      </c>
      <c r="AD30" s="37">
        <f t="shared" si="3"/>
        <v>52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6904</v>
      </c>
      <c r="K31" s="75">
        <v>64</v>
      </c>
      <c r="L31" s="75">
        <v>28</v>
      </c>
      <c r="M31" s="75">
        <v>11</v>
      </c>
      <c r="N31" s="75">
        <v>0</v>
      </c>
      <c r="O31" s="73">
        <v>0</v>
      </c>
      <c r="P31" s="73">
        <v>5453</v>
      </c>
      <c r="Q31" s="73">
        <v>64</v>
      </c>
      <c r="R31" s="73">
        <v>28</v>
      </c>
      <c r="S31" s="73">
        <v>11</v>
      </c>
      <c r="T31" s="73">
        <v>0</v>
      </c>
      <c r="U31" s="73">
        <v>0</v>
      </c>
      <c r="V31" s="73">
        <v>0</v>
      </c>
      <c r="W31" s="73">
        <v>54</v>
      </c>
      <c r="X31" s="73">
        <v>41</v>
      </c>
      <c r="Y31" s="73">
        <v>19</v>
      </c>
      <c r="Z31" s="73">
        <v>0</v>
      </c>
      <c r="AA31" s="37">
        <f t="shared" si="2"/>
        <v>12357</v>
      </c>
      <c r="AB31" s="37">
        <f t="shared" si="0"/>
        <v>182</v>
      </c>
      <c r="AC31" s="37">
        <f t="shared" si="3"/>
        <v>97</v>
      </c>
      <c r="AD31" s="37">
        <f t="shared" si="3"/>
        <v>41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6666</v>
      </c>
      <c r="E32" s="75">
        <v>48</v>
      </c>
      <c r="F32" s="75">
        <v>47</v>
      </c>
      <c r="G32" s="75">
        <v>16</v>
      </c>
      <c r="H32" s="75">
        <v>0</v>
      </c>
      <c r="I32" s="73">
        <v>0</v>
      </c>
      <c r="J32" s="73">
        <v>6668</v>
      </c>
      <c r="K32" s="73">
        <v>56</v>
      </c>
      <c r="L32" s="73">
        <v>68</v>
      </c>
      <c r="M32" s="73">
        <v>16</v>
      </c>
      <c r="N32" s="73">
        <v>0</v>
      </c>
      <c r="O32" s="75">
        <v>0</v>
      </c>
      <c r="P32" s="75">
        <v>6802</v>
      </c>
      <c r="Q32" s="75">
        <v>46</v>
      </c>
      <c r="R32" s="75">
        <v>68</v>
      </c>
      <c r="S32" s="75">
        <v>20</v>
      </c>
      <c r="T32" s="75">
        <v>0</v>
      </c>
      <c r="U32" s="74"/>
      <c r="V32" s="74"/>
      <c r="W32" s="74"/>
      <c r="X32" s="74"/>
      <c r="Y32" s="74"/>
      <c r="Z32" s="74"/>
      <c r="AA32" s="37">
        <f t="shared" si="2"/>
        <v>20136</v>
      </c>
      <c r="AB32" s="37">
        <f t="shared" si="0"/>
        <v>150</v>
      </c>
      <c r="AC32" s="37">
        <f t="shared" si="3"/>
        <v>183</v>
      </c>
      <c r="AD32" s="37">
        <f t="shared" si="3"/>
        <v>52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6790</v>
      </c>
      <c r="E33" s="75">
        <v>66</v>
      </c>
      <c r="F33" s="75">
        <v>27</v>
      </c>
      <c r="G33" s="75">
        <v>12</v>
      </c>
      <c r="H33" s="75">
        <v>0</v>
      </c>
      <c r="I33" s="73">
        <v>0</v>
      </c>
      <c r="J33" s="73">
        <v>3699</v>
      </c>
      <c r="K33" s="73">
        <v>60</v>
      </c>
      <c r="L33" s="73">
        <v>36</v>
      </c>
      <c r="M33" s="73">
        <v>4</v>
      </c>
      <c r="N33" s="73">
        <v>0</v>
      </c>
      <c r="O33" s="75">
        <v>1888</v>
      </c>
      <c r="P33" s="75">
        <v>1888</v>
      </c>
      <c r="Q33" s="75">
        <v>67</v>
      </c>
      <c r="R33" s="75">
        <v>7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2"/>
        <v>14265</v>
      </c>
      <c r="AB33" s="37">
        <f t="shared" si="0"/>
        <v>193</v>
      </c>
      <c r="AC33" s="37">
        <f t="shared" si="3"/>
        <v>70</v>
      </c>
      <c r="AD33" s="37">
        <f t="shared" si="3"/>
        <v>16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3888</v>
      </c>
      <c r="D34" s="73">
        <v>3888</v>
      </c>
      <c r="E34" s="73">
        <v>79</v>
      </c>
      <c r="F34" s="73">
        <v>0</v>
      </c>
      <c r="G34" s="73">
        <v>0</v>
      </c>
      <c r="H34" s="73">
        <v>0</v>
      </c>
      <c r="I34" s="73">
        <v>3999</v>
      </c>
      <c r="J34" s="73">
        <v>3999</v>
      </c>
      <c r="K34" s="73">
        <v>82</v>
      </c>
      <c r="L34" s="73">
        <v>27</v>
      </c>
      <c r="M34" s="73">
        <v>0</v>
      </c>
      <c r="N34" s="73">
        <v>0</v>
      </c>
      <c r="O34" s="74"/>
      <c r="P34" s="74"/>
      <c r="Q34" s="74"/>
      <c r="R34" s="74"/>
      <c r="S34" s="74"/>
      <c r="T34" s="74"/>
      <c r="U34" s="73">
        <v>3166</v>
      </c>
      <c r="V34" s="73">
        <v>3399</v>
      </c>
      <c r="W34" s="73">
        <v>60</v>
      </c>
      <c r="X34" s="73">
        <v>1</v>
      </c>
      <c r="Y34" s="73">
        <v>0</v>
      </c>
      <c r="Z34" s="73">
        <v>0</v>
      </c>
      <c r="AA34" s="37">
        <f t="shared" si="2"/>
        <v>22339</v>
      </c>
      <c r="AB34" s="37">
        <f t="shared" si="0"/>
        <v>221</v>
      </c>
      <c r="AC34" s="37">
        <f t="shared" si="3"/>
        <v>28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6688</v>
      </c>
      <c r="D35" s="73">
        <v>6688</v>
      </c>
      <c r="E35" s="73">
        <v>74</v>
      </c>
      <c r="F35" s="73">
        <v>25</v>
      </c>
      <c r="G35" s="73">
        <v>4</v>
      </c>
      <c r="H35" s="73">
        <v>0</v>
      </c>
      <c r="I35" s="73">
        <v>5566</v>
      </c>
      <c r="J35" s="73">
        <v>5668</v>
      </c>
      <c r="K35" s="73">
        <v>103</v>
      </c>
      <c r="L35" s="73">
        <v>59</v>
      </c>
      <c r="M35" s="73">
        <v>15</v>
      </c>
      <c r="N35" s="73">
        <v>0</v>
      </c>
      <c r="O35" s="74"/>
      <c r="P35" s="74"/>
      <c r="Q35" s="74"/>
      <c r="R35" s="74"/>
      <c r="S35" s="74"/>
      <c r="T35" s="74"/>
      <c r="U35" s="73">
        <v>6175</v>
      </c>
      <c r="V35" s="73">
        <v>5784</v>
      </c>
      <c r="W35" s="73">
        <v>66</v>
      </c>
      <c r="X35" s="73">
        <v>28</v>
      </c>
      <c r="Y35" s="73">
        <v>0</v>
      </c>
      <c r="Z35" s="73">
        <v>0</v>
      </c>
      <c r="AA35" s="37">
        <f t="shared" si="2"/>
        <v>36569</v>
      </c>
      <c r="AB35" s="37">
        <f t="shared" si="0"/>
        <v>243</v>
      </c>
      <c r="AC35" s="37">
        <f t="shared" si="3"/>
        <v>112</v>
      </c>
      <c r="AD35" s="37">
        <f t="shared" si="3"/>
        <v>19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6330</v>
      </c>
      <c r="D36" s="73">
        <v>6009</v>
      </c>
      <c r="E36" s="73">
        <v>103</v>
      </c>
      <c r="F36" s="73">
        <v>59</v>
      </c>
      <c r="G36" s="73">
        <v>15</v>
      </c>
      <c r="H36" s="73">
        <v>0</v>
      </c>
      <c r="I36" s="74"/>
      <c r="J36" s="74"/>
      <c r="K36" s="74"/>
      <c r="L36" s="74"/>
      <c r="M36" s="74"/>
      <c r="N36" s="74"/>
      <c r="O36" s="73">
        <v>5004</v>
      </c>
      <c r="P36" s="73">
        <v>5408</v>
      </c>
      <c r="Q36" s="73">
        <v>82</v>
      </c>
      <c r="R36" s="73">
        <v>34</v>
      </c>
      <c r="S36" s="73">
        <v>0</v>
      </c>
      <c r="T36" s="73">
        <v>0</v>
      </c>
      <c r="U36" s="73">
        <v>4866</v>
      </c>
      <c r="V36" s="73">
        <v>5573</v>
      </c>
      <c r="W36" s="73">
        <v>113</v>
      </c>
      <c r="X36" s="73">
        <v>35</v>
      </c>
      <c r="Y36" s="73">
        <v>12</v>
      </c>
      <c r="Z36" s="73">
        <v>0</v>
      </c>
      <c r="AA36" s="37">
        <f t="shared" si="2"/>
        <v>33190</v>
      </c>
      <c r="AB36" s="37">
        <f t="shared" si="0"/>
        <v>298</v>
      </c>
      <c r="AC36" s="37">
        <f t="shared" si="3"/>
        <v>128</v>
      </c>
      <c r="AD36" s="37">
        <f t="shared" si="3"/>
        <v>27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6600</v>
      </c>
      <c r="D37" s="73">
        <v>6159</v>
      </c>
      <c r="E37" s="73">
        <v>103</v>
      </c>
      <c r="F37" s="73">
        <v>89</v>
      </c>
      <c r="G37" s="73">
        <v>20</v>
      </c>
      <c r="H37" s="73">
        <v>0</v>
      </c>
      <c r="I37" s="74"/>
      <c r="J37" s="74"/>
      <c r="K37" s="74"/>
      <c r="L37" s="74"/>
      <c r="M37" s="74"/>
      <c r="N37" s="74"/>
      <c r="O37" s="75">
        <v>6400</v>
      </c>
      <c r="P37" s="75">
        <v>6140</v>
      </c>
      <c r="Q37" s="75">
        <v>97</v>
      </c>
      <c r="R37" s="75">
        <v>17</v>
      </c>
      <c r="S37" s="75">
        <v>5</v>
      </c>
      <c r="T37" s="75">
        <v>0</v>
      </c>
      <c r="U37" s="73">
        <v>5301</v>
      </c>
      <c r="V37" s="73">
        <v>5025</v>
      </c>
      <c r="W37" s="73">
        <v>107</v>
      </c>
      <c r="X37" s="73">
        <v>25</v>
      </c>
      <c r="Y37" s="73">
        <v>19</v>
      </c>
      <c r="Z37" s="73">
        <v>0</v>
      </c>
      <c r="AA37" s="37">
        <f t="shared" si="2"/>
        <v>35625</v>
      </c>
      <c r="AB37" s="37">
        <f t="shared" si="0"/>
        <v>307</v>
      </c>
      <c r="AC37" s="37">
        <f t="shared" si="3"/>
        <v>131</v>
      </c>
      <c r="AD37" s="37">
        <f t="shared" si="3"/>
        <v>44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Z38" si="5">SUM(C7:C37)</f>
        <v>98342</v>
      </c>
      <c r="D38" s="35">
        <f t="shared" si="5"/>
        <v>91510</v>
      </c>
      <c r="E38" s="35">
        <f t="shared" si="5"/>
        <v>1222</v>
      </c>
      <c r="F38" s="35">
        <f t="shared" si="5"/>
        <v>2599</v>
      </c>
      <c r="G38" s="35">
        <f t="shared" si="5"/>
        <v>183</v>
      </c>
      <c r="H38" s="35">
        <f t="shared" si="5"/>
        <v>169</v>
      </c>
      <c r="I38" s="35">
        <f t="shared" si="5"/>
        <v>85995</v>
      </c>
      <c r="J38" s="35">
        <f t="shared" si="5"/>
        <v>89613</v>
      </c>
      <c r="K38" s="35">
        <f t="shared" si="5"/>
        <v>1297</v>
      </c>
      <c r="L38" s="35">
        <f t="shared" si="5"/>
        <v>2286</v>
      </c>
      <c r="M38" s="35">
        <f t="shared" si="5"/>
        <v>158</v>
      </c>
      <c r="N38" s="35">
        <f t="shared" si="5"/>
        <v>206</v>
      </c>
      <c r="O38" s="35">
        <f t="shared" si="5"/>
        <v>87714</v>
      </c>
      <c r="P38" s="35">
        <f t="shared" si="5"/>
        <v>94519</v>
      </c>
      <c r="Q38" s="35">
        <f t="shared" si="5"/>
        <v>1292</v>
      </c>
      <c r="R38" s="35">
        <f t="shared" si="5"/>
        <v>2347</v>
      </c>
      <c r="S38" s="35">
        <f t="shared" si="5"/>
        <v>203</v>
      </c>
      <c r="T38" s="35">
        <f t="shared" si="5"/>
        <v>155</v>
      </c>
      <c r="U38" s="35">
        <f t="shared" si="5"/>
        <v>87601</v>
      </c>
      <c r="V38" s="35">
        <f t="shared" si="5"/>
        <v>87669</v>
      </c>
      <c r="W38" s="35">
        <f t="shared" si="5"/>
        <v>1168</v>
      </c>
      <c r="X38" s="35">
        <f t="shared" si="5"/>
        <v>2424</v>
      </c>
      <c r="Y38" s="35">
        <f t="shared" si="5"/>
        <v>180</v>
      </c>
      <c r="Z38" s="35">
        <f t="shared" si="5"/>
        <v>122</v>
      </c>
      <c r="AA38" s="37">
        <f t="shared" si="2"/>
        <v>722963</v>
      </c>
      <c r="AB38" s="37">
        <f t="shared" si="0"/>
        <v>4979</v>
      </c>
      <c r="AC38" s="37">
        <f t="shared" si="3"/>
        <v>9656</v>
      </c>
      <c r="AD38" s="37">
        <f t="shared" si="3"/>
        <v>724</v>
      </c>
      <c r="AE38" s="37">
        <f t="shared" si="4"/>
        <v>652</v>
      </c>
      <c r="AF38" s="53" t="s">
        <v>17</v>
      </c>
    </row>
    <row r="39" ht="15" customHeight="1" spans="2:32">
      <c r="B39" s="60" t="s">
        <v>18</v>
      </c>
      <c r="C39" s="38">
        <f t="shared" ref="C39:H39" si="6">C38/24</f>
        <v>4097.58333333333</v>
      </c>
      <c r="D39" s="38">
        <f t="shared" si="6"/>
        <v>3812.91666666667</v>
      </c>
      <c r="E39" s="38">
        <f t="shared" si="6"/>
        <v>50.9166666666667</v>
      </c>
      <c r="F39" s="38">
        <f t="shared" si="6"/>
        <v>108.291666666667</v>
      </c>
      <c r="G39" s="38">
        <f t="shared" si="6"/>
        <v>7.625</v>
      </c>
      <c r="H39" s="38">
        <f t="shared" si="6"/>
        <v>7.04166666666667</v>
      </c>
      <c r="I39" s="38">
        <f>I38/23</f>
        <v>3738.91304347826</v>
      </c>
      <c r="J39" s="38">
        <f t="shared" ref="J39:Z39" si="7">J38/23</f>
        <v>3896.21739130435</v>
      </c>
      <c r="K39" s="38">
        <f t="shared" si="7"/>
        <v>56.3913043478261</v>
      </c>
      <c r="L39" s="38">
        <f t="shared" si="7"/>
        <v>99.3913043478261</v>
      </c>
      <c r="M39" s="38">
        <f t="shared" si="7"/>
        <v>6.8695652173913</v>
      </c>
      <c r="N39" s="38">
        <f t="shared" si="7"/>
        <v>8.95652173913044</v>
      </c>
      <c r="O39" s="38">
        <f t="shared" si="7"/>
        <v>3813.65217391304</v>
      </c>
      <c r="P39" s="38">
        <f t="shared" si="7"/>
        <v>4109.52173913043</v>
      </c>
      <c r="Q39" s="38">
        <f t="shared" si="7"/>
        <v>56.1739130434783</v>
      </c>
      <c r="R39" s="38">
        <f t="shared" si="7"/>
        <v>102.04347826087</v>
      </c>
      <c r="S39" s="38">
        <f t="shared" si="7"/>
        <v>8.82608695652174</v>
      </c>
      <c r="T39" s="38">
        <f t="shared" si="7"/>
        <v>6.73913043478261</v>
      </c>
      <c r="U39" s="38">
        <f t="shared" si="7"/>
        <v>3808.73913043478</v>
      </c>
      <c r="V39" s="38">
        <f t="shared" si="7"/>
        <v>3811.69565217391</v>
      </c>
      <c r="W39" s="38">
        <f t="shared" si="7"/>
        <v>50.7826086956522</v>
      </c>
      <c r="X39" s="38">
        <f t="shared" si="7"/>
        <v>105.391304347826</v>
      </c>
      <c r="Y39" s="38">
        <f t="shared" si="7"/>
        <v>7.82608695652174</v>
      </c>
      <c r="Z39" s="38">
        <f t="shared" si="7"/>
        <v>5.30434782608696</v>
      </c>
      <c r="AA39" s="38">
        <f>AA38/31</f>
        <v>23321.3870967742</v>
      </c>
      <c r="AB39" s="38">
        <f>AB38/31</f>
        <v>160.612903225806</v>
      </c>
      <c r="AC39" s="38">
        <f>AC38/31</f>
        <v>311.483870967742</v>
      </c>
      <c r="AD39" s="38">
        <f>AD38/31</f>
        <v>23.3548387096774</v>
      </c>
      <c r="AE39" s="38">
        <f>AE38/31</f>
        <v>21.0322580645161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41"/>
  <sheetViews>
    <sheetView topLeftCell="A13"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18" width="5.625" style="59" customWidth="1"/>
    <col min="19" max="19" width="6.5" style="59" customWidth="1"/>
    <col min="20" max="23" width="5.625" style="59" customWidth="1"/>
    <col min="24" max="32" width="9" style="59" customWidth="1"/>
    <col min="33" max="16384" width="8.75" style="59"/>
  </cols>
  <sheetData>
    <row r="2" ht="22.5" customHeight="1" spans="2:18">
      <c r="B2" s="61" t="s">
        <v>53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ht="15.75" customHeight="1" spans="2:18">
      <c r="B3" s="62">
        <v>42705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ht="15" customHeight="1" spans="2:21">
      <c r="B4" s="63" t="s">
        <v>4</v>
      </c>
      <c r="C4" s="64" t="s">
        <v>5</v>
      </c>
      <c r="D4" s="65"/>
      <c r="E4" s="65"/>
      <c r="F4" s="66"/>
      <c r="G4" s="67" t="s">
        <v>6</v>
      </c>
      <c r="H4" s="68"/>
      <c r="I4" s="68"/>
      <c r="J4" s="70"/>
      <c r="K4" s="67" t="s">
        <v>7</v>
      </c>
      <c r="L4" s="68"/>
      <c r="M4" s="68"/>
      <c r="N4" s="70"/>
      <c r="O4" s="67" t="s">
        <v>8</v>
      </c>
      <c r="P4" s="68"/>
      <c r="Q4" s="68"/>
      <c r="R4" s="70"/>
      <c r="S4" s="76" t="s">
        <v>9</v>
      </c>
      <c r="T4" s="77"/>
      <c r="U4" s="78"/>
    </row>
    <row r="5" ht="15" customHeight="1" spans="2:23">
      <c r="B5" s="69"/>
      <c r="C5" s="67" t="s">
        <v>10</v>
      </c>
      <c r="D5" s="70"/>
      <c r="E5" s="63" t="s">
        <v>66</v>
      </c>
      <c r="F5" s="63" t="s">
        <v>67</v>
      </c>
      <c r="G5" s="67" t="s">
        <v>10</v>
      </c>
      <c r="H5" s="70"/>
      <c r="I5" s="63" t="s">
        <v>66</v>
      </c>
      <c r="J5" s="63" t="s">
        <v>67</v>
      </c>
      <c r="K5" s="67" t="s">
        <v>10</v>
      </c>
      <c r="L5" s="70"/>
      <c r="M5" s="63" t="s">
        <v>66</v>
      </c>
      <c r="N5" s="63" t="s">
        <v>67</v>
      </c>
      <c r="O5" s="67" t="s">
        <v>10</v>
      </c>
      <c r="P5" s="70"/>
      <c r="Q5" s="63" t="s">
        <v>66</v>
      </c>
      <c r="R5" s="63" t="s">
        <v>67</v>
      </c>
      <c r="S5" s="79" t="s">
        <v>10</v>
      </c>
      <c r="T5" s="79" t="s">
        <v>66</v>
      </c>
      <c r="U5" s="79" t="s">
        <v>67</v>
      </c>
      <c r="V5" s="80" t="s">
        <v>68</v>
      </c>
      <c r="W5" s="80" t="s">
        <v>69</v>
      </c>
    </row>
    <row r="6" ht="15" customHeight="1" spans="2:23">
      <c r="B6" s="71"/>
      <c r="C6" s="53" t="s">
        <v>15</v>
      </c>
      <c r="D6" s="72" t="s">
        <v>16</v>
      </c>
      <c r="E6" s="71"/>
      <c r="F6" s="71"/>
      <c r="G6" s="53" t="s">
        <v>15</v>
      </c>
      <c r="H6" s="72" t="s">
        <v>16</v>
      </c>
      <c r="I6" s="71"/>
      <c r="J6" s="71"/>
      <c r="K6" s="53" t="s">
        <v>15</v>
      </c>
      <c r="L6" s="72" t="s">
        <v>16</v>
      </c>
      <c r="M6" s="71"/>
      <c r="N6" s="71"/>
      <c r="O6" s="53" t="s">
        <v>15</v>
      </c>
      <c r="P6" s="72" t="s">
        <v>16</v>
      </c>
      <c r="Q6" s="71"/>
      <c r="R6" s="71"/>
      <c r="S6" s="81"/>
      <c r="T6" s="81"/>
      <c r="U6" s="81"/>
      <c r="V6" s="82"/>
      <c r="W6" s="82"/>
    </row>
    <row r="7" ht="13.5" customHeight="1" spans="2:23">
      <c r="B7" s="71">
        <v>1</v>
      </c>
      <c r="C7" s="71">
        <v>0</v>
      </c>
      <c r="D7" s="75">
        <v>6003</v>
      </c>
      <c r="E7" s="75">
        <v>111</v>
      </c>
      <c r="F7" s="75">
        <v>64</v>
      </c>
      <c r="G7" s="73">
        <v>0</v>
      </c>
      <c r="H7" s="73">
        <v>6713</v>
      </c>
      <c r="I7" s="73">
        <v>45</v>
      </c>
      <c r="J7" s="73">
        <v>76</v>
      </c>
      <c r="K7" s="75">
        <v>0</v>
      </c>
      <c r="L7" s="75">
        <v>0</v>
      </c>
      <c r="M7" s="75">
        <v>93</v>
      </c>
      <c r="N7" s="75">
        <v>108</v>
      </c>
      <c r="O7" s="74"/>
      <c r="P7" s="74"/>
      <c r="Q7" s="74"/>
      <c r="R7" s="74"/>
      <c r="S7" s="37">
        <f>C7+D7+G7+H7+K7+L7+O7+P7</f>
        <v>12716</v>
      </c>
      <c r="T7" s="37">
        <f t="shared" ref="T7:U38" si="0">E7+I7+M7+Q7</f>
        <v>249</v>
      </c>
      <c r="U7" s="37">
        <f t="shared" si="0"/>
        <v>248</v>
      </c>
      <c r="V7" s="83">
        <v>127</v>
      </c>
      <c r="W7" s="84">
        <f t="shared" ref="W7:W38" si="1">T7-V7</f>
        <v>122</v>
      </c>
    </row>
    <row r="8" ht="13.5" customHeight="1" spans="2:23">
      <c r="B8" s="71">
        <v>2</v>
      </c>
      <c r="C8" s="71">
        <v>0</v>
      </c>
      <c r="D8" s="75">
        <v>2401</v>
      </c>
      <c r="E8" s="75">
        <v>59</v>
      </c>
      <c r="F8" s="75">
        <v>51</v>
      </c>
      <c r="G8" s="73">
        <v>4704</v>
      </c>
      <c r="H8" s="73">
        <v>5405</v>
      </c>
      <c r="I8" s="73">
        <v>42</v>
      </c>
      <c r="J8" s="73">
        <v>47</v>
      </c>
      <c r="K8" s="75">
        <v>6511</v>
      </c>
      <c r="L8" s="75">
        <v>6073</v>
      </c>
      <c r="M8" s="75">
        <v>55</v>
      </c>
      <c r="N8" s="75">
        <v>94</v>
      </c>
      <c r="O8" s="74"/>
      <c r="P8" s="74"/>
      <c r="Q8" s="74"/>
      <c r="R8" s="74"/>
      <c r="S8" s="37">
        <f t="shared" ref="S8:S38" si="2">C8+D8+G8+H8+K8+L8+O8+P8</f>
        <v>25094</v>
      </c>
      <c r="T8" s="37">
        <f t="shared" si="0"/>
        <v>156</v>
      </c>
      <c r="U8" s="37">
        <f t="shared" si="0"/>
        <v>192</v>
      </c>
      <c r="V8" s="59">
        <v>22</v>
      </c>
      <c r="W8" s="84">
        <f t="shared" si="1"/>
        <v>134</v>
      </c>
    </row>
    <row r="9" ht="13.5" customHeight="1" spans="2:23">
      <c r="B9" s="71">
        <v>3</v>
      </c>
      <c r="C9" s="71">
        <v>3403</v>
      </c>
      <c r="D9" s="75">
        <v>5201</v>
      </c>
      <c r="E9" s="75">
        <v>19</v>
      </c>
      <c r="F9" s="75">
        <v>68</v>
      </c>
      <c r="G9" s="75">
        <v>5503</v>
      </c>
      <c r="H9" s="75">
        <v>6140</v>
      </c>
      <c r="I9" s="75">
        <v>71</v>
      </c>
      <c r="J9" s="75">
        <v>128</v>
      </c>
      <c r="K9" s="74"/>
      <c r="L9" s="74"/>
      <c r="M9" s="74"/>
      <c r="N9" s="74"/>
      <c r="O9" s="73">
        <v>5604</v>
      </c>
      <c r="P9" s="73">
        <v>5514</v>
      </c>
      <c r="Q9" s="73">
        <v>31</v>
      </c>
      <c r="R9" s="73">
        <v>74</v>
      </c>
      <c r="S9" s="37">
        <f t="shared" si="2"/>
        <v>31365</v>
      </c>
      <c r="T9" s="37">
        <f t="shared" si="0"/>
        <v>121</v>
      </c>
      <c r="U9" s="37">
        <f t="shared" si="0"/>
        <v>270</v>
      </c>
      <c r="V9" s="59">
        <v>35</v>
      </c>
      <c r="W9" s="84">
        <f t="shared" si="1"/>
        <v>86</v>
      </c>
    </row>
    <row r="10" ht="13.5" customHeight="1" spans="2:23">
      <c r="B10" s="71">
        <v>4</v>
      </c>
      <c r="C10" s="71">
        <v>5428</v>
      </c>
      <c r="D10" s="73">
        <v>6057</v>
      </c>
      <c r="E10" s="73">
        <v>63</v>
      </c>
      <c r="F10" s="73">
        <v>91</v>
      </c>
      <c r="G10" s="73">
        <v>4606</v>
      </c>
      <c r="H10" s="73">
        <v>6704</v>
      </c>
      <c r="I10" s="73">
        <v>71</v>
      </c>
      <c r="J10" s="73">
        <v>159</v>
      </c>
      <c r="K10" s="74"/>
      <c r="L10" s="74"/>
      <c r="M10" s="74"/>
      <c r="N10" s="74"/>
      <c r="O10" s="73">
        <v>5082</v>
      </c>
      <c r="P10" s="73">
        <v>6164</v>
      </c>
      <c r="Q10" s="73">
        <v>33</v>
      </c>
      <c r="R10" s="73">
        <v>75</v>
      </c>
      <c r="S10" s="37">
        <f t="shared" si="2"/>
        <v>34041</v>
      </c>
      <c r="T10" s="37">
        <f t="shared" si="0"/>
        <v>167</v>
      </c>
      <c r="U10" s="37">
        <f t="shared" si="0"/>
        <v>325</v>
      </c>
      <c r="V10" s="59">
        <v>91</v>
      </c>
      <c r="W10" s="84">
        <f t="shared" si="1"/>
        <v>76</v>
      </c>
    </row>
    <row r="11" ht="13.5" customHeight="1" spans="2:23">
      <c r="B11" s="71">
        <v>5</v>
      </c>
      <c r="C11" s="71">
        <v>4402</v>
      </c>
      <c r="D11" s="73">
        <v>0</v>
      </c>
      <c r="E11" s="73">
        <v>64</v>
      </c>
      <c r="F11" s="73">
        <v>127</v>
      </c>
      <c r="G11" s="74"/>
      <c r="H11" s="74"/>
      <c r="I11" s="74"/>
      <c r="J11" s="74"/>
      <c r="K11" s="73">
        <v>4755</v>
      </c>
      <c r="L11" s="73">
        <v>6304</v>
      </c>
      <c r="M11" s="73">
        <v>62</v>
      </c>
      <c r="N11" s="73">
        <v>51</v>
      </c>
      <c r="O11" s="73">
        <v>0</v>
      </c>
      <c r="P11" s="73">
        <v>4247</v>
      </c>
      <c r="Q11" s="73">
        <v>28</v>
      </c>
      <c r="R11" s="73">
        <v>73</v>
      </c>
      <c r="S11" s="37">
        <f t="shared" si="2"/>
        <v>19708</v>
      </c>
      <c r="T11" s="37">
        <f t="shared" si="0"/>
        <v>154</v>
      </c>
      <c r="U11" s="37">
        <f t="shared" si="0"/>
        <v>251</v>
      </c>
      <c r="V11" s="59">
        <v>87</v>
      </c>
      <c r="W11" s="84">
        <f t="shared" si="1"/>
        <v>67</v>
      </c>
    </row>
    <row r="12" ht="13.5" customHeight="1" spans="2:23">
      <c r="B12" s="71">
        <v>6</v>
      </c>
      <c r="C12" s="71">
        <v>5003</v>
      </c>
      <c r="D12" s="73">
        <v>0</v>
      </c>
      <c r="E12" s="73">
        <v>42</v>
      </c>
      <c r="F12" s="73">
        <v>149</v>
      </c>
      <c r="G12" s="74"/>
      <c r="H12" s="74"/>
      <c r="I12" s="74"/>
      <c r="J12" s="74"/>
      <c r="K12" s="75">
        <v>6821</v>
      </c>
      <c r="L12" s="75">
        <v>0</v>
      </c>
      <c r="M12" s="75">
        <v>52</v>
      </c>
      <c r="N12" s="75">
        <v>45</v>
      </c>
      <c r="O12" s="73">
        <v>5021</v>
      </c>
      <c r="P12" s="73">
        <v>0</v>
      </c>
      <c r="Q12" s="73">
        <v>13</v>
      </c>
      <c r="R12" s="73">
        <v>75</v>
      </c>
      <c r="S12" s="37">
        <f t="shared" si="2"/>
        <v>16845</v>
      </c>
      <c r="T12" s="37">
        <f t="shared" si="0"/>
        <v>107</v>
      </c>
      <c r="U12" s="37">
        <f t="shared" si="0"/>
        <v>269</v>
      </c>
      <c r="V12" s="59">
        <v>31</v>
      </c>
      <c r="W12" s="84">
        <f t="shared" si="1"/>
        <v>76</v>
      </c>
    </row>
    <row r="13" ht="13.5" customHeight="1" spans="2:23">
      <c r="B13" s="71">
        <v>7</v>
      </c>
      <c r="C13" s="74"/>
      <c r="D13" s="74"/>
      <c r="E13" s="74"/>
      <c r="F13" s="74"/>
      <c r="G13" s="75">
        <v>6005</v>
      </c>
      <c r="H13" s="75">
        <v>0</v>
      </c>
      <c r="I13" s="75">
        <v>62</v>
      </c>
      <c r="J13" s="75">
        <v>83</v>
      </c>
      <c r="K13" s="73">
        <v>4052</v>
      </c>
      <c r="L13" s="73">
        <v>0</v>
      </c>
      <c r="M13" s="73">
        <v>71</v>
      </c>
      <c r="N13" s="73">
        <v>59</v>
      </c>
      <c r="O13" s="73">
        <v>6103</v>
      </c>
      <c r="P13" s="73">
        <v>0</v>
      </c>
      <c r="Q13" s="73">
        <v>42</v>
      </c>
      <c r="R13" s="73">
        <v>117</v>
      </c>
      <c r="S13" s="37">
        <f t="shared" si="2"/>
        <v>16160</v>
      </c>
      <c r="T13" s="37">
        <f t="shared" si="0"/>
        <v>175</v>
      </c>
      <c r="U13" s="37">
        <f t="shared" si="0"/>
        <v>259</v>
      </c>
      <c r="V13" s="59">
        <v>99</v>
      </c>
      <c r="W13" s="84">
        <f t="shared" si="1"/>
        <v>76</v>
      </c>
    </row>
    <row r="14" ht="13.5" customHeight="1" spans="2:23">
      <c r="B14" s="71">
        <v>8</v>
      </c>
      <c r="C14" s="74"/>
      <c r="D14" s="74"/>
      <c r="E14" s="74"/>
      <c r="F14" s="74"/>
      <c r="G14" s="73">
        <v>6011</v>
      </c>
      <c r="H14" s="73">
        <v>4405</v>
      </c>
      <c r="I14" s="73">
        <v>62</v>
      </c>
      <c r="J14" s="73">
        <v>91</v>
      </c>
      <c r="K14" s="75">
        <v>5000</v>
      </c>
      <c r="L14" s="75">
        <v>0</v>
      </c>
      <c r="M14" s="75">
        <v>65</v>
      </c>
      <c r="N14" s="75">
        <v>62</v>
      </c>
      <c r="O14" s="73">
        <v>1269</v>
      </c>
      <c r="P14" s="73">
        <v>5711</v>
      </c>
      <c r="Q14" s="73">
        <v>89</v>
      </c>
      <c r="R14" s="73">
        <v>91</v>
      </c>
      <c r="S14" s="37">
        <f t="shared" si="2"/>
        <v>22396</v>
      </c>
      <c r="T14" s="37">
        <f t="shared" si="0"/>
        <v>216</v>
      </c>
      <c r="U14" s="37">
        <f t="shared" si="0"/>
        <v>244</v>
      </c>
      <c r="V14" s="59">
        <v>92</v>
      </c>
      <c r="W14" s="84">
        <f t="shared" si="1"/>
        <v>124</v>
      </c>
    </row>
    <row r="15" ht="13.5" customHeight="1" spans="2:23">
      <c r="B15" s="71">
        <v>9</v>
      </c>
      <c r="C15" s="71">
        <v>4301</v>
      </c>
      <c r="D15" s="75">
        <v>3204</v>
      </c>
      <c r="E15" s="75">
        <v>98</v>
      </c>
      <c r="F15" s="75">
        <v>99</v>
      </c>
      <c r="G15" s="73">
        <v>4002</v>
      </c>
      <c r="H15" s="73">
        <v>3006</v>
      </c>
      <c r="I15" s="73">
        <v>92</v>
      </c>
      <c r="J15" s="73">
        <v>66</v>
      </c>
      <c r="K15" s="75">
        <v>3603</v>
      </c>
      <c r="L15" s="75">
        <v>6580</v>
      </c>
      <c r="M15" s="75">
        <v>86</v>
      </c>
      <c r="N15" s="75">
        <v>107</v>
      </c>
      <c r="O15" s="74"/>
      <c r="P15" s="74"/>
      <c r="Q15" s="74"/>
      <c r="R15" s="74"/>
      <c r="S15" s="37">
        <f t="shared" si="2"/>
        <v>24696</v>
      </c>
      <c r="T15" s="37">
        <f t="shared" si="0"/>
        <v>276</v>
      </c>
      <c r="U15" s="37">
        <f t="shared" si="0"/>
        <v>272</v>
      </c>
      <c r="V15" s="59">
        <v>114</v>
      </c>
      <c r="W15" s="84">
        <f t="shared" si="1"/>
        <v>162</v>
      </c>
    </row>
    <row r="16" ht="13.5" customHeight="1" spans="2:23">
      <c r="B16" s="71">
        <v>10</v>
      </c>
      <c r="C16" s="71">
        <v>3349</v>
      </c>
      <c r="D16" s="75">
        <v>1288</v>
      </c>
      <c r="E16" s="75">
        <v>128</v>
      </c>
      <c r="F16" s="75">
        <v>65</v>
      </c>
      <c r="G16" s="73">
        <v>0</v>
      </c>
      <c r="H16" s="73">
        <v>6303</v>
      </c>
      <c r="I16" s="73">
        <v>153</v>
      </c>
      <c r="J16" s="73">
        <v>69</v>
      </c>
      <c r="K16" s="75">
        <v>0</v>
      </c>
      <c r="L16" s="75">
        <v>6403</v>
      </c>
      <c r="M16" s="75">
        <v>98</v>
      </c>
      <c r="N16" s="75">
        <v>127</v>
      </c>
      <c r="O16" s="74"/>
      <c r="P16" s="74"/>
      <c r="Q16" s="74"/>
      <c r="R16" s="74"/>
      <c r="S16" s="37">
        <f t="shared" si="2"/>
        <v>17343</v>
      </c>
      <c r="T16" s="37">
        <f t="shared" si="0"/>
        <v>379</v>
      </c>
      <c r="U16" s="37">
        <f t="shared" si="0"/>
        <v>261</v>
      </c>
      <c r="V16" s="59">
        <v>196</v>
      </c>
      <c r="W16" s="84">
        <f t="shared" si="1"/>
        <v>183</v>
      </c>
    </row>
    <row r="17" ht="13.5" customHeight="1" spans="2:23">
      <c r="B17" s="71">
        <v>11</v>
      </c>
      <c r="C17" s="71">
        <v>0</v>
      </c>
      <c r="D17" s="75">
        <v>4676</v>
      </c>
      <c r="E17" s="75">
        <v>38</v>
      </c>
      <c r="F17" s="75">
        <v>61</v>
      </c>
      <c r="G17" s="75">
        <v>6204</v>
      </c>
      <c r="H17" s="75">
        <v>6717</v>
      </c>
      <c r="I17" s="75">
        <v>82</v>
      </c>
      <c r="J17" s="75">
        <v>122</v>
      </c>
      <c r="K17" s="74"/>
      <c r="L17" s="74"/>
      <c r="M17" s="74"/>
      <c r="N17" s="74"/>
      <c r="O17" s="73">
        <v>0</v>
      </c>
      <c r="P17" s="73">
        <v>4157</v>
      </c>
      <c r="Q17" s="73">
        <v>74</v>
      </c>
      <c r="R17" s="73">
        <v>103</v>
      </c>
      <c r="S17" s="37">
        <f t="shared" si="2"/>
        <v>21754</v>
      </c>
      <c r="T17" s="37">
        <f t="shared" si="0"/>
        <v>194</v>
      </c>
      <c r="U17" s="37">
        <f t="shared" si="0"/>
        <v>286</v>
      </c>
      <c r="V17" s="59">
        <v>115</v>
      </c>
      <c r="W17" s="84">
        <f t="shared" si="1"/>
        <v>79</v>
      </c>
    </row>
    <row r="18" ht="13.5" customHeight="1" spans="2:23">
      <c r="B18" s="71">
        <v>12</v>
      </c>
      <c r="C18" s="71">
        <v>5670</v>
      </c>
      <c r="D18" s="73">
        <v>6684</v>
      </c>
      <c r="E18" s="73">
        <v>26</v>
      </c>
      <c r="F18" s="73">
        <v>45</v>
      </c>
      <c r="G18" s="73">
        <v>4535</v>
      </c>
      <c r="H18" s="73">
        <v>6813</v>
      </c>
      <c r="I18" s="73">
        <v>83</v>
      </c>
      <c r="J18" s="73">
        <v>124</v>
      </c>
      <c r="K18" s="74"/>
      <c r="L18" s="74"/>
      <c r="M18" s="74"/>
      <c r="N18" s="74"/>
      <c r="O18" s="73">
        <v>6727</v>
      </c>
      <c r="P18" s="73">
        <v>5002</v>
      </c>
      <c r="Q18" s="73">
        <v>24</v>
      </c>
      <c r="R18" s="73">
        <v>43</v>
      </c>
      <c r="S18" s="37">
        <f t="shared" si="2"/>
        <v>35431</v>
      </c>
      <c r="T18" s="37">
        <f t="shared" si="0"/>
        <v>133</v>
      </c>
      <c r="U18" s="37">
        <f t="shared" si="0"/>
        <v>212</v>
      </c>
      <c r="V18" s="59">
        <v>72</v>
      </c>
      <c r="W18" s="84">
        <f t="shared" si="1"/>
        <v>61</v>
      </c>
    </row>
    <row r="19" ht="13.5" customHeight="1" spans="2:23">
      <c r="B19" s="71">
        <v>13</v>
      </c>
      <c r="C19" s="71">
        <v>4836</v>
      </c>
      <c r="D19" s="73">
        <v>6216</v>
      </c>
      <c r="E19" s="73">
        <v>112</v>
      </c>
      <c r="F19" s="73">
        <v>88</v>
      </c>
      <c r="G19" s="74"/>
      <c r="H19" s="74"/>
      <c r="I19" s="74"/>
      <c r="J19" s="74"/>
      <c r="K19" s="73">
        <v>5753</v>
      </c>
      <c r="L19" s="73">
        <v>6254</v>
      </c>
      <c r="M19" s="73">
        <v>51</v>
      </c>
      <c r="N19" s="73">
        <v>85</v>
      </c>
      <c r="O19" s="73">
        <v>5863</v>
      </c>
      <c r="P19" s="73">
        <v>6101</v>
      </c>
      <c r="Q19" s="73">
        <v>21</v>
      </c>
      <c r="R19" s="73">
        <v>32</v>
      </c>
      <c r="S19" s="37">
        <f t="shared" si="2"/>
        <v>35023</v>
      </c>
      <c r="T19" s="37">
        <f t="shared" si="0"/>
        <v>184</v>
      </c>
      <c r="U19" s="37">
        <f t="shared" si="0"/>
        <v>205</v>
      </c>
      <c r="V19" s="59">
        <v>111</v>
      </c>
      <c r="W19" s="84">
        <f t="shared" si="1"/>
        <v>73</v>
      </c>
    </row>
    <row r="20" ht="13.5" customHeight="1" spans="2:23">
      <c r="B20" s="71">
        <v>14</v>
      </c>
      <c r="C20" s="71">
        <v>3051</v>
      </c>
      <c r="D20" s="73">
        <v>4035</v>
      </c>
      <c r="E20" s="73">
        <v>65</v>
      </c>
      <c r="F20" s="73">
        <v>107</v>
      </c>
      <c r="G20" s="74"/>
      <c r="H20" s="74"/>
      <c r="I20" s="74"/>
      <c r="J20" s="74"/>
      <c r="K20" s="75">
        <v>5903</v>
      </c>
      <c r="L20" s="75">
        <v>5910</v>
      </c>
      <c r="M20" s="75">
        <v>93</v>
      </c>
      <c r="N20" s="75">
        <v>29</v>
      </c>
      <c r="O20" s="73">
        <v>5404</v>
      </c>
      <c r="P20" s="73">
        <v>3022</v>
      </c>
      <c r="Q20" s="73">
        <v>93</v>
      </c>
      <c r="R20" s="73">
        <v>46</v>
      </c>
      <c r="S20" s="37">
        <f t="shared" si="2"/>
        <v>27325</v>
      </c>
      <c r="T20" s="37">
        <f t="shared" si="0"/>
        <v>251</v>
      </c>
      <c r="U20" s="37">
        <f t="shared" si="0"/>
        <v>182</v>
      </c>
      <c r="V20" s="59">
        <v>163</v>
      </c>
      <c r="W20" s="84">
        <f t="shared" si="1"/>
        <v>88</v>
      </c>
    </row>
    <row r="21" ht="13.5" customHeight="1" spans="2:23">
      <c r="B21" s="71">
        <v>15</v>
      </c>
      <c r="C21" s="74"/>
      <c r="D21" s="74"/>
      <c r="E21" s="74"/>
      <c r="F21" s="74"/>
      <c r="G21" s="75">
        <v>5448</v>
      </c>
      <c r="H21" s="75">
        <v>2952</v>
      </c>
      <c r="I21" s="75">
        <v>23</v>
      </c>
      <c r="J21" s="75">
        <v>81</v>
      </c>
      <c r="K21" s="73">
        <v>6604</v>
      </c>
      <c r="L21" s="73">
        <v>4730</v>
      </c>
      <c r="M21" s="73">
        <v>17</v>
      </c>
      <c r="N21" s="73">
        <v>105</v>
      </c>
      <c r="O21" s="73">
        <v>2176</v>
      </c>
      <c r="P21" s="73">
        <v>5304</v>
      </c>
      <c r="Q21" s="73">
        <v>36</v>
      </c>
      <c r="R21" s="73">
        <v>92</v>
      </c>
      <c r="S21" s="37">
        <f t="shared" si="2"/>
        <v>27214</v>
      </c>
      <c r="T21" s="37">
        <f t="shared" si="0"/>
        <v>76</v>
      </c>
      <c r="U21" s="37">
        <f t="shared" si="0"/>
        <v>278</v>
      </c>
      <c r="V21" s="59">
        <v>22</v>
      </c>
      <c r="W21" s="84">
        <f t="shared" si="1"/>
        <v>54</v>
      </c>
    </row>
    <row r="22" ht="13.5" customHeight="1" spans="2:23">
      <c r="B22" s="71">
        <v>16</v>
      </c>
      <c r="C22" s="74"/>
      <c r="D22" s="74"/>
      <c r="E22" s="74"/>
      <c r="F22" s="74"/>
      <c r="G22" s="73">
        <v>1371</v>
      </c>
      <c r="H22" s="73">
        <v>4105</v>
      </c>
      <c r="I22" s="73">
        <v>89</v>
      </c>
      <c r="J22" s="73">
        <v>100</v>
      </c>
      <c r="K22" s="75">
        <v>0</v>
      </c>
      <c r="L22" s="75">
        <v>0</v>
      </c>
      <c r="M22" s="75">
        <v>117</v>
      </c>
      <c r="N22" s="75">
        <v>93</v>
      </c>
      <c r="O22" s="73">
        <v>3004</v>
      </c>
      <c r="P22" s="73">
        <v>3471</v>
      </c>
      <c r="Q22" s="73">
        <v>66</v>
      </c>
      <c r="R22" s="73">
        <v>105</v>
      </c>
      <c r="S22" s="37">
        <f t="shared" si="2"/>
        <v>11951</v>
      </c>
      <c r="T22" s="37">
        <f t="shared" si="0"/>
        <v>272</v>
      </c>
      <c r="U22" s="37">
        <f t="shared" si="0"/>
        <v>298</v>
      </c>
      <c r="V22" s="59">
        <v>190</v>
      </c>
      <c r="W22" s="84">
        <f t="shared" si="1"/>
        <v>82</v>
      </c>
    </row>
    <row r="23" ht="13.5" customHeight="1" spans="2:23">
      <c r="B23" s="71">
        <v>17</v>
      </c>
      <c r="C23" s="71">
        <v>6688</v>
      </c>
      <c r="D23" s="75">
        <v>0</v>
      </c>
      <c r="E23" s="75">
        <v>58</v>
      </c>
      <c r="F23" s="75">
        <v>140</v>
      </c>
      <c r="G23" s="73">
        <v>5466</v>
      </c>
      <c r="H23" s="73">
        <v>0</v>
      </c>
      <c r="I23" s="73">
        <v>62</v>
      </c>
      <c r="J23" s="73">
        <v>102</v>
      </c>
      <c r="K23" s="75">
        <v>7001</v>
      </c>
      <c r="L23" s="75">
        <v>0</v>
      </c>
      <c r="M23" s="75">
        <v>33</v>
      </c>
      <c r="N23" s="75">
        <v>103</v>
      </c>
      <c r="O23" s="74"/>
      <c r="P23" s="74"/>
      <c r="Q23" s="74"/>
      <c r="R23" s="74"/>
      <c r="S23" s="37">
        <f t="shared" si="2"/>
        <v>19155</v>
      </c>
      <c r="T23" s="37">
        <f t="shared" si="0"/>
        <v>153</v>
      </c>
      <c r="U23" s="37">
        <f t="shared" si="0"/>
        <v>345</v>
      </c>
      <c r="V23" s="59">
        <v>115</v>
      </c>
      <c r="W23" s="84">
        <f t="shared" si="1"/>
        <v>38</v>
      </c>
    </row>
    <row r="24" ht="13.5" customHeight="1" spans="2:23">
      <c r="B24" s="71">
        <v>18</v>
      </c>
      <c r="C24" s="71">
        <v>5738</v>
      </c>
      <c r="D24" s="75">
        <v>0</v>
      </c>
      <c r="E24" s="75">
        <v>25</v>
      </c>
      <c r="F24" s="75">
        <v>160</v>
      </c>
      <c r="G24" s="73">
        <v>4311</v>
      </c>
      <c r="H24" s="73">
        <v>0</v>
      </c>
      <c r="I24" s="73">
        <v>95</v>
      </c>
      <c r="J24" s="73">
        <v>120</v>
      </c>
      <c r="K24" s="75">
        <v>5291</v>
      </c>
      <c r="L24" s="75">
        <v>3006</v>
      </c>
      <c r="M24" s="75">
        <v>43</v>
      </c>
      <c r="N24" s="75">
        <v>86</v>
      </c>
      <c r="O24" s="74"/>
      <c r="P24" s="74"/>
      <c r="Q24" s="74"/>
      <c r="R24" s="74"/>
      <c r="S24" s="37">
        <f t="shared" si="2"/>
        <v>18346</v>
      </c>
      <c r="T24" s="37">
        <f t="shared" si="0"/>
        <v>163</v>
      </c>
      <c r="U24" s="37">
        <f t="shared" si="0"/>
        <v>366</v>
      </c>
      <c r="V24" s="59">
        <v>93</v>
      </c>
      <c r="W24" s="84">
        <f t="shared" si="1"/>
        <v>70</v>
      </c>
    </row>
    <row r="25" ht="13.5" customHeight="1" spans="2:23">
      <c r="B25" s="71">
        <v>19</v>
      </c>
      <c r="C25" s="71">
        <v>0</v>
      </c>
      <c r="D25" s="73">
        <v>6004</v>
      </c>
      <c r="E25" s="73">
        <v>111</v>
      </c>
      <c r="F25" s="73">
        <v>143</v>
      </c>
      <c r="G25" s="73">
        <v>0</v>
      </c>
      <c r="H25" s="73">
        <v>6422</v>
      </c>
      <c r="I25" s="73">
        <v>57</v>
      </c>
      <c r="J25" s="73">
        <v>124</v>
      </c>
      <c r="K25" s="74"/>
      <c r="L25" s="74"/>
      <c r="M25" s="74"/>
      <c r="N25" s="74"/>
      <c r="O25" s="73">
        <v>0</v>
      </c>
      <c r="P25" s="73">
        <v>5267</v>
      </c>
      <c r="Q25" s="73">
        <v>39</v>
      </c>
      <c r="R25" s="73">
        <v>135</v>
      </c>
      <c r="S25" s="37">
        <f t="shared" si="2"/>
        <v>17693</v>
      </c>
      <c r="T25" s="37">
        <f t="shared" si="0"/>
        <v>207</v>
      </c>
      <c r="U25" s="37">
        <f t="shared" si="0"/>
        <v>402</v>
      </c>
      <c r="V25" s="59">
        <v>84</v>
      </c>
      <c r="W25" s="84">
        <f t="shared" si="1"/>
        <v>123</v>
      </c>
    </row>
    <row r="26" ht="13.5" customHeight="1" spans="2:23">
      <c r="B26" s="71">
        <v>20</v>
      </c>
      <c r="C26" s="71">
        <v>0</v>
      </c>
      <c r="D26" s="73">
        <v>2509</v>
      </c>
      <c r="E26" s="73">
        <v>56</v>
      </c>
      <c r="F26" s="73">
        <v>85</v>
      </c>
      <c r="G26" s="73">
        <v>0</v>
      </c>
      <c r="H26" s="73">
        <v>6006</v>
      </c>
      <c r="I26" s="73">
        <v>55</v>
      </c>
      <c r="J26" s="73">
        <v>85</v>
      </c>
      <c r="K26" s="74"/>
      <c r="L26" s="74"/>
      <c r="M26" s="74"/>
      <c r="N26" s="74"/>
      <c r="O26" s="73">
        <v>0</v>
      </c>
      <c r="P26" s="73">
        <v>6204</v>
      </c>
      <c r="Q26" s="73">
        <v>65</v>
      </c>
      <c r="R26" s="73">
        <v>113</v>
      </c>
      <c r="S26" s="37">
        <f t="shared" si="2"/>
        <v>14719</v>
      </c>
      <c r="T26" s="37">
        <f t="shared" si="0"/>
        <v>176</v>
      </c>
      <c r="U26" s="37">
        <f t="shared" si="0"/>
        <v>283</v>
      </c>
      <c r="V26" s="59">
        <v>72</v>
      </c>
      <c r="W26" s="84">
        <f t="shared" si="1"/>
        <v>104</v>
      </c>
    </row>
    <row r="27" ht="13.5" customHeight="1" spans="2:23">
      <c r="B27" s="71">
        <v>21</v>
      </c>
      <c r="C27" s="71">
        <v>5003</v>
      </c>
      <c r="D27" s="73">
        <v>4208</v>
      </c>
      <c r="E27" s="73">
        <v>104</v>
      </c>
      <c r="F27" s="73">
        <v>116</v>
      </c>
      <c r="G27" s="74"/>
      <c r="H27" s="74"/>
      <c r="I27" s="74"/>
      <c r="J27" s="74"/>
      <c r="K27" s="73">
        <v>4664</v>
      </c>
      <c r="L27" s="73">
        <v>6603</v>
      </c>
      <c r="M27" s="73">
        <v>72</v>
      </c>
      <c r="N27" s="73">
        <v>80</v>
      </c>
      <c r="O27" s="73">
        <v>0</v>
      </c>
      <c r="P27" s="73">
        <v>5610</v>
      </c>
      <c r="Q27" s="73">
        <v>76</v>
      </c>
      <c r="R27" s="73">
        <v>87</v>
      </c>
      <c r="S27" s="37">
        <f t="shared" si="2"/>
        <v>26088</v>
      </c>
      <c r="T27" s="37">
        <f t="shared" si="0"/>
        <v>252</v>
      </c>
      <c r="U27" s="37">
        <f t="shared" si="0"/>
        <v>283</v>
      </c>
      <c r="V27" s="59">
        <v>114</v>
      </c>
      <c r="W27" s="84">
        <f t="shared" si="1"/>
        <v>138</v>
      </c>
    </row>
    <row r="28" ht="13.5" customHeight="1" spans="2:23">
      <c r="B28" s="71">
        <v>22</v>
      </c>
      <c r="C28" s="71">
        <v>3804</v>
      </c>
      <c r="D28" s="73">
        <v>4982</v>
      </c>
      <c r="E28" s="73">
        <v>102</v>
      </c>
      <c r="F28" s="73">
        <v>136</v>
      </c>
      <c r="G28" s="74"/>
      <c r="H28" s="74"/>
      <c r="I28" s="74"/>
      <c r="J28" s="74"/>
      <c r="K28" s="75">
        <v>6000</v>
      </c>
      <c r="L28" s="75">
        <v>4305</v>
      </c>
      <c r="M28" s="75">
        <v>83</v>
      </c>
      <c r="N28" s="75">
        <v>71</v>
      </c>
      <c r="O28" s="73">
        <v>5157</v>
      </c>
      <c r="P28" s="73">
        <v>4065</v>
      </c>
      <c r="Q28" s="73">
        <v>63</v>
      </c>
      <c r="R28" s="73">
        <v>78</v>
      </c>
      <c r="S28" s="37">
        <f t="shared" si="2"/>
        <v>28313</v>
      </c>
      <c r="T28" s="37">
        <f t="shared" si="0"/>
        <v>248</v>
      </c>
      <c r="U28" s="37">
        <f t="shared" si="0"/>
        <v>285</v>
      </c>
      <c r="V28" s="59">
        <v>110</v>
      </c>
      <c r="W28" s="84">
        <f t="shared" si="1"/>
        <v>138</v>
      </c>
    </row>
    <row r="29" ht="13.5" customHeight="1" spans="2:23">
      <c r="B29" s="71">
        <v>23</v>
      </c>
      <c r="C29" s="74"/>
      <c r="D29" s="74"/>
      <c r="E29" s="74"/>
      <c r="F29" s="74"/>
      <c r="G29" s="75">
        <v>6704</v>
      </c>
      <c r="H29" s="75">
        <v>6258</v>
      </c>
      <c r="I29" s="75">
        <v>99</v>
      </c>
      <c r="J29" s="75">
        <v>72</v>
      </c>
      <c r="K29" s="73">
        <v>4053</v>
      </c>
      <c r="L29" s="73">
        <v>5841</v>
      </c>
      <c r="M29" s="73">
        <v>104</v>
      </c>
      <c r="N29" s="73">
        <v>72</v>
      </c>
      <c r="O29" s="73">
        <v>4344</v>
      </c>
      <c r="P29" s="73">
        <v>6354</v>
      </c>
      <c r="Q29" s="73">
        <v>78</v>
      </c>
      <c r="R29" s="73">
        <v>92</v>
      </c>
      <c r="S29" s="37">
        <f t="shared" si="2"/>
        <v>33554</v>
      </c>
      <c r="T29" s="37">
        <f t="shared" si="0"/>
        <v>281</v>
      </c>
      <c r="U29" s="37">
        <f t="shared" si="0"/>
        <v>236</v>
      </c>
      <c r="V29" s="59">
        <v>120</v>
      </c>
      <c r="W29" s="84">
        <f t="shared" si="1"/>
        <v>161</v>
      </c>
    </row>
    <row r="30" ht="13.5" customHeight="1" spans="2:23">
      <c r="B30" s="71">
        <v>24</v>
      </c>
      <c r="C30" s="74"/>
      <c r="D30" s="74"/>
      <c r="E30" s="74"/>
      <c r="F30" s="74"/>
      <c r="G30" s="73">
        <v>6006</v>
      </c>
      <c r="H30" s="73">
        <v>4584</v>
      </c>
      <c r="I30" s="73">
        <v>72</v>
      </c>
      <c r="J30" s="73">
        <v>126</v>
      </c>
      <c r="K30" s="75">
        <v>6065</v>
      </c>
      <c r="L30" s="75">
        <v>4964</v>
      </c>
      <c r="M30" s="75">
        <v>87</v>
      </c>
      <c r="N30" s="75">
        <v>111</v>
      </c>
      <c r="O30" s="73">
        <v>5505</v>
      </c>
      <c r="P30" s="73">
        <v>5691</v>
      </c>
      <c r="Q30" s="73">
        <v>80</v>
      </c>
      <c r="R30" s="73">
        <v>107</v>
      </c>
      <c r="S30" s="37">
        <f t="shared" si="2"/>
        <v>32815</v>
      </c>
      <c r="T30" s="37">
        <f t="shared" si="0"/>
        <v>239</v>
      </c>
      <c r="U30" s="37">
        <f t="shared" si="0"/>
        <v>344</v>
      </c>
      <c r="V30" s="59">
        <v>92</v>
      </c>
      <c r="W30" s="84">
        <f t="shared" si="1"/>
        <v>147</v>
      </c>
    </row>
    <row r="31" ht="13.5" customHeight="1" spans="2:23">
      <c r="B31" s="71">
        <v>25</v>
      </c>
      <c r="C31" s="71">
        <v>5624</v>
      </c>
      <c r="D31" s="75">
        <v>4719</v>
      </c>
      <c r="E31" s="75">
        <v>84</v>
      </c>
      <c r="F31" s="75">
        <v>123</v>
      </c>
      <c r="G31" s="73">
        <v>4055</v>
      </c>
      <c r="H31" s="73">
        <v>6060</v>
      </c>
      <c r="I31" s="73">
        <v>84</v>
      </c>
      <c r="J31" s="73">
        <v>95</v>
      </c>
      <c r="K31" s="75">
        <v>4772</v>
      </c>
      <c r="L31" s="75">
        <v>5661</v>
      </c>
      <c r="M31" s="75">
        <v>91</v>
      </c>
      <c r="N31" s="75">
        <v>108</v>
      </c>
      <c r="O31" s="74"/>
      <c r="P31" s="74"/>
      <c r="Q31" s="74"/>
      <c r="R31" s="74"/>
      <c r="S31" s="37">
        <f t="shared" si="2"/>
        <v>30891</v>
      </c>
      <c r="T31" s="37">
        <f t="shared" si="0"/>
        <v>259</v>
      </c>
      <c r="U31" s="37">
        <f t="shared" si="0"/>
        <v>326</v>
      </c>
      <c r="V31" s="59">
        <v>105</v>
      </c>
      <c r="W31" s="84">
        <f t="shared" si="1"/>
        <v>154</v>
      </c>
    </row>
    <row r="32" ht="13.5" customHeight="1" spans="2:23">
      <c r="B32" s="71">
        <v>26</v>
      </c>
      <c r="C32" s="71">
        <v>4804</v>
      </c>
      <c r="D32" s="75">
        <v>4694</v>
      </c>
      <c r="E32" s="75">
        <v>82</v>
      </c>
      <c r="F32" s="75">
        <v>123</v>
      </c>
      <c r="G32" s="73">
        <v>3256</v>
      </c>
      <c r="H32" s="73">
        <v>3891</v>
      </c>
      <c r="I32" s="73">
        <v>50</v>
      </c>
      <c r="J32" s="73">
        <v>117</v>
      </c>
      <c r="K32" s="75">
        <v>4403</v>
      </c>
      <c r="L32" s="75">
        <v>2779</v>
      </c>
      <c r="M32" s="75">
        <v>67</v>
      </c>
      <c r="N32" s="75">
        <v>128</v>
      </c>
      <c r="O32" s="74"/>
      <c r="P32" s="74"/>
      <c r="Q32" s="74"/>
      <c r="R32" s="74"/>
      <c r="S32" s="37">
        <f t="shared" si="2"/>
        <v>23827</v>
      </c>
      <c r="T32" s="37">
        <f t="shared" si="0"/>
        <v>199</v>
      </c>
      <c r="U32" s="37">
        <f t="shared" si="0"/>
        <v>368</v>
      </c>
      <c r="V32" s="59">
        <v>141</v>
      </c>
      <c r="W32" s="84">
        <f t="shared" si="1"/>
        <v>58</v>
      </c>
    </row>
    <row r="33" ht="13.5" customHeight="1" spans="2:23">
      <c r="B33" s="71">
        <v>27</v>
      </c>
      <c r="C33" s="71">
        <v>4151</v>
      </c>
      <c r="D33" s="73">
        <v>354</v>
      </c>
      <c r="E33" s="73">
        <v>56</v>
      </c>
      <c r="F33" s="73">
        <v>114</v>
      </c>
      <c r="G33" s="73">
        <v>4503</v>
      </c>
      <c r="H33" s="73">
        <v>0</v>
      </c>
      <c r="I33" s="73">
        <v>76</v>
      </c>
      <c r="J33" s="73">
        <v>107</v>
      </c>
      <c r="K33" s="74"/>
      <c r="L33" s="74"/>
      <c r="M33" s="74"/>
      <c r="N33" s="74"/>
      <c r="O33" s="73">
        <v>4207</v>
      </c>
      <c r="P33" s="73">
        <v>5549</v>
      </c>
      <c r="Q33" s="73">
        <v>26</v>
      </c>
      <c r="R33" s="73">
        <v>103</v>
      </c>
      <c r="S33" s="37">
        <f t="shared" si="2"/>
        <v>18764</v>
      </c>
      <c r="T33" s="37">
        <f t="shared" si="0"/>
        <v>158</v>
      </c>
      <c r="U33" s="37">
        <f t="shared" si="0"/>
        <v>324</v>
      </c>
      <c r="V33" s="59">
        <v>90</v>
      </c>
      <c r="W33" s="84">
        <f t="shared" si="1"/>
        <v>68</v>
      </c>
    </row>
    <row r="34" ht="13.5" customHeight="1" spans="2:23">
      <c r="B34" s="71">
        <v>28</v>
      </c>
      <c r="C34" s="71">
        <v>4536</v>
      </c>
      <c r="D34" s="73">
        <v>0</v>
      </c>
      <c r="E34" s="73">
        <v>59</v>
      </c>
      <c r="F34" s="73">
        <v>84</v>
      </c>
      <c r="G34" s="73">
        <v>0</v>
      </c>
      <c r="H34" s="73">
        <v>227</v>
      </c>
      <c r="I34" s="73">
        <v>53</v>
      </c>
      <c r="J34" s="73">
        <v>124</v>
      </c>
      <c r="K34" s="74"/>
      <c r="L34" s="74"/>
      <c r="M34" s="74"/>
      <c r="N34" s="74"/>
      <c r="O34" s="73">
        <v>6202</v>
      </c>
      <c r="P34" s="73">
        <v>351</v>
      </c>
      <c r="Q34" s="73">
        <v>112</v>
      </c>
      <c r="R34" s="73">
        <v>135</v>
      </c>
      <c r="S34" s="37">
        <f t="shared" si="2"/>
        <v>11316</v>
      </c>
      <c r="T34" s="37">
        <f t="shared" si="0"/>
        <v>224</v>
      </c>
      <c r="U34" s="37">
        <f t="shared" si="0"/>
        <v>343</v>
      </c>
      <c r="V34" s="59">
        <v>151</v>
      </c>
      <c r="W34" s="84">
        <f t="shared" si="1"/>
        <v>73</v>
      </c>
    </row>
    <row r="35" ht="13.5" customHeight="1" spans="2:23">
      <c r="B35" s="71">
        <v>29</v>
      </c>
      <c r="C35" s="71">
        <v>0</v>
      </c>
      <c r="D35" s="73">
        <v>151</v>
      </c>
      <c r="E35" s="73">
        <v>93</v>
      </c>
      <c r="F35" s="73">
        <v>129</v>
      </c>
      <c r="G35" s="74"/>
      <c r="H35" s="74"/>
      <c r="I35" s="74"/>
      <c r="J35" s="74"/>
      <c r="K35" s="73">
        <v>0</v>
      </c>
      <c r="L35" s="73">
        <v>173</v>
      </c>
      <c r="M35" s="73">
        <v>51</v>
      </c>
      <c r="N35" s="73">
        <v>111</v>
      </c>
      <c r="O35" s="73">
        <v>0</v>
      </c>
      <c r="P35" s="73">
        <v>0</v>
      </c>
      <c r="Q35" s="73">
        <v>65</v>
      </c>
      <c r="R35" s="73">
        <v>87</v>
      </c>
      <c r="S35" s="37">
        <f t="shared" si="2"/>
        <v>324</v>
      </c>
      <c r="T35" s="37">
        <f t="shared" si="0"/>
        <v>209</v>
      </c>
      <c r="U35" s="37">
        <f t="shared" si="0"/>
        <v>327</v>
      </c>
      <c r="V35" s="59">
        <v>113</v>
      </c>
      <c r="W35" s="84">
        <f t="shared" si="1"/>
        <v>96</v>
      </c>
    </row>
    <row r="36" ht="13.5" customHeight="1" spans="2:23">
      <c r="B36" s="71">
        <v>30</v>
      </c>
      <c r="C36" s="71">
        <v>5301</v>
      </c>
      <c r="D36" s="73">
        <v>0</v>
      </c>
      <c r="E36" s="73">
        <v>67</v>
      </c>
      <c r="F36" s="73">
        <v>131</v>
      </c>
      <c r="G36" s="74"/>
      <c r="H36" s="74"/>
      <c r="I36" s="74"/>
      <c r="J36" s="74"/>
      <c r="K36" s="75">
        <v>6666</v>
      </c>
      <c r="L36" s="75">
        <v>0</v>
      </c>
      <c r="M36" s="75">
        <v>70</v>
      </c>
      <c r="N36" s="75">
        <v>97</v>
      </c>
      <c r="O36" s="73">
        <v>0</v>
      </c>
      <c r="P36" s="73">
        <v>0</v>
      </c>
      <c r="Q36" s="73">
        <v>65</v>
      </c>
      <c r="R36" s="73">
        <v>57</v>
      </c>
      <c r="S36" s="37">
        <f t="shared" si="2"/>
        <v>11967</v>
      </c>
      <c r="T36" s="37">
        <f t="shared" si="0"/>
        <v>202</v>
      </c>
      <c r="U36" s="37">
        <f t="shared" si="0"/>
        <v>285</v>
      </c>
      <c r="V36" s="59">
        <v>71</v>
      </c>
      <c r="W36" s="84">
        <f t="shared" si="1"/>
        <v>131</v>
      </c>
    </row>
    <row r="37" ht="13.5" customHeight="1" spans="2:23">
      <c r="B37" s="71">
        <v>31</v>
      </c>
      <c r="C37" s="74"/>
      <c r="D37" s="74"/>
      <c r="E37" s="74"/>
      <c r="F37" s="74"/>
      <c r="G37" s="75">
        <v>6647</v>
      </c>
      <c r="H37" s="75">
        <v>5504</v>
      </c>
      <c r="I37" s="75">
        <v>35</v>
      </c>
      <c r="J37" s="75">
        <v>76</v>
      </c>
      <c r="K37" s="73">
        <v>6008</v>
      </c>
      <c r="L37" s="73">
        <v>6415</v>
      </c>
      <c r="M37" s="73">
        <v>86</v>
      </c>
      <c r="N37" s="73">
        <v>86</v>
      </c>
      <c r="O37" s="73">
        <v>5106</v>
      </c>
      <c r="P37" s="73">
        <v>6169</v>
      </c>
      <c r="Q37" s="73">
        <v>74</v>
      </c>
      <c r="R37" s="73">
        <v>148</v>
      </c>
      <c r="S37" s="37">
        <f t="shared" si="2"/>
        <v>35849</v>
      </c>
      <c r="T37" s="37">
        <f t="shared" si="0"/>
        <v>195</v>
      </c>
      <c r="U37" s="37">
        <f t="shared" si="0"/>
        <v>310</v>
      </c>
      <c r="V37" s="59">
        <v>99</v>
      </c>
      <c r="W37" s="84">
        <f t="shared" si="1"/>
        <v>96</v>
      </c>
    </row>
    <row r="38" ht="13.5" customHeight="1" spans="2:23">
      <c r="B38" s="53" t="s">
        <v>17</v>
      </c>
      <c r="C38" s="35">
        <f t="shared" ref="C38:R38" si="3">SUM(C7:C37)</f>
        <v>85092</v>
      </c>
      <c r="D38" s="35">
        <f t="shared" si="3"/>
        <v>73386</v>
      </c>
      <c r="E38" s="35">
        <f t="shared" si="3"/>
        <v>1722</v>
      </c>
      <c r="F38" s="35">
        <f t="shared" si="3"/>
        <v>2499</v>
      </c>
      <c r="G38" s="35">
        <f t="shared" si="3"/>
        <v>89337</v>
      </c>
      <c r="H38" s="35">
        <f t="shared" si="3"/>
        <v>98215</v>
      </c>
      <c r="I38" s="35">
        <f t="shared" si="3"/>
        <v>1613</v>
      </c>
      <c r="J38" s="35">
        <f t="shared" si="3"/>
        <v>2294</v>
      </c>
      <c r="K38" s="35">
        <f t="shared" si="3"/>
        <v>103925</v>
      </c>
      <c r="L38" s="35">
        <f t="shared" si="3"/>
        <v>82001</v>
      </c>
      <c r="M38" s="35">
        <f t="shared" si="3"/>
        <v>1647</v>
      </c>
      <c r="N38" s="35">
        <f t="shared" si="3"/>
        <v>2018</v>
      </c>
      <c r="O38" s="35">
        <f t="shared" si="3"/>
        <v>76774</v>
      </c>
      <c r="P38" s="35">
        <f t="shared" si="3"/>
        <v>93953</v>
      </c>
      <c r="Q38" s="35">
        <f t="shared" si="3"/>
        <v>1293</v>
      </c>
      <c r="R38" s="35">
        <f t="shared" si="3"/>
        <v>2068</v>
      </c>
      <c r="S38" s="37">
        <f t="shared" si="2"/>
        <v>702683</v>
      </c>
      <c r="T38" s="37">
        <f t="shared" si="0"/>
        <v>6275</v>
      </c>
      <c r="U38" s="37">
        <f t="shared" si="0"/>
        <v>8879</v>
      </c>
      <c r="V38" s="84">
        <f>SUM(V7:V37)</f>
        <v>3137</v>
      </c>
      <c r="W38" s="86">
        <f t="shared" si="1"/>
        <v>3138</v>
      </c>
    </row>
    <row r="39" ht="18" customHeight="1" spans="2:23">
      <c r="B39" s="60" t="s">
        <v>18</v>
      </c>
      <c r="C39" s="38">
        <f>C38/24</f>
        <v>3545.5</v>
      </c>
      <c r="D39" s="38">
        <f>D38/24</f>
        <v>3057.75</v>
      </c>
      <c r="E39" s="38">
        <f>E38/24</f>
        <v>71.75</v>
      </c>
      <c r="F39" s="38">
        <f>F38/24</f>
        <v>104.125</v>
      </c>
      <c r="G39" s="38">
        <f>G38/23</f>
        <v>3884.21739130435</v>
      </c>
      <c r="H39" s="38">
        <f t="shared" ref="H39:R39" si="4">H38/23</f>
        <v>4270.21739130435</v>
      </c>
      <c r="I39" s="38">
        <f t="shared" si="4"/>
        <v>70.1304347826087</v>
      </c>
      <c r="J39" s="38">
        <f t="shared" si="4"/>
        <v>99.7391304347826</v>
      </c>
      <c r="K39" s="38">
        <f t="shared" si="4"/>
        <v>4518.47826086957</v>
      </c>
      <c r="L39" s="38">
        <f t="shared" si="4"/>
        <v>3565.26086956522</v>
      </c>
      <c r="M39" s="38">
        <f t="shared" si="4"/>
        <v>71.6086956521739</v>
      </c>
      <c r="N39" s="38">
        <f t="shared" si="4"/>
        <v>87.7391304347826</v>
      </c>
      <c r="O39" s="38">
        <f t="shared" si="4"/>
        <v>3338</v>
      </c>
      <c r="P39" s="38">
        <f t="shared" si="4"/>
        <v>4084.91304347826</v>
      </c>
      <c r="Q39" s="38">
        <f t="shared" si="4"/>
        <v>56.2173913043478</v>
      </c>
      <c r="R39" s="38">
        <f t="shared" si="4"/>
        <v>89.9130434782609</v>
      </c>
      <c r="S39" s="38">
        <f>S38/31</f>
        <v>22667.1935483871</v>
      </c>
      <c r="T39" s="38">
        <f>T38/31</f>
        <v>202.41935483871</v>
      </c>
      <c r="U39" s="38">
        <f>U38/31</f>
        <v>286.41935483871</v>
      </c>
      <c r="V39" s="38">
        <f>V38/31</f>
        <v>101.193548387097</v>
      </c>
      <c r="W39" s="38">
        <f>W38/31</f>
        <v>101.225806451613</v>
      </c>
    </row>
    <row r="41" spans="3:18">
      <c r="C41" s="71">
        <v>4207</v>
      </c>
      <c r="D41" s="73">
        <v>5549</v>
      </c>
      <c r="E41" s="73">
        <v>26</v>
      </c>
      <c r="F41" s="73">
        <v>103</v>
      </c>
      <c r="G41" s="73">
        <v>4151</v>
      </c>
      <c r="H41" s="73">
        <v>354</v>
      </c>
      <c r="I41" s="73">
        <v>56</v>
      </c>
      <c r="J41" s="73">
        <v>114</v>
      </c>
      <c r="K41" s="74"/>
      <c r="L41" s="74"/>
      <c r="M41" s="74"/>
      <c r="N41" s="74"/>
      <c r="O41" s="73">
        <v>4503</v>
      </c>
      <c r="P41" s="73">
        <v>0</v>
      </c>
      <c r="Q41" s="73">
        <v>76</v>
      </c>
      <c r="R41" s="73">
        <v>107</v>
      </c>
    </row>
  </sheetData>
  <mergeCells count="23">
    <mergeCell ref="B2:R2"/>
    <mergeCell ref="B3:R3"/>
    <mergeCell ref="C4:F4"/>
    <mergeCell ref="G4:J4"/>
    <mergeCell ref="K4:N4"/>
    <mergeCell ref="O4:R4"/>
    <mergeCell ref="S4:U4"/>
    <mergeCell ref="C5:D5"/>
    <mergeCell ref="G5:H5"/>
    <mergeCell ref="K5:L5"/>
    <mergeCell ref="O5:P5"/>
    <mergeCell ref="B4:B6"/>
    <mergeCell ref="E5:E6"/>
    <mergeCell ref="F5:F6"/>
    <mergeCell ref="I5:I6"/>
    <mergeCell ref="J5:J6"/>
    <mergeCell ref="M5:M6"/>
    <mergeCell ref="N5:N6"/>
    <mergeCell ref="Q5:Q6"/>
    <mergeCell ref="R5:R6"/>
    <mergeCell ref="S5:S6"/>
    <mergeCell ref="T5:T6"/>
    <mergeCell ref="U5:U6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39"/>
  <sheetViews>
    <sheetView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18" width="5.625" style="59" customWidth="1"/>
    <col min="19" max="19" width="6.5" style="59" customWidth="1"/>
    <col min="20" max="23" width="5.625" style="59" customWidth="1"/>
    <col min="24" max="32" width="9" style="59" customWidth="1"/>
    <col min="33" max="16384" width="8.75" style="59"/>
  </cols>
  <sheetData>
    <row r="2" ht="22.5" customHeight="1" spans="2:18">
      <c r="B2" s="61" t="s">
        <v>53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ht="15.75" customHeight="1" spans="2:18">
      <c r="B3" s="62">
        <v>42675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ht="15" customHeight="1" spans="2:21">
      <c r="B4" s="63" t="s">
        <v>4</v>
      </c>
      <c r="C4" s="64" t="s">
        <v>5</v>
      </c>
      <c r="D4" s="65"/>
      <c r="E4" s="65"/>
      <c r="F4" s="66"/>
      <c r="G4" s="67" t="s">
        <v>6</v>
      </c>
      <c r="H4" s="68"/>
      <c r="I4" s="68"/>
      <c r="J4" s="70"/>
      <c r="K4" s="67" t="s">
        <v>7</v>
      </c>
      <c r="L4" s="68"/>
      <c r="M4" s="68"/>
      <c r="N4" s="70"/>
      <c r="O4" s="67" t="s">
        <v>8</v>
      </c>
      <c r="P4" s="68"/>
      <c r="Q4" s="68"/>
      <c r="R4" s="70"/>
      <c r="S4" s="76" t="s">
        <v>9</v>
      </c>
      <c r="T4" s="77"/>
      <c r="U4" s="78"/>
    </row>
    <row r="5" ht="15" customHeight="1" spans="2:23">
      <c r="B5" s="69"/>
      <c r="C5" s="67" t="s">
        <v>10</v>
      </c>
      <c r="D5" s="70"/>
      <c r="E5" s="63" t="s">
        <v>66</v>
      </c>
      <c r="F5" s="63" t="s">
        <v>67</v>
      </c>
      <c r="G5" s="67" t="s">
        <v>10</v>
      </c>
      <c r="H5" s="70"/>
      <c r="I5" s="63" t="s">
        <v>66</v>
      </c>
      <c r="J5" s="63" t="s">
        <v>67</v>
      </c>
      <c r="K5" s="67" t="s">
        <v>10</v>
      </c>
      <c r="L5" s="70"/>
      <c r="M5" s="63" t="s">
        <v>66</v>
      </c>
      <c r="N5" s="63" t="s">
        <v>67</v>
      </c>
      <c r="O5" s="67" t="s">
        <v>10</v>
      </c>
      <c r="P5" s="70"/>
      <c r="Q5" s="63" t="s">
        <v>66</v>
      </c>
      <c r="R5" s="63" t="s">
        <v>67</v>
      </c>
      <c r="S5" s="79" t="s">
        <v>10</v>
      </c>
      <c r="T5" s="79" t="s">
        <v>66</v>
      </c>
      <c r="U5" s="79" t="s">
        <v>67</v>
      </c>
      <c r="V5" s="80" t="s">
        <v>68</v>
      </c>
      <c r="W5" s="80" t="s">
        <v>69</v>
      </c>
    </row>
    <row r="6" ht="15" customHeight="1" spans="2:23">
      <c r="B6" s="71"/>
      <c r="C6" s="53" t="s">
        <v>15</v>
      </c>
      <c r="D6" s="72" t="s">
        <v>16</v>
      </c>
      <c r="E6" s="71"/>
      <c r="F6" s="71"/>
      <c r="G6" s="53" t="s">
        <v>15</v>
      </c>
      <c r="H6" s="72" t="s">
        <v>16</v>
      </c>
      <c r="I6" s="71"/>
      <c r="J6" s="71"/>
      <c r="K6" s="53" t="s">
        <v>15</v>
      </c>
      <c r="L6" s="72" t="s">
        <v>16</v>
      </c>
      <c r="M6" s="71"/>
      <c r="N6" s="71"/>
      <c r="O6" s="53" t="s">
        <v>15</v>
      </c>
      <c r="P6" s="72" t="s">
        <v>16</v>
      </c>
      <c r="Q6" s="71"/>
      <c r="R6" s="71"/>
      <c r="S6" s="81"/>
      <c r="T6" s="81"/>
      <c r="U6" s="81"/>
      <c r="V6" s="82"/>
      <c r="W6" s="82"/>
    </row>
    <row r="7" ht="13.5" customHeight="1" spans="2:23">
      <c r="B7" s="71">
        <v>1</v>
      </c>
      <c r="C7" s="71">
        <v>5905</v>
      </c>
      <c r="D7" s="73">
        <v>5626</v>
      </c>
      <c r="E7" s="73">
        <v>52</v>
      </c>
      <c r="F7" s="73">
        <v>42</v>
      </c>
      <c r="G7" s="73">
        <v>5808</v>
      </c>
      <c r="H7" s="73">
        <v>5912</v>
      </c>
      <c r="I7" s="73">
        <v>116</v>
      </c>
      <c r="J7" s="73">
        <v>117</v>
      </c>
      <c r="K7" s="74"/>
      <c r="L7" s="74"/>
      <c r="M7" s="74"/>
      <c r="N7" s="74"/>
      <c r="O7" s="73">
        <v>6416</v>
      </c>
      <c r="P7" s="73">
        <v>5623</v>
      </c>
      <c r="Q7" s="73">
        <v>92</v>
      </c>
      <c r="R7" s="73">
        <v>75</v>
      </c>
      <c r="S7" s="37">
        <f>C7+D7+G7+H7+K7+L7+O7+P7</f>
        <v>35290</v>
      </c>
      <c r="T7" s="37">
        <f t="shared" ref="T7:T38" si="0">E7+I7+M7+Q7</f>
        <v>260</v>
      </c>
      <c r="U7" s="37">
        <f t="shared" ref="U7:U38" si="1">F7+J7+N7+R7</f>
        <v>234</v>
      </c>
      <c r="V7" s="83">
        <v>129</v>
      </c>
      <c r="W7" s="84">
        <f t="shared" ref="W7:W38" si="2">T7-V7</f>
        <v>131</v>
      </c>
    </row>
    <row r="8" ht="13.5" customHeight="1" spans="2:23">
      <c r="B8" s="71">
        <v>2</v>
      </c>
      <c r="C8" s="71">
        <v>0</v>
      </c>
      <c r="D8" s="73">
        <v>5607</v>
      </c>
      <c r="E8" s="73">
        <v>110</v>
      </c>
      <c r="F8" s="73">
        <v>55</v>
      </c>
      <c r="G8" s="73">
        <v>0</v>
      </c>
      <c r="H8" s="73">
        <v>5716</v>
      </c>
      <c r="I8" s="73">
        <v>118</v>
      </c>
      <c r="J8" s="73">
        <v>117</v>
      </c>
      <c r="K8" s="74"/>
      <c r="L8" s="74"/>
      <c r="M8" s="74"/>
      <c r="N8" s="74"/>
      <c r="O8" s="73">
        <v>5829</v>
      </c>
      <c r="P8" s="73">
        <v>5036</v>
      </c>
      <c r="Q8" s="73">
        <v>131</v>
      </c>
      <c r="R8" s="73">
        <v>45</v>
      </c>
      <c r="S8" s="37">
        <f t="shared" ref="S8:S38" si="3">C8+D8+G8+H8+K8+L8+O8+P8</f>
        <v>22188</v>
      </c>
      <c r="T8" s="37">
        <f t="shared" si="0"/>
        <v>359</v>
      </c>
      <c r="U8" s="37">
        <f t="shared" si="1"/>
        <v>217</v>
      </c>
      <c r="V8" s="59">
        <v>192</v>
      </c>
      <c r="W8" s="84">
        <f t="shared" si="2"/>
        <v>167</v>
      </c>
    </row>
    <row r="9" ht="13.5" customHeight="1" spans="2:23">
      <c r="B9" s="71">
        <v>3</v>
      </c>
      <c r="C9" s="71">
        <v>2700</v>
      </c>
      <c r="D9" s="73">
        <v>5607</v>
      </c>
      <c r="E9" s="73">
        <v>89</v>
      </c>
      <c r="F9" s="73">
        <v>114</v>
      </c>
      <c r="G9" s="74"/>
      <c r="H9" s="74"/>
      <c r="I9" s="74"/>
      <c r="J9" s="74"/>
      <c r="K9" s="73">
        <v>0</v>
      </c>
      <c r="L9" s="73">
        <v>5904</v>
      </c>
      <c r="M9" s="73">
        <v>115</v>
      </c>
      <c r="N9" s="73">
        <v>93</v>
      </c>
      <c r="O9" s="73">
        <v>0</v>
      </c>
      <c r="P9" s="73">
        <v>5761</v>
      </c>
      <c r="Q9" s="73">
        <v>49</v>
      </c>
      <c r="R9" s="73">
        <v>71</v>
      </c>
      <c r="S9" s="37">
        <f t="shared" si="3"/>
        <v>19972</v>
      </c>
      <c r="T9" s="37">
        <f t="shared" si="0"/>
        <v>253</v>
      </c>
      <c r="U9" s="37">
        <f t="shared" si="1"/>
        <v>278</v>
      </c>
      <c r="V9" s="59">
        <v>179</v>
      </c>
      <c r="W9" s="84">
        <f t="shared" si="2"/>
        <v>74</v>
      </c>
    </row>
    <row r="10" ht="13.5" customHeight="1" spans="2:23">
      <c r="B10" s="71">
        <v>4</v>
      </c>
      <c r="C10" s="71">
        <v>0</v>
      </c>
      <c r="D10" s="73">
        <v>0</v>
      </c>
      <c r="E10" s="73">
        <v>82</v>
      </c>
      <c r="F10" s="73">
        <v>134</v>
      </c>
      <c r="G10" s="74"/>
      <c r="H10" s="74"/>
      <c r="I10" s="74"/>
      <c r="J10" s="74"/>
      <c r="K10" s="75">
        <v>6311</v>
      </c>
      <c r="L10" s="75">
        <v>5505</v>
      </c>
      <c r="M10" s="75">
        <v>83</v>
      </c>
      <c r="N10" s="75">
        <v>64</v>
      </c>
      <c r="O10" s="73">
        <v>5910</v>
      </c>
      <c r="P10" s="73">
        <v>0</v>
      </c>
      <c r="Q10" s="73">
        <v>105</v>
      </c>
      <c r="R10" s="73">
        <v>68</v>
      </c>
      <c r="S10" s="37">
        <f t="shared" si="3"/>
        <v>17726</v>
      </c>
      <c r="T10" s="37">
        <f t="shared" si="0"/>
        <v>270</v>
      </c>
      <c r="U10" s="37">
        <f t="shared" si="1"/>
        <v>266</v>
      </c>
      <c r="V10" s="59">
        <v>89</v>
      </c>
      <c r="W10" s="84">
        <f t="shared" si="2"/>
        <v>181</v>
      </c>
    </row>
    <row r="11" ht="13.5" customHeight="1" spans="2:23">
      <c r="B11" s="71">
        <v>5</v>
      </c>
      <c r="C11" s="74"/>
      <c r="D11" s="74"/>
      <c r="E11" s="74"/>
      <c r="F11" s="74"/>
      <c r="G11" s="75">
        <v>0</v>
      </c>
      <c r="H11" s="75">
        <v>5975</v>
      </c>
      <c r="I11" s="75">
        <v>70</v>
      </c>
      <c r="J11" s="75">
        <v>54</v>
      </c>
      <c r="K11" s="73">
        <v>0</v>
      </c>
      <c r="L11" s="73">
        <v>0</v>
      </c>
      <c r="M11" s="73">
        <v>102</v>
      </c>
      <c r="N11" s="73">
        <v>42</v>
      </c>
      <c r="O11" s="73">
        <v>0</v>
      </c>
      <c r="P11" s="73">
        <v>0</v>
      </c>
      <c r="Q11" s="73">
        <v>65</v>
      </c>
      <c r="R11" s="73">
        <v>151</v>
      </c>
      <c r="S11" s="37">
        <f t="shared" si="3"/>
        <v>5975</v>
      </c>
      <c r="T11" s="37">
        <f t="shared" si="0"/>
        <v>237</v>
      </c>
      <c r="U11" s="37">
        <f t="shared" si="1"/>
        <v>247</v>
      </c>
      <c r="V11" s="59">
        <v>105</v>
      </c>
      <c r="W11" s="84">
        <f t="shared" si="2"/>
        <v>132</v>
      </c>
    </row>
    <row r="12" ht="13.5" customHeight="1" spans="2:23">
      <c r="B12" s="71">
        <v>6</v>
      </c>
      <c r="C12" s="74"/>
      <c r="D12" s="74"/>
      <c r="E12" s="74"/>
      <c r="F12" s="74"/>
      <c r="G12" s="73">
        <v>6221</v>
      </c>
      <c r="H12" s="73">
        <v>0</v>
      </c>
      <c r="I12" s="73">
        <v>31</v>
      </c>
      <c r="J12" s="73">
        <v>78</v>
      </c>
      <c r="K12" s="75">
        <v>6016</v>
      </c>
      <c r="L12" s="75">
        <v>0</v>
      </c>
      <c r="M12" s="75">
        <v>64</v>
      </c>
      <c r="N12" s="75">
        <v>75</v>
      </c>
      <c r="O12" s="73">
        <v>6405</v>
      </c>
      <c r="P12" s="73">
        <v>0</v>
      </c>
      <c r="Q12" s="73">
        <v>53</v>
      </c>
      <c r="R12" s="73">
        <v>121</v>
      </c>
      <c r="S12" s="37">
        <f t="shared" si="3"/>
        <v>18642</v>
      </c>
      <c r="T12" s="37">
        <f t="shared" si="0"/>
        <v>148</v>
      </c>
      <c r="U12" s="37">
        <f t="shared" si="1"/>
        <v>274</v>
      </c>
      <c r="V12" s="59">
        <v>81</v>
      </c>
      <c r="W12" s="84">
        <f t="shared" si="2"/>
        <v>67</v>
      </c>
    </row>
    <row r="13" ht="13.5" customHeight="1" spans="2:23">
      <c r="B13" s="71">
        <v>7</v>
      </c>
      <c r="C13" s="71">
        <v>6523</v>
      </c>
      <c r="D13" s="75">
        <v>0</v>
      </c>
      <c r="E13" s="75">
        <v>5</v>
      </c>
      <c r="F13" s="75">
        <v>67</v>
      </c>
      <c r="G13" s="73">
        <v>6003</v>
      </c>
      <c r="H13" s="73">
        <v>0</v>
      </c>
      <c r="I13" s="73">
        <v>0</v>
      </c>
      <c r="J13" s="73">
        <v>86</v>
      </c>
      <c r="K13" s="75">
        <v>6304</v>
      </c>
      <c r="L13" s="75">
        <v>854</v>
      </c>
      <c r="M13" s="75">
        <v>59</v>
      </c>
      <c r="N13" s="75">
        <v>140</v>
      </c>
      <c r="O13" s="74"/>
      <c r="P13" s="74"/>
      <c r="Q13" s="74"/>
      <c r="R13" s="74"/>
      <c r="S13" s="37">
        <f t="shared" si="3"/>
        <v>19684</v>
      </c>
      <c r="T13" s="37">
        <f t="shared" si="0"/>
        <v>64</v>
      </c>
      <c r="U13" s="37">
        <f t="shared" si="1"/>
        <v>293</v>
      </c>
      <c r="V13" s="59">
        <v>40</v>
      </c>
      <c r="W13" s="84">
        <f t="shared" si="2"/>
        <v>24</v>
      </c>
    </row>
    <row r="14" ht="13.5" customHeight="1" spans="2:23">
      <c r="B14" s="71">
        <v>8</v>
      </c>
      <c r="C14" s="71">
        <v>5209</v>
      </c>
      <c r="D14" s="75">
        <v>5680</v>
      </c>
      <c r="E14" s="75">
        <v>5</v>
      </c>
      <c r="F14" s="75">
        <v>112</v>
      </c>
      <c r="G14" s="73">
        <v>5517</v>
      </c>
      <c r="H14" s="73">
        <v>3206</v>
      </c>
      <c r="I14" s="73">
        <v>49</v>
      </c>
      <c r="J14" s="73">
        <v>65</v>
      </c>
      <c r="K14" s="75">
        <v>6400</v>
      </c>
      <c r="L14" s="75">
        <v>5802</v>
      </c>
      <c r="M14" s="75">
        <v>60</v>
      </c>
      <c r="N14" s="75">
        <v>144</v>
      </c>
      <c r="O14" s="74"/>
      <c r="P14" s="74"/>
      <c r="Q14" s="74"/>
      <c r="R14" s="74"/>
      <c r="S14" s="37">
        <f t="shared" si="3"/>
        <v>31814</v>
      </c>
      <c r="T14" s="37">
        <f t="shared" si="0"/>
        <v>114</v>
      </c>
      <c r="U14" s="37">
        <f t="shared" si="1"/>
        <v>321</v>
      </c>
      <c r="V14" s="59">
        <v>5</v>
      </c>
      <c r="W14" s="84">
        <f t="shared" si="2"/>
        <v>109</v>
      </c>
    </row>
    <row r="15" ht="13.5" customHeight="1" spans="2:23">
      <c r="B15" s="71">
        <v>9</v>
      </c>
      <c r="C15" s="71">
        <v>5102</v>
      </c>
      <c r="D15" s="75">
        <v>3805</v>
      </c>
      <c r="E15" s="75">
        <v>63</v>
      </c>
      <c r="F15" s="75">
        <v>62</v>
      </c>
      <c r="G15" s="75">
        <v>4881</v>
      </c>
      <c r="H15" s="75">
        <v>4001</v>
      </c>
      <c r="I15" s="75">
        <v>49</v>
      </c>
      <c r="J15" s="75">
        <v>55</v>
      </c>
      <c r="K15" s="74"/>
      <c r="L15" s="74"/>
      <c r="M15" s="74"/>
      <c r="N15" s="74"/>
      <c r="O15" s="73">
        <v>6405</v>
      </c>
      <c r="P15" s="73">
        <v>5607</v>
      </c>
      <c r="Q15" s="73">
        <v>30</v>
      </c>
      <c r="R15" s="73">
        <v>67</v>
      </c>
      <c r="S15" s="37">
        <f t="shared" si="3"/>
        <v>29801</v>
      </c>
      <c r="T15" s="37">
        <f t="shared" si="0"/>
        <v>142</v>
      </c>
      <c r="U15" s="37">
        <f t="shared" si="1"/>
        <v>184</v>
      </c>
      <c r="V15" s="59">
        <v>78</v>
      </c>
      <c r="W15" s="84">
        <f t="shared" si="2"/>
        <v>64</v>
      </c>
    </row>
    <row r="16" ht="13.5" customHeight="1" spans="2:23">
      <c r="B16" s="71">
        <v>10</v>
      </c>
      <c r="C16" s="71">
        <v>4700</v>
      </c>
      <c r="D16" s="73">
        <v>2500</v>
      </c>
      <c r="E16" s="73">
        <v>3</v>
      </c>
      <c r="F16" s="73">
        <v>104</v>
      </c>
      <c r="G16" s="73">
        <v>4371</v>
      </c>
      <c r="H16" s="73">
        <v>4003</v>
      </c>
      <c r="I16" s="73">
        <v>70</v>
      </c>
      <c r="J16" s="73">
        <v>128</v>
      </c>
      <c r="K16" s="74"/>
      <c r="L16" s="74"/>
      <c r="M16" s="74"/>
      <c r="N16" s="74"/>
      <c r="O16" s="73">
        <v>5000</v>
      </c>
      <c r="P16" s="73">
        <v>3802</v>
      </c>
      <c r="Q16" s="73">
        <v>44</v>
      </c>
      <c r="R16" s="73">
        <v>137</v>
      </c>
      <c r="S16" s="37">
        <f t="shared" si="3"/>
        <v>24376</v>
      </c>
      <c r="T16" s="37">
        <f t="shared" si="0"/>
        <v>117</v>
      </c>
      <c r="U16" s="37">
        <f t="shared" si="1"/>
        <v>369</v>
      </c>
      <c r="V16" s="59">
        <v>49</v>
      </c>
      <c r="W16" s="84">
        <f t="shared" si="2"/>
        <v>68</v>
      </c>
    </row>
    <row r="17" ht="13.5" customHeight="1" spans="2:23">
      <c r="B17" s="71">
        <v>11</v>
      </c>
      <c r="C17" s="71">
        <v>2000</v>
      </c>
      <c r="D17" s="73">
        <v>6305</v>
      </c>
      <c r="E17" s="73">
        <v>98</v>
      </c>
      <c r="F17" s="73">
        <v>121</v>
      </c>
      <c r="G17" s="74"/>
      <c r="H17" s="74"/>
      <c r="I17" s="74"/>
      <c r="J17" s="74"/>
      <c r="K17" s="73">
        <v>4516</v>
      </c>
      <c r="L17" s="73">
        <v>4618</v>
      </c>
      <c r="M17" s="73">
        <v>100</v>
      </c>
      <c r="N17" s="73">
        <v>77</v>
      </c>
      <c r="O17" s="73">
        <v>0</v>
      </c>
      <c r="P17" s="73">
        <v>6053</v>
      </c>
      <c r="Q17" s="73">
        <v>26</v>
      </c>
      <c r="R17" s="73">
        <v>88</v>
      </c>
      <c r="S17" s="37">
        <f t="shared" si="3"/>
        <v>23492</v>
      </c>
      <c r="T17" s="37">
        <f t="shared" si="0"/>
        <v>224</v>
      </c>
      <c r="U17" s="37">
        <f t="shared" si="1"/>
        <v>286</v>
      </c>
      <c r="V17" s="59">
        <v>108</v>
      </c>
      <c r="W17" s="84">
        <f t="shared" si="2"/>
        <v>116</v>
      </c>
    </row>
    <row r="18" ht="13.5" customHeight="1" spans="2:23">
      <c r="B18" s="71">
        <v>12</v>
      </c>
      <c r="C18" s="71">
        <v>0</v>
      </c>
      <c r="D18" s="73">
        <v>1003</v>
      </c>
      <c r="E18" s="73">
        <v>110</v>
      </c>
      <c r="F18" s="73">
        <v>155</v>
      </c>
      <c r="G18" s="74"/>
      <c r="H18" s="74"/>
      <c r="I18" s="74"/>
      <c r="J18" s="74"/>
      <c r="K18" s="75">
        <v>4203</v>
      </c>
      <c r="L18" s="75">
        <v>6322</v>
      </c>
      <c r="M18" s="75">
        <v>61</v>
      </c>
      <c r="N18" s="75">
        <v>94</v>
      </c>
      <c r="O18" s="73">
        <v>6226</v>
      </c>
      <c r="P18" s="73">
        <v>3176</v>
      </c>
      <c r="Q18" s="73">
        <v>95</v>
      </c>
      <c r="R18" s="73">
        <v>74</v>
      </c>
      <c r="S18" s="37">
        <f t="shared" si="3"/>
        <v>20930</v>
      </c>
      <c r="T18" s="37">
        <f t="shared" si="0"/>
        <v>266</v>
      </c>
      <c r="U18" s="37">
        <f t="shared" si="1"/>
        <v>323</v>
      </c>
      <c r="V18" s="59">
        <v>169</v>
      </c>
      <c r="W18" s="84">
        <f t="shared" si="2"/>
        <v>97</v>
      </c>
    </row>
    <row r="19" ht="13.5" customHeight="1" spans="2:23">
      <c r="B19" s="71">
        <v>13</v>
      </c>
      <c r="C19" s="74"/>
      <c r="D19" s="74"/>
      <c r="E19" s="74"/>
      <c r="F19" s="74"/>
      <c r="G19" s="75">
        <v>0</v>
      </c>
      <c r="H19" s="75">
        <v>6807</v>
      </c>
      <c r="I19" s="75">
        <v>97</v>
      </c>
      <c r="J19" s="75">
        <v>59</v>
      </c>
      <c r="K19" s="73">
        <v>0</v>
      </c>
      <c r="L19" s="73">
        <v>6806</v>
      </c>
      <c r="M19" s="73">
        <v>88</v>
      </c>
      <c r="N19" s="73">
        <v>66</v>
      </c>
      <c r="O19" s="73">
        <v>0</v>
      </c>
      <c r="P19" s="73">
        <v>6813</v>
      </c>
      <c r="Q19" s="73">
        <v>63</v>
      </c>
      <c r="R19" s="73">
        <v>142</v>
      </c>
      <c r="S19" s="37">
        <f t="shared" si="3"/>
        <v>20426</v>
      </c>
      <c r="T19" s="37">
        <f t="shared" si="0"/>
        <v>248</v>
      </c>
      <c r="U19" s="37">
        <f t="shared" si="1"/>
        <v>267</v>
      </c>
      <c r="V19" s="59">
        <v>156</v>
      </c>
      <c r="W19" s="84">
        <f t="shared" si="2"/>
        <v>92</v>
      </c>
    </row>
    <row r="20" ht="13.5" customHeight="1" spans="2:23">
      <c r="B20" s="71">
        <v>14</v>
      </c>
      <c r="C20" s="74"/>
      <c r="D20" s="74"/>
      <c r="E20" s="74"/>
      <c r="F20" s="74"/>
      <c r="G20" s="73">
        <v>0</v>
      </c>
      <c r="H20" s="73">
        <v>6805</v>
      </c>
      <c r="I20" s="73">
        <v>43</v>
      </c>
      <c r="J20" s="73">
        <v>35</v>
      </c>
      <c r="K20" s="75">
        <v>2903</v>
      </c>
      <c r="L20" s="75">
        <v>6768</v>
      </c>
      <c r="M20" s="75">
        <v>81</v>
      </c>
      <c r="N20" s="75">
        <v>51</v>
      </c>
      <c r="O20" s="73">
        <v>4300</v>
      </c>
      <c r="P20" s="73">
        <v>5801</v>
      </c>
      <c r="Q20" s="73">
        <v>31</v>
      </c>
      <c r="R20" s="73">
        <v>149</v>
      </c>
      <c r="S20" s="37">
        <f t="shared" si="3"/>
        <v>26577</v>
      </c>
      <c r="T20" s="37">
        <f t="shared" si="0"/>
        <v>155</v>
      </c>
      <c r="U20" s="37">
        <f t="shared" si="1"/>
        <v>235</v>
      </c>
      <c r="V20" s="59">
        <v>53</v>
      </c>
      <c r="W20" s="84">
        <f t="shared" si="2"/>
        <v>102</v>
      </c>
    </row>
    <row r="21" ht="13.5" customHeight="1" spans="2:23">
      <c r="B21" s="71">
        <v>15</v>
      </c>
      <c r="C21" s="71">
        <v>5450</v>
      </c>
      <c r="D21" s="75">
        <v>6204</v>
      </c>
      <c r="E21" s="75">
        <v>40</v>
      </c>
      <c r="F21" s="75">
        <v>58</v>
      </c>
      <c r="G21" s="73">
        <v>2205</v>
      </c>
      <c r="H21" s="73">
        <v>3568</v>
      </c>
      <c r="I21" s="73">
        <v>84</v>
      </c>
      <c r="J21" s="73">
        <v>65</v>
      </c>
      <c r="K21" s="75">
        <v>1464</v>
      </c>
      <c r="L21" s="75">
        <v>1718</v>
      </c>
      <c r="M21" s="75">
        <v>57</v>
      </c>
      <c r="N21" s="75">
        <v>111</v>
      </c>
      <c r="O21" s="74"/>
      <c r="P21" s="74"/>
      <c r="Q21" s="74"/>
      <c r="R21" s="74"/>
      <c r="S21" s="37">
        <f t="shared" si="3"/>
        <v>20609</v>
      </c>
      <c r="T21" s="37">
        <f t="shared" si="0"/>
        <v>181</v>
      </c>
      <c r="U21" s="37">
        <f t="shared" si="1"/>
        <v>234</v>
      </c>
      <c r="V21" s="59">
        <v>48</v>
      </c>
      <c r="W21" s="84">
        <f t="shared" si="2"/>
        <v>133</v>
      </c>
    </row>
    <row r="22" ht="13.5" customHeight="1" spans="2:23">
      <c r="B22" s="71">
        <v>16</v>
      </c>
      <c r="C22" s="71">
        <v>6515</v>
      </c>
      <c r="D22" s="75">
        <v>0</v>
      </c>
      <c r="E22" s="75">
        <v>63</v>
      </c>
      <c r="F22" s="75">
        <v>67</v>
      </c>
      <c r="G22" s="73">
        <v>6904</v>
      </c>
      <c r="H22" s="73">
        <v>0</v>
      </c>
      <c r="I22" s="73">
        <v>30</v>
      </c>
      <c r="J22" s="73">
        <v>56</v>
      </c>
      <c r="K22" s="75">
        <v>5802</v>
      </c>
      <c r="L22" s="75">
        <v>0</v>
      </c>
      <c r="M22" s="75">
        <v>77</v>
      </c>
      <c r="N22" s="75">
        <v>143</v>
      </c>
      <c r="O22" s="74"/>
      <c r="P22" s="74"/>
      <c r="Q22" s="74"/>
      <c r="R22" s="74"/>
      <c r="S22" s="37">
        <f t="shared" si="3"/>
        <v>19221</v>
      </c>
      <c r="T22" s="37">
        <f t="shared" si="0"/>
        <v>170</v>
      </c>
      <c r="U22" s="37">
        <f t="shared" si="1"/>
        <v>266</v>
      </c>
      <c r="V22" s="59">
        <v>121</v>
      </c>
      <c r="W22" s="84">
        <f t="shared" si="2"/>
        <v>49</v>
      </c>
    </row>
    <row r="23" ht="13.5" customHeight="1" spans="2:23">
      <c r="B23" s="71">
        <v>17</v>
      </c>
      <c r="C23" s="71">
        <v>5602</v>
      </c>
      <c r="D23" s="75">
        <v>0</v>
      </c>
      <c r="E23" s="75">
        <v>85</v>
      </c>
      <c r="F23" s="75">
        <v>63</v>
      </c>
      <c r="G23" s="75">
        <v>3250</v>
      </c>
      <c r="H23" s="75">
        <v>4567</v>
      </c>
      <c r="I23" s="75">
        <v>81</v>
      </c>
      <c r="J23" s="75">
        <v>107</v>
      </c>
      <c r="K23" s="74"/>
      <c r="L23" s="74"/>
      <c r="M23" s="74"/>
      <c r="N23" s="74"/>
      <c r="O23" s="73">
        <v>5403</v>
      </c>
      <c r="P23" s="73">
        <v>5814</v>
      </c>
      <c r="Q23" s="73">
        <v>84</v>
      </c>
      <c r="R23" s="73">
        <v>97</v>
      </c>
      <c r="S23" s="37">
        <f t="shared" si="3"/>
        <v>24636</v>
      </c>
      <c r="T23" s="37">
        <f t="shared" si="0"/>
        <v>250</v>
      </c>
      <c r="U23" s="37">
        <f t="shared" si="1"/>
        <v>267</v>
      </c>
      <c r="V23" s="59">
        <v>119</v>
      </c>
      <c r="W23" s="84">
        <f t="shared" si="2"/>
        <v>131</v>
      </c>
    </row>
    <row r="24" ht="13.5" customHeight="1" spans="2:23">
      <c r="B24" s="71">
        <v>18</v>
      </c>
      <c r="C24" s="71">
        <v>3607</v>
      </c>
      <c r="D24" s="73">
        <v>4006</v>
      </c>
      <c r="E24" s="73">
        <v>67</v>
      </c>
      <c r="F24" s="73">
        <v>113</v>
      </c>
      <c r="G24" s="73">
        <v>4603</v>
      </c>
      <c r="H24" s="73">
        <v>5255</v>
      </c>
      <c r="I24" s="73">
        <v>140</v>
      </c>
      <c r="J24" s="73">
        <v>88</v>
      </c>
      <c r="K24" s="74"/>
      <c r="L24" s="74"/>
      <c r="M24" s="74"/>
      <c r="N24" s="74"/>
      <c r="O24" s="73">
        <v>3073</v>
      </c>
      <c r="P24" s="73">
        <v>5709</v>
      </c>
      <c r="Q24" s="73">
        <v>26</v>
      </c>
      <c r="R24" s="73">
        <v>54</v>
      </c>
      <c r="S24" s="37">
        <f t="shared" si="3"/>
        <v>26253</v>
      </c>
      <c r="T24" s="37">
        <f t="shared" si="0"/>
        <v>233</v>
      </c>
      <c r="U24" s="37">
        <f t="shared" si="1"/>
        <v>255</v>
      </c>
      <c r="V24" s="59">
        <v>146</v>
      </c>
      <c r="W24" s="84">
        <f t="shared" si="2"/>
        <v>87</v>
      </c>
    </row>
    <row r="25" ht="13.5" customHeight="1" spans="2:23">
      <c r="B25" s="71">
        <v>19</v>
      </c>
      <c r="C25" s="71">
        <v>3072</v>
      </c>
      <c r="D25" s="73">
        <v>3045</v>
      </c>
      <c r="E25" s="73">
        <v>98</v>
      </c>
      <c r="F25" s="73">
        <v>131</v>
      </c>
      <c r="G25" s="74"/>
      <c r="H25" s="74"/>
      <c r="I25" s="74"/>
      <c r="J25" s="74"/>
      <c r="K25" s="73">
        <v>5410</v>
      </c>
      <c r="L25" s="73">
        <v>5487</v>
      </c>
      <c r="M25" s="73">
        <v>99</v>
      </c>
      <c r="N25" s="73">
        <v>74</v>
      </c>
      <c r="O25" s="73">
        <v>2770</v>
      </c>
      <c r="P25" s="73">
        <v>5477</v>
      </c>
      <c r="Q25" s="73">
        <v>65</v>
      </c>
      <c r="R25" s="73">
        <v>74</v>
      </c>
      <c r="S25" s="37">
        <f t="shared" si="3"/>
        <v>25261</v>
      </c>
      <c r="T25" s="37">
        <f t="shared" si="0"/>
        <v>262</v>
      </c>
      <c r="U25" s="37">
        <f t="shared" si="1"/>
        <v>279</v>
      </c>
      <c r="V25" s="59">
        <v>125</v>
      </c>
      <c r="W25" s="84">
        <f t="shared" si="2"/>
        <v>137</v>
      </c>
    </row>
    <row r="26" ht="13.5" customHeight="1" spans="2:23">
      <c r="B26" s="71">
        <v>20</v>
      </c>
      <c r="C26" s="71">
        <v>4315</v>
      </c>
      <c r="D26" s="73">
        <v>4601</v>
      </c>
      <c r="E26" s="73">
        <v>84</v>
      </c>
      <c r="F26" s="73">
        <v>110</v>
      </c>
      <c r="G26" s="74"/>
      <c r="H26" s="74"/>
      <c r="I26" s="74"/>
      <c r="J26" s="74"/>
      <c r="K26" s="75">
        <v>3629</v>
      </c>
      <c r="L26" s="75">
        <v>2704</v>
      </c>
      <c r="M26" s="75">
        <v>74</v>
      </c>
      <c r="N26" s="75">
        <v>104</v>
      </c>
      <c r="O26" s="73">
        <v>0</v>
      </c>
      <c r="P26" s="73">
        <v>734</v>
      </c>
      <c r="Q26" s="73">
        <v>57</v>
      </c>
      <c r="R26" s="73">
        <v>60</v>
      </c>
      <c r="S26" s="37">
        <f t="shared" si="3"/>
        <v>15983</v>
      </c>
      <c r="T26" s="37">
        <f t="shared" si="0"/>
        <v>215</v>
      </c>
      <c r="U26" s="37">
        <f t="shared" si="1"/>
        <v>274</v>
      </c>
      <c r="V26" s="59">
        <v>113</v>
      </c>
      <c r="W26" s="84">
        <f t="shared" si="2"/>
        <v>102</v>
      </c>
    </row>
    <row r="27" ht="13.5" customHeight="1" spans="2:23">
      <c r="B27" s="71">
        <v>21</v>
      </c>
      <c r="C27" s="74"/>
      <c r="D27" s="74"/>
      <c r="E27" s="74"/>
      <c r="F27" s="74"/>
      <c r="G27" s="75">
        <v>6008</v>
      </c>
      <c r="H27" s="75">
        <v>5219</v>
      </c>
      <c r="I27" s="75">
        <v>118</v>
      </c>
      <c r="J27" s="75">
        <v>43</v>
      </c>
      <c r="K27" s="73">
        <v>4503</v>
      </c>
      <c r="L27" s="73">
        <v>5002</v>
      </c>
      <c r="M27" s="73">
        <v>44</v>
      </c>
      <c r="N27" s="73">
        <v>58</v>
      </c>
      <c r="O27" s="73">
        <v>4830</v>
      </c>
      <c r="P27" s="73">
        <v>3434</v>
      </c>
      <c r="Q27" s="73">
        <v>70</v>
      </c>
      <c r="R27" s="73">
        <v>118</v>
      </c>
      <c r="S27" s="37">
        <f t="shared" si="3"/>
        <v>28996</v>
      </c>
      <c r="T27" s="37">
        <f t="shared" si="0"/>
        <v>232</v>
      </c>
      <c r="U27" s="37">
        <f t="shared" si="1"/>
        <v>219</v>
      </c>
      <c r="V27" s="59">
        <v>116</v>
      </c>
      <c r="W27" s="84">
        <f t="shared" si="2"/>
        <v>116</v>
      </c>
    </row>
    <row r="28" ht="13.5" customHeight="1" spans="2:23">
      <c r="B28" s="71">
        <v>22</v>
      </c>
      <c r="C28" s="74"/>
      <c r="D28" s="74"/>
      <c r="E28" s="74"/>
      <c r="F28" s="74"/>
      <c r="G28" s="73">
        <v>2505</v>
      </c>
      <c r="H28" s="73">
        <v>5202</v>
      </c>
      <c r="I28" s="73">
        <v>125</v>
      </c>
      <c r="J28" s="73">
        <v>72</v>
      </c>
      <c r="K28" s="75">
        <v>5353</v>
      </c>
      <c r="L28" s="75">
        <v>2062</v>
      </c>
      <c r="M28" s="75">
        <v>63</v>
      </c>
      <c r="N28" s="75">
        <v>69</v>
      </c>
      <c r="O28" s="73">
        <v>3762</v>
      </c>
      <c r="P28" s="73">
        <v>1774</v>
      </c>
      <c r="Q28" s="73">
        <v>141</v>
      </c>
      <c r="R28" s="73">
        <v>98</v>
      </c>
      <c r="S28" s="37">
        <f t="shared" si="3"/>
        <v>20658</v>
      </c>
      <c r="T28" s="37">
        <f t="shared" si="0"/>
        <v>329</v>
      </c>
      <c r="U28" s="37">
        <f t="shared" si="1"/>
        <v>239</v>
      </c>
      <c r="V28" s="59">
        <v>120</v>
      </c>
      <c r="W28" s="84">
        <f t="shared" si="2"/>
        <v>209</v>
      </c>
    </row>
    <row r="29" ht="13.5" customHeight="1" spans="2:23">
      <c r="B29" s="71">
        <v>23</v>
      </c>
      <c r="C29" s="71">
        <v>0</v>
      </c>
      <c r="D29" s="75">
        <v>6205</v>
      </c>
      <c r="E29" s="75">
        <v>93</v>
      </c>
      <c r="F29" s="75">
        <v>66</v>
      </c>
      <c r="G29" s="73">
        <v>0</v>
      </c>
      <c r="H29" s="73">
        <v>5414</v>
      </c>
      <c r="I29" s="73">
        <v>70</v>
      </c>
      <c r="J29" s="73">
        <v>60</v>
      </c>
      <c r="K29" s="75">
        <v>0</v>
      </c>
      <c r="L29" s="75">
        <v>5400</v>
      </c>
      <c r="M29" s="75">
        <v>54</v>
      </c>
      <c r="N29" s="75">
        <v>68</v>
      </c>
      <c r="O29" s="74"/>
      <c r="P29" s="74"/>
      <c r="Q29" s="74"/>
      <c r="R29" s="74"/>
      <c r="S29" s="37">
        <f t="shared" si="3"/>
        <v>17019</v>
      </c>
      <c r="T29" s="37">
        <f t="shared" si="0"/>
        <v>217</v>
      </c>
      <c r="U29" s="37">
        <f t="shared" si="1"/>
        <v>194</v>
      </c>
      <c r="V29" s="59">
        <v>96</v>
      </c>
      <c r="W29" s="84">
        <f t="shared" si="2"/>
        <v>121</v>
      </c>
    </row>
    <row r="30" ht="13.5" customHeight="1" spans="2:23">
      <c r="B30" s="71">
        <v>24</v>
      </c>
      <c r="C30" s="71">
        <v>3436</v>
      </c>
      <c r="D30" s="75">
        <v>6514</v>
      </c>
      <c r="E30" s="75">
        <v>100</v>
      </c>
      <c r="F30" s="75">
        <v>88</v>
      </c>
      <c r="G30" s="73">
        <v>2759</v>
      </c>
      <c r="H30" s="73">
        <v>5792</v>
      </c>
      <c r="I30" s="73">
        <v>103</v>
      </c>
      <c r="J30" s="73">
        <v>118</v>
      </c>
      <c r="K30" s="75">
        <v>4003</v>
      </c>
      <c r="L30" s="75">
        <v>6026</v>
      </c>
      <c r="M30" s="75">
        <v>74</v>
      </c>
      <c r="N30" s="75">
        <v>134</v>
      </c>
      <c r="O30" s="74"/>
      <c r="P30" s="74"/>
      <c r="Q30" s="74"/>
      <c r="R30" s="74"/>
      <c r="S30" s="37">
        <f t="shared" si="3"/>
        <v>28530</v>
      </c>
      <c r="T30" s="37">
        <f t="shared" si="0"/>
        <v>277</v>
      </c>
      <c r="U30" s="37">
        <f t="shared" si="1"/>
        <v>340</v>
      </c>
      <c r="V30" s="59">
        <v>178</v>
      </c>
      <c r="W30" s="84">
        <f t="shared" si="2"/>
        <v>99</v>
      </c>
    </row>
    <row r="31" ht="13.5" customHeight="1" spans="2:23">
      <c r="B31" s="71">
        <v>25</v>
      </c>
      <c r="C31" s="71">
        <v>3608</v>
      </c>
      <c r="D31" s="73">
        <v>6002</v>
      </c>
      <c r="E31" s="73">
        <v>108</v>
      </c>
      <c r="F31" s="73">
        <v>61</v>
      </c>
      <c r="G31" s="73">
        <v>6515</v>
      </c>
      <c r="H31" s="73">
        <v>1004</v>
      </c>
      <c r="I31" s="73">
        <v>100</v>
      </c>
      <c r="J31" s="73">
        <v>113</v>
      </c>
      <c r="K31" s="74"/>
      <c r="L31" s="74"/>
      <c r="M31" s="74"/>
      <c r="N31" s="74"/>
      <c r="O31" s="73">
        <v>5464</v>
      </c>
      <c r="P31" s="73">
        <v>6020</v>
      </c>
      <c r="Q31" s="73">
        <v>83</v>
      </c>
      <c r="R31" s="73">
        <v>63</v>
      </c>
      <c r="S31" s="37">
        <f t="shared" si="3"/>
        <v>28613</v>
      </c>
      <c r="T31" s="37">
        <f t="shared" si="0"/>
        <v>291</v>
      </c>
      <c r="U31" s="37">
        <f t="shared" si="1"/>
        <v>237</v>
      </c>
      <c r="V31" s="59">
        <v>153</v>
      </c>
      <c r="W31" s="84">
        <f t="shared" si="2"/>
        <v>138</v>
      </c>
    </row>
    <row r="32" ht="13.5" customHeight="1" spans="2:23">
      <c r="B32" s="71">
        <v>26</v>
      </c>
      <c r="C32" s="71">
        <v>5736</v>
      </c>
      <c r="D32" s="73">
        <v>0</v>
      </c>
      <c r="E32" s="73">
        <v>83</v>
      </c>
      <c r="F32" s="73">
        <v>86</v>
      </c>
      <c r="G32" s="73">
        <v>6523</v>
      </c>
      <c r="H32" s="73">
        <v>0</v>
      </c>
      <c r="I32" s="73">
        <v>61</v>
      </c>
      <c r="J32" s="73">
        <v>90</v>
      </c>
      <c r="K32" s="74"/>
      <c r="L32" s="74"/>
      <c r="M32" s="74"/>
      <c r="N32" s="74"/>
      <c r="O32" s="73">
        <v>5418</v>
      </c>
      <c r="P32" s="73">
        <v>0</v>
      </c>
      <c r="Q32" s="73">
        <v>72</v>
      </c>
      <c r="R32" s="73">
        <v>86</v>
      </c>
      <c r="S32" s="37">
        <f t="shared" si="3"/>
        <v>17677</v>
      </c>
      <c r="T32" s="37">
        <f t="shared" si="0"/>
        <v>216</v>
      </c>
      <c r="U32" s="37">
        <f t="shared" si="1"/>
        <v>262</v>
      </c>
      <c r="V32" s="59">
        <v>97</v>
      </c>
      <c r="W32" s="84">
        <f t="shared" si="2"/>
        <v>119</v>
      </c>
    </row>
    <row r="33" ht="13.5" customHeight="1" spans="2:23">
      <c r="B33" s="71">
        <v>27</v>
      </c>
      <c r="C33" s="71">
        <v>4407</v>
      </c>
      <c r="D33" s="73">
        <v>5910</v>
      </c>
      <c r="E33" s="73">
        <v>87</v>
      </c>
      <c r="F33" s="73">
        <v>136</v>
      </c>
      <c r="G33" s="74"/>
      <c r="H33" s="74"/>
      <c r="I33" s="74"/>
      <c r="J33" s="74"/>
      <c r="K33" s="73">
        <v>6101</v>
      </c>
      <c r="L33" s="73">
        <v>0</v>
      </c>
      <c r="M33" s="73">
        <v>34</v>
      </c>
      <c r="N33" s="73">
        <v>103</v>
      </c>
      <c r="O33" s="73">
        <v>6400</v>
      </c>
      <c r="P33" s="73">
        <v>2844</v>
      </c>
      <c r="Q33" s="73">
        <v>92</v>
      </c>
      <c r="R33" s="73">
        <v>82</v>
      </c>
      <c r="S33" s="37">
        <f t="shared" si="3"/>
        <v>25662</v>
      </c>
      <c r="T33" s="37">
        <f t="shared" si="0"/>
        <v>213</v>
      </c>
      <c r="U33" s="37">
        <f t="shared" si="1"/>
        <v>321</v>
      </c>
      <c r="V33" s="59">
        <v>92</v>
      </c>
      <c r="W33" s="84">
        <f t="shared" si="2"/>
        <v>121</v>
      </c>
    </row>
    <row r="34" ht="13.5" customHeight="1" spans="2:23">
      <c r="B34" s="71">
        <v>28</v>
      </c>
      <c r="C34" s="71">
        <v>6312</v>
      </c>
      <c r="D34" s="73">
        <v>0</v>
      </c>
      <c r="E34" s="73">
        <v>93</v>
      </c>
      <c r="F34" s="73">
        <v>125</v>
      </c>
      <c r="G34" s="74"/>
      <c r="H34" s="74"/>
      <c r="I34" s="74"/>
      <c r="J34" s="74"/>
      <c r="K34" s="75">
        <v>5600</v>
      </c>
      <c r="L34" s="75">
        <v>5060</v>
      </c>
      <c r="M34" s="75">
        <v>103</v>
      </c>
      <c r="N34" s="75">
        <v>67</v>
      </c>
      <c r="O34" s="73">
        <v>5185</v>
      </c>
      <c r="P34" s="73">
        <v>0</v>
      </c>
      <c r="Q34" s="73">
        <v>104</v>
      </c>
      <c r="R34" s="73">
        <v>66</v>
      </c>
      <c r="S34" s="37">
        <f t="shared" si="3"/>
        <v>22157</v>
      </c>
      <c r="T34" s="37">
        <f t="shared" si="0"/>
        <v>300</v>
      </c>
      <c r="U34" s="37">
        <f t="shared" si="1"/>
        <v>258</v>
      </c>
      <c r="V34" s="59">
        <v>148</v>
      </c>
      <c r="W34" s="84">
        <f t="shared" si="2"/>
        <v>152</v>
      </c>
    </row>
    <row r="35" ht="13.5" customHeight="1" spans="2:23">
      <c r="B35" s="71">
        <v>29</v>
      </c>
      <c r="C35" s="74"/>
      <c r="D35" s="74"/>
      <c r="E35" s="74"/>
      <c r="F35" s="74"/>
      <c r="G35" s="75">
        <v>6702</v>
      </c>
      <c r="H35" s="75">
        <v>5403</v>
      </c>
      <c r="I35" s="75">
        <v>50</v>
      </c>
      <c r="J35" s="75">
        <v>35</v>
      </c>
      <c r="K35" s="73">
        <v>5000</v>
      </c>
      <c r="L35" s="73">
        <v>5500</v>
      </c>
      <c r="M35" s="73">
        <v>94</v>
      </c>
      <c r="N35" s="73">
        <v>49</v>
      </c>
      <c r="O35" s="73">
        <v>3517</v>
      </c>
      <c r="P35" s="73">
        <v>5732</v>
      </c>
      <c r="Q35" s="73">
        <v>75</v>
      </c>
      <c r="R35" s="73">
        <v>88</v>
      </c>
      <c r="S35" s="37">
        <f t="shared" si="3"/>
        <v>31854</v>
      </c>
      <c r="T35" s="37">
        <f t="shared" si="0"/>
        <v>219</v>
      </c>
      <c r="U35" s="37">
        <f t="shared" si="1"/>
        <v>172</v>
      </c>
      <c r="V35" s="59">
        <v>98</v>
      </c>
      <c r="W35" s="84">
        <f t="shared" si="2"/>
        <v>121</v>
      </c>
    </row>
    <row r="36" ht="13.5" customHeight="1" spans="2:23">
      <c r="B36" s="71">
        <v>30</v>
      </c>
      <c r="C36" s="74"/>
      <c r="D36" s="74"/>
      <c r="E36" s="74"/>
      <c r="F36" s="74"/>
      <c r="G36" s="73">
        <v>5212</v>
      </c>
      <c r="H36" s="73">
        <v>5114</v>
      </c>
      <c r="I36" s="73">
        <v>47</v>
      </c>
      <c r="J36" s="73">
        <v>41</v>
      </c>
      <c r="K36" s="75">
        <v>5203</v>
      </c>
      <c r="L36" s="75">
        <v>4504</v>
      </c>
      <c r="M36" s="75">
        <v>35</v>
      </c>
      <c r="N36" s="75">
        <v>81</v>
      </c>
      <c r="O36" s="73">
        <v>5543</v>
      </c>
      <c r="P36" s="73">
        <v>4405</v>
      </c>
      <c r="Q36" s="73">
        <v>99</v>
      </c>
      <c r="R36" s="73">
        <v>124</v>
      </c>
      <c r="S36" s="37">
        <f t="shared" si="3"/>
        <v>29981</v>
      </c>
      <c r="T36" s="37">
        <f t="shared" si="0"/>
        <v>181</v>
      </c>
      <c r="U36" s="37">
        <f t="shared" si="1"/>
        <v>246</v>
      </c>
      <c r="V36" s="59">
        <v>107</v>
      </c>
      <c r="W36" s="84">
        <f t="shared" si="2"/>
        <v>74</v>
      </c>
    </row>
    <row r="37" ht="13.5" customHeight="1" spans="2:23">
      <c r="B37" s="71">
        <v>31</v>
      </c>
      <c r="C37" s="71"/>
      <c r="D37" s="75"/>
      <c r="E37" s="75"/>
      <c r="F37" s="75"/>
      <c r="G37" s="73"/>
      <c r="H37" s="73"/>
      <c r="I37" s="73"/>
      <c r="J37" s="73"/>
      <c r="K37" s="75"/>
      <c r="L37" s="75"/>
      <c r="M37" s="75"/>
      <c r="N37" s="75"/>
      <c r="O37" s="74"/>
      <c r="P37" s="74"/>
      <c r="Q37" s="74"/>
      <c r="R37" s="74"/>
      <c r="S37" s="37">
        <f t="shared" si="3"/>
        <v>0</v>
      </c>
      <c r="T37" s="37">
        <f t="shared" si="0"/>
        <v>0</v>
      </c>
      <c r="U37" s="37">
        <f t="shared" si="1"/>
        <v>0</v>
      </c>
      <c r="W37" s="84">
        <f t="shared" si="2"/>
        <v>0</v>
      </c>
    </row>
    <row r="38" ht="13.5" customHeight="1" spans="2:23">
      <c r="B38" s="53" t="s">
        <v>17</v>
      </c>
      <c r="C38" s="35">
        <f t="shared" ref="C38:R38" si="4">SUM(C7:C37)</f>
        <v>84199</v>
      </c>
      <c r="D38" s="35">
        <f t="shared" si="4"/>
        <v>78620</v>
      </c>
      <c r="E38" s="35">
        <f t="shared" si="4"/>
        <v>1618</v>
      </c>
      <c r="F38" s="35">
        <f t="shared" si="4"/>
        <v>2070</v>
      </c>
      <c r="G38" s="35">
        <f t="shared" si="4"/>
        <v>85987</v>
      </c>
      <c r="H38" s="35">
        <f t="shared" si="4"/>
        <v>88963</v>
      </c>
      <c r="I38" s="35">
        <f t="shared" si="4"/>
        <v>1652</v>
      </c>
      <c r="J38" s="35">
        <f t="shared" si="4"/>
        <v>1682</v>
      </c>
      <c r="K38" s="35">
        <f t="shared" si="4"/>
        <v>88721</v>
      </c>
      <c r="L38" s="35">
        <f t="shared" si="4"/>
        <v>86042</v>
      </c>
      <c r="M38" s="35">
        <f t="shared" si="4"/>
        <v>1621</v>
      </c>
      <c r="N38" s="35">
        <f t="shared" si="4"/>
        <v>1907</v>
      </c>
      <c r="O38" s="35">
        <f t="shared" si="4"/>
        <v>97856</v>
      </c>
      <c r="P38" s="35">
        <f t="shared" si="4"/>
        <v>89615</v>
      </c>
      <c r="Q38" s="35">
        <f t="shared" si="4"/>
        <v>1752</v>
      </c>
      <c r="R38" s="35">
        <f t="shared" si="4"/>
        <v>2198</v>
      </c>
      <c r="S38" s="37">
        <f t="shared" si="3"/>
        <v>700003</v>
      </c>
      <c r="T38" s="37">
        <f t="shared" si="0"/>
        <v>6643</v>
      </c>
      <c r="U38" s="37">
        <f t="shared" si="1"/>
        <v>7857</v>
      </c>
      <c r="V38" s="59">
        <f>SUM(V7:V37)</f>
        <v>3310</v>
      </c>
      <c r="W38" s="85">
        <f t="shared" si="2"/>
        <v>3333</v>
      </c>
    </row>
    <row r="39" ht="18" customHeight="1" spans="2:23">
      <c r="B39" s="60" t="s">
        <v>18</v>
      </c>
      <c r="C39" s="38">
        <f>C38/22</f>
        <v>3827.22727272727</v>
      </c>
      <c r="D39" s="38">
        <f>D38/22</f>
        <v>3573.63636363636</v>
      </c>
      <c r="E39" s="38">
        <f t="shared" ref="E39:N39" si="5">E38/22</f>
        <v>73.5454545454545</v>
      </c>
      <c r="F39" s="38">
        <f t="shared" si="5"/>
        <v>94.0909090909091</v>
      </c>
      <c r="G39" s="38">
        <f t="shared" si="5"/>
        <v>3908.5</v>
      </c>
      <c r="H39" s="38">
        <f t="shared" si="5"/>
        <v>4043.77272727273</v>
      </c>
      <c r="I39" s="38">
        <f t="shared" si="5"/>
        <v>75.0909090909091</v>
      </c>
      <c r="J39" s="38">
        <f t="shared" si="5"/>
        <v>76.4545454545455</v>
      </c>
      <c r="K39" s="38">
        <f t="shared" si="5"/>
        <v>4032.77272727273</v>
      </c>
      <c r="L39" s="38">
        <f t="shared" si="5"/>
        <v>3911</v>
      </c>
      <c r="M39" s="38">
        <f t="shared" si="5"/>
        <v>73.6818181818182</v>
      </c>
      <c r="N39" s="38">
        <f t="shared" si="5"/>
        <v>86.6818181818182</v>
      </c>
      <c r="O39" s="38">
        <f>O38/24</f>
        <v>4077.33333333333</v>
      </c>
      <c r="P39" s="38">
        <f>P38/24</f>
        <v>3733.95833333333</v>
      </c>
      <c r="Q39" s="38">
        <f>Q38/24</f>
        <v>73</v>
      </c>
      <c r="R39" s="38">
        <f>R38/24</f>
        <v>91.5833333333333</v>
      </c>
      <c r="S39" s="38">
        <f>S38/30</f>
        <v>23333.4333333333</v>
      </c>
      <c r="T39" s="38">
        <f>T38/30</f>
        <v>221.433333333333</v>
      </c>
      <c r="U39" s="38">
        <f>U38/30</f>
        <v>261.9</v>
      </c>
      <c r="V39" s="38">
        <f>V38/30</f>
        <v>110.333333333333</v>
      </c>
      <c r="W39" s="38">
        <f>W38/30</f>
        <v>111.1</v>
      </c>
    </row>
  </sheetData>
  <mergeCells count="23">
    <mergeCell ref="B2:R2"/>
    <mergeCell ref="B3:R3"/>
    <mergeCell ref="C4:F4"/>
    <mergeCell ref="G4:J4"/>
    <mergeCell ref="K4:N4"/>
    <mergeCell ref="O4:R4"/>
    <mergeCell ref="S4:U4"/>
    <mergeCell ref="C5:D5"/>
    <mergeCell ref="G5:H5"/>
    <mergeCell ref="K5:L5"/>
    <mergeCell ref="O5:P5"/>
    <mergeCell ref="B4:B6"/>
    <mergeCell ref="E5:E6"/>
    <mergeCell ref="F5:F6"/>
    <mergeCell ref="I5:I6"/>
    <mergeCell ref="J5:J6"/>
    <mergeCell ref="M5:M6"/>
    <mergeCell ref="N5:N6"/>
    <mergeCell ref="Q5:Q6"/>
    <mergeCell ref="R5:R6"/>
    <mergeCell ref="S5:S6"/>
    <mergeCell ref="T5:T6"/>
    <mergeCell ref="U5:U6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9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42644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9">
        <v>0</v>
      </c>
      <c r="D6" s="9"/>
      <c r="E6" s="9">
        <v>1123</v>
      </c>
      <c r="F6" s="9"/>
      <c r="G6" s="10"/>
      <c r="H6" s="10"/>
      <c r="I6" s="9">
        <v>0</v>
      </c>
      <c r="J6" s="9"/>
      <c r="K6" s="14">
        <f t="shared" ref="K6:L36" si="0">C6+E6+G6+I6</f>
        <v>1123</v>
      </c>
      <c r="L6" s="14">
        <f t="shared" si="0"/>
        <v>0</v>
      </c>
    </row>
    <row r="7" ht="20.25" customHeight="1" spans="2:12">
      <c r="B7" s="6">
        <v>2</v>
      </c>
      <c r="C7" s="8">
        <v>6809</v>
      </c>
      <c r="D7" s="8"/>
      <c r="E7" s="10"/>
      <c r="F7" s="10"/>
      <c r="G7" s="8">
        <v>6304</v>
      </c>
      <c r="H7" s="8"/>
      <c r="I7" s="9">
        <v>6041</v>
      </c>
      <c r="J7" s="9"/>
      <c r="K7" s="14">
        <f t="shared" si="0"/>
        <v>19154</v>
      </c>
      <c r="L7" s="14">
        <f t="shared" si="0"/>
        <v>0</v>
      </c>
    </row>
    <row r="8" ht="20.25" customHeight="1" spans="2:12">
      <c r="B8" s="6">
        <v>3</v>
      </c>
      <c r="C8" s="9">
        <v>6501</v>
      </c>
      <c r="D8" s="9"/>
      <c r="E8" s="10"/>
      <c r="F8" s="10"/>
      <c r="G8" s="8">
        <v>6527</v>
      </c>
      <c r="H8" s="8"/>
      <c r="I8" s="9">
        <v>6701</v>
      </c>
      <c r="J8" s="9"/>
      <c r="K8" s="14">
        <f t="shared" si="0"/>
        <v>19729</v>
      </c>
      <c r="L8" s="14">
        <f t="shared" si="0"/>
        <v>0</v>
      </c>
    </row>
    <row r="9" ht="20.25" customHeight="1" spans="2:12">
      <c r="B9" s="6">
        <v>4</v>
      </c>
      <c r="C9" s="10"/>
      <c r="D9" s="10"/>
      <c r="E9" s="9">
        <v>6912</v>
      </c>
      <c r="F9" s="9"/>
      <c r="G9" s="8">
        <v>5506</v>
      </c>
      <c r="H9" s="8"/>
      <c r="I9" s="9">
        <v>6502</v>
      </c>
      <c r="J9" s="9"/>
      <c r="K9" s="14">
        <f t="shared" si="0"/>
        <v>18920</v>
      </c>
      <c r="L9" s="14">
        <f t="shared" si="0"/>
        <v>0</v>
      </c>
    </row>
    <row r="10" ht="20.25" customHeight="1" spans="2:12">
      <c r="B10" s="6">
        <v>5</v>
      </c>
      <c r="C10" s="10"/>
      <c r="D10" s="10"/>
      <c r="E10" s="9">
        <v>6612</v>
      </c>
      <c r="F10" s="9"/>
      <c r="G10" s="8">
        <v>6303</v>
      </c>
      <c r="H10" s="8"/>
      <c r="I10" s="9">
        <v>6278</v>
      </c>
      <c r="J10" s="9"/>
      <c r="K10" s="14">
        <f t="shared" si="0"/>
        <v>19193</v>
      </c>
      <c r="L10" s="14">
        <f t="shared" si="0"/>
        <v>0</v>
      </c>
    </row>
    <row r="11" ht="20.25" customHeight="1" spans="2:12">
      <c r="B11" s="6">
        <v>6</v>
      </c>
      <c r="C11" s="8">
        <v>5002</v>
      </c>
      <c r="D11" s="8"/>
      <c r="E11" s="8">
        <v>4533</v>
      </c>
      <c r="F11" s="8"/>
      <c r="G11" s="9">
        <v>1595</v>
      </c>
      <c r="H11" s="9"/>
      <c r="I11" s="10"/>
      <c r="J11" s="10"/>
      <c r="K11" s="14">
        <f t="shared" si="0"/>
        <v>11130</v>
      </c>
      <c r="L11" s="14">
        <f t="shared" si="0"/>
        <v>0</v>
      </c>
    </row>
    <row r="12" ht="20.25" customHeight="1" spans="2:12">
      <c r="B12" s="6">
        <v>7</v>
      </c>
      <c r="C12" s="8">
        <v>4320</v>
      </c>
      <c r="D12" s="8"/>
      <c r="E12" s="8">
        <v>5373</v>
      </c>
      <c r="F12" s="8"/>
      <c r="G12" s="9">
        <v>3759</v>
      </c>
      <c r="H12" s="9"/>
      <c r="I12" s="10"/>
      <c r="J12" s="10"/>
      <c r="K12" s="14">
        <f t="shared" si="0"/>
        <v>13452</v>
      </c>
      <c r="L12" s="14">
        <f t="shared" si="0"/>
        <v>0</v>
      </c>
    </row>
    <row r="13" ht="20.25" customHeight="1" spans="2:12">
      <c r="B13" s="6">
        <v>8</v>
      </c>
      <c r="C13" s="8">
        <v>0</v>
      </c>
      <c r="D13" s="8"/>
      <c r="E13" s="8">
        <v>0</v>
      </c>
      <c r="F13" s="8"/>
      <c r="G13" s="10"/>
      <c r="H13" s="10"/>
      <c r="I13" s="9">
        <v>0</v>
      </c>
      <c r="J13" s="9"/>
      <c r="K13" s="14">
        <f t="shared" si="0"/>
        <v>0</v>
      </c>
      <c r="L13" s="14">
        <f t="shared" si="0"/>
        <v>0</v>
      </c>
    </row>
    <row r="14" ht="20.25" customHeight="1" spans="2:12">
      <c r="B14" s="6">
        <v>9</v>
      </c>
      <c r="C14" s="9">
        <v>0</v>
      </c>
      <c r="D14" s="9"/>
      <c r="E14" s="9">
        <v>0</v>
      </c>
      <c r="F14" s="9"/>
      <c r="G14" s="10"/>
      <c r="H14" s="10"/>
      <c r="I14" s="9">
        <v>0</v>
      </c>
      <c r="J14" s="9"/>
      <c r="K14" s="14">
        <f t="shared" si="0"/>
        <v>0</v>
      </c>
      <c r="L14" s="14">
        <f t="shared" si="0"/>
        <v>0</v>
      </c>
    </row>
    <row r="15" ht="20.25" customHeight="1" spans="2:12">
      <c r="B15" s="6">
        <v>10</v>
      </c>
      <c r="C15" s="8">
        <v>6010</v>
      </c>
      <c r="D15" s="8"/>
      <c r="E15" s="10"/>
      <c r="F15" s="10"/>
      <c r="G15" s="8">
        <v>6251</v>
      </c>
      <c r="H15" s="8"/>
      <c r="I15" s="9">
        <v>2808</v>
      </c>
      <c r="J15" s="9"/>
      <c r="K15" s="14">
        <f t="shared" si="0"/>
        <v>15069</v>
      </c>
      <c r="L15" s="14">
        <f t="shared" si="0"/>
        <v>0</v>
      </c>
    </row>
    <row r="16" ht="20.25" customHeight="1" spans="2:12">
      <c r="B16" s="6">
        <v>11</v>
      </c>
      <c r="C16" s="9">
        <v>3546</v>
      </c>
      <c r="D16" s="9"/>
      <c r="E16" s="10"/>
      <c r="F16" s="10"/>
      <c r="G16" s="8">
        <v>2136</v>
      </c>
      <c r="H16" s="8"/>
      <c r="I16" s="9">
        <v>0</v>
      </c>
      <c r="J16" s="9"/>
      <c r="K16" s="14">
        <f t="shared" si="0"/>
        <v>5682</v>
      </c>
      <c r="L16" s="14">
        <f t="shared" si="0"/>
        <v>0</v>
      </c>
    </row>
    <row r="17" ht="20.25" customHeight="1" spans="2:12">
      <c r="B17" s="6">
        <v>12</v>
      </c>
      <c r="C17" s="10"/>
      <c r="D17" s="10"/>
      <c r="E17" s="9">
        <v>6154</v>
      </c>
      <c r="F17" s="9"/>
      <c r="G17" s="8">
        <v>5538</v>
      </c>
      <c r="H17" s="8"/>
      <c r="I17" s="9">
        <v>6108</v>
      </c>
      <c r="J17" s="9"/>
      <c r="K17" s="14">
        <f t="shared" si="0"/>
        <v>17800</v>
      </c>
      <c r="L17" s="14">
        <f t="shared" si="0"/>
        <v>0</v>
      </c>
    </row>
    <row r="18" ht="20.25" customHeight="1" spans="2:12">
      <c r="B18" s="6">
        <v>13</v>
      </c>
      <c r="C18" s="10"/>
      <c r="D18" s="10"/>
      <c r="E18" s="9">
        <v>6370</v>
      </c>
      <c r="F18" s="9"/>
      <c r="G18" s="8">
        <v>6177</v>
      </c>
      <c r="H18" s="8"/>
      <c r="I18" s="9">
        <v>6126</v>
      </c>
      <c r="J18" s="9"/>
      <c r="K18" s="14">
        <f t="shared" si="0"/>
        <v>18673</v>
      </c>
      <c r="L18" s="14">
        <f t="shared" si="0"/>
        <v>0</v>
      </c>
    </row>
    <row r="19" ht="20.25" customHeight="1" spans="2:12">
      <c r="B19" s="6">
        <v>14</v>
      </c>
      <c r="C19" s="8">
        <v>6193</v>
      </c>
      <c r="D19" s="8"/>
      <c r="E19" s="8">
        <v>6305</v>
      </c>
      <c r="F19" s="8"/>
      <c r="G19" s="9">
        <v>6303</v>
      </c>
      <c r="H19" s="9"/>
      <c r="I19" s="10"/>
      <c r="J19" s="10"/>
      <c r="K19" s="14">
        <f t="shared" si="0"/>
        <v>18801</v>
      </c>
      <c r="L19" s="14">
        <f t="shared" si="0"/>
        <v>0</v>
      </c>
    </row>
    <row r="20" ht="20.25" customHeight="1" spans="2:12">
      <c r="B20" s="6">
        <v>15</v>
      </c>
      <c r="C20" s="8">
        <v>6504</v>
      </c>
      <c r="D20" s="8"/>
      <c r="E20" s="8">
        <v>6409</v>
      </c>
      <c r="F20" s="8"/>
      <c r="G20" s="9">
        <v>6318</v>
      </c>
      <c r="H20" s="9"/>
      <c r="I20" s="10"/>
      <c r="J20" s="10"/>
      <c r="K20" s="14">
        <f t="shared" si="0"/>
        <v>19231</v>
      </c>
      <c r="L20" s="14">
        <f t="shared" si="0"/>
        <v>0</v>
      </c>
    </row>
    <row r="21" ht="20.25" customHeight="1" spans="2:12">
      <c r="B21" s="6">
        <v>16</v>
      </c>
      <c r="C21" s="8">
        <v>0</v>
      </c>
      <c r="D21" s="8"/>
      <c r="E21" s="8">
        <v>3452</v>
      </c>
      <c r="F21" s="8"/>
      <c r="G21" s="10"/>
      <c r="H21" s="10"/>
      <c r="I21" s="9">
        <v>3169</v>
      </c>
      <c r="J21" s="9"/>
      <c r="K21" s="14">
        <f t="shared" si="0"/>
        <v>6621</v>
      </c>
      <c r="L21" s="14">
        <f t="shared" si="0"/>
        <v>0</v>
      </c>
    </row>
    <row r="22" ht="20.25" customHeight="1" spans="2:12">
      <c r="B22" s="6">
        <v>17</v>
      </c>
      <c r="C22" s="9">
        <v>0</v>
      </c>
      <c r="D22" s="9"/>
      <c r="E22" s="9">
        <v>0</v>
      </c>
      <c r="F22" s="9"/>
      <c r="G22" s="10"/>
      <c r="H22" s="10"/>
      <c r="I22" s="9">
        <v>0</v>
      </c>
      <c r="J22" s="9"/>
      <c r="K22" s="14">
        <f t="shared" si="0"/>
        <v>0</v>
      </c>
      <c r="L22" s="14">
        <f t="shared" si="0"/>
        <v>0</v>
      </c>
    </row>
    <row r="23" ht="20.25" customHeight="1" spans="2:12">
      <c r="B23" s="6">
        <v>18</v>
      </c>
      <c r="C23" s="8">
        <v>0</v>
      </c>
      <c r="D23" s="8"/>
      <c r="E23" s="10"/>
      <c r="F23" s="10"/>
      <c r="G23" s="8">
        <v>0</v>
      </c>
      <c r="H23" s="8"/>
      <c r="I23" s="9">
        <v>0</v>
      </c>
      <c r="J23" s="9"/>
      <c r="K23" s="14">
        <f t="shared" si="0"/>
        <v>0</v>
      </c>
      <c r="L23" s="14">
        <f t="shared" si="0"/>
        <v>0</v>
      </c>
    </row>
    <row r="24" ht="20.25" customHeight="1" spans="2:12">
      <c r="B24" s="6">
        <v>19</v>
      </c>
      <c r="C24" s="9">
        <v>3480</v>
      </c>
      <c r="D24" s="9"/>
      <c r="E24" s="10"/>
      <c r="F24" s="10"/>
      <c r="G24" s="8">
        <v>0</v>
      </c>
      <c r="H24" s="8"/>
      <c r="I24" s="9">
        <v>3473</v>
      </c>
      <c r="J24" s="9"/>
      <c r="K24" s="14">
        <f t="shared" si="0"/>
        <v>6953</v>
      </c>
      <c r="L24" s="14">
        <f t="shared" si="0"/>
        <v>0</v>
      </c>
    </row>
    <row r="25" ht="20.25" customHeight="1" spans="2:12">
      <c r="B25" s="6">
        <v>20</v>
      </c>
      <c r="C25" s="10"/>
      <c r="D25" s="10"/>
      <c r="E25" s="9">
        <v>5509</v>
      </c>
      <c r="F25" s="9"/>
      <c r="G25" s="8">
        <v>3674</v>
      </c>
      <c r="H25" s="8"/>
      <c r="I25" s="9">
        <v>0</v>
      </c>
      <c r="J25" s="9"/>
      <c r="K25" s="14">
        <f t="shared" si="0"/>
        <v>9183</v>
      </c>
      <c r="L25" s="14">
        <f t="shared" si="0"/>
        <v>0</v>
      </c>
    </row>
    <row r="26" ht="20.25" customHeight="1" spans="2:12">
      <c r="B26" s="6">
        <v>21</v>
      </c>
      <c r="C26" s="10"/>
      <c r="D26" s="10"/>
      <c r="E26" s="9">
        <v>6903</v>
      </c>
      <c r="F26" s="9"/>
      <c r="G26" s="8">
        <v>5900</v>
      </c>
      <c r="H26" s="8"/>
      <c r="I26" s="9">
        <v>6219</v>
      </c>
      <c r="J26" s="9"/>
      <c r="K26" s="14">
        <f t="shared" si="0"/>
        <v>19022</v>
      </c>
      <c r="L26" s="14">
        <f t="shared" si="0"/>
        <v>0</v>
      </c>
    </row>
    <row r="27" ht="20.25" customHeight="1" spans="2:12">
      <c r="B27" s="6">
        <v>22</v>
      </c>
      <c r="C27" s="8">
        <v>6238</v>
      </c>
      <c r="D27" s="8"/>
      <c r="E27" s="8">
        <v>5607</v>
      </c>
      <c r="F27" s="8"/>
      <c r="G27" s="9">
        <v>4800</v>
      </c>
      <c r="H27" s="9"/>
      <c r="I27" s="10"/>
      <c r="J27" s="10"/>
      <c r="K27" s="14">
        <f t="shared" si="0"/>
        <v>16645</v>
      </c>
      <c r="L27" s="14">
        <f t="shared" si="0"/>
        <v>0</v>
      </c>
    </row>
    <row r="28" ht="20.25" customHeight="1" spans="2:12">
      <c r="B28" s="6">
        <v>23</v>
      </c>
      <c r="C28" s="8">
        <v>5767</v>
      </c>
      <c r="D28" s="8"/>
      <c r="E28" s="8">
        <v>6253</v>
      </c>
      <c r="F28" s="8"/>
      <c r="G28" s="9">
        <v>6203</v>
      </c>
      <c r="H28" s="9"/>
      <c r="I28" s="10"/>
      <c r="J28" s="10"/>
      <c r="K28" s="14">
        <f t="shared" si="0"/>
        <v>18223</v>
      </c>
      <c r="L28" s="14">
        <f t="shared" si="0"/>
        <v>0</v>
      </c>
    </row>
    <row r="29" ht="20.25" customHeight="1" spans="2:12">
      <c r="B29" s="6">
        <v>24</v>
      </c>
      <c r="C29" s="8">
        <v>4402</v>
      </c>
      <c r="D29" s="8"/>
      <c r="E29" s="8">
        <v>3213</v>
      </c>
      <c r="F29" s="8"/>
      <c r="G29" s="10"/>
      <c r="H29" s="10"/>
      <c r="I29" s="9">
        <v>5101</v>
      </c>
      <c r="J29" s="9"/>
      <c r="K29" s="14">
        <f t="shared" si="0"/>
        <v>12716</v>
      </c>
      <c r="L29" s="14">
        <f t="shared" si="0"/>
        <v>0</v>
      </c>
    </row>
    <row r="30" ht="20.25" customHeight="1" spans="2:12">
      <c r="B30" s="6">
        <v>25</v>
      </c>
      <c r="C30" s="9">
        <v>5638</v>
      </c>
      <c r="D30" s="9"/>
      <c r="E30" s="9">
        <v>4404</v>
      </c>
      <c r="F30" s="9"/>
      <c r="G30" s="10"/>
      <c r="H30" s="10"/>
      <c r="I30" s="9">
        <v>6001</v>
      </c>
      <c r="J30" s="9"/>
      <c r="K30" s="14">
        <f t="shared" si="0"/>
        <v>16043</v>
      </c>
      <c r="L30" s="14">
        <f t="shared" si="0"/>
        <v>0</v>
      </c>
    </row>
    <row r="31" ht="20.25" customHeight="1" spans="2:12">
      <c r="B31" s="6">
        <v>26</v>
      </c>
      <c r="C31" s="8">
        <v>0</v>
      </c>
      <c r="D31" s="8"/>
      <c r="E31" s="10"/>
      <c r="F31" s="10"/>
      <c r="G31" s="8">
        <v>4095</v>
      </c>
      <c r="H31" s="8"/>
      <c r="I31" s="9">
        <v>0</v>
      </c>
      <c r="J31" s="9"/>
      <c r="K31" s="14">
        <f t="shared" si="0"/>
        <v>4095</v>
      </c>
      <c r="L31" s="14">
        <f t="shared" si="0"/>
        <v>0</v>
      </c>
    </row>
    <row r="32" ht="20.25" customHeight="1" spans="2:12">
      <c r="B32" s="6">
        <v>27</v>
      </c>
      <c r="C32" s="9">
        <v>0</v>
      </c>
      <c r="D32" s="9">
        <v>0</v>
      </c>
      <c r="E32" s="10"/>
      <c r="F32" s="10"/>
      <c r="G32" s="8">
        <v>0</v>
      </c>
      <c r="H32" s="8"/>
      <c r="I32" s="9">
        <v>0</v>
      </c>
      <c r="J32" s="9"/>
      <c r="K32" s="14">
        <f t="shared" si="0"/>
        <v>0</v>
      </c>
      <c r="L32" s="14">
        <f t="shared" si="0"/>
        <v>0</v>
      </c>
    </row>
    <row r="33" ht="20.25" customHeight="1" spans="2:12">
      <c r="B33" s="6">
        <v>28</v>
      </c>
      <c r="C33" s="10"/>
      <c r="D33" s="10"/>
      <c r="E33" s="9">
        <v>1510</v>
      </c>
      <c r="F33" s="9"/>
      <c r="G33" s="8">
        <v>6508</v>
      </c>
      <c r="H33" s="8"/>
      <c r="I33" s="9">
        <v>6305</v>
      </c>
      <c r="J33" s="9"/>
      <c r="K33" s="14">
        <f t="shared" si="0"/>
        <v>14323</v>
      </c>
      <c r="L33" s="14">
        <f t="shared" si="0"/>
        <v>0</v>
      </c>
    </row>
    <row r="34" ht="20.25" customHeight="1" spans="2:12">
      <c r="B34" s="6">
        <v>29</v>
      </c>
      <c r="C34" s="10"/>
      <c r="D34" s="10"/>
      <c r="E34" s="9">
        <v>6854</v>
      </c>
      <c r="F34" s="9"/>
      <c r="G34" s="8">
        <v>6002</v>
      </c>
      <c r="H34" s="8"/>
      <c r="I34" s="9">
        <v>2502</v>
      </c>
      <c r="J34" s="9"/>
      <c r="K34" s="14">
        <f t="shared" si="0"/>
        <v>15358</v>
      </c>
      <c r="L34" s="14">
        <f t="shared" si="0"/>
        <v>0</v>
      </c>
    </row>
    <row r="35" ht="20.25" customHeight="1" spans="2:12">
      <c r="B35" s="6">
        <v>30</v>
      </c>
      <c r="C35" s="8">
        <v>5261</v>
      </c>
      <c r="D35" s="8"/>
      <c r="E35" s="8">
        <v>5613</v>
      </c>
      <c r="F35" s="8"/>
      <c r="G35" s="9">
        <v>5512</v>
      </c>
      <c r="H35" s="9"/>
      <c r="I35" s="10"/>
      <c r="J35" s="10"/>
      <c r="K35" s="14">
        <f t="shared" si="0"/>
        <v>16386</v>
      </c>
      <c r="L35" s="14">
        <f t="shared" si="0"/>
        <v>0</v>
      </c>
    </row>
    <row r="36" ht="20.25" customHeight="1" spans="2:12">
      <c r="B36" s="6">
        <v>31</v>
      </c>
      <c r="C36" s="8">
        <v>5007</v>
      </c>
      <c r="D36" s="8"/>
      <c r="E36" s="8">
        <v>6235</v>
      </c>
      <c r="F36" s="8"/>
      <c r="G36" s="9">
        <v>6304</v>
      </c>
      <c r="H36" s="9"/>
      <c r="I36" s="10"/>
      <c r="J36" s="10"/>
      <c r="K36" s="14">
        <f t="shared" si="0"/>
        <v>17546</v>
      </c>
      <c r="L36" s="14">
        <f t="shared" si="0"/>
        <v>0</v>
      </c>
    </row>
    <row r="37" ht="20.25" customHeight="1" spans="2:12">
      <c r="B37" s="7" t="s">
        <v>17</v>
      </c>
      <c r="C37" s="11">
        <f>SUM(C6:C36)</f>
        <v>80678</v>
      </c>
      <c r="D37" s="11">
        <f t="shared" ref="D37:L37" si="1">SUM(D6:D36)</f>
        <v>0</v>
      </c>
      <c r="E37" s="11">
        <f t="shared" si="1"/>
        <v>105344</v>
      </c>
      <c r="F37" s="11">
        <f t="shared" si="1"/>
        <v>0</v>
      </c>
      <c r="G37" s="11">
        <f t="shared" si="1"/>
        <v>111715</v>
      </c>
      <c r="H37" s="11">
        <f t="shared" si="1"/>
        <v>0</v>
      </c>
      <c r="I37" s="11">
        <f t="shared" si="1"/>
        <v>73334</v>
      </c>
      <c r="J37" s="11">
        <f t="shared" si="1"/>
        <v>0</v>
      </c>
      <c r="K37" s="11">
        <f t="shared" si="1"/>
        <v>371071</v>
      </c>
      <c r="L37" s="11">
        <f t="shared" si="1"/>
        <v>0</v>
      </c>
    </row>
    <row r="38" ht="20.25" customHeight="1" spans="2:12">
      <c r="B38" t="s">
        <v>18</v>
      </c>
      <c r="C38" s="12">
        <f>C37/23</f>
        <v>3507.73913043478</v>
      </c>
      <c r="D38" s="12">
        <f t="shared" ref="D38:J38" si="2">D37/23</f>
        <v>0</v>
      </c>
      <c r="E38" s="12">
        <f t="shared" si="2"/>
        <v>4580.17391304348</v>
      </c>
      <c r="F38" s="12">
        <f t="shared" si="2"/>
        <v>0</v>
      </c>
      <c r="G38" s="12">
        <f>G37/24</f>
        <v>4654.79166666667</v>
      </c>
      <c r="H38" s="12">
        <f>H37/24</f>
        <v>0</v>
      </c>
      <c r="I38" s="12">
        <f t="shared" si="2"/>
        <v>3188.4347826087</v>
      </c>
      <c r="J38" s="12">
        <f t="shared" si="2"/>
        <v>0</v>
      </c>
      <c r="K38" s="12">
        <f>K37/31</f>
        <v>11970.0322580645</v>
      </c>
      <c r="L38" s="12">
        <f>L37/31</f>
        <v>0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8"/>
  <sheetViews>
    <sheetView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5" width="7.25" customWidth="1"/>
    <col min="16" max="16" width="7" customWidth="1"/>
    <col min="17" max="17" width="6.875" customWidth="1"/>
    <col min="18" max="19" width="5.5" customWidth="1"/>
  </cols>
  <sheetData>
    <row r="2" ht="15.75" customHeight="1" spans="2:14">
      <c r="B2" s="52" t="s">
        <v>73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ht="12.75" customHeight="1" spans="2:14">
      <c r="B3" s="2">
        <v>42644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53" t="s">
        <v>10</v>
      </c>
      <c r="D5" s="53" t="s">
        <v>66</v>
      </c>
      <c r="E5" s="53" t="s">
        <v>67</v>
      </c>
      <c r="F5" s="53" t="s">
        <v>10</v>
      </c>
      <c r="G5" s="53" t="s">
        <v>66</v>
      </c>
      <c r="H5" s="53" t="s">
        <v>67</v>
      </c>
      <c r="I5" s="53" t="s">
        <v>10</v>
      </c>
      <c r="J5" s="53" t="s">
        <v>66</v>
      </c>
      <c r="K5" s="53" t="s">
        <v>67</v>
      </c>
      <c r="L5" s="53" t="s">
        <v>10</v>
      </c>
      <c r="M5" s="53" t="s">
        <v>66</v>
      </c>
      <c r="N5" s="53" t="s">
        <v>67</v>
      </c>
      <c r="O5" s="56" t="s">
        <v>10</v>
      </c>
      <c r="P5" s="56" t="s">
        <v>66</v>
      </c>
      <c r="Q5" s="56" t="s">
        <v>67</v>
      </c>
      <c r="R5" s="50" t="s">
        <v>68</v>
      </c>
      <c r="S5" s="50" t="s">
        <v>69</v>
      </c>
    </row>
    <row r="6" ht="13.5" customHeight="1" spans="2:19">
      <c r="B6" s="6">
        <v>1</v>
      </c>
      <c r="C6" s="20">
        <v>5653</v>
      </c>
      <c r="D6" s="20">
        <v>94</v>
      </c>
      <c r="E6" s="20">
        <v>52</v>
      </c>
      <c r="F6" s="20">
        <v>0</v>
      </c>
      <c r="G6" s="20">
        <v>130</v>
      </c>
      <c r="H6" s="20">
        <v>95</v>
      </c>
      <c r="I6" s="21"/>
      <c r="J6" s="21"/>
      <c r="K6" s="21"/>
      <c r="L6" s="20">
        <v>6106</v>
      </c>
      <c r="M6" s="20">
        <v>104</v>
      </c>
      <c r="N6" s="20">
        <v>29</v>
      </c>
      <c r="O6" s="14">
        <f t="shared" ref="O6:Q37" si="0">C6+F6+I6+L6</f>
        <v>11759</v>
      </c>
      <c r="P6" s="14">
        <f t="shared" si="0"/>
        <v>328</v>
      </c>
      <c r="Q6" s="14">
        <f t="shared" si="0"/>
        <v>176</v>
      </c>
      <c r="R6" s="58">
        <v>168</v>
      </c>
      <c r="S6" s="34">
        <f t="shared" ref="S6:S37" si="1">P6-R6</f>
        <v>160</v>
      </c>
    </row>
    <row r="7" ht="13.5" customHeight="1" spans="2:19">
      <c r="B7" s="6">
        <v>2</v>
      </c>
      <c r="C7" s="20">
        <v>0</v>
      </c>
      <c r="D7" s="20">
        <v>117</v>
      </c>
      <c r="E7" s="20">
        <v>100</v>
      </c>
      <c r="F7" s="21"/>
      <c r="G7" s="21"/>
      <c r="H7" s="21"/>
      <c r="I7" s="20">
        <v>0</v>
      </c>
      <c r="J7" s="20">
        <v>117</v>
      </c>
      <c r="K7" s="20">
        <v>64</v>
      </c>
      <c r="L7" s="20">
        <v>0</v>
      </c>
      <c r="M7" s="20">
        <v>122</v>
      </c>
      <c r="N7" s="20">
        <v>54</v>
      </c>
      <c r="O7" s="14">
        <f t="shared" si="0"/>
        <v>0</v>
      </c>
      <c r="P7" s="14">
        <f t="shared" si="0"/>
        <v>356</v>
      </c>
      <c r="Q7" s="14">
        <f t="shared" si="0"/>
        <v>218</v>
      </c>
      <c r="R7">
        <v>150</v>
      </c>
      <c r="S7" s="34">
        <f t="shared" si="1"/>
        <v>206</v>
      </c>
    </row>
    <row r="8" ht="13.5" customHeight="1" spans="2:19">
      <c r="B8" s="6">
        <v>3</v>
      </c>
      <c r="C8" s="20">
        <v>0</v>
      </c>
      <c r="D8" s="20">
        <v>122</v>
      </c>
      <c r="E8" s="20">
        <v>132</v>
      </c>
      <c r="F8" s="21"/>
      <c r="G8" s="21"/>
      <c r="H8" s="21"/>
      <c r="I8" s="19">
        <v>0</v>
      </c>
      <c r="J8" s="19">
        <v>153</v>
      </c>
      <c r="K8" s="19">
        <v>62</v>
      </c>
      <c r="L8" s="20">
        <v>0</v>
      </c>
      <c r="M8" s="20">
        <v>126</v>
      </c>
      <c r="N8" s="20">
        <v>53</v>
      </c>
      <c r="O8" s="14">
        <f t="shared" si="0"/>
        <v>0</v>
      </c>
      <c r="P8" s="14">
        <f t="shared" si="0"/>
        <v>401</v>
      </c>
      <c r="Q8" s="14">
        <f t="shared" si="0"/>
        <v>247</v>
      </c>
      <c r="R8">
        <v>200</v>
      </c>
      <c r="S8" s="34">
        <f t="shared" si="1"/>
        <v>201</v>
      </c>
    </row>
    <row r="9" ht="13.5" customHeight="1" spans="2:19">
      <c r="B9" s="6">
        <v>4</v>
      </c>
      <c r="C9" s="21"/>
      <c r="D9" s="21"/>
      <c r="E9" s="21"/>
      <c r="F9" s="20">
        <v>0</v>
      </c>
      <c r="G9" s="20">
        <v>152</v>
      </c>
      <c r="H9" s="20">
        <v>66</v>
      </c>
      <c r="I9" s="19">
        <v>0</v>
      </c>
      <c r="J9" s="19">
        <v>136</v>
      </c>
      <c r="K9" s="19">
        <v>66</v>
      </c>
      <c r="L9" s="20">
        <v>0</v>
      </c>
      <c r="M9" s="20">
        <v>132</v>
      </c>
      <c r="N9" s="20">
        <v>96</v>
      </c>
      <c r="O9" s="14">
        <f t="shared" si="0"/>
        <v>0</v>
      </c>
      <c r="P9" s="14">
        <f t="shared" si="0"/>
        <v>420</v>
      </c>
      <c r="Q9" s="14">
        <f t="shared" si="0"/>
        <v>228</v>
      </c>
      <c r="R9">
        <v>215</v>
      </c>
      <c r="S9" s="34">
        <f t="shared" si="1"/>
        <v>205</v>
      </c>
    </row>
    <row r="10" ht="13.5" customHeight="1" spans="2:19">
      <c r="B10" s="6">
        <v>5</v>
      </c>
      <c r="C10" s="21"/>
      <c r="D10" s="21"/>
      <c r="E10" s="21"/>
      <c r="F10" s="20">
        <v>5108</v>
      </c>
      <c r="G10" s="20">
        <v>132</v>
      </c>
      <c r="H10" s="20">
        <v>88</v>
      </c>
      <c r="I10" s="19">
        <v>0</v>
      </c>
      <c r="J10" s="19">
        <v>143</v>
      </c>
      <c r="K10" s="19">
        <v>106</v>
      </c>
      <c r="L10" s="20">
        <v>3307</v>
      </c>
      <c r="M10" s="20">
        <v>121</v>
      </c>
      <c r="N10" s="20">
        <v>120</v>
      </c>
      <c r="O10" s="14">
        <f t="shared" si="0"/>
        <v>8415</v>
      </c>
      <c r="P10" s="14">
        <f t="shared" si="0"/>
        <v>396</v>
      </c>
      <c r="Q10" s="14">
        <f t="shared" si="0"/>
        <v>314</v>
      </c>
      <c r="R10">
        <v>197</v>
      </c>
      <c r="S10" s="34">
        <f t="shared" si="1"/>
        <v>199</v>
      </c>
    </row>
    <row r="11" ht="13.5" customHeight="1" spans="2:19">
      <c r="B11" s="6">
        <v>6</v>
      </c>
      <c r="C11" s="19">
        <v>6505</v>
      </c>
      <c r="D11" s="19">
        <v>67</v>
      </c>
      <c r="E11" s="19">
        <v>102</v>
      </c>
      <c r="F11" s="20">
        <v>6523</v>
      </c>
      <c r="G11" s="20">
        <v>110</v>
      </c>
      <c r="H11" s="20">
        <v>58</v>
      </c>
      <c r="I11" s="19">
        <v>6003</v>
      </c>
      <c r="J11" s="19">
        <v>114</v>
      </c>
      <c r="K11" s="19">
        <v>112</v>
      </c>
      <c r="L11" s="21"/>
      <c r="M11" s="21"/>
      <c r="N11" s="21"/>
      <c r="O11" s="14">
        <f t="shared" si="0"/>
        <v>19031</v>
      </c>
      <c r="P11" s="14">
        <f t="shared" si="0"/>
        <v>291</v>
      </c>
      <c r="Q11" s="14">
        <f t="shared" si="0"/>
        <v>272</v>
      </c>
      <c r="R11">
        <v>174</v>
      </c>
      <c r="S11" s="34">
        <f t="shared" si="1"/>
        <v>117</v>
      </c>
    </row>
    <row r="12" ht="13.5" customHeight="1" spans="2:19">
      <c r="B12" s="6">
        <v>7</v>
      </c>
      <c r="C12" s="19">
        <v>6199</v>
      </c>
      <c r="D12" s="19">
        <v>109</v>
      </c>
      <c r="E12" s="19">
        <v>64</v>
      </c>
      <c r="F12" s="20">
        <v>6514</v>
      </c>
      <c r="G12" s="20">
        <v>136</v>
      </c>
      <c r="H12" s="20">
        <v>53</v>
      </c>
      <c r="I12" s="19">
        <v>5856</v>
      </c>
      <c r="J12" s="19">
        <v>130</v>
      </c>
      <c r="K12" s="19">
        <v>108</v>
      </c>
      <c r="L12" s="21"/>
      <c r="M12" s="21"/>
      <c r="N12" s="21"/>
      <c r="O12" s="14">
        <f t="shared" si="0"/>
        <v>18569</v>
      </c>
      <c r="P12" s="14">
        <f t="shared" si="0"/>
        <v>375</v>
      </c>
      <c r="Q12" s="14">
        <f t="shared" si="0"/>
        <v>225</v>
      </c>
      <c r="R12">
        <v>187</v>
      </c>
      <c r="S12" s="34">
        <f t="shared" si="1"/>
        <v>188</v>
      </c>
    </row>
    <row r="13" ht="13.5" customHeight="1" spans="2:19">
      <c r="B13" s="6">
        <v>8</v>
      </c>
      <c r="C13" s="19">
        <v>6024</v>
      </c>
      <c r="D13" s="19">
        <v>73</v>
      </c>
      <c r="E13" s="19">
        <v>41</v>
      </c>
      <c r="F13" s="19">
        <v>6236</v>
      </c>
      <c r="G13" s="19">
        <v>40</v>
      </c>
      <c r="H13" s="19">
        <v>109</v>
      </c>
      <c r="I13" s="21"/>
      <c r="J13" s="21"/>
      <c r="K13" s="21"/>
      <c r="L13" s="20">
        <v>6803</v>
      </c>
      <c r="M13" s="20">
        <v>140</v>
      </c>
      <c r="N13" s="20">
        <v>27</v>
      </c>
      <c r="O13" s="14">
        <f t="shared" si="0"/>
        <v>19063</v>
      </c>
      <c r="P13" s="14">
        <f t="shared" si="0"/>
        <v>253</v>
      </c>
      <c r="Q13" s="14">
        <f t="shared" si="0"/>
        <v>177</v>
      </c>
      <c r="R13">
        <v>88</v>
      </c>
      <c r="S13" s="34">
        <f t="shared" si="1"/>
        <v>165</v>
      </c>
    </row>
    <row r="14" ht="13.5" customHeight="1" spans="2:19">
      <c r="B14" s="6">
        <v>9</v>
      </c>
      <c r="C14" s="20">
        <v>5402</v>
      </c>
      <c r="D14" s="20">
        <v>27</v>
      </c>
      <c r="E14" s="20">
        <v>37</v>
      </c>
      <c r="F14" s="20">
        <v>5870</v>
      </c>
      <c r="G14" s="20">
        <v>57</v>
      </c>
      <c r="H14" s="20">
        <v>107</v>
      </c>
      <c r="I14" s="21"/>
      <c r="J14" s="21"/>
      <c r="K14" s="21"/>
      <c r="L14" s="20">
        <v>6273</v>
      </c>
      <c r="M14" s="20">
        <v>67</v>
      </c>
      <c r="N14" s="20">
        <v>47</v>
      </c>
      <c r="O14" s="14">
        <f t="shared" si="0"/>
        <v>17545</v>
      </c>
      <c r="P14" s="14">
        <f t="shared" si="0"/>
        <v>151</v>
      </c>
      <c r="Q14" s="14">
        <f t="shared" si="0"/>
        <v>191</v>
      </c>
      <c r="R14">
        <v>3</v>
      </c>
      <c r="S14" s="34">
        <f t="shared" si="1"/>
        <v>148</v>
      </c>
    </row>
    <row r="15" ht="13.5" customHeight="1" spans="2:19">
      <c r="B15" s="6">
        <v>10</v>
      </c>
      <c r="C15" s="20">
        <v>5171</v>
      </c>
      <c r="D15" s="20">
        <v>86</v>
      </c>
      <c r="E15" s="20">
        <v>111</v>
      </c>
      <c r="F15" s="21"/>
      <c r="G15" s="21"/>
      <c r="H15" s="21"/>
      <c r="I15" s="20">
        <v>4083</v>
      </c>
      <c r="J15" s="20">
        <v>116</v>
      </c>
      <c r="K15" s="20">
        <v>83</v>
      </c>
      <c r="L15" s="20">
        <v>3983</v>
      </c>
      <c r="M15" s="20">
        <v>105</v>
      </c>
      <c r="N15" s="20">
        <v>75</v>
      </c>
      <c r="O15" s="14">
        <f t="shared" si="0"/>
        <v>13237</v>
      </c>
      <c r="P15" s="14">
        <f t="shared" si="0"/>
        <v>307</v>
      </c>
      <c r="Q15" s="14">
        <f t="shared" si="0"/>
        <v>269</v>
      </c>
      <c r="R15">
        <v>184</v>
      </c>
      <c r="S15" s="34">
        <f t="shared" si="1"/>
        <v>123</v>
      </c>
    </row>
    <row r="16" ht="13.5" customHeight="1" spans="2:19">
      <c r="B16" s="6">
        <v>11</v>
      </c>
      <c r="C16" s="20">
        <v>4501</v>
      </c>
      <c r="D16" s="20">
        <v>101</v>
      </c>
      <c r="E16" s="20">
        <v>101</v>
      </c>
      <c r="F16" s="21"/>
      <c r="G16" s="21"/>
      <c r="H16" s="21"/>
      <c r="I16" s="19">
        <v>6302</v>
      </c>
      <c r="J16" s="19">
        <v>84</v>
      </c>
      <c r="K16" s="19">
        <v>117</v>
      </c>
      <c r="L16" s="20">
        <v>4604</v>
      </c>
      <c r="M16" s="20">
        <v>136</v>
      </c>
      <c r="N16" s="20">
        <v>81</v>
      </c>
      <c r="O16" s="14">
        <f t="shared" si="0"/>
        <v>15407</v>
      </c>
      <c r="P16" s="14">
        <f t="shared" si="0"/>
        <v>321</v>
      </c>
      <c r="Q16" s="14">
        <f t="shared" si="0"/>
        <v>299</v>
      </c>
      <c r="R16">
        <v>209</v>
      </c>
      <c r="S16" s="34">
        <f t="shared" si="1"/>
        <v>112</v>
      </c>
    </row>
    <row r="17" ht="13.5" customHeight="1" spans="2:19">
      <c r="B17" s="6">
        <v>12</v>
      </c>
      <c r="C17" s="21"/>
      <c r="D17" s="21"/>
      <c r="E17" s="21"/>
      <c r="F17" s="19">
        <v>1424</v>
      </c>
      <c r="G17" s="19">
        <v>101</v>
      </c>
      <c r="H17" s="19">
        <v>104</v>
      </c>
      <c r="I17" s="20">
        <v>0</v>
      </c>
      <c r="J17" s="20">
        <v>100</v>
      </c>
      <c r="K17" s="20">
        <v>68</v>
      </c>
      <c r="L17" s="20">
        <v>0</v>
      </c>
      <c r="M17" s="20">
        <v>118</v>
      </c>
      <c r="N17" s="20">
        <v>80</v>
      </c>
      <c r="O17" s="14">
        <f t="shared" si="0"/>
        <v>1424</v>
      </c>
      <c r="P17" s="14">
        <f t="shared" si="0"/>
        <v>319</v>
      </c>
      <c r="Q17" s="14">
        <f t="shared" si="0"/>
        <v>252</v>
      </c>
      <c r="R17">
        <v>184</v>
      </c>
      <c r="S17" s="34">
        <f t="shared" si="1"/>
        <v>135</v>
      </c>
    </row>
    <row r="18" ht="13.5" customHeight="1" spans="2:19">
      <c r="B18" s="6">
        <v>13</v>
      </c>
      <c r="C18" s="21"/>
      <c r="D18" s="21"/>
      <c r="E18" s="21"/>
      <c r="F18" s="20">
        <v>0</v>
      </c>
      <c r="G18" s="20">
        <v>58</v>
      </c>
      <c r="H18" s="20">
        <v>59</v>
      </c>
      <c r="I18" s="19">
        <v>0</v>
      </c>
      <c r="J18" s="19">
        <v>103</v>
      </c>
      <c r="K18" s="19">
        <v>108</v>
      </c>
      <c r="L18" s="20">
        <v>0</v>
      </c>
      <c r="M18" s="20">
        <v>88</v>
      </c>
      <c r="N18" s="20">
        <v>127</v>
      </c>
      <c r="O18" s="14">
        <f t="shared" si="0"/>
        <v>0</v>
      </c>
      <c r="P18" s="14">
        <f t="shared" si="0"/>
        <v>249</v>
      </c>
      <c r="Q18" s="14">
        <f t="shared" si="0"/>
        <v>294</v>
      </c>
      <c r="R18">
        <v>173</v>
      </c>
      <c r="S18" s="34">
        <f t="shared" si="1"/>
        <v>76</v>
      </c>
    </row>
    <row r="19" ht="13.5" customHeight="1" spans="2:19">
      <c r="B19" s="6">
        <v>14</v>
      </c>
      <c r="C19" s="19">
        <v>0</v>
      </c>
      <c r="D19" s="19">
        <v>102</v>
      </c>
      <c r="E19" s="19">
        <v>72</v>
      </c>
      <c r="F19" s="20">
        <v>0</v>
      </c>
      <c r="G19" s="20">
        <v>78</v>
      </c>
      <c r="H19" s="20">
        <v>88</v>
      </c>
      <c r="I19" s="19">
        <v>0</v>
      </c>
      <c r="J19" s="19">
        <v>38</v>
      </c>
      <c r="K19" s="19">
        <v>122</v>
      </c>
      <c r="L19" s="21"/>
      <c r="M19" s="21"/>
      <c r="N19" s="21"/>
      <c r="O19" s="14">
        <f t="shared" si="0"/>
        <v>0</v>
      </c>
      <c r="P19" s="14">
        <f t="shared" si="0"/>
        <v>218</v>
      </c>
      <c r="Q19" s="14">
        <f t="shared" si="0"/>
        <v>282</v>
      </c>
      <c r="R19">
        <v>141</v>
      </c>
      <c r="S19" s="34">
        <f t="shared" si="1"/>
        <v>77</v>
      </c>
    </row>
    <row r="20" ht="13.5" customHeight="1" spans="2:19">
      <c r="B20" s="6">
        <v>15</v>
      </c>
      <c r="C20" s="19">
        <v>0</v>
      </c>
      <c r="D20" s="19">
        <v>62</v>
      </c>
      <c r="E20" s="19">
        <v>60</v>
      </c>
      <c r="F20" s="20">
        <v>0</v>
      </c>
      <c r="G20" s="20">
        <v>119</v>
      </c>
      <c r="H20" s="20">
        <v>61</v>
      </c>
      <c r="I20" s="19">
        <v>0</v>
      </c>
      <c r="J20" s="19">
        <v>114</v>
      </c>
      <c r="K20" s="19">
        <v>163</v>
      </c>
      <c r="L20" s="21"/>
      <c r="M20" s="21"/>
      <c r="N20" s="21"/>
      <c r="O20" s="14">
        <f t="shared" si="0"/>
        <v>0</v>
      </c>
      <c r="P20" s="14">
        <f t="shared" si="0"/>
        <v>295</v>
      </c>
      <c r="Q20" s="14">
        <f t="shared" si="0"/>
        <v>284</v>
      </c>
      <c r="R20">
        <v>204</v>
      </c>
      <c r="S20" s="34">
        <f t="shared" si="1"/>
        <v>91</v>
      </c>
    </row>
    <row r="21" ht="13.5" customHeight="1" spans="2:19">
      <c r="B21" s="6">
        <v>16</v>
      </c>
      <c r="C21" s="19">
        <v>0</v>
      </c>
      <c r="D21" s="19">
        <v>69</v>
      </c>
      <c r="E21" s="19">
        <v>82</v>
      </c>
      <c r="F21" s="19">
        <v>0</v>
      </c>
      <c r="G21" s="19">
        <v>135</v>
      </c>
      <c r="H21" s="19">
        <v>126</v>
      </c>
      <c r="I21" s="21"/>
      <c r="J21" s="21"/>
      <c r="K21" s="21"/>
      <c r="L21" s="20">
        <v>0</v>
      </c>
      <c r="M21" s="20">
        <v>47</v>
      </c>
      <c r="N21" s="20">
        <v>89</v>
      </c>
      <c r="O21" s="14">
        <f t="shared" si="0"/>
        <v>0</v>
      </c>
      <c r="P21" s="14">
        <f t="shared" si="0"/>
        <v>251</v>
      </c>
      <c r="Q21" s="14">
        <f t="shared" si="0"/>
        <v>297</v>
      </c>
      <c r="R21">
        <v>168</v>
      </c>
      <c r="S21" s="34">
        <f t="shared" si="1"/>
        <v>83</v>
      </c>
    </row>
    <row r="22" ht="13.5" customHeight="1" spans="2:19">
      <c r="B22" s="6">
        <v>17</v>
      </c>
      <c r="C22" s="20">
        <v>5805</v>
      </c>
      <c r="D22" s="20">
        <v>81</v>
      </c>
      <c r="E22" s="20">
        <v>60</v>
      </c>
      <c r="F22" s="20">
        <v>4258</v>
      </c>
      <c r="G22" s="20">
        <v>71</v>
      </c>
      <c r="H22" s="20">
        <v>137</v>
      </c>
      <c r="I22" s="21"/>
      <c r="J22" s="21"/>
      <c r="K22" s="21"/>
      <c r="L22" s="20">
        <v>1603</v>
      </c>
      <c r="M22" s="20">
        <v>0</v>
      </c>
      <c r="N22" s="20">
        <v>55</v>
      </c>
      <c r="O22" s="14">
        <f t="shared" si="0"/>
        <v>11666</v>
      </c>
      <c r="P22" s="14">
        <f t="shared" si="0"/>
        <v>152</v>
      </c>
      <c r="Q22" s="14">
        <f t="shared" si="0"/>
        <v>252</v>
      </c>
      <c r="R22">
        <v>95</v>
      </c>
      <c r="S22" s="34">
        <f t="shared" si="1"/>
        <v>57</v>
      </c>
    </row>
    <row r="23" ht="13.5" customHeight="1" spans="2:19">
      <c r="B23" s="6">
        <v>18</v>
      </c>
      <c r="C23" s="20">
        <v>5107</v>
      </c>
      <c r="D23" s="20">
        <v>69</v>
      </c>
      <c r="E23" s="20">
        <v>100</v>
      </c>
      <c r="F23" s="21"/>
      <c r="G23" s="21"/>
      <c r="H23" s="21"/>
      <c r="I23" s="20">
        <v>6212</v>
      </c>
      <c r="J23" s="20">
        <v>29</v>
      </c>
      <c r="K23" s="20">
        <v>88</v>
      </c>
      <c r="L23" s="20">
        <v>6070</v>
      </c>
      <c r="M23" s="20">
        <v>57</v>
      </c>
      <c r="N23" s="20">
        <v>45</v>
      </c>
      <c r="O23" s="14">
        <f t="shared" si="0"/>
        <v>17389</v>
      </c>
      <c r="P23" s="14">
        <f t="shared" si="0"/>
        <v>155</v>
      </c>
      <c r="Q23" s="14">
        <f t="shared" si="0"/>
        <v>233</v>
      </c>
      <c r="R23">
        <v>130</v>
      </c>
      <c r="S23" s="34">
        <f t="shared" si="1"/>
        <v>25</v>
      </c>
    </row>
    <row r="24" ht="13.5" customHeight="1" spans="2:19">
      <c r="B24" s="6">
        <v>19</v>
      </c>
      <c r="C24" s="20">
        <v>6011</v>
      </c>
      <c r="D24" s="20">
        <v>70</v>
      </c>
      <c r="E24" s="20">
        <v>94</v>
      </c>
      <c r="F24" s="21"/>
      <c r="G24" s="21"/>
      <c r="H24" s="21"/>
      <c r="I24" s="19">
        <v>5804</v>
      </c>
      <c r="J24" s="19">
        <v>77</v>
      </c>
      <c r="K24" s="19">
        <v>94</v>
      </c>
      <c r="L24" s="20">
        <v>5310</v>
      </c>
      <c r="M24" s="20">
        <v>43</v>
      </c>
      <c r="N24" s="20">
        <v>65</v>
      </c>
      <c r="O24" s="14">
        <f t="shared" si="0"/>
        <v>17125</v>
      </c>
      <c r="P24" s="14">
        <f t="shared" si="0"/>
        <v>190</v>
      </c>
      <c r="Q24" s="14">
        <f t="shared" si="0"/>
        <v>253</v>
      </c>
      <c r="R24">
        <v>124</v>
      </c>
      <c r="S24" s="34">
        <f t="shared" si="1"/>
        <v>66</v>
      </c>
    </row>
    <row r="25" ht="13.5" customHeight="1" spans="2:19">
      <c r="B25" s="6">
        <v>20</v>
      </c>
      <c r="C25" s="21"/>
      <c r="D25" s="21"/>
      <c r="E25" s="21"/>
      <c r="F25" s="19">
        <v>6056</v>
      </c>
      <c r="G25" s="19">
        <v>79</v>
      </c>
      <c r="H25" s="19">
        <v>106</v>
      </c>
      <c r="I25" s="20">
        <v>3770</v>
      </c>
      <c r="J25" s="20">
        <v>72</v>
      </c>
      <c r="K25" s="20">
        <v>106</v>
      </c>
      <c r="L25" s="20">
        <v>6001</v>
      </c>
      <c r="M25" s="20">
        <v>92</v>
      </c>
      <c r="N25" s="20">
        <v>97</v>
      </c>
      <c r="O25" s="14">
        <f t="shared" si="0"/>
        <v>15827</v>
      </c>
      <c r="P25" s="14">
        <f t="shared" si="0"/>
        <v>243</v>
      </c>
      <c r="Q25" s="14">
        <f t="shared" si="0"/>
        <v>309</v>
      </c>
      <c r="R25">
        <v>154</v>
      </c>
      <c r="S25" s="34">
        <f t="shared" si="1"/>
        <v>89</v>
      </c>
    </row>
    <row r="26" ht="13.5" customHeight="1" spans="2:19">
      <c r="B26" s="6">
        <v>21</v>
      </c>
      <c r="C26" s="21"/>
      <c r="D26" s="21"/>
      <c r="E26" s="21"/>
      <c r="F26" s="20">
        <v>5403</v>
      </c>
      <c r="G26" s="20">
        <v>40</v>
      </c>
      <c r="H26" s="20">
        <v>80</v>
      </c>
      <c r="I26" s="19">
        <v>0</v>
      </c>
      <c r="J26" s="19">
        <v>61</v>
      </c>
      <c r="K26" s="19">
        <v>122</v>
      </c>
      <c r="L26" s="20">
        <v>5042</v>
      </c>
      <c r="M26" s="20">
        <v>58</v>
      </c>
      <c r="N26" s="20">
        <v>103</v>
      </c>
      <c r="O26" s="14">
        <f t="shared" si="0"/>
        <v>10445</v>
      </c>
      <c r="P26" s="14">
        <f t="shared" si="0"/>
        <v>159</v>
      </c>
      <c r="Q26" s="14">
        <f t="shared" si="0"/>
        <v>305</v>
      </c>
      <c r="R26">
        <v>49</v>
      </c>
      <c r="S26" s="34">
        <f t="shared" si="1"/>
        <v>110</v>
      </c>
    </row>
    <row r="27" ht="13.5" customHeight="1" spans="2:19">
      <c r="B27" s="6">
        <v>22</v>
      </c>
      <c r="C27" s="19">
        <v>4818</v>
      </c>
      <c r="D27" s="19">
        <v>67</v>
      </c>
      <c r="E27" s="19">
        <v>86</v>
      </c>
      <c r="F27" s="20">
        <v>6104</v>
      </c>
      <c r="G27" s="20">
        <v>46</v>
      </c>
      <c r="H27" s="20">
        <v>51</v>
      </c>
      <c r="I27" s="19">
        <v>5550</v>
      </c>
      <c r="J27" s="19">
        <v>55</v>
      </c>
      <c r="K27" s="19">
        <v>106</v>
      </c>
      <c r="L27" s="21"/>
      <c r="M27" s="21"/>
      <c r="N27" s="21"/>
      <c r="O27" s="14">
        <f t="shared" si="0"/>
        <v>16472</v>
      </c>
      <c r="P27" s="14">
        <f t="shared" si="0"/>
        <v>168</v>
      </c>
      <c r="Q27" s="14">
        <f t="shared" si="0"/>
        <v>243</v>
      </c>
      <c r="R27">
        <v>55</v>
      </c>
      <c r="S27" s="34">
        <f t="shared" si="1"/>
        <v>113</v>
      </c>
    </row>
    <row r="28" ht="13.5" customHeight="1" spans="2:19">
      <c r="B28" s="6">
        <v>23</v>
      </c>
      <c r="C28" s="19">
        <v>6101</v>
      </c>
      <c r="D28" s="19">
        <v>34</v>
      </c>
      <c r="E28" s="19">
        <v>93</v>
      </c>
      <c r="F28" s="20">
        <v>5370</v>
      </c>
      <c r="G28" s="20">
        <v>118</v>
      </c>
      <c r="H28" s="20">
        <v>73</v>
      </c>
      <c r="I28" s="19">
        <v>4053</v>
      </c>
      <c r="J28" s="19">
        <v>108</v>
      </c>
      <c r="K28" s="19">
        <v>128</v>
      </c>
      <c r="L28" s="21"/>
      <c r="M28" s="21"/>
      <c r="N28" s="21"/>
      <c r="O28" s="14">
        <f t="shared" si="0"/>
        <v>15524</v>
      </c>
      <c r="P28" s="14">
        <f t="shared" si="0"/>
        <v>260</v>
      </c>
      <c r="Q28" s="14">
        <f t="shared" si="0"/>
        <v>294</v>
      </c>
      <c r="R28">
        <v>122</v>
      </c>
      <c r="S28" s="34">
        <f t="shared" si="1"/>
        <v>138</v>
      </c>
    </row>
    <row r="29" ht="13.5" customHeight="1" spans="2:19">
      <c r="B29" s="6">
        <v>24</v>
      </c>
      <c r="C29" s="19">
        <v>0</v>
      </c>
      <c r="D29" s="19">
        <v>93</v>
      </c>
      <c r="E29" s="19">
        <v>61</v>
      </c>
      <c r="F29" s="19">
        <v>2365</v>
      </c>
      <c r="G29" s="19">
        <v>93</v>
      </c>
      <c r="H29" s="19">
        <v>125</v>
      </c>
      <c r="I29" s="21"/>
      <c r="J29" s="21"/>
      <c r="K29" s="21"/>
      <c r="L29" s="20">
        <v>5786</v>
      </c>
      <c r="M29" s="20">
        <v>36</v>
      </c>
      <c r="N29" s="20">
        <v>73</v>
      </c>
      <c r="O29" s="14">
        <f t="shared" si="0"/>
        <v>8151</v>
      </c>
      <c r="P29" s="14">
        <f t="shared" si="0"/>
        <v>222</v>
      </c>
      <c r="Q29" s="14">
        <f t="shared" si="0"/>
        <v>259</v>
      </c>
      <c r="R29">
        <v>87</v>
      </c>
      <c r="S29" s="34">
        <f t="shared" si="1"/>
        <v>135</v>
      </c>
    </row>
    <row r="30" ht="13.5" customHeight="1" spans="2:19">
      <c r="B30" s="6">
        <v>25</v>
      </c>
      <c r="C30" s="20">
        <v>0</v>
      </c>
      <c r="D30" s="20">
        <v>103</v>
      </c>
      <c r="E30" s="20">
        <v>56</v>
      </c>
      <c r="F30" s="20">
        <v>0</v>
      </c>
      <c r="G30" s="20">
        <v>122</v>
      </c>
      <c r="H30" s="20">
        <v>105</v>
      </c>
      <c r="I30" s="21"/>
      <c r="J30" s="21"/>
      <c r="K30" s="21"/>
      <c r="L30" s="20">
        <v>1369</v>
      </c>
      <c r="M30" s="20">
        <v>68</v>
      </c>
      <c r="N30" s="20">
        <v>49</v>
      </c>
      <c r="O30" s="14">
        <f t="shared" si="0"/>
        <v>1369</v>
      </c>
      <c r="P30" s="14">
        <f t="shared" si="0"/>
        <v>293</v>
      </c>
      <c r="Q30" s="14">
        <f t="shared" si="0"/>
        <v>210</v>
      </c>
      <c r="R30">
        <v>126</v>
      </c>
      <c r="S30" s="34">
        <f t="shared" si="1"/>
        <v>167</v>
      </c>
    </row>
    <row r="31" ht="13.5" customHeight="1" spans="2:19">
      <c r="B31" s="6">
        <v>26</v>
      </c>
      <c r="C31" s="20">
        <v>0</v>
      </c>
      <c r="D31" s="20">
        <v>82</v>
      </c>
      <c r="E31" s="20">
        <v>144</v>
      </c>
      <c r="F31" s="21"/>
      <c r="G31" s="21"/>
      <c r="H31" s="21"/>
      <c r="I31" s="20">
        <v>0</v>
      </c>
      <c r="J31" s="20">
        <v>123</v>
      </c>
      <c r="K31" s="20">
        <v>108</v>
      </c>
      <c r="L31" s="20">
        <v>0</v>
      </c>
      <c r="M31" s="20">
        <v>126</v>
      </c>
      <c r="N31" s="20">
        <v>38</v>
      </c>
      <c r="O31" s="14">
        <f t="shared" si="0"/>
        <v>0</v>
      </c>
      <c r="P31" s="14">
        <f t="shared" si="0"/>
        <v>331</v>
      </c>
      <c r="Q31" s="14">
        <f t="shared" si="0"/>
        <v>290</v>
      </c>
      <c r="R31">
        <v>205</v>
      </c>
      <c r="S31" s="34">
        <f t="shared" si="1"/>
        <v>126</v>
      </c>
    </row>
    <row r="32" ht="13.5" customHeight="1" spans="2:19">
      <c r="B32" s="6">
        <v>27</v>
      </c>
      <c r="C32" s="20">
        <v>0</v>
      </c>
      <c r="D32" s="20">
        <v>104</v>
      </c>
      <c r="E32" s="20">
        <v>141</v>
      </c>
      <c r="F32" s="21"/>
      <c r="G32" s="21"/>
      <c r="H32" s="21"/>
      <c r="I32" s="19">
        <v>0</v>
      </c>
      <c r="J32" s="19">
        <v>96</v>
      </c>
      <c r="K32" s="19">
        <v>97</v>
      </c>
      <c r="L32" s="20">
        <v>0</v>
      </c>
      <c r="M32" s="20">
        <v>74</v>
      </c>
      <c r="N32" s="20">
        <v>64</v>
      </c>
      <c r="O32" s="14">
        <f t="shared" si="0"/>
        <v>0</v>
      </c>
      <c r="P32" s="14">
        <f t="shared" si="0"/>
        <v>274</v>
      </c>
      <c r="Q32" s="14">
        <f t="shared" si="0"/>
        <v>302</v>
      </c>
      <c r="R32">
        <v>174</v>
      </c>
      <c r="S32" s="34">
        <f t="shared" si="1"/>
        <v>100</v>
      </c>
    </row>
    <row r="33" ht="13.5" customHeight="1" spans="2:19">
      <c r="B33" s="6">
        <v>28</v>
      </c>
      <c r="C33" s="21"/>
      <c r="D33" s="21"/>
      <c r="E33" s="21"/>
      <c r="F33" s="19">
        <v>5504</v>
      </c>
      <c r="G33" s="19">
        <v>104</v>
      </c>
      <c r="H33" s="19">
        <v>78</v>
      </c>
      <c r="I33" s="20">
        <v>5475</v>
      </c>
      <c r="J33" s="20">
        <v>84</v>
      </c>
      <c r="K33" s="20">
        <v>62</v>
      </c>
      <c r="L33" s="20">
        <v>5092</v>
      </c>
      <c r="M33" s="20">
        <v>82</v>
      </c>
      <c r="N33" s="20">
        <v>135</v>
      </c>
      <c r="O33" s="14">
        <f t="shared" si="0"/>
        <v>16071</v>
      </c>
      <c r="P33" s="14">
        <f t="shared" si="0"/>
        <v>270</v>
      </c>
      <c r="Q33" s="14">
        <f t="shared" si="0"/>
        <v>275</v>
      </c>
      <c r="R33">
        <v>181</v>
      </c>
      <c r="S33" s="34">
        <f t="shared" si="1"/>
        <v>89</v>
      </c>
    </row>
    <row r="34" ht="13.5" customHeight="1" spans="2:19">
      <c r="B34" s="6">
        <v>29</v>
      </c>
      <c r="C34" s="21"/>
      <c r="D34" s="21"/>
      <c r="E34" s="21"/>
      <c r="F34" s="20">
        <v>5555</v>
      </c>
      <c r="G34" s="20">
        <v>92</v>
      </c>
      <c r="H34" s="20">
        <v>72</v>
      </c>
      <c r="I34" s="19">
        <v>5601</v>
      </c>
      <c r="J34" s="19">
        <v>92</v>
      </c>
      <c r="K34" s="19">
        <v>60</v>
      </c>
      <c r="L34" s="20">
        <v>5713</v>
      </c>
      <c r="M34" s="20">
        <v>87</v>
      </c>
      <c r="N34" s="20">
        <v>132</v>
      </c>
      <c r="O34" s="14">
        <f t="shared" si="0"/>
        <v>16869</v>
      </c>
      <c r="P34" s="14">
        <f t="shared" si="0"/>
        <v>271</v>
      </c>
      <c r="Q34" s="14">
        <f t="shared" si="0"/>
        <v>264</v>
      </c>
      <c r="R34">
        <v>216</v>
      </c>
      <c r="S34" s="34">
        <f t="shared" si="1"/>
        <v>55</v>
      </c>
    </row>
    <row r="35" ht="13.5" customHeight="1" spans="2:19">
      <c r="B35" s="6">
        <v>30</v>
      </c>
      <c r="C35" s="19">
        <v>4472</v>
      </c>
      <c r="D35" s="19">
        <v>68</v>
      </c>
      <c r="E35" s="19">
        <v>100</v>
      </c>
      <c r="F35" s="20">
        <v>4003</v>
      </c>
      <c r="G35" s="20">
        <v>123</v>
      </c>
      <c r="H35" s="20">
        <v>62</v>
      </c>
      <c r="I35" s="19">
        <v>3502</v>
      </c>
      <c r="J35" s="19">
        <v>80</v>
      </c>
      <c r="K35" s="19">
        <v>120</v>
      </c>
      <c r="L35" s="21"/>
      <c r="M35" s="21"/>
      <c r="N35" s="21"/>
      <c r="O35" s="14">
        <f t="shared" si="0"/>
        <v>11977</v>
      </c>
      <c r="P35" s="14">
        <f t="shared" si="0"/>
        <v>271</v>
      </c>
      <c r="Q35" s="14">
        <f t="shared" si="0"/>
        <v>282</v>
      </c>
      <c r="R35">
        <v>143</v>
      </c>
      <c r="S35" s="34">
        <f t="shared" si="1"/>
        <v>128</v>
      </c>
    </row>
    <row r="36" ht="13.5" customHeight="1" spans="2:19">
      <c r="B36" s="6">
        <v>31</v>
      </c>
      <c r="C36" s="19">
        <v>5002</v>
      </c>
      <c r="D36" s="19">
        <v>97</v>
      </c>
      <c r="E36" s="19">
        <v>67</v>
      </c>
      <c r="F36" s="20">
        <v>2710</v>
      </c>
      <c r="G36" s="20">
        <v>96</v>
      </c>
      <c r="H36" s="20">
        <v>43</v>
      </c>
      <c r="I36" s="19">
        <v>1537</v>
      </c>
      <c r="J36" s="19">
        <v>107</v>
      </c>
      <c r="K36" s="19">
        <v>86</v>
      </c>
      <c r="L36" s="21"/>
      <c r="M36" s="21"/>
      <c r="N36" s="21"/>
      <c r="O36" s="14">
        <f t="shared" si="0"/>
        <v>9249</v>
      </c>
      <c r="P36" s="14">
        <f t="shared" si="0"/>
        <v>300</v>
      </c>
      <c r="Q36" s="14">
        <f t="shared" si="0"/>
        <v>196</v>
      </c>
      <c r="R36">
        <v>179</v>
      </c>
      <c r="S36" s="34">
        <f t="shared" si="1"/>
        <v>121</v>
      </c>
    </row>
    <row r="37" ht="13.5" customHeight="1" spans="2:19">
      <c r="B37" s="23" t="s">
        <v>17</v>
      </c>
      <c r="C37" s="35">
        <f t="shared" ref="C37:N37" si="2">SUM(C6:C36)</f>
        <v>76771</v>
      </c>
      <c r="D37" s="35">
        <f t="shared" si="2"/>
        <v>1897</v>
      </c>
      <c r="E37" s="35">
        <f t="shared" si="2"/>
        <v>1956</v>
      </c>
      <c r="F37" s="35">
        <f t="shared" si="2"/>
        <v>79003</v>
      </c>
      <c r="G37" s="35">
        <f t="shared" si="2"/>
        <v>2232</v>
      </c>
      <c r="H37" s="35">
        <f t="shared" si="2"/>
        <v>1946</v>
      </c>
      <c r="I37" s="35">
        <f t="shared" si="2"/>
        <v>63748</v>
      </c>
      <c r="J37" s="35">
        <f t="shared" si="2"/>
        <v>2332</v>
      </c>
      <c r="K37" s="35">
        <f t="shared" si="2"/>
        <v>2356</v>
      </c>
      <c r="L37" s="35">
        <f t="shared" si="2"/>
        <v>73062</v>
      </c>
      <c r="M37" s="35">
        <f t="shared" si="2"/>
        <v>2029</v>
      </c>
      <c r="N37" s="35">
        <f t="shared" si="2"/>
        <v>1734</v>
      </c>
      <c r="O37" s="37">
        <f t="shared" si="0"/>
        <v>292584</v>
      </c>
      <c r="P37" s="14">
        <f t="shared" si="0"/>
        <v>8490</v>
      </c>
      <c r="Q37" s="14">
        <f t="shared" si="0"/>
        <v>7992</v>
      </c>
      <c r="R37">
        <f>SUM(R6:R36)</f>
        <v>4685</v>
      </c>
      <c r="S37" s="33">
        <f t="shared" si="1"/>
        <v>3805</v>
      </c>
    </row>
    <row r="38" s="49" customFormat="1" ht="18" customHeight="1" spans="2:19">
      <c r="B38" s="54" t="s">
        <v>18</v>
      </c>
      <c r="C38" s="55">
        <f t="shared" ref="C38:H38" si="3">C37/23</f>
        <v>3337.86956521739</v>
      </c>
      <c r="D38" s="55">
        <f t="shared" si="3"/>
        <v>82.4782608695652</v>
      </c>
      <c r="E38" s="55">
        <f t="shared" si="3"/>
        <v>85.0434782608696</v>
      </c>
      <c r="F38" s="55">
        <f t="shared" si="3"/>
        <v>3434.91304347826</v>
      </c>
      <c r="G38" s="55">
        <f t="shared" si="3"/>
        <v>97.0434782608696</v>
      </c>
      <c r="H38" s="55">
        <f t="shared" si="3"/>
        <v>84.6086956521739</v>
      </c>
      <c r="I38" s="55">
        <f>I37/24</f>
        <v>2656.16666666667</v>
      </c>
      <c r="J38" s="55">
        <f>J37/24</f>
        <v>97.1666666666667</v>
      </c>
      <c r="K38" s="55">
        <f>K37/24</f>
        <v>98.1666666666667</v>
      </c>
      <c r="L38" s="55">
        <f>L37/23</f>
        <v>3176.60869565217</v>
      </c>
      <c r="M38" s="55">
        <f>M37/23</f>
        <v>88.2173913043478</v>
      </c>
      <c r="N38" s="55">
        <f>N37/23</f>
        <v>75.3913043478261</v>
      </c>
      <c r="O38" s="55">
        <f>O37/31</f>
        <v>9438.1935483871</v>
      </c>
      <c r="P38" s="55">
        <f>P37/31</f>
        <v>273.870967741935</v>
      </c>
      <c r="Q38" s="55">
        <f>Q37/31</f>
        <v>257.806451612903</v>
      </c>
      <c r="R38" s="55">
        <f>R37/31</f>
        <v>151.129032258065</v>
      </c>
      <c r="S38" s="55">
        <f>S37/31</f>
        <v>122.741935483871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23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42614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9">
        <v>4592</v>
      </c>
      <c r="D6" s="9"/>
      <c r="E6" s="10"/>
      <c r="F6" s="10"/>
      <c r="G6" s="8">
        <v>4527</v>
      </c>
      <c r="H6" s="8"/>
      <c r="I6" s="9">
        <v>0</v>
      </c>
      <c r="J6" s="9"/>
      <c r="K6" s="14">
        <f t="shared" ref="K6:L36" si="0">C6+E6+G6+I6</f>
        <v>9119</v>
      </c>
      <c r="L6" s="14">
        <f t="shared" si="0"/>
        <v>0</v>
      </c>
    </row>
    <row r="7" ht="20.25" customHeight="1" spans="2:12">
      <c r="B7" s="6">
        <v>2</v>
      </c>
      <c r="C7" s="10"/>
      <c r="D7" s="10"/>
      <c r="E7" s="9">
        <v>5376</v>
      </c>
      <c r="F7" s="9"/>
      <c r="G7" s="8">
        <v>1107</v>
      </c>
      <c r="H7" s="8"/>
      <c r="I7" s="9">
        <v>5022</v>
      </c>
      <c r="J7" s="9"/>
      <c r="K7" s="14">
        <f t="shared" si="0"/>
        <v>11505</v>
      </c>
      <c r="L7" s="14">
        <f t="shared" si="0"/>
        <v>0</v>
      </c>
    </row>
    <row r="8" ht="20.25" customHeight="1" spans="2:12">
      <c r="B8" s="6">
        <v>3</v>
      </c>
      <c r="C8" s="10"/>
      <c r="D8" s="10"/>
      <c r="E8" s="9">
        <v>6209</v>
      </c>
      <c r="F8" s="9"/>
      <c r="G8" s="8">
        <v>4008</v>
      </c>
      <c r="H8" s="8"/>
      <c r="I8" s="9">
        <v>3637</v>
      </c>
      <c r="J8" s="9"/>
      <c r="K8" s="14">
        <f t="shared" si="0"/>
        <v>13854</v>
      </c>
      <c r="L8" s="14">
        <f t="shared" si="0"/>
        <v>0</v>
      </c>
    </row>
    <row r="9" ht="20.25" customHeight="1" spans="2:12">
      <c r="B9" s="6">
        <v>4</v>
      </c>
      <c r="C9" s="8">
        <v>3450</v>
      </c>
      <c r="D9" s="8"/>
      <c r="E9" s="8">
        <v>0</v>
      </c>
      <c r="F9" s="8"/>
      <c r="G9" s="9">
        <v>0</v>
      </c>
      <c r="H9" s="9"/>
      <c r="I9" s="10"/>
      <c r="J9" s="10"/>
      <c r="K9" s="14">
        <f t="shared" si="0"/>
        <v>3450</v>
      </c>
      <c r="L9" s="14">
        <f t="shared" si="0"/>
        <v>0</v>
      </c>
    </row>
    <row r="10" ht="20.25" customHeight="1" spans="2:12">
      <c r="B10" s="6">
        <v>5</v>
      </c>
      <c r="C10" s="8">
        <v>0</v>
      </c>
      <c r="D10" s="8"/>
      <c r="E10" s="8">
        <v>0</v>
      </c>
      <c r="F10" s="8"/>
      <c r="G10" s="9">
        <v>5503</v>
      </c>
      <c r="H10" s="9"/>
      <c r="I10" s="10"/>
      <c r="J10" s="10"/>
      <c r="K10" s="14">
        <f t="shared" si="0"/>
        <v>5503</v>
      </c>
      <c r="L10" s="14">
        <f t="shared" si="0"/>
        <v>0</v>
      </c>
    </row>
    <row r="11" ht="20.25" customHeight="1" spans="2:12">
      <c r="B11" s="6">
        <v>6</v>
      </c>
      <c r="C11" s="8">
        <v>5003</v>
      </c>
      <c r="D11" s="8"/>
      <c r="E11" s="8">
        <v>3009</v>
      </c>
      <c r="F11" s="8"/>
      <c r="G11" s="10"/>
      <c r="H11" s="10"/>
      <c r="I11" s="9">
        <v>3069</v>
      </c>
      <c r="J11" s="9"/>
      <c r="K11" s="14">
        <f t="shared" si="0"/>
        <v>11081</v>
      </c>
      <c r="L11" s="14">
        <f t="shared" si="0"/>
        <v>0</v>
      </c>
    </row>
    <row r="12" ht="20.25" customHeight="1" spans="2:12">
      <c r="B12" s="6">
        <v>7</v>
      </c>
      <c r="C12" s="9">
        <v>5454</v>
      </c>
      <c r="D12" s="9"/>
      <c r="E12" s="9">
        <v>6304</v>
      </c>
      <c r="F12" s="9"/>
      <c r="G12" s="10"/>
      <c r="H12" s="10"/>
      <c r="I12" s="9">
        <v>6005</v>
      </c>
      <c r="J12" s="9"/>
      <c r="K12" s="14">
        <f t="shared" si="0"/>
        <v>17763</v>
      </c>
      <c r="L12" s="14">
        <f t="shared" si="0"/>
        <v>0</v>
      </c>
    </row>
    <row r="13" ht="20.25" customHeight="1" spans="2:12">
      <c r="B13" s="6">
        <v>8</v>
      </c>
      <c r="C13" s="8">
        <v>4505</v>
      </c>
      <c r="D13" s="8"/>
      <c r="E13" s="10"/>
      <c r="F13" s="10"/>
      <c r="G13" s="8">
        <v>6005</v>
      </c>
      <c r="H13" s="8"/>
      <c r="I13" s="9">
        <v>5227</v>
      </c>
      <c r="J13" s="9"/>
      <c r="K13" s="14">
        <f t="shared" si="0"/>
        <v>15737</v>
      </c>
      <c r="L13" s="14">
        <f t="shared" si="0"/>
        <v>0</v>
      </c>
    </row>
    <row r="14" ht="20.25" customHeight="1" spans="2:12">
      <c r="B14" s="6">
        <v>9</v>
      </c>
      <c r="C14" s="9">
        <v>0</v>
      </c>
      <c r="D14" s="9"/>
      <c r="E14" s="10"/>
      <c r="F14" s="10"/>
      <c r="G14" s="8">
        <v>5128</v>
      </c>
      <c r="H14" s="8"/>
      <c r="I14" s="9">
        <v>6007</v>
      </c>
      <c r="J14" s="9"/>
      <c r="K14" s="14">
        <f t="shared" si="0"/>
        <v>11135</v>
      </c>
      <c r="L14" s="14">
        <f t="shared" si="0"/>
        <v>0</v>
      </c>
    </row>
    <row r="15" ht="20.25" customHeight="1" spans="2:12">
      <c r="B15" s="6">
        <v>10</v>
      </c>
      <c r="C15" s="10"/>
      <c r="D15" s="10"/>
      <c r="E15" s="9">
        <v>4212</v>
      </c>
      <c r="F15" s="9"/>
      <c r="G15" s="8">
        <v>4604</v>
      </c>
      <c r="H15" s="8"/>
      <c r="I15" s="9">
        <v>3877</v>
      </c>
      <c r="J15" s="9"/>
      <c r="K15" s="14">
        <f t="shared" si="0"/>
        <v>12693</v>
      </c>
      <c r="L15" s="14">
        <f t="shared" si="0"/>
        <v>0</v>
      </c>
    </row>
    <row r="16" ht="20.25" customHeight="1" spans="2:12">
      <c r="B16" s="6">
        <v>11</v>
      </c>
      <c r="C16" s="10"/>
      <c r="D16" s="10"/>
      <c r="E16" s="9">
        <v>5239</v>
      </c>
      <c r="F16" s="9"/>
      <c r="G16" s="8">
        <v>0</v>
      </c>
      <c r="H16" s="8"/>
      <c r="I16" s="9">
        <v>4206</v>
      </c>
      <c r="J16" s="9"/>
      <c r="K16" s="14">
        <f t="shared" si="0"/>
        <v>9445</v>
      </c>
      <c r="L16" s="14">
        <f t="shared" si="0"/>
        <v>0</v>
      </c>
    </row>
    <row r="17" ht="20.25" customHeight="1" spans="2:12">
      <c r="B17" s="6">
        <v>12</v>
      </c>
      <c r="C17" s="8">
        <v>4223</v>
      </c>
      <c r="D17" s="8"/>
      <c r="E17" s="8">
        <v>4316</v>
      </c>
      <c r="F17" s="8"/>
      <c r="G17" s="9">
        <v>5004</v>
      </c>
      <c r="H17" s="9"/>
      <c r="I17" s="10"/>
      <c r="J17" s="10"/>
      <c r="K17" s="14">
        <f t="shared" si="0"/>
        <v>13543</v>
      </c>
      <c r="L17" s="14">
        <f t="shared" si="0"/>
        <v>0</v>
      </c>
    </row>
    <row r="18" ht="20.25" customHeight="1" spans="2:12">
      <c r="B18" s="6">
        <v>13</v>
      </c>
      <c r="C18" s="8">
        <v>4543</v>
      </c>
      <c r="D18" s="8"/>
      <c r="E18" s="8">
        <v>1278</v>
      </c>
      <c r="F18" s="8"/>
      <c r="G18" s="9">
        <v>0</v>
      </c>
      <c r="H18" s="9"/>
      <c r="I18" s="10"/>
      <c r="J18" s="10"/>
      <c r="K18" s="14">
        <f t="shared" si="0"/>
        <v>5821</v>
      </c>
      <c r="L18" s="14">
        <f t="shared" si="0"/>
        <v>0</v>
      </c>
    </row>
    <row r="19" ht="20.25" customHeight="1" spans="2:12">
      <c r="B19" s="6">
        <v>14</v>
      </c>
      <c r="C19" s="8">
        <v>0</v>
      </c>
      <c r="D19" s="8"/>
      <c r="E19" s="8">
        <v>4880</v>
      </c>
      <c r="F19" s="8"/>
      <c r="G19" s="10"/>
      <c r="H19" s="10"/>
      <c r="I19" s="9">
        <v>6061</v>
      </c>
      <c r="J19" s="9"/>
      <c r="K19" s="14">
        <f t="shared" si="0"/>
        <v>10941</v>
      </c>
      <c r="L19" s="14">
        <f t="shared" si="0"/>
        <v>0</v>
      </c>
    </row>
    <row r="20" ht="20.25" customHeight="1" spans="2:12">
      <c r="B20" s="6">
        <v>15</v>
      </c>
      <c r="C20" s="9">
        <v>4200</v>
      </c>
      <c r="D20" s="9">
        <v>832</v>
      </c>
      <c r="E20" s="9">
        <v>5314</v>
      </c>
      <c r="F20" s="9"/>
      <c r="G20" s="10"/>
      <c r="H20" s="10"/>
      <c r="I20" s="9">
        <v>5698</v>
      </c>
      <c r="J20" s="9"/>
      <c r="K20" s="14">
        <f t="shared" si="0"/>
        <v>15212</v>
      </c>
      <c r="L20" s="14">
        <f t="shared" si="0"/>
        <v>832</v>
      </c>
    </row>
    <row r="21" ht="20.25" customHeight="1" spans="2:12">
      <c r="B21" s="6">
        <v>16</v>
      </c>
      <c r="C21" s="8">
        <v>5034</v>
      </c>
      <c r="D21" s="8">
        <v>150</v>
      </c>
      <c r="E21" s="10"/>
      <c r="F21" s="10"/>
      <c r="G21" s="8">
        <v>5487</v>
      </c>
      <c r="H21" s="8">
        <v>400</v>
      </c>
      <c r="I21" s="9">
        <v>4757</v>
      </c>
      <c r="J21" s="9">
        <v>515</v>
      </c>
      <c r="K21" s="14">
        <f t="shared" si="0"/>
        <v>15278</v>
      </c>
      <c r="L21" s="14">
        <f t="shared" si="0"/>
        <v>1065</v>
      </c>
    </row>
    <row r="22" ht="20.25" customHeight="1" spans="2:12">
      <c r="B22" s="6">
        <v>17</v>
      </c>
      <c r="C22" s="9">
        <v>4551</v>
      </c>
      <c r="D22" s="9">
        <v>380</v>
      </c>
      <c r="E22" s="10"/>
      <c r="F22" s="10"/>
      <c r="G22" s="8">
        <v>5706</v>
      </c>
      <c r="H22" s="8">
        <v>450</v>
      </c>
      <c r="I22" s="9">
        <v>4700</v>
      </c>
      <c r="J22" s="9">
        <v>522</v>
      </c>
      <c r="K22" s="14">
        <f t="shared" si="0"/>
        <v>14957</v>
      </c>
      <c r="L22" s="14">
        <f t="shared" si="0"/>
        <v>1352</v>
      </c>
    </row>
    <row r="23" ht="20.25" customHeight="1" spans="2:12">
      <c r="B23" s="6">
        <v>18</v>
      </c>
      <c r="C23" s="10"/>
      <c r="D23" s="10"/>
      <c r="E23" s="9">
        <v>4111</v>
      </c>
      <c r="F23" s="9">
        <v>720</v>
      </c>
      <c r="G23" s="8">
        <v>0</v>
      </c>
      <c r="H23" s="8">
        <v>90</v>
      </c>
      <c r="I23" s="9">
        <v>4517</v>
      </c>
      <c r="J23" s="9">
        <v>443</v>
      </c>
      <c r="K23" s="14">
        <f t="shared" si="0"/>
        <v>8628</v>
      </c>
      <c r="L23" s="14">
        <f t="shared" si="0"/>
        <v>1253</v>
      </c>
    </row>
    <row r="24" ht="20.25" customHeight="1" spans="2:12">
      <c r="B24" s="6">
        <v>19</v>
      </c>
      <c r="C24" s="10"/>
      <c r="D24" s="10"/>
      <c r="E24" s="9">
        <v>7005</v>
      </c>
      <c r="F24" s="9">
        <v>552</v>
      </c>
      <c r="G24" s="8">
        <v>5403</v>
      </c>
      <c r="H24" s="8">
        <v>410</v>
      </c>
      <c r="I24" s="9">
        <v>3002</v>
      </c>
      <c r="J24" s="9">
        <v>434</v>
      </c>
      <c r="K24" s="14">
        <f t="shared" si="0"/>
        <v>15410</v>
      </c>
      <c r="L24" s="14">
        <f t="shared" si="0"/>
        <v>1396</v>
      </c>
    </row>
    <row r="25" ht="20.25" customHeight="1" spans="2:12">
      <c r="B25" s="6">
        <v>20</v>
      </c>
      <c r="C25" s="8">
        <v>2200</v>
      </c>
      <c r="D25" s="8">
        <v>371</v>
      </c>
      <c r="E25" s="8">
        <v>2554</v>
      </c>
      <c r="F25" s="8">
        <v>540</v>
      </c>
      <c r="G25" s="9">
        <v>2340</v>
      </c>
      <c r="H25" s="9">
        <v>446</v>
      </c>
      <c r="I25" s="10"/>
      <c r="J25" s="10"/>
      <c r="K25" s="14">
        <f t="shared" si="0"/>
        <v>7094</v>
      </c>
      <c r="L25" s="14">
        <f t="shared" si="0"/>
        <v>1357</v>
      </c>
    </row>
    <row r="26" ht="20.25" customHeight="1" spans="2:12">
      <c r="B26" s="6">
        <v>21</v>
      </c>
      <c r="C26" s="8">
        <v>3471</v>
      </c>
      <c r="D26" s="8">
        <v>352</v>
      </c>
      <c r="E26" s="8">
        <v>4000</v>
      </c>
      <c r="F26" s="8">
        <v>523</v>
      </c>
      <c r="G26" s="9">
        <v>4800</v>
      </c>
      <c r="H26" s="9">
        <v>351</v>
      </c>
      <c r="I26" s="10"/>
      <c r="J26" s="10"/>
      <c r="K26" s="14">
        <f t="shared" si="0"/>
        <v>12271</v>
      </c>
      <c r="L26" s="14">
        <f t="shared" si="0"/>
        <v>1226</v>
      </c>
    </row>
    <row r="27" ht="20.25" customHeight="1" spans="2:12">
      <c r="B27" s="6">
        <v>22</v>
      </c>
      <c r="C27" s="8">
        <v>0</v>
      </c>
      <c r="D27" s="8">
        <v>0</v>
      </c>
      <c r="E27" s="8">
        <v>0</v>
      </c>
      <c r="F27" s="8">
        <v>330</v>
      </c>
      <c r="G27" s="10"/>
      <c r="H27" s="10"/>
      <c r="I27" s="9">
        <v>2534</v>
      </c>
      <c r="J27" s="9">
        <v>353</v>
      </c>
      <c r="K27" s="14">
        <f t="shared" si="0"/>
        <v>2534</v>
      </c>
      <c r="L27" s="14">
        <f t="shared" si="0"/>
        <v>683</v>
      </c>
    </row>
    <row r="28" ht="20.25" customHeight="1" spans="2:12">
      <c r="B28" s="6">
        <v>23</v>
      </c>
      <c r="C28" s="9">
        <v>5500</v>
      </c>
      <c r="D28" s="9"/>
      <c r="E28" s="9">
        <v>6003</v>
      </c>
      <c r="F28" s="9"/>
      <c r="G28" s="10"/>
      <c r="H28" s="10"/>
      <c r="I28" s="9">
        <v>5503</v>
      </c>
      <c r="J28" s="9"/>
      <c r="K28" s="14">
        <f t="shared" si="0"/>
        <v>17006</v>
      </c>
      <c r="L28" s="14">
        <f t="shared" si="0"/>
        <v>0</v>
      </c>
    </row>
    <row r="29" ht="20.25" customHeight="1" spans="2:12">
      <c r="B29" s="6">
        <v>24</v>
      </c>
      <c r="C29" s="8">
        <v>2650</v>
      </c>
      <c r="D29" s="8"/>
      <c r="E29" s="10"/>
      <c r="F29" s="10"/>
      <c r="G29" s="8">
        <v>6222</v>
      </c>
      <c r="H29" s="8"/>
      <c r="I29" s="9">
        <v>6300</v>
      </c>
      <c r="J29" s="9"/>
      <c r="K29" s="14">
        <f t="shared" si="0"/>
        <v>15172</v>
      </c>
      <c r="L29" s="14">
        <f t="shared" si="0"/>
        <v>0</v>
      </c>
    </row>
    <row r="30" ht="20.25" customHeight="1" spans="2:12">
      <c r="B30" s="6">
        <v>25</v>
      </c>
      <c r="C30" s="9">
        <v>6502</v>
      </c>
      <c r="D30" s="9"/>
      <c r="E30" s="10"/>
      <c r="F30" s="10"/>
      <c r="G30" s="8">
        <v>6202</v>
      </c>
      <c r="H30" s="8"/>
      <c r="I30" s="9">
        <v>3050</v>
      </c>
      <c r="J30" s="9"/>
      <c r="K30" s="14">
        <f t="shared" si="0"/>
        <v>15754</v>
      </c>
      <c r="L30" s="14">
        <f t="shared" si="0"/>
        <v>0</v>
      </c>
    </row>
    <row r="31" ht="20.25" customHeight="1" spans="2:12">
      <c r="B31" s="6">
        <v>26</v>
      </c>
      <c r="C31" s="10"/>
      <c r="D31" s="10"/>
      <c r="E31" s="9">
        <v>4007</v>
      </c>
      <c r="F31" s="9"/>
      <c r="G31" s="8">
        <v>5240</v>
      </c>
      <c r="H31" s="8"/>
      <c r="I31" s="9">
        <v>3831</v>
      </c>
      <c r="J31" s="9"/>
      <c r="K31" s="14">
        <f t="shared" si="0"/>
        <v>13078</v>
      </c>
      <c r="L31" s="14">
        <f t="shared" si="0"/>
        <v>0</v>
      </c>
    </row>
    <row r="32" ht="20.25" customHeight="1" spans="2:12">
      <c r="B32" s="6">
        <v>27</v>
      </c>
      <c r="C32" s="10"/>
      <c r="D32" s="10"/>
      <c r="E32" s="9">
        <v>6614</v>
      </c>
      <c r="F32" s="9"/>
      <c r="G32" s="8">
        <v>2438</v>
      </c>
      <c r="H32" s="8"/>
      <c r="I32" s="9">
        <v>5100</v>
      </c>
      <c r="J32" s="9"/>
      <c r="K32" s="14">
        <f t="shared" si="0"/>
        <v>14152</v>
      </c>
      <c r="L32" s="14">
        <f t="shared" si="0"/>
        <v>0</v>
      </c>
    </row>
    <row r="33" ht="20.25" customHeight="1" spans="2:12">
      <c r="B33" s="6">
        <v>28</v>
      </c>
      <c r="C33" s="8">
        <v>6001</v>
      </c>
      <c r="D33" s="8"/>
      <c r="E33" s="8">
        <v>5804</v>
      </c>
      <c r="F33" s="8"/>
      <c r="G33" s="9">
        <v>5003</v>
      </c>
      <c r="H33" s="9"/>
      <c r="I33" s="10"/>
      <c r="J33" s="10"/>
      <c r="K33" s="14">
        <f t="shared" si="0"/>
        <v>16808</v>
      </c>
      <c r="L33" s="14">
        <f t="shared" si="0"/>
        <v>0</v>
      </c>
    </row>
    <row r="34" ht="20.25" customHeight="1" spans="2:12">
      <c r="B34" s="6">
        <v>29</v>
      </c>
      <c r="C34" s="8">
        <v>6300</v>
      </c>
      <c r="D34" s="8"/>
      <c r="E34" s="8">
        <v>3666</v>
      </c>
      <c r="F34" s="8"/>
      <c r="G34" s="9">
        <v>0</v>
      </c>
      <c r="H34" s="9"/>
      <c r="I34" s="10"/>
      <c r="J34" s="10"/>
      <c r="K34" s="14">
        <f t="shared" si="0"/>
        <v>9966</v>
      </c>
      <c r="L34" s="14">
        <f t="shared" si="0"/>
        <v>0</v>
      </c>
    </row>
    <row r="35" ht="20.25" customHeight="1" spans="2:12">
      <c r="B35" s="6">
        <v>30</v>
      </c>
      <c r="C35" s="8">
        <v>0</v>
      </c>
      <c r="D35" s="8"/>
      <c r="E35" s="8">
        <v>0</v>
      </c>
      <c r="F35" s="8"/>
      <c r="G35" s="10"/>
      <c r="H35" s="10"/>
      <c r="I35" s="9">
        <v>0</v>
      </c>
      <c r="J35" s="9"/>
      <c r="K35" s="14">
        <f t="shared" si="0"/>
        <v>0</v>
      </c>
      <c r="L35" s="14">
        <f t="shared" si="0"/>
        <v>0</v>
      </c>
    </row>
    <row r="36" ht="20.25" customHeight="1" spans="2:12">
      <c r="B36" s="6">
        <v>31</v>
      </c>
      <c r="C36" s="9"/>
      <c r="D36" s="9"/>
      <c r="E36" s="9"/>
      <c r="F36" s="9"/>
      <c r="G36" s="10"/>
      <c r="H36" s="10"/>
      <c r="I36" s="9"/>
      <c r="J36" s="9"/>
      <c r="K36" s="14">
        <f t="shared" si="0"/>
        <v>0</v>
      </c>
      <c r="L36" s="14">
        <f t="shared" si="0"/>
        <v>0</v>
      </c>
    </row>
    <row r="37" ht="20.25" customHeight="1" spans="2:12">
      <c r="B37" s="7" t="s">
        <v>17</v>
      </c>
      <c r="C37" s="11">
        <f>SUM(C6:C36)</f>
        <v>78179</v>
      </c>
      <c r="D37" s="11">
        <f t="shared" ref="D37:L37" si="1">SUM(D6:D36)</f>
        <v>2085</v>
      </c>
      <c r="E37" s="11">
        <f t="shared" si="1"/>
        <v>89901</v>
      </c>
      <c r="F37" s="11">
        <f t="shared" si="1"/>
        <v>2665</v>
      </c>
      <c r="G37" s="11">
        <f t="shared" si="1"/>
        <v>84727</v>
      </c>
      <c r="H37" s="11">
        <f t="shared" si="1"/>
        <v>2147</v>
      </c>
      <c r="I37" s="11">
        <f t="shared" si="1"/>
        <v>92103</v>
      </c>
      <c r="J37" s="11">
        <f t="shared" si="1"/>
        <v>2267</v>
      </c>
      <c r="K37" s="11">
        <f t="shared" si="1"/>
        <v>344910</v>
      </c>
      <c r="L37" s="11">
        <f t="shared" si="1"/>
        <v>9164</v>
      </c>
    </row>
    <row r="38" ht="20.25" customHeight="1" spans="2:12">
      <c r="B38" t="s">
        <v>18</v>
      </c>
      <c r="C38" s="12">
        <f>C37/22</f>
        <v>3553.59090909091</v>
      </c>
      <c r="D38" s="12">
        <f>D37/22</f>
        <v>94.7727272727273</v>
      </c>
      <c r="E38" s="12">
        <f>E37/23</f>
        <v>3908.73913043478</v>
      </c>
      <c r="F38" s="12">
        <f>F37/23</f>
        <v>115.869565217391</v>
      </c>
      <c r="G38" s="12">
        <f>G37/23</f>
        <v>3683.78260869565</v>
      </c>
      <c r="H38" s="12">
        <f>H37/23</f>
        <v>93.3478260869565</v>
      </c>
      <c r="I38" s="12">
        <f>I37/22</f>
        <v>4186.5</v>
      </c>
      <c r="J38" s="12">
        <f>J37/22</f>
        <v>103.045454545455</v>
      </c>
      <c r="K38" s="12">
        <f>K37/30</f>
        <v>11497</v>
      </c>
      <c r="L38" s="12">
        <f>L37/30</f>
        <v>305.466666666667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8"/>
  <sheetViews>
    <sheetView topLeftCell="A10"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5" width="7.25" customWidth="1"/>
    <col min="16" max="16" width="7" customWidth="1"/>
    <col min="17" max="17" width="6.875" customWidth="1"/>
    <col min="18" max="19" width="5.5" customWidth="1"/>
  </cols>
  <sheetData>
    <row r="2" ht="15.75" customHeight="1" spans="2:14">
      <c r="B2" s="52" t="s">
        <v>73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ht="12.75" customHeight="1" spans="2:14">
      <c r="B3" s="2">
        <v>42614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53" t="s">
        <v>10</v>
      </c>
      <c r="D5" s="53" t="s">
        <v>66</v>
      </c>
      <c r="E5" s="53" t="s">
        <v>67</v>
      </c>
      <c r="F5" s="53" t="s">
        <v>10</v>
      </c>
      <c r="G5" s="53" t="s">
        <v>66</v>
      </c>
      <c r="H5" s="53" t="s">
        <v>67</v>
      </c>
      <c r="I5" s="53" t="s">
        <v>10</v>
      </c>
      <c r="J5" s="53" t="s">
        <v>66</v>
      </c>
      <c r="K5" s="53" t="s">
        <v>67</v>
      </c>
      <c r="L5" s="53" t="s">
        <v>10</v>
      </c>
      <c r="M5" s="53" t="s">
        <v>66</v>
      </c>
      <c r="N5" s="53" t="s">
        <v>67</v>
      </c>
      <c r="O5" s="56" t="s">
        <v>10</v>
      </c>
      <c r="P5" s="56" t="s">
        <v>66</v>
      </c>
      <c r="Q5" s="56" t="s">
        <v>67</v>
      </c>
      <c r="R5" s="50" t="s">
        <v>68</v>
      </c>
      <c r="S5" s="50" t="s">
        <v>69</v>
      </c>
    </row>
    <row r="6" ht="13.5" customHeight="1" spans="2:19">
      <c r="B6" s="6">
        <v>1</v>
      </c>
      <c r="C6" s="20">
        <v>6205</v>
      </c>
      <c r="D6" s="20">
        <v>115</v>
      </c>
      <c r="E6" s="20">
        <v>109</v>
      </c>
      <c r="F6" s="21"/>
      <c r="G6" s="21"/>
      <c r="H6" s="21"/>
      <c r="I6" s="19">
        <v>4202</v>
      </c>
      <c r="J6" s="19">
        <v>47</v>
      </c>
      <c r="K6" s="19">
        <v>88</v>
      </c>
      <c r="L6" s="20">
        <v>3606</v>
      </c>
      <c r="M6" s="57">
        <v>78</v>
      </c>
      <c r="N6" s="20">
        <v>69</v>
      </c>
      <c r="O6" s="14">
        <f t="shared" ref="O6:Q37" si="0">C6+F6+I6+L6</f>
        <v>14013</v>
      </c>
      <c r="P6" s="14">
        <f t="shared" si="0"/>
        <v>240</v>
      </c>
      <c r="Q6" s="14">
        <f t="shared" si="0"/>
        <v>266</v>
      </c>
      <c r="R6" s="51">
        <v>103</v>
      </c>
      <c r="S6" s="34">
        <f t="shared" ref="S6:S37" si="1">P6-R6</f>
        <v>137</v>
      </c>
    </row>
    <row r="7" ht="13.5" customHeight="1" spans="2:19">
      <c r="B7" s="6">
        <v>2</v>
      </c>
      <c r="C7" s="21"/>
      <c r="D7" s="21"/>
      <c r="E7" s="21"/>
      <c r="F7" s="20">
        <v>4701</v>
      </c>
      <c r="G7" s="20">
        <v>91</v>
      </c>
      <c r="H7" s="20">
        <v>90</v>
      </c>
      <c r="I7" s="19">
        <v>1300</v>
      </c>
      <c r="J7" s="24">
        <v>74</v>
      </c>
      <c r="K7" s="19">
        <v>55</v>
      </c>
      <c r="L7" s="20">
        <v>3323</v>
      </c>
      <c r="M7" s="20">
        <v>82</v>
      </c>
      <c r="N7" s="20">
        <v>74</v>
      </c>
      <c r="O7" s="14">
        <f t="shared" si="0"/>
        <v>9324</v>
      </c>
      <c r="P7" s="14">
        <f t="shared" si="0"/>
        <v>247</v>
      </c>
      <c r="Q7" s="14">
        <f t="shared" si="0"/>
        <v>219</v>
      </c>
      <c r="R7">
        <v>98</v>
      </c>
      <c r="S7" s="34">
        <f t="shared" si="1"/>
        <v>149</v>
      </c>
    </row>
    <row r="8" ht="13.5" customHeight="1" spans="2:19">
      <c r="B8" s="6">
        <v>3</v>
      </c>
      <c r="C8" s="21"/>
      <c r="D8" s="21"/>
      <c r="E8" s="21"/>
      <c r="F8" s="20">
        <v>5206</v>
      </c>
      <c r="G8" s="20">
        <v>113</v>
      </c>
      <c r="H8" s="20">
        <v>75</v>
      </c>
      <c r="I8" s="19">
        <v>6536</v>
      </c>
      <c r="J8" s="19">
        <v>95</v>
      </c>
      <c r="K8" s="19">
        <v>83</v>
      </c>
      <c r="L8" s="20">
        <v>5747</v>
      </c>
      <c r="M8" s="20">
        <v>52</v>
      </c>
      <c r="N8" s="20">
        <v>151</v>
      </c>
      <c r="O8" s="14">
        <f t="shared" si="0"/>
        <v>17489</v>
      </c>
      <c r="P8" s="14">
        <f t="shared" si="0"/>
        <v>260</v>
      </c>
      <c r="Q8" s="14">
        <f t="shared" si="0"/>
        <v>309</v>
      </c>
      <c r="R8">
        <v>134</v>
      </c>
      <c r="S8" s="34">
        <f t="shared" si="1"/>
        <v>126</v>
      </c>
    </row>
    <row r="9" ht="13.5" customHeight="1" spans="2:19">
      <c r="B9" s="6">
        <v>4</v>
      </c>
      <c r="C9" s="19">
        <v>6411</v>
      </c>
      <c r="D9" s="19">
        <v>125</v>
      </c>
      <c r="E9" s="19">
        <v>113</v>
      </c>
      <c r="F9" s="20">
        <v>2210</v>
      </c>
      <c r="G9" s="20">
        <v>149</v>
      </c>
      <c r="H9" s="20">
        <v>43</v>
      </c>
      <c r="I9" s="19">
        <v>0</v>
      </c>
      <c r="J9" s="19">
        <v>150</v>
      </c>
      <c r="K9" s="19">
        <v>107</v>
      </c>
      <c r="L9" s="21"/>
      <c r="M9" s="21"/>
      <c r="N9" s="21"/>
      <c r="O9" s="14">
        <f t="shared" si="0"/>
        <v>8621</v>
      </c>
      <c r="P9" s="14">
        <f t="shared" si="0"/>
        <v>424</v>
      </c>
      <c r="Q9" s="14">
        <f t="shared" si="0"/>
        <v>263</v>
      </c>
      <c r="R9">
        <v>198</v>
      </c>
      <c r="S9" s="34">
        <f t="shared" si="1"/>
        <v>226</v>
      </c>
    </row>
    <row r="10" ht="13.5" customHeight="1" spans="2:19">
      <c r="B10" s="6">
        <v>5</v>
      </c>
      <c r="C10" s="19">
        <v>0</v>
      </c>
      <c r="D10" s="19">
        <v>131</v>
      </c>
      <c r="E10" s="19">
        <v>47</v>
      </c>
      <c r="F10" s="20">
        <v>0</v>
      </c>
      <c r="G10" s="20">
        <v>154</v>
      </c>
      <c r="H10" s="20">
        <v>37</v>
      </c>
      <c r="I10" s="19">
        <v>0</v>
      </c>
      <c r="J10" s="24">
        <v>103</v>
      </c>
      <c r="K10" s="19">
        <v>100</v>
      </c>
      <c r="L10" s="21"/>
      <c r="M10" s="21"/>
      <c r="N10" s="21"/>
      <c r="O10" s="14">
        <f t="shared" si="0"/>
        <v>0</v>
      </c>
      <c r="P10" s="14">
        <f t="shared" si="0"/>
        <v>388</v>
      </c>
      <c r="Q10" s="14">
        <f t="shared" si="0"/>
        <v>184</v>
      </c>
      <c r="R10">
        <v>181</v>
      </c>
      <c r="S10" s="34">
        <f t="shared" si="1"/>
        <v>207</v>
      </c>
    </row>
    <row r="11" ht="13.5" customHeight="1" spans="2:19">
      <c r="B11" s="6">
        <v>6</v>
      </c>
      <c r="C11" s="19">
        <v>6106</v>
      </c>
      <c r="D11" s="19">
        <v>105</v>
      </c>
      <c r="E11" s="19">
        <v>53</v>
      </c>
      <c r="F11" s="19">
        <v>6407</v>
      </c>
      <c r="G11" s="19">
        <v>133</v>
      </c>
      <c r="H11" s="19">
        <v>117</v>
      </c>
      <c r="I11" s="21"/>
      <c r="J11" s="21"/>
      <c r="K11" s="21"/>
      <c r="L11" s="20">
        <v>2906</v>
      </c>
      <c r="M11" s="20">
        <v>68</v>
      </c>
      <c r="N11" s="20">
        <v>69</v>
      </c>
      <c r="O11" s="14">
        <f t="shared" si="0"/>
        <v>15419</v>
      </c>
      <c r="P11" s="14">
        <f t="shared" si="0"/>
        <v>306</v>
      </c>
      <c r="Q11" s="14">
        <f t="shared" si="0"/>
        <v>239</v>
      </c>
      <c r="R11">
        <v>145</v>
      </c>
      <c r="S11" s="34">
        <f t="shared" si="1"/>
        <v>161</v>
      </c>
    </row>
    <row r="12" ht="13.5" customHeight="1" spans="2:19">
      <c r="B12" s="6">
        <v>7</v>
      </c>
      <c r="C12" s="20">
        <v>6412</v>
      </c>
      <c r="D12" s="20">
        <v>48</v>
      </c>
      <c r="E12" s="20">
        <v>58</v>
      </c>
      <c r="F12" s="20">
        <v>6204</v>
      </c>
      <c r="G12" s="20">
        <v>65</v>
      </c>
      <c r="H12" s="20">
        <v>118</v>
      </c>
      <c r="I12" s="21"/>
      <c r="J12" s="21"/>
      <c r="K12" s="21"/>
      <c r="L12" s="20">
        <v>6333</v>
      </c>
      <c r="M12" s="20">
        <v>92</v>
      </c>
      <c r="N12" s="20">
        <v>82</v>
      </c>
      <c r="O12" s="14">
        <f t="shared" si="0"/>
        <v>18949</v>
      </c>
      <c r="P12" s="14">
        <f t="shared" si="0"/>
        <v>205</v>
      </c>
      <c r="Q12" s="14">
        <f t="shared" si="0"/>
        <v>258</v>
      </c>
      <c r="R12">
        <v>114</v>
      </c>
      <c r="S12" s="34">
        <f t="shared" si="1"/>
        <v>91</v>
      </c>
    </row>
    <row r="13" ht="13.5" customHeight="1" spans="2:19">
      <c r="B13" s="6">
        <v>8</v>
      </c>
      <c r="C13" s="20">
        <v>0</v>
      </c>
      <c r="D13" s="20">
        <v>88</v>
      </c>
      <c r="E13" s="20">
        <v>82</v>
      </c>
      <c r="F13" s="21"/>
      <c r="G13" s="21"/>
      <c r="H13" s="21"/>
      <c r="I13" s="20">
        <v>6216</v>
      </c>
      <c r="J13" s="20">
        <v>97</v>
      </c>
      <c r="K13" s="20">
        <v>59</v>
      </c>
      <c r="L13" s="20">
        <v>0</v>
      </c>
      <c r="M13" s="20">
        <v>100</v>
      </c>
      <c r="N13" s="20">
        <v>93</v>
      </c>
      <c r="O13" s="14">
        <f t="shared" si="0"/>
        <v>6216</v>
      </c>
      <c r="P13" s="14">
        <f t="shared" si="0"/>
        <v>285</v>
      </c>
      <c r="Q13" s="14">
        <f t="shared" si="0"/>
        <v>234</v>
      </c>
      <c r="R13">
        <v>123</v>
      </c>
      <c r="S13" s="34">
        <f t="shared" si="1"/>
        <v>162</v>
      </c>
    </row>
    <row r="14" ht="13.5" customHeight="1" spans="2:19">
      <c r="B14" s="6">
        <v>9</v>
      </c>
      <c r="C14" s="20">
        <v>6303</v>
      </c>
      <c r="D14" s="20">
        <v>112</v>
      </c>
      <c r="E14" s="20">
        <v>114</v>
      </c>
      <c r="F14" s="21"/>
      <c r="G14" s="21"/>
      <c r="H14" s="21"/>
      <c r="I14" s="19">
        <v>6109</v>
      </c>
      <c r="J14" s="19">
        <v>113</v>
      </c>
      <c r="K14" s="19">
        <v>98</v>
      </c>
      <c r="L14" s="20">
        <v>6282</v>
      </c>
      <c r="M14" s="20">
        <v>84</v>
      </c>
      <c r="N14" s="20">
        <v>49</v>
      </c>
      <c r="O14" s="14">
        <f t="shared" si="0"/>
        <v>18694</v>
      </c>
      <c r="P14" s="14">
        <f t="shared" si="0"/>
        <v>309</v>
      </c>
      <c r="Q14" s="14">
        <f t="shared" si="0"/>
        <v>261</v>
      </c>
      <c r="R14">
        <v>168</v>
      </c>
      <c r="S14" s="34">
        <f t="shared" si="1"/>
        <v>141</v>
      </c>
    </row>
    <row r="15" ht="13.5" customHeight="1" spans="2:19">
      <c r="B15" s="6">
        <v>10</v>
      </c>
      <c r="C15" s="21"/>
      <c r="D15" s="21"/>
      <c r="E15" s="21"/>
      <c r="F15" s="20">
        <v>6537</v>
      </c>
      <c r="G15" s="20">
        <v>100</v>
      </c>
      <c r="H15" s="20">
        <v>85</v>
      </c>
      <c r="I15" s="19">
        <v>5908</v>
      </c>
      <c r="J15" s="19">
        <v>97</v>
      </c>
      <c r="K15" s="19">
        <v>55</v>
      </c>
      <c r="L15" s="20">
        <v>6306</v>
      </c>
      <c r="M15" s="20">
        <v>90</v>
      </c>
      <c r="N15" s="20">
        <v>109</v>
      </c>
      <c r="O15" s="14">
        <f t="shared" si="0"/>
        <v>18751</v>
      </c>
      <c r="P15" s="14">
        <f t="shared" si="0"/>
        <v>287</v>
      </c>
      <c r="Q15" s="14">
        <f t="shared" si="0"/>
        <v>249</v>
      </c>
      <c r="R15">
        <v>117</v>
      </c>
      <c r="S15" s="34">
        <f t="shared" si="1"/>
        <v>170</v>
      </c>
    </row>
    <row r="16" ht="13.5" customHeight="1" spans="2:19">
      <c r="B16" s="6">
        <v>11</v>
      </c>
      <c r="C16" s="21"/>
      <c r="D16" s="21"/>
      <c r="E16" s="21"/>
      <c r="F16" s="20">
        <v>6209</v>
      </c>
      <c r="G16" s="20">
        <v>100</v>
      </c>
      <c r="H16" s="20">
        <v>67</v>
      </c>
      <c r="I16" s="19">
        <v>2806</v>
      </c>
      <c r="J16" s="19">
        <v>64</v>
      </c>
      <c r="K16" s="19">
        <v>70</v>
      </c>
      <c r="L16" s="20">
        <v>5408</v>
      </c>
      <c r="M16" s="20">
        <v>97</v>
      </c>
      <c r="N16" s="20">
        <v>84</v>
      </c>
      <c r="O16" s="14">
        <f t="shared" si="0"/>
        <v>14423</v>
      </c>
      <c r="P16" s="14">
        <f t="shared" si="0"/>
        <v>261</v>
      </c>
      <c r="Q16" s="14">
        <f t="shared" si="0"/>
        <v>221</v>
      </c>
      <c r="R16">
        <v>119</v>
      </c>
      <c r="S16" s="34">
        <f t="shared" si="1"/>
        <v>142</v>
      </c>
    </row>
    <row r="17" ht="13.5" customHeight="1" spans="2:19">
      <c r="B17" s="6">
        <v>12</v>
      </c>
      <c r="C17" s="19">
        <v>5801</v>
      </c>
      <c r="D17" s="19">
        <v>106</v>
      </c>
      <c r="E17" s="19">
        <v>75</v>
      </c>
      <c r="F17" s="20">
        <v>3708</v>
      </c>
      <c r="G17" s="20">
        <v>101</v>
      </c>
      <c r="H17" s="20">
        <v>47</v>
      </c>
      <c r="I17" s="19">
        <v>3703</v>
      </c>
      <c r="J17" s="19">
        <v>102</v>
      </c>
      <c r="K17" s="19">
        <v>74</v>
      </c>
      <c r="L17" s="21"/>
      <c r="M17" s="21"/>
      <c r="N17" s="21"/>
      <c r="O17" s="14">
        <f t="shared" si="0"/>
        <v>13212</v>
      </c>
      <c r="P17" s="14">
        <f t="shared" si="0"/>
        <v>309</v>
      </c>
      <c r="Q17" s="14">
        <f t="shared" si="0"/>
        <v>196</v>
      </c>
      <c r="R17">
        <v>142</v>
      </c>
      <c r="S17" s="34">
        <f t="shared" si="1"/>
        <v>167</v>
      </c>
    </row>
    <row r="18" ht="13.5" customHeight="1" spans="2:19">
      <c r="B18" s="6">
        <v>13</v>
      </c>
      <c r="C18" s="19">
        <v>1313</v>
      </c>
      <c r="D18" s="19">
        <v>121</v>
      </c>
      <c r="E18" s="19">
        <v>83</v>
      </c>
      <c r="F18" s="20">
        <v>4373</v>
      </c>
      <c r="G18" s="20">
        <v>121</v>
      </c>
      <c r="H18" s="20">
        <v>29</v>
      </c>
      <c r="I18" s="19">
        <v>1944</v>
      </c>
      <c r="J18" s="19">
        <v>120</v>
      </c>
      <c r="K18" s="19">
        <v>76</v>
      </c>
      <c r="L18" s="21"/>
      <c r="M18" s="21"/>
      <c r="N18" s="21"/>
      <c r="O18" s="14">
        <f t="shared" si="0"/>
        <v>7630</v>
      </c>
      <c r="P18" s="14">
        <f t="shared" si="0"/>
        <v>362</v>
      </c>
      <c r="Q18" s="14">
        <f t="shared" si="0"/>
        <v>188</v>
      </c>
      <c r="R18">
        <v>173</v>
      </c>
      <c r="S18" s="34">
        <f t="shared" si="1"/>
        <v>189</v>
      </c>
    </row>
    <row r="19" ht="13.5" customHeight="1" spans="2:19">
      <c r="B19" s="6">
        <v>14</v>
      </c>
      <c r="C19" s="19">
        <v>0</v>
      </c>
      <c r="D19" s="19">
        <v>96</v>
      </c>
      <c r="E19" s="19">
        <v>52</v>
      </c>
      <c r="F19" s="19">
        <v>0</v>
      </c>
      <c r="G19" s="19">
        <v>130</v>
      </c>
      <c r="H19" s="19">
        <v>72</v>
      </c>
      <c r="I19" s="21"/>
      <c r="J19" s="21"/>
      <c r="K19" s="21"/>
      <c r="L19" s="20">
        <v>0</v>
      </c>
      <c r="M19" s="20">
        <v>118</v>
      </c>
      <c r="N19" s="20">
        <v>87</v>
      </c>
      <c r="O19" s="14">
        <f t="shared" si="0"/>
        <v>0</v>
      </c>
      <c r="P19" s="14">
        <f t="shared" si="0"/>
        <v>344</v>
      </c>
      <c r="Q19" s="14">
        <f t="shared" si="0"/>
        <v>211</v>
      </c>
      <c r="R19">
        <v>157</v>
      </c>
      <c r="S19" s="34">
        <f t="shared" si="1"/>
        <v>187</v>
      </c>
    </row>
    <row r="20" ht="13.5" customHeight="1" spans="2:19">
      <c r="B20" s="6">
        <v>15</v>
      </c>
      <c r="C20" s="20">
        <v>5519</v>
      </c>
      <c r="D20" s="20">
        <v>69</v>
      </c>
      <c r="E20" s="20">
        <v>84</v>
      </c>
      <c r="F20" s="20">
        <v>5035</v>
      </c>
      <c r="G20" s="20">
        <v>83</v>
      </c>
      <c r="H20" s="20">
        <v>30</v>
      </c>
      <c r="I20" s="21"/>
      <c r="J20" s="21"/>
      <c r="K20" s="21"/>
      <c r="L20" s="20">
        <v>2367</v>
      </c>
      <c r="M20" s="20">
        <v>114</v>
      </c>
      <c r="N20" s="20">
        <v>91</v>
      </c>
      <c r="O20" s="14">
        <f t="shared" si="0"/>
        <v>12921</v>
      </c>
      <c r="P20" s="14">
        <f t="shared" si="0"/>
        <v>266</v>
      </c>
      <c r="Q20" s="14">
        <f t="shared" si="0"/>
        <v>205</v>
      </c>
      <c r="R20">
        <v>122</v>
      </c>
      <c r="S20" s="34">
        <f t="shared" si="1"/>
        <v>144</v>
      </c>
    </row>
    <row r="21" ht="13.5" customHeight="1" spans="2:19">
      <c r="B21" s="6">
        <v>16</v>
      </c>
      <c r="C21" s="20">
        <v>6062</v>
      </c>
      <c r="D21" s="20">
        <v>101</v>
      </c>
      <c r="E21" s="20">
        <v>101</v>
      </c>
      <c r="F21" s="21"/>
      <c r="G21" s="21"/>
      <c r="H21" s="21"/>
      <c r="I21" s="20">
        <v>5102</v>
      </c>
      <c r="J21" s="20">
        <v>132</v>
      </c>
      <c r="K21" s="20">
        <v>6</v>
      </c>
      <c r="L21" s="20">
        <v>5107</v>
      </c>
      <c r="M21" s="20">
        <v>134</v>
      </c>
      <c r="N21" s="20">
        <v>32</v>
      </c>
      <c r="O21" s="14">
        <f t="shared" si="0"/>
        <v>16271</v>
      </c>
      <c r="P21" s="14">
        <f t="shared" si="0"/>
        <v>367</v>
      </c>
      <c r="Q21" s="14">
        <f t="shared" si="0"/>
        <v>139</v>
      </c>
      <c r="R21">
        <v>177</v>
      </c>
      <c r="S21" s="34">
        <f t="shared" si="1"/>
        <v>190</v>
      </c>
    </row>
    <row r="22" ht="13.5" customHeight="1" spans="2:19">
      <c r="B22" s="6">
        <v>17</v>
      </c>
      <c r="C22" s="20">
        <v>3818</v>
      </c>
      <c r="D22" s="20">
        <v>108</v>
      </c>
      <c r="E22" s="20">
        <v>62</v>
      </c>
      <c r="F22" s="21"/>
      <c r="G22" s="21"/>
      <c r="H22" s="21"/>
      <c r="I22" s="19">
        <v>4203</v>
      </c>
      <c r="J22" s="19">
        <v>169</v>
      </c>
      <c r="K22" s="19">
        <v>59</v>
      </c>
      <c r="L22" s="20">
        <v>5932</v>
      </c>
      <c r="M22" s="20">
        <v>149</v>
      </c>
      <c r="N22" s="20">
        <v>75</v>
      </c>
      <c r="O22" s="14">
        <f t="shared" si="0"/>
        <v>13953</v>
      </c>
      <c r="P22" s="14">
        <f t="shared" si="0"/>
        <v>426</v>
      </c>
      <c r="Q22" s="14">
        <f t="shared" si="0"/>
        <v>196</v>
      </c>
      <c r="R22">
        <v>228</v>
      </c>
      <c r="S22" s="34">
        <f t="shared" si="1"/>
        <v>198</v>
      </c>
    </row>
    <row r="23" ht="13.5" customHeight="1" spans="2:19">
      <c r="B23" s="6">
        <v>18</v>
      </c>
      <c r="C23" s="21"/>
      <c r="D23" s="21"/>
      <c r="E23" s="21"/>
      <c r="F23" s="19">
        <v>6428</v>
      </c>
      <c r="G23" s="19">
        <v>124</v>
      </c>
      <c r="H23" s="19">
        <v>93</v>
      </c>
      <c r="I23" s="20">
        <v>5939</v>
      </c>
      <c r="J23" s="20">
        <v>111</v>
      </c>
      <c r="K23" s="20">
        <v>53</v>
      </c>
      <c r="L23" s="20">
        <v>0</v>
      </c>
      <c r="M23" s="20">
        <v>89</v>
      </c>
      <c r="N23" s="20">
        <v>54</v>
      </c>
      <c r="O23" s="14">
        <f t="shared" si="0"/>
        <v>12367</v>
      </c>
      <c r="P23" s="14">
        <f t="shared" si="0"/>
        <v>324</v>
      </c>
      <c r="Q23" s="14">
        <f t="shared" si="0"/>
        <v>200</v>
      </c>
      <c r="R23">
        <v>146</v>
      </c>
      <c r="S23" s="34">
        <f t="shared" si="1"/>
        <v>178</v>
      </c>
    </row>
    <row r="24" ht="13.5" customHeight="1" spans="2:19">
      <c r="B24" s="6">
        <v>19</v>
      </c>
      <c r="C24" s="21"/>
      <c r="D24" s="21"/>
      <c r="E24" s="21"/>
      <c r="F24" s="20">
        <v>0</v>
      </c>
      <c r="G24" s="20">
        <v>117</v>
      </c>
      <c r="H24" s="20">
        <v>74</v>
      </c>
      <c r="I24" s="19">
        <v>0</v>
      </c>
      <c r="J24" s="19">
        <v>67</v>
      </c>
      <c r="K24" s="19">
        <v>56</v>
      </c>
      <c r="L24" s="20">
        <v>6045</v>
      </c>
      <c r="M24" s="20">
        <v>100</v>
      </c>
      <c r="N24" s="20">
        <v>70</v>
      </c>
      <c r="O24" s="14">
        <f t="shared" si="0"/>
        <v>6045</v>
      </c>
      <c r="P24" s="14">
        <f t="shared" si="0"/>
        <v>284</v>
      </c>
      <c r="Q24" s="14">
        <f t="shared" si="0"/>
        <v>200</v>
      </c>
      <c r="R24">
        <v>114</v>
      </c>
      <c r="S24" s="34">
        <f t="shared" si="1"/>
        <v>170</v>
      </c>
    </row>
    <row r="25" ht="13.5" customHeight="1" spans="2:19">
      <c r="B25" s="6">
        <v>20</v>
      </c>
      <c r="C25" s="19">
        <v>6512</v>
      </c>
      <c r="D25" s="19">
        <v>103</v>
      </c>
      <c r="E25" s="19">
        <v>72</v>
      </c>
      <c r="F25" s="20">
        <v>6703</v>
      </c>
      <c r="G25" s="20">
        <v>136</v>
      </c>
      <c r="H25" s="20">
        <v>48</v>
      </c>
      <c r="I25" s="19">
        <v>6200</v>
      </c>
      <c r="J25" s="19">
        <v>135</v>
      </c>
      <c r="K25" s="19">
        <v>103</v>
      </c>
      <c r="L25" s="21"/>
      <c r="M25" s="21"/>
      <c r="N25" s="21"/>
      <c r="O25" s="14">
        <f t="shared" si="0"/>
        <v>19415</v>
      </c>
      <c r="P25" s="14">
        <f t="shared" si="0"/>
        <v>374</v>
      </c>
      <c r="Q25" s="14">
        <f t="shared" si="0"/>
        <v>223</v>
      </c>
      <c r="R25">
        <v>222</v>
      </c>
      <c r="S25" s="34">
        <f t="shared" si="1"/>
        <v>152</v>
      </c>
    </row>
    <row r="26" ht="13.5" customHeight="1" spans="2:19">
      <c r="B26" s="6">
        <v>21</v>
      </c>
      <c r="C26" s="19">
        <v>6054</v>
      </c>
      <c r="D26" s="19">
        <v>89</v>
      </c>
      <c r="E26" s="19">
        <v>92</v>
      </c>
      <c r="F26" s="20">
        <v>6206</v>
      </c>
      <c r="G26" s="20">
        <v>78</v>
      </c>
      <c r="H26" s="20">
        <v>59</v>
      </c>
      <c r="I26" s="19">
        <v>2012</v>
      </c>
      <c r="J26" s="19">
        <v>59</v>
      </c>
      <c r="K26" s="19">
        <v>105</v>
      </c>
      <c r="L26" s="21"/>
      <c r="M26" s="21"/>
      <c r="N26" s="21"/>
      <c r="O26" s="14">
        <f t="shared" si="0"/>
        <v>14272</v>
      </c>
      <c r="P26" s="14">
        <f t="shared" si="0"/>
        <v>226</v>
      </c>
      <c r="Q26" s="14">
        <f t="shared" si="0"/>
        <v>256</v>
      </c>
      <c r="R26">
        <v>79</v>
      </c>
      <c r="S26" s="34">
        <f t="shared" si="1"/>
        <v>147</v>
      </c>
    </row>
    <row r="27" ht="13.5" customHeight="1" spans="2:19">
      <c r="B27" s="6">
        <v>22</v>
      </c>
      <c r="C27" s="19">
        <v>5258</v>
      </c>
      <c r="D27" s="19">
        <v>112</v>
      </c>
      <c r="E27" s="19">
        <v>78</v>
      </c>
      <c r="F27" s="19">
        <v>4905</v>
      </c>
      <c r="G27" s="19">
        <v>76</v>
      </c>
      <c r="H27" s="19">
        <v>91</v>
      </c>
      <c r="I27" s="21"/>
      <c r="J27" s="21"/>
      <c r="K27" s="21"/>
      <c r="L27" s="20">
        <v>6349</v>
      </c>
      <c r="M27" s="20">
        <v>45</v>
      </c>
      <c r="N27" s="20">
        <v>119</v>
      </c>
      <c r="O27" s="14">
        <f t="shared" si="0"/>
        <v>16512</v>
      </c>
      <c r="P27" s="14">
        <f t="shared" si="0"/>
        <v>233</v>
      </c>
      <c r="Q27" s="14">
        <f t="shared" si="0"/>
        <v>288</v>
      </c>
      <c r="R27">
        <v>125</v>
      </c>
      <c r="S27" s="34">
        <f t="shared" si="1"/>
        <v>108</v>
      </c>
    </row>
    <row r="28" ht="13.5" customHeight="1" spans="2:19">
      <c r="B28" s="6">
        <v>23</v>
      </c>
      <c r="C28" s="20">
        <v>0</v>
      </c>
      <c r="D28" s="20">
        <v>52</v>
      </c>
      <c r="E28" s="20">
        <v>63</v>
      </c>
      <c r="F28" s="20">
        <v>0</v>
      </c>
      <c r="G28" s="20">
        <v>66</v>
      </c>
      <c r="H28" s="20">
        <v>95</v>
      </c>
      <c r="I28" s="21"/>
      <c r="J28" s="21"/>
      <c r="K28" s="21"/>
      <c r="L28" s="20">
        <v>2089</v>
      </c>
      <c r="M28" s="20">
        <v>55</v>
      </c>
      <c r="N28" s="20">
        <v>130</v>
      </c>
      <c r="O28" s="14">
        <f t="shared" si="0"/>
        <v>2089</v>
      </c>
      <c r="P28" s="14">
        <f t="shared" si="0"/>
        <v>173</v>
      </c>
      <c r="Q28" s="14">
        <f t="shared" si="0"/>
        <v>288</v>
      </c>
      <c r="R28">
        <v>74</v>
      </c>
      <c r="S28" s="34">
        <f t="shared" si="1"/>
        <v>99</v>
      </c>
    </row>
    <row r="29" ht="13.5" customHeight="1" spans="2:19">
      <c r="B29" s="6">
        <v>24</v>
      </c>
      <c r="C29" s="20">
        <v>3829</v>
      </c>
      <c r="D29" s="20">
        <v>107</v>
      </c>
      <c r="E29" s="20">
        <v>113</v>
      </c>
      <c r="F29" s="21"/>
      <c r="G29" s="21"/>
      <c r="H29" s="21"/>
      <c r="I29" s="20">
        <v>0</v>
      </c>
      <c r="J29" s="20">
        <v>55</v>
      </c>
      <c r="K29" s="20">
        <v>111</v>
      </c>
      <c r="L29" s="20">
        <v>0</v>
      </c>
      <c r="M29" s="20">
        <v>19</v>
      </c>
      <c r="N29" s="20">
        <v>101</v>
      </c>
      <c r="O29" s="14">
        <f t="shared" si="0"/>
        <v>3829</v>
      </c>
      <c r="P29" s="14">
        <f t="shared" si="0"/>
        <v>181</v>
      </c>
      <c r="Q29" s="14">
        <f t="shared" si="0"/>
        <v>325</v>
      </c>
      <c r="R29">
        <v>106</v>
      </c>
      <c r="S29" s="34">
        <f t="shared" si="1"/>
        <v>75</v>
      </c>
    </row>
    <row r="30" ht="13.5" customHeight="1" spans="2:19">
      <c r="B30" s="6">
        <v>25</v>
      </c>
      <c r="C30" s="20">
        <v>6327</v>
      </c>
      <c r="D30" s="20">
        <v>97</v>
      </c>
      <c r="E30" s="20">
        <v>124</v>
      </c>
      <c r="F30" s="21"/>
      <c r="G30" s="21"/>
      <c r="H30" s="21"/>
      <c r="I30" s="19">
        <v>6103</v>
      </c>
      <c r="J30" s="19">
        <v>84</v>
      </c>
      <c r="K30" s="19">
        <v>125</v>
      </c>
      <c r="L30" s="20">
        <v>6063</v>
      </c>
      <c r="M30" s="20">
        <v>85</v>
      </c>
      <c r="N30" s="20">
        <v>42</v>
      </c>
      <c r="O30" s="14">
        <f t="shared" si="0"/>
        <v>18493</v>
      </c>
      <c r="P30" s="14">
        <f t="shared" si="0"/>
        <v>266</v>
      </c>
      <c r="Q30" s="14">
        <f t="shared" si="0"/>
        <v>291</v>
      </c>
      <c r="R30">
        <v>128</v>
      </c>
      <c r="S30" s="34">
        <f t="shared" si="1"/>
        <v>138</v>
      </c>
    </row>
    <row r="31" ht="13.5" customHeight="1" spans="2:19">
      <c r="B31" s="6">
        <v>26</v>
      </c>
      <c r="C31" s="21"/>
      <c r="D31" s="21"/>
      <c r="E31" s="21"/>
      <c r="F31" s="19">
        <v>6461</v>
      </c>
      <c r="G31" s="19">
        <v>76</v>
      </c>
      <c r="H31" s="19">
        <v>56</v>
      </c>
      <c r="I31" s="20">
        <v>5224</v>
      </c>
      <c r="J31" s="20">
        <v>51</v>
      </c>
      <c r="K31" s="20">
        <v>47</v>
      </c>
      <c r="L31" s="20">
        <v>5500</v>
      </c>
      <c r="M31" s="20">
        <v>81</v>
      </c>
      <c r="N31" s="20">
        <v>135</v>
      </c>
      <c r="O31" s="14">
        <f t="shared" si="0"/>
        <v>17185</v>
      </c>
      <c r="P31" s="14">
        <f t="shared" si="0"/>
        <v>208</v>
      </c>
      <c r="Q31" s="14">
        <f t="shared" si="0"/>
        <v>238</v>
      </c>
      <c r="R31">
        <v>84</v>
      </c>
      <c r="S31" s="34">
        <f t="shared" si="1"/>
        <v>124</v>
      </c>
    </row>
    <row r="32" ht="13.5" customHeight="1" spans="2:19">
      <c r="B32" s="6">
        <v>27</v>
      </c>
      <c r="C32" s="21"/>
      <c r="D32" s="21"/>
      <c r="E32" s="21"/>
      <c r="F32" s="20">
        <v>6303</v>
      </c>
      <c r="G32" s="20">
        <v>69</v>
      </c>
      <c r="H32" s="20">
        <v>35</v>
      </c>
      <c r="I32" s="19">
        <v>5200</v>
      </c>
      <c r="J32" s="19">
        <v>66</v>
      </c>
      <c r="K32" s="19">
        <v>34</v>
      </c>
      <c r="L32" s="20">
        <v>6410</v>
      </c>
      <c r="M32" s="20">
        <v>74</v>
      </c>
      <c r="N32" s="20">
        <v>111</v>
      </c>
      <c r="O32" s="14">
        <f t="shared" si="0"/>
        <v>17913</v>
      </c>
      <c r="P32" s="14">
        <f t="shared" si="0"/>
        <v>209</v>
      </c>
      <c r="Q32" s="14">
        <f t="shared" si="0"/>
        <v>180</v>
      </c>
      <c r="R32">
        <v>101</v>
      </c>
      <c r="S32" s="34">
        <f t="shared" si="1"/>
        <v>108</v>
      </c>
    </row>
    <row r="33" ht="13.5" customHeight="1" spans="2:19">
      <c r="B33" s="6">
        <v>28</v>
      </c>
      <c r="C33" s="19">
        <v>6375</v>
      </c>
      <c r="D33" s="19">
        <v>59</v>
      </c>
      <c r="E33" s="19">
        <v>44</v>
      </c>
      <c r="F33" s="20">
        <v>6578</v>
      </c>
      <c r="G33" s="20">
        <v>65</v>
      </c>
      <c r="H33" s="20">
        <v>44</v>
      </c>
      <c r="I33" s="19">
        <v>6166</v>
      </c>
      <c r="J33" s="19">
        <v>128</v>
      </c>
      <c r="K33" s="19">
        <v>92</v>
      </c>
      <c r="L33" s="21"/>
      <c r="M33" s="21"/>
      <c r="N33" s="21"/>
      <c r="O33" s="14">
        <f t="shared" si="0"/>
        <v>19119</v>
      </c>
      <c r="P33" s="14">
        <f t="shared" si="0"/>
        <v>252</v>
      </c>
      <c r="Q33" s="14">
        <f t="shared" si="0"/>
        <v>180</v>
      </c>
      <c r="R33">
        <v>82</v>
      </c>
      <c r="S33" s="34">
        <f t="shared" si="1"/>
        <v>170</v>
      </c>
    </row>
    <row r="34" ht="13.5" customHeight="1" spans="2:19">
      <c r="B34" s="6">
        <v>29</v>
      </c>
      <c r="C34" s="19">
        <v>6107</v>
      </c>
      <c r="D34" s="19">
        <v>102</v>
      </c>
      <c r="E34" s="19">
        <v>135</v>
      </c>
      <c r="F34" s="20">
        <v>6115</v>
      </c>
      <c r="G34" s="20">
        <v>34</v>
      </c>
      <c r="H34" s="20">
        <v>62</v>
      </c>
      <c r="I34" s="19">
        <v>4706</v>
      </c>
      <c r="J34" s="19">
        <v>50</v>
      </c>
      <c r="K34" s="19">
        <v>136</v>
      </c>
      <c r="L34" s="21"/>
      <c r="M34" s="21"/>
      <c r="N34" s="21"/>
      <c r="O34" s="14">
        <f t="shared" si="0"/>
        <v>16928</v>
      </c>
      <c r="P34" s="14">
        <f t="shared" si="0"/>
        <v>186</v>
      </c>
      <c r="Q34" s="14">
        <f t="shared" si="0"/>
        <v>333</v>
      </c>
      <c r="R34">
        <v>134</v>
      </c>
      <c r="S34" s="34">
        <f t="shared" si="1"/>
        <v>52</v>
      </c>
    </row>
    <row r="35" ht="13.5" customHeight="1" spans="2:19">
      <c r="B35" s="6">
        <v>30</v>
      </c>
      <c r="C35" s="19">
        <v>6404</v>
      </c>
      <c r="D35" s="19">
        <v>121</v>
      </c>
      <c r="E35" s="19">
        <v>50</v>
      </c>
      <c r="F35" s="19">
        <v>6405</v>
      </c>
      <c r="G35" s="19">
        <v>110</v>
      </c>
      <c r="H35" s="19">
        <v>115</v>
      </c>
      <c r="I35" s="21"/>
      <c r="J35" s="21"/>
      <c r="K35" s="21"/>
      <c r="L35" s="20">
        <v>6309</v>
      </c>
      <c r="M35" s="20">
        <v>103</v>
      </c>
      <c r="N35" s="20">
        <v>73</v>
      </c>
      <c r="O35" s="14">
        <f t="shared" si="0"/>
        <v>19118</v>
      </c>
      <c r="P35" s="14">
        <f t="shared" si="0"/>
        <v>334</v>
      </c>
      <c r="Q35" s="14">
        <f t="shared" si="0"/>
        <v>238</v>
      </c>
      <c r="R35">
        <v>163</v>
      </c>
      <c r="S35" s="34">
        <f t="shared" si="1"/>
        <v>171</v>
      </c>
    </row>
    <row r="36" ht="13.5" customHeight="1" spans="2:19">
      <c r="B36" s="6">
        <v>31</v>
      </c>
      <c r="C36" s="20"/>
      <c r="D36" s="20"/>
      <c r="E36" s="20"/>
      <c r="F36" s="20"/>
      <c r="G36" s="20"/>
      <c r="H36" s="20"/>
      <c r="I36" s="21"/>
      <c r="J36" s="21"/>
      <c r="K36" s="21"/>
      <c r="L36" s="20"/>
      <c r="M36" s="20"/>
      <c r="N36" s="20"/>
      <c r="O36" s="14">
        <f t="shared" si="0"/>
        <v>0</v>
      </c>
      <c r="P36" s="14">
        <f t="shared" si="0"/>
        <v>0</v>
      </c>
      <c r="Q36" s="14">
        <f t="shared" si="0"/>
        <v>0</v>
      </c>
      <c r="S36" s="34">
        <f t="shared" si="1"/>
        <v>0</v>
      </c>
    </row>
    <row r="37" ht="13.5" customHeight="1" spans="2:19">
      <c r="B37" s="23" t="s">
        <v>17</v>
      </c>
      <c r="C37" s="35">
        <f t="shared" ref="C37:N37" si="2">SUM(C6:C36)</f>
        <v>100816</v>
      </c>
      <c r="D37" s="35">
        <f t="shared" si="2"/>
        <v>2167</v>
      </c>
      <c r="E37" s="35">
        <f t="shared" si="2"/>
        <v>1804</v>
      </c>
      <c r="F37" s="35">
        <f t="shared" si="2"/>
        <v>106694</v>
      </c>
      <c r="G37" s="35">
        <f t="shared" si="2"/>
        <v>2291</v>
      </c>
      <c r="H37" s="35">
        <f t="shared" si="2"/>
        <v>1582</v>
      </c>
      <c r="I37" s="35">
        <f t="shared" si="2"/>
        <v>89579</v>
      </c>
      <c r="J37" s="35">
        <f t="shared" si="2"/>
        <v>2169</v>
      </c>
      <c r="K37" s="35">
        <f t="shared" si="2"/>
        <v>1792</v>
      </c>
      <c r="L37" s="35">
        <f t="shared" si="2"/>
        <v>92082</v>
      </c>
      <c r="M37" s="35">
        <f t="shared" si="2"/>
        <v>1909</v>
      </c>
      <c r="N37" s="35">
        <f t="shared" si="2"/>
        <v>1900</v>
      </c>
      <c r="O37" s="37">
        <f t="shared" si="0"/>
        <v>389171</v>
      </c>
      <c r="P37" s="14">
        <f t="shared" si="0"/>
        <v>8536</v>
      </c>
      <c r="Q37" s="14">
        <f t="shared" si="0"/>
        <v>7078</v>
      </c>
      <c r="R37">
        <f>SUM(R6:R36)</f>
        <v>4057</v>
      </c>
      <c r="S37" s="33">
        <f t="shared" si="1"/>
        <v>4479</v>
      </c>
    </row>
    <row r="38" s="49" customFormat="1" ht="18" customHeight="1" spans="2:19">
      <c r="B38" s="54" t="s">
        <v>18</v>
      </c>
      <c r="C38" s="55">
        <f>C37/22</f>
        <v>4582.54545454545</v>
      </c>
      <c r="D38" s="55">
        <f>D37/22</f>
        <v>98.5</v>
      </c>
      <c r="E38" s="55">
        <f>E37/22</f>
        <v>82</v>
      </c>
      <c r="F38" s="55">
        <f t="shared" ref="F38:K38" si="3">F37/23</f>
        <v>4638.86956521739</v>
      </c>
      <c r="G38" s="55">
        <f t="shared" si="3"/>
        <v>99.6086956521739</v>
      </c>
      <c r="H38" s="55">
        <f t="shared" si="3"/>
        <v>68.7826086956522</v>
      </c>
      <c r="I38" s="55">
        <f t="shared" si="3"/>
        <v>3894.73913043478</v>
      </c>
      <c r="J38" s="55">
        <f t="shared" si="3"/>
        <v>94.304347826087</v>
      </c>
      <c r="K38" s="55">
        <f t="shared" si="3"/>
        <v>77.9130434782609</v>
      </c>
      <c r="L38" s="55">
        <f>L37/22</f>
        <v>4185.54545454545</v>
      </c>
      <c r="M38" s="55">
        <f>M37/22</f>
        <v>86.7727272727273</v>
      </c>
      <c r="N38" s="55">
        <f>N37/22</f>
        <v>86.3636363636364</v>
      </c>
      <c r="O38" s="55">
        <f>O37/30</f>
        <v>12972.3666666667</v>
      </c>
      <c r="P38" s="55">
        <f>P37/30</f>
        <v>284.533333333333</v>
      </c>
      <c r="Q38" s="55">
        <f>Q37/30</f>
        <v>235.933333333333</v>
      </c>
      <c r="R38" s="55">
        <f>R37/30</f>
        <v>135.233333333333</v>
      </c>
      <c r="S38" s="55">
        <f>S37/30</f>
        <v>149.3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42583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10"/>
      <c r="D6" s="10"/>
      <c r="E6" s="7">
        <v>0</v>
      </c>
      <c r="F6" s="7">
        <v>8</v>
      </c>
      <c r="G6" s="7">
        <v>5505</v>
      </c>
      <c r="H6" s="7">
        <v>0</v>
      </c>
      <c r="I6" s="7">
        <v>6070</v>
      </c>
      <c r="J6" s="7">
        <v>0</v>
      </c>
      <c r="K6" s="14">
        <f t="shared" ref="K6:K36" si="0">C6+E6+G6+I6</f>
        <v>11575</v>
      </c>
      <c r="L6" s="14">
        <f t="shared" ref="L6:L36" si="1">D6+F6+H6+J6</f>
        <v>8</v>
      </c>
    </row>
    <row r="7" ht="20.25" customHeight="1" spans="2:12">
      <c r="B7" s="6">
        <v>2</v>
      </c>
      <c r="C7" s="10"/>
      <c r="D7" s="10"/>
      <c r="E7" s="9">
        <v>6004</v>
      </c>
      <c r="F7" s="9">
        <v>12</v>
      </c>
      <c r="G7" s="8">
        <v>4215</v>
      </c>
      <c r="H7" s="8">
        <v>0</v>
      </c>
      <c r="I7" s="9">
        <v>5406</v>
      </c>
      <c r="J7" s="9">
        <v>0</v>
      </c>
      <c r="K7" s="14">
        <f t="shared" si="0"/>
        <v>15625</v>
      </c>
      <c r="L7" s="14">
        <f t="shared" si="1"/>
        <v>12</v>
      </c>
    </row>
    <row r="8" ht="20.25" customHeight="1" spans="2:12">
      <c r="B8" s="6">
        <v>3</v>
      </c>
      <c r="C8" s="8">
        <v>5613</v>
      </c>
      <c r="D8" s="8">
        <v>0</v>
      </c>
      <c r="E8" s="8">
        <v>5313</v>
      </c>
      <c r="F8" s="8">
        <v>0</v>
      </c>
      <c r="G8" s="9">
        <v>5901</v>
      </c>
      <c r="H8" s="9">
        <v>0</v>
      </c>
      <c r="I8" s="10"/>
      <c r="J8" s="10"/>
      <c r="K8" s="14">
        <f t="shared" si="0"/>
        <v>16827</v>
      </c>
      <c r="L8" s="14">
        <f t="shared" si="1"/>
        <v>0</v>
      </c>
    </row>
    <row r="9" ht="20.25" customHeight="1" spans="2:12">
      <c r="B9" s="6">
        <v>4</v>
      </c>
      <c r="C9" s="8">
        <v>6102</v>
      </c>
      <c r="D9" s="8">
        <v>0</v>
      </c>
      <c r="E9" s="8">
        <v>5669</v>
      </c>
      <c r="F9" s="8">
        <v>0</v>
      </c>
      <c r="G9" s="9">
        <v>4099</v>
      </c>
      <c r="H9" s="9">
        <v>0</v>
      </c>
      <c r="I9" s="10"/>
      <c r="J9" s="10"/>
      <c r="K9" s="14">
        <f t="shared" si="0"/>
        <v>15870</v>
      </c>
      <c r="L9" s="14">
        <f t="shared" si="1"/>
        <v>0</v>
      </c>
    </row>
    <row r="10" ht="20.25" customHeight="1" spans="2:12">
      <c r="B10" s="6">
        <v>5</v>
      </c>
      <c r="C10" s="8">
        <v>4966</v>
      </c>
      <c r="D10" s="8">
        <v>0</v>
      </c>
      <c r="E10" s="8">
        <v>5418</v>
      </c>
      <c r="F10" s="8">
        <v>0</v>
      </c>
      <c r="G10" s="10"/>
      <c r="H10" s="10"/>
      <c r="I10" s="9">
        <v>5600</v>
      </c>
      <c r="J10" s="9">
        <v>0</v>
      </c>
      <c r="K10" s="14">
        <f t="shared" si="0"/>
        <v>15984</v>
      </c>
      <c r="L10" s="14">
        <f t="shared" si="1"/>
        <v>0</v>
      </c>
    </row>
    <row r="11" ht="20.25" customHeight="1" spans="2:12">
      <c r="B11" s="6">
        <v>6</v>
      </c>
      <c r="C11" s="9">
        <v>5355</v>
      </c>
      <c r="D11" s="9">
        <v>0</v>
      </c>
      <c r="E11" s="9">
        <v>6535</v>
      </c>
      <c r="F11" s="9">
        <v>0</v>
      </c>
      <c r="G11" s="10"/>
      <c r="H11" s="10"/>
      <c r="I11" s="9">
        <v>6280</v>
      </c>
      <c r="J11" s="9">
        <v>0</v>
      </c>
      <c r="K11" s="14">
        <f t="shared" si="0"/>
        <v>18170</v>
      </c>
      <c r="L11" s="14">
        <f t="shared" si="1"/>
        <v>0</v>
      </c>
    </row>
    <row r="12" ht="20.25" customHeight="1" spans="2:12">
      <c r="B12" s="6">
        <v>7</v>
      </c>
      <c r="C12" s="8">
        <v>0</v>
      </c>
      <c r="D12" s="8">
        <v>18</v>
      </c>
      <c r="E12" s="10"/>
      <c r="F12" s="10"/>
      <c r="G12" s="8">
        <v>5003</v>
      </c>
      <c r="H12" s="8">
        <v>0</v>
      </c>
      <c r="I12" s="9">
        <v>3700</v>
      </c>
      <c r="J12" s="9">
        <v>0</v>
      </c>
      <c r="K12" s="14">
        <f t="shared" si="0"/>
        <v>8703</v>
      </c>
      <c r="L12" s="14">
        <f t="shared" si="1"/>
        <v>18</v>
      </c>
    </row>
    <row r="13" ht="20.25" customHeight="1" spans="2:12">
      <c r="B13" s="6">
        <v>8</v>
      </c>
      <c r="C13" s="9">
        <v>0</v>
      </c>
      <c r="D13" s="9">
        <v>12</v>
      </c>
      <c r="E13" s="10"/>
      <c r="F13" s="10"/>
      <c r="G13" s="8">
        <v>0</v>
      </c>
      <c r="H13" s="8">
        <v>13</v>
      </c>
      <c r="I13" s="9">
        <v>0</v>
      </c>
      <c r="J13" s="9">
        <v>10</v>
      </c>
      <c r="K13" s="14">
        <f t="shared" si="0"/>
        <v>0</v>
      </c>
      <c r="L13" s="14">
        <f t="shared" si="1"/>
        <v>35</v>
      </c>
    </row>
    <row r="14" ht="20.25" customHeight="1" spans="2:12">
      <c r="B14" s="6">
        <v>9</v>
      </c>
      <c r="C14" s="10"/>
      <c r="D14" s="10"/>
      <c r="E14" s="9">
        <v>0</v>
      </c>
      <c r="F14" s="9">
        <v>6</v>
      </c>
      <c r="G14" s="8">
        <v>0</v>
      </c>
      <c r="H14" s="8">
        <v>0</v>
      </c>
      <c r="I14" s="9">
        <v>4002</v>
      </c>
      <c r="J14" s="9">
        <v>10</v>
      </c>
      <c r="K14" s="14">
        <f t="shared" si="0"/>
        <v>4002</v>
      </c>
      <c r="L14" s="14">
        <f t="shared" si="1"/>
        <v>16</v>
      </c>
    </row>
    <row r="15" ht="20.25" customHeight="1" spans="2:12">
      <c r="B15" s="6">
        <v>10</v>
      </c>
      <c r="C15" s="10"/>
      <c r="D15" s="10"/>
      <c r="E15" s="9">
        <v>6205</v>
      </c>
      <c r="F15" s="9">
        <v>7</v>
      </c>
      <c r="G15" s="8">
        <v>3006</v>
      </c>
      <c r="H15" s="8">
        <v>0</v>
      </c>
      <c r="I15" s="9">
        <v>5012</v>
      </c>
      <c r="J15" s="9">
        <v>9</v>
      </c>
      <c r="K15" s="14">
        <f t="shared" si="0"/>
        <v>14223</v>
      </c>
      <c r="L15" s="14">
        <f t="shared" si="1"/>
        <v>16</v>
      </c>
    </row>
    <row r="16" ht="20.25" customHeight="1" spans="2:12">
      <c r="B16" s="6">
        <v>11</v>
      </c>
      <c r="C16" s="8">
        <v>4801</v>
      </c>
      <c r="D16" s="8">
        <v>13</v>
      </c>
      <c r="E16" s="8">
        <v>4309</v>
      </c>
      <c r="F16" s="8">
        <v>17</v>
      </c>
      <c r="G16" s="9">
        <v>5816</v>
      </c>
      <c r="H16" s="9">
        <v>20</v>
      </c>
      <c r="I16" s="10"/>
      <c r="J16" s="10"/>
      <c r="K16" s="14">
        <f t="shared" si="0"/>
        <v>14926</v>
      </c>
      <c r="L16" s="14">
        <f t="shared" si="1"/>
        <v>50</v>
      </c>
    </row>
    <row r="17" ht="20.25" customHeight="1" spans="2:12">
      <c r="B17" s="6">
        <v>12</v>
      </c>
      <c r="C17" s="8">
        <v>6010</v>
      </c>
      <c r="D17" s="8">
        <v>15</v>
      </c>
      <c r="E17" s="8">
        <v>5008</v>
      </c>
      <c r="F17" s="8">
        <v>20</v>
      </c>
      <c r="G17" s="9">
        <v>6103</v>
      </c>
      <c r="H17" s="9">
        <v>21</v>
      </c>
      <c r="I17" s="10"/>
      <c r="J17" s="10"/>
      <c r="K17" s="14">
        <f t="shared" si="0"/>
        <v>17121</v>
      </c>
      <c r="L17" s="14">
        <f t="shared" si="1"/>
        <v>56</v>
      </c>
    </row>
    <row r="18" ht="20.25" customHeight="1" spans="2:12">
      <c r="B18" s="6">
        <v>13</v>
      </c>
      <c r="C18" s="8">
        <v>6100</v>
      </c>
      <c r="D18" s="8">
        <v>5</v>
      </c>
      <c r="E18" s="8">
        <v>6410</v>
      </c>
      <c r="F18" s="8">
        <v>0</v>
      </c>
      <c r="G18" s="10"/>
      <c r="H18" s="10"/>
      <c r="I18" s="9">
        <v>6222</v>
      </c>
      <c r="J18" s="9">
        <v>0</v>
      </c>
      <c r="K18" s="14">
        <f t="shared" si="0"/>
        <v>18732</v>
      </c>
      <c r="L18" s="14">
        <f t="shared" si="1"/>
        <v>5</v>
      </c>
    </row>
    <row r="19" ht="20.25" customHeight="1" spans="2:12">
      <c r="B19" s="6">
        <v>14</v>
      </c>
      <c r="C19" s="9">
        <v>6100</v>
      </c>
      <c r="D19" s="9">
        <v>0</v>
      </c>
      <c r="E19" s="9">
        <v>5414</v>
      </c>
      <c r="F19" s="9">
        <v>12</v>
      </c>
      <c r="G19" s="10"/>
      <c r="H19" s="10"/>
      <c r="I19" s="9">
        <v>6200</v>
      </c>
      <c r="J19" s="9">
        <v>0</v>
      </c>
      <c r="K19" s="14">
        <f t="shared" si="0"/>
        <v>17714</v>
      </c>
      <c r="L19" s="14">
        <f t="shared" si="1"/>
        <v>12</v>
      </c>
    </row>
    <row r="20" ht="20.25" customHeight="1" spans="2:12">
      <c r="B20" s="6">
        <v>15</v>
      </c>
      <c r="C20" s="8">
        <v>4114</v>
      </c>
      <c r="D20" s="8">
        <v>23</v>
      </c>
      <c r="E20" s="10"/>
      <c r="F20" s="10"/>
      <c r="G20" s="8">
        <v>5713</v>
      </c>
      <c r="H20" s="8">
        <v>13</v>
      </c>
      <c r="I20" s="9">
        <v>6009</v>
      </c>
      <c r="J20" s="9">
        <v>13</v>
      </c>
      <c r="K20" s="14">
        <f t="shared" si="0"/>
        <v>15836</v>
      </c>
      <c r="L20" s="14">
        <f t="shared" si="1"/>
        <v>49</v>
      </c>
    </row>
    <row r="21" ht="20.25" customHeight="1" spans="2:12">
      <c r="B21" s="6">
        <v>16</v>
      </c>
      <c r="C21" s="9">
        <v>0</v>
      </c>
      <c r="D21" s="9">
        <v>16</v>
      </c>
      <c r="E21" s="10"/>
      <c r="F21" s="10"/>
      <c r="G21" s="8">
        <v>1854</v>
      </c>
      <c r="H21" s="8">
        <v>7</v>
      </c>
      <c r="I21" s="9">
        <v>0</v>
      </c>
      <c r="J21" s="9">
        <v>0</v>
      </c>
      <c r="K21" s="14">
        <f t="shared" si="0"/>
        <v>1854</v>
      </c>
      <c r="L21" s="14">
        <f t="shared" si="1"/>
        <v>23</v>
      </c>
    </row>
    <row r="22" ht="20.25" customHeight="1" spans="2:12">
      <c r="B22" s="6">
        <v>17</v>
      </c>
      <c r="C22" s="10"/>
      <c r="D22" s="10"/>
      <c r="E22" s="9">
        <v>0</v>
      </c>
      <c r="F22" s="9">
        <v>10</v>
      </c>
      <c r="G22" s="8">
        <v>0</v>
      </c>
      <c r="H22" s="8">
        <v>0</v>
      </c>
      <c r="I22" s="9">
        <v>0</v>
      </c>
      <c r="J22" s="9">
        <v>15</v>
      </c>
      <c r="K22" s="14">
        <f t="shared" si="0"/>
        <v>0</v>
      </c>
      <c r="L22" s="14">
        <f t="shared" si="1"/>
        <v>25</v>
      </c>
    </row>
    <row r="23" ht="20.25" customHeight="1" spans="2:12">
      <c r="B23" s="6">
        <v>18</v>
      </c>
      <c r="C23" s="10"/>
      <c r="D23" s="10"/>
      <c r="E23" s="9">
        <v>0</v>
      </c>
      <c r="F23" s="9">
        <v>0</v>
      </c>
      <c r="G23" s="8">
        <v>4049</v>
      </c>
      <c r="H23" s="8">
        <v>14</v>
      </c>
      <c r="I23" s="9">
        <v>6300</v>
      </c>
      <c r="J23" s="9">
        <v>9</v>
      </c>
      <c r="K23" s="14">
        <f t="shared" si="0"/>
        <v>10349</v>
      </c>
      <c r="L23" s="14">
        <f t="shared" si="1"/>
        <v>23</v>
      </c>
    </row>
    <row r="24" ht="20.25" customHeight="1" spans="2:12">
      <c r="B24" s="6">
        <v>19</v>
      </c>
      <c r="C24" s="8">
        <v>5730</v>
      </c>
      <c r="D24" s="8">
        <v>0</v>
      </c>
      <c r="E24" s="8">
        <v>4631</v>
      </c>
      <c r="F24" s="8">
        <v>0</v>
      </c>
      <c r="G24" s="9">
        <v>3676</v>
      </c>
      <c r="H24" s="9">
        <v>23</v>
      </c>
      <c r="I24" s="10"/>
      <c r="J24" s="10"/>
      <c r="K24" s="14">
        <f t="shared" si="0"/>
        <v>14037</v>
      </c>
      <c r="L24" s="14">
        <f t="shared" si="1"/>
        <v>23</v>
      </c>
    </row>
    <row r="25" ht="20.25" customHeight="1" spans="2:12">
      <c r="B25" s="6">
        <v>20</v>
      </c>
      <c r="C25" s="8">
        <v>7002</v>
      </c>
      <c r="D25" s="8">
        <v>6</v>
      </c>
      <c r="E25" s="8">
        <v>6224</v>
      </c>
      <c r="F25" s="8">
        <v>13</v>
      </c>
      <c r="G25" s="9">
        <v>6205</v>
      </c>
      <c r="H25" s="9">
        <v>15</v>
      </c>
      <c r="I25" s="10"/>
      <c r="J25" s="10"/>
      <c r="K25" s="14">
        <f t="shared" si="0"/>
        <v>19431</v>
      </c>
      <c r="L25" s="14">
        <f t="shared" si="1"/>
        <v>34</v>
      </c>
    </row>
    <row r="26" ht="20.25" customHeight="1" spans="2:12">
      <c r="B26" s="6">
        <v>21</v>
      </c>
      <c r="C26" s="8">
        <v>5301</v>
      </c>
      <c r="D26" s="8">
        <v>15</v>
      </c>
      <c r="E26" s="8">
        <v>6207</v>
      </c>
      <c r="F26" s="8">
        <v>4</v>
      </c>
      <c r="G26" s="10"/>
      <c r="H26" s="10"/>
      <c r="I26" s="9">
        <v>6500</v>
      </c>
      <c r="J26" s="9">
        <v>0</v>
      </c>
      <c r="K26" s="14">
        <f t="shared" si="0"/>
        <v>18008</v>
      </c>
      <c r="L26" s="14">
        <f t="shared" si="1"/>
        <v>19</v>
      </c>
    </row>
    <row r="27" ht="20.25" customHeight="1" spans="2:12">
      <c r="B27" s="6">
        <v>22</v>
      </c>
      <c r="C27" s="9">
        <v>0</v>
      </c>
      <c r="D27" s="9">
        <v>8</v>
      </c>
      <c r="E27" s="9">
        <v>2747</v>
      </c>
      <c r="F27" s="9">
        <v>6</v>
      </c>
      <c r="G27" s="10"/>
      <c r="H27" s="10"/>
      <c r="I27" s="9">
        <v>5565</v>
      </c>
      <c r="J27" s="9">
        <v>0</v>
      </c>
      <c r="K27" s="14">
        <f t="shared" si="0"/>
        <v>8312</v>
      </c>
      <c r="L27" s="14">
        <f t="shared" si="1"/>
        <v>14</v>
      </c>
    </row>
    <row r="28" ht="20.25" customHeight="1" spans="2:12">
      <c r="B28" s="6">
        <v>23</v>
      </c>
      <c r="C28" s="8">
        <v>3534</v>
      </c>
      <c r="D28" s="8">
        <v>7</v>
      </c>
      <c r="E28" s="10"/>
      <c r="F28" s="10"/>
      <c r="G28" s="8">
        <v>2700</v>
      </c>
      <c r="H28" s="8">
        <v>15</v>
      </c>
      <c r="I28" s="9">
        <v>6000</v>
      </c>
      <c r="J28" s="9">
        <v>20</v>
      </c>
      <c r="K28" s="14">
        <f t="shared" si="0"/>
        <v>12234</v>
      </c>
      <c r="L28" s="14">
        <f t="shared" si="1"/>
        <v>42</v>
      </c>
    </row>
    <row r="29" ht="20.25" customHeight="1" spans="2:12">
      <c r="B29" s="6">
        <v>24</v>
      </c>
      <c r="C29" s="9">
        <v>0</v>
      </c>
      <c r="D29" s="9">
        <v>10</v>
      </c>
      <c r="E29" s="10"/>
      <c r="F29" s="10"/>
      <c r="G29" s="8">
        <v>2805</v>
      </c>
      <c r="H29" s="8">
        <v>13</v>
      </c>
      <c r="I29" s="9">
        <v>1660</v>
      </c>
      <c r="J29" s="9">
        <v>8</v>
      </c>
      <c r="K29" s="14">
        <f t="shared" si="0"/>
        <v>4465</v>
      </c>
      <c r="L29" s="14">
        <f t="shared" si="1"/>
        <v>31</v>
      </c>
    </row>
    <row r="30" ht="20.25" customHeight="1" spans="2:12">
      <c r="B30" s="6">
        <v>25</v>
      </c>
      <c r="C30" s="10"/>
      <c r="D30" s="10"/>
      <c r="E30" s="9">
        <v>5206</v>
      </c>
      <c r="F30" s="9">
        <v>0</v>
      </c>
      <c r="G30" s="8">
        <v>3203</v>
      </c>
      <c r="H30" s="8">
        <v>0</v>
      </c>
      <c r="I30" s="9">
        <v>2012</v>
      </c>
      <c r="J30" s="9">
        <v>15</v>
      </c>
      <c r="K30" s="14">
        <f t="shared" si="0"/>
        <v>10421</v>
      </c>
      <c r="L30" s="14">
        <f t="shared" si="1"/>
        <v>15</v>
      </c>
    </row>
    <row r="31" ht="20.25" customHeight="1" spans="2:12">
      <c r="B31" s="6">
        <v>26</v>
      </c>
      <c r="C31" s="10"/>
      <c r="D31" s="10"/>
      <c r="E31" s="9">
        <v>4304</v>
      </c>
      <c r="F31" s="9">
        <v>8</v>
      </c>
      <c r="G31" s="8">
        <v>977</v>
      </c>
      <c r="H31" s="8">
        <v>14</v>
      </c>
      <c r="I31" s="9">
        <v>0</v>
      </c>
      <c r="J31" s="9">
        <v>15</v>
      </c>
      <c r="K31" s="14">
        <f t="shared" si="0"/>
        <v>5281</v>
      </c>
      <c r="L31" s="14">
        <f t="shared" si="1"/>
        <v>37</v>
      </c>
    </row>
    <row r="32" ht="20.25" customHeight="1" spans="2:12">
      <c r="B32" s="6">
        <v>27</v>
      </c>
      <c r="C32" s="8">
        <v>3704</v>
      </c>
      <c r="D32" s="8">
        <v>16</v>
      </c>
      <c r="E32" s="8">
        <v>6300</v>
      </c>
      <c r="F32" s="8">
        <v>16</v>
      </c>
      <c r="G32" s="9">
        <v>6003</v>
      </c>
      <c r="H32" s="9">
        <v>21</v>
      </c>
      <c r="I32" s="10"/>
      <c r="J32" s="10"/>
      <c r="K32" s="14">
        <f t="shared" si="0"/>
        <v>16007</v>
      </c>
      <c r="L32" s="14">
        <f t="shared" si="1"/>
        <v>53</v>
      </c>
    </row>
    <row r="33" ht="20.25" customHeight="1" spans="2:12">
      <c r="B33" s="6">
        <v>28</v>
      </c>
      <c r="C33" s="8">
        <v>6046</v>
      </c>
      <c r="D33" s="8">
        <v>0</v>
      </c>
      <c r="E33" s="8">
        <v>3533</v>
      </c>
      <c r="F33" s="8">
        <v>0</v>
      </c>
      <c r="G33" s="9">
        <v>5124</v>
      </c>
      <c r="H33" s="9">
        <v>0</v>
      </c>
      <c r="I33" s="10"/>
      <c r="J33" s="10"/>
      <c r="K33" s="14">
        <f t="shared" si="0"/>
        <v>14703</v>
      </c>
      <c r="L33" s="14">
        <f t="shared" si="1"/>
        <v>0</v>
      </c>
    </row>
    <row r="34" ht="20.25" customHeight="1" spans="2:12">
      <c r="B34" s="6">
        <v>29</v>
      </c>
      <c r="C34" s="8">
        <v>4851</v>
      </c>
      <c r="D34" s="8">
        <v>0</v>
      </c>
      <c r="E34" s="8">
        <v>4710</v>
      </c>
      <c r="F34" s="8">
        <v>0</v>
      </c>
      <c r="G34" s="10"/>
      <c r="H34" s="10"/>
      <c r="I34" s="9">
        <v>6402</v>
      </c>
      <c r="J34" s="9">
        <v>0</v>
      </c>
      <c r="K34" s="14">
        <f t="shared" si="0"/>
        <v>15963</v>
      </c>
      <c r="L34" s="14">
        <f t="shared" si="1"/>
        <v>0</v>
      </c>
    </row>
    <row r="35" ht="20.25" customHeight="1" spans="2:12">
      <c r="B35" s="6">
        <v>30</v>
      </c>
      <c r="C35" s="9">
        <v>0</v>
      </c>
      <c r="D35" s="9">
        <v>0</v>
      </c>
      <c r="E35" s="9">
        <v>4236</v>
      </c>
      <c r="F35" s="9">
        <v>0</v>
      </c>
      <c r="G35" s="10"/>
      <c r="H35" s="10"/>
      <c r="I35" s="9">
        <v>4304</v>
      </c>
      <c r="J35" s="9">
        <v>0</v>
      </c>
      <c r="K35" s="14">
        <f t="shared" si="0"/>
        <v>8540</v>
      </c>
      <c r="L35" s="14">
        <f t="shared" si="1"/>
        <v>0</v>
      </c>
    </row>
    <row r="36" ht="20.25" customHeight="1" spans="2:12">
      <c r="B36" s="6">
        <v>31</v>
      </c>
      <c r="C36" s="8">
        <v>524</v>
      </c>
      <c r="D36" s="8">
        <v>30</v>
      </c>
      <c r="E36" s="10"/>
      <c r="F36" s="10"/>
      <c r="G36" s="8">
        <v>5364</v>
      </c>
      <c r="H36" s="8">
        <v>0</v>
      </c>
      <c r="I36" s="9">
        <v>3148</v>
      </c>
      <c r="J36" s="9">
        <v>0</v>
      </c>
      <c r="K36" s="14">
        <f t="shared" si="0"/>
        <v>9036</v>
      </c>
      <c r="L36" s="14">
        <f t="shared" si="1"/>
        <v>30</v>
      </c>
    </row>
    <row r="37" ht="20.25" customHeight="1" spans="2:12">
      <c r="B37" s="7" t="s">
        <v>17</v>
      </c>
      <c r="C37" s="11">
        <f t="shared" ref="C37:L37" si="2">SUM(C7:C36)</f>
        <v>85853</v>
      </c>
      <c r="D37" s="11">
        <f t="shared" si="2"/>
        <v>194</v>
      </c>
      <c r="E37" s="11">
        <f t="shared" si="2"/>
        <v>104383</v>
      </c>
      <c r="F37" s="11">
        <f t="shared" si="2"/>
        <v>131</v>
      </c>
      <c r="G37" s="11">
        <f t="shared" si="2"/>
        <v>81816</v>
      </c>
      <c r="H37" s="11">
        <f t="shared" si="2"/>
        <v>189</v>
      </c>
      <c r="I37" s="11">
        <f t="shared" si="2"/>
        <v>90322</v>
      </c>
      <c r="J37" s="11">
        <f t="shared" si="2"/>
        <v>124</v>
      </c>
      <c r="K37" s="11">
        <f t="shared" si="2"/>
        <v>362374</v>
      </c>
      <c r="L37" s="11">
        <f t="shared" si="2"/>
        <v>638</v>
      </c>
    </row>
    <row r="38" ht="20.25" customHeight="1" spans="2:12">
      <c r="B38" t="s">
        <v>18</v>
      </c>
      <c r="C38" s="12">
        <f>C37/24</f>
        <v>3577.20833333333</v>
      </c>
      <c r="D38" s="12">
        <f>D37/24</f>
        <v>8.08333333333333</v>
      </c>
      <c r="E38" s="12">
        <f>E37/24</f>
        <v>4349.29166666667</v>
      </c>
      <c r="F38" s="12">
        <f>F37/24</f>
        <v>5.45833333333333</v>
      </c>
      <c r="G38" s="12">
        <f>G37/23</f>
        <v>3557.21739130435</v>
      </c>
      <c r="H38" s="12">
        <f>H37/23</f>
        <v>8.21739130434783</v>
      </c>
      <c r="I38" s="12">
        <f>I37/23</f>
        <v>3927.04347826087</v>
      </c>
      <c r="J38" s="12">
        <f>J37/23</f>
        <v>5.39130434782609</v>
      </c>
      <c r="K38" s="12">
        <f>K37/31</f>
        <v>11689.4838709677</v>
      </c>
      <c r="L38" s="12">
        <f>L37/31</f>
        <v>20.5806451612903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50" sqref="N50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96">
        <v>2245</v>
      </c>
      <c r="D7" s="97">
        <v>3755</v>
      </c>
      <c r="E7" s="96">
        <v>62</v>
      </c>
      <c r="F7" s="96">
        <v>74</v>
      </c>
      <c r="G7" s="96">
        <v>0</v>
      </c>
      <c r="H7" s="96">
        <v>27</v>
      </c>
      <c r="I7" s="98">
        <v>6205</v>
      </c>
      <c r="J7" s="97">
        <v>0</v>
      </c>
      <c r="K7" s="96">
        <v>124</v>
      </c>
      <c r="L7" s="96">
        <v>84</v>
      </c>
      <c r="M7" s="96">
        <v>0</v>
      </c>
      <c r="N7" s="96">
        <v>0</v>
      </c>
      <c r="O7" s="98">
        <v>5778</v>
      </c>
      <c r="P7" s="97">
        <v>0</v>
      </c>
      <c r="Q7" s="96">
        <v>90</v>
      </c>
      <c r="R7" s="96">
        <v>95</v>
      </c>
      <c r="S7" s="96">
        <v>16</v>
      </c>
      <c r="T7" s="96">
        <v>8</v>
      </c>
      <c r="U7" s="100"/>
      <c r="V7" s="100"/>
      <c r="W7" s="100"/>
      <c r="X7" s="100"/>
      <c r="Y7" s="100"/>
      <c r="Z7" s="100"/>
      <c r="AA7" s="37">
        <f t="shared" ref="AA7:AA37" si="0">C7+D7+I7+J7+O7+P7+U7+V7</f>
        <v>17983</v>
      </c>
      <c r="AB7" s="37">
        <f t="shared" ref="AB7:AB37" si="1">E7+K7+Q7+W7</f>
        <v>276</v>
      </c>
      <c r="AC7" s="37">
        <f t="shared" ref="AC7:AC37" si="2">F7+L7+R7+X7</f>
        <v>253</v>
      </c>
      <c r="AD7" s="37">
        <f t="shared" ref="AD7:AD37" si="3">G7+M7+S7+Y7</f>
        <v>16</v>
      </c>
      <c r="AE7" s="37">
        <f t="shared" ref="AE7:AE37" si="4">H7+N7+T7+Z7</f>
        <v>35</v>
      </c>
      <c r="AF7" s="71">
        <v>1</v>
      </c>
    </row>
    <row r="8" ht="19.5" customHeight="1" spans="2:32">
      <c r="B8" s="71">
        <v>2</v>
      </c>
      <c r="C8" s="96">
        <v>6863</v>
      </c>
      <c r="D8" s="98">
        <v>0</v>
      </c>
      <c r="E8" s="98">
        <v>88</v>
      </c>
      <c r="F8" s="98">
        <v>100</v>
      </c>
      <c r="G8" s="98">
        <v>15</v>
      </c>
      <c r="H8" s="98">
        <v>0</v>
      </c>
      <c r="I8" s="99">
        <v>4280</v>
      </c>
      <c r="J8" s="99">
        <v>0</v>
      </c>
      <c r="K8" s="99">
        <v>126</v>
      </c>
      <c r="L8" s="99">
        <v>77</v>
      </c>
      <c r="M8" s="99">
        <v>15</v>
      </c>
      <c r="N8" s="99">
        <v>0</v>
      </c>
      <c r="O8" s="98">
        <v>4612</v>
      </c>
      <c r="P8" s="98">
        <v>0</v>
      </c>
      <c r="Q8" s="98">
        <v>113</v>
      </c>
      <c r="R8" s="98">
        <v>75</v>
      </c>
      <c r="S8" s="98">
        <v>0</v>
      </c>
      <c r="T8" s="98">
        <v>0</v>
      </c>
      <c r="U8" s="100"/>
      <c r="V8" s="100"/>
      <c r="W8" s="100"/>
      <c r="X8" s="100"/>
      <c r="Y8" s="100"/>
      <c r="Z8" s="100"/>
      <c r="AA8" s="37">
        <f t="shared" si="0"/>
        <v>15755</v>
      </c>
      <c r="AB8" s="37">
        <f t="shared" si="1"/>
        <v>327</v>
      </c>
      <c r="AC8" s="37">
        <f t="shared" si="2"/>
        <v>252</v>
      </c>
      <c r="AD8" s="37">
        <f t="shared" si="3"/>
        <v>30</v>
      </c>
      <c r="AE8" s="37">
        <f t="shared" si="4"/>
        <v>0</v>
      </c>
      <c r="AF8" s="71">
        <v>2</v>
      </c>
    </row>
    <row r="9" ht="19.5" customHeight="1" spans="2:32">
      <c r="B9" s="71">
        <v>3</v>
      </c>
      <c r="C9" s="96">
        <v>4008</v>
      </c>
      <c r="D9" s="99">
        <v>0</v>
      </c>
      <c r="E9" s="99">
        <v>139</v>
      </c>
      <c r="F9" s="99">
        <v>78</v>
      </c>
      <c r="G9" s="99">
        <v>0</v>
      </c>
      <c r="H9" s="99">
        <v>0</v>
      </c>
      <c r="I9" s="99">
        <v>5432</v>
      </c>
      <c r="J9" s="99">
        <v>0</v>
      </c>
      <c r="K9" s="99">
        <v>117</v>
      </c>
      <c r="L9" s="99">
        <v>108</v>
      </c>
      <c r="M9" s="99">
        <v>0</v>
      </c>
      <c r="N9" s="99">
        <v>0</v>
      </c>
      <c r="O9" s="100"/>
      <c r="P9" s="100"/>
      <c r="Q9" s="100"/>
      <c r="R9" s="100"/>
      <c r="S9" s="100"/>
      <c r="T9" s="100"/>
      <c r="U9" s="99">
        <v>6103</v>
      </c>
      <c r="V9" s="99">
        <v>0</v>
      </c>
      <c r="W9" s="99">
        <v>117</v>
      </c>
      <c r="X9" s="99">
        <v>86</v>
      </c>
      <c r="Y9" s="99">
        <v>0</v>
      </c>
      <c r="Z9" s="99">
        <v>27</v>
      </c>
      <c r="AA9" s="37">
        <f t="shared" si="0"/>
        <v>15543</v>
      </c>
      <c r="AB9" s="37">
        <f t="shared" si="1"/>
        <v>373</v>
      </c>
      <c r="AC9" s="37">
        <f t="shared" si="2"/>
        <v>272</v>
      </c>
      <c r="AD9" s="37">
        <f t="shared" si="3"/>
        <v>0</v>
      </c>
      <c r="AE9" s="37">
        <f t="shared" si="4"/>
        <v>27</v>
      </c>
      <c r="AF9" s="71">
        <v>3</v>
      </c>
    </row>
    <row r="10" ht="19.5" customHeight="1" spans="2:32">
      <c r="B10" s="71">
        <v>4</v>
      </c>
      <c r="C10" s="96">
        <v>0</v>
      </c>
      <c r="D10" s="99">
        <v>0</v>
      </c>
      <c r="E10" s="99">
        <v>133</v>
      </c>
      <c r="F10" s="99">
        <v>65</v>
      </c>
      <c r="G10" s="99">
        <v>1</v>
      </c>
      <c r="H10" s="99">
        <v>35</v>
      </c>
      <c r="I10" s="99">
        <v>0</v>
      </c>
      <c r="J10" s="99">
        <v>6809</v>
      </c>
      <c r="K10" s="99">
        <v>133</v>
      </c>
      <c r="L10" s="99">
        <v>104</v>
      </c>
      <c r="M10" s="99">
        <v>0</v>
      </c>
      <c r="N10" s="99">
        <v>0</v>
      </c>
      <c r="O10" s="100"/>
      <c r="P10" s="100"/>
      <c r="Q10" s="100"/>
      <c r="R10" s="100"/>
      <c r="S10" s="100"/>
      <c r="T10" s="100"/>
      <c r="U10" s="99">
        <v>5074</v>
      </c>
      <c r="V10" s="99">
        <v>0</v>
      </c>
      <c r="W10" s="99">
        <v>112</v>
      </c>
      <c r="X10" s="99">
        <v>101</v>
      </c>
      <c r="Y10" s="99">
        <v>15</v>
      </c>
      <c r="Z10" s="99">
        <v>0</v>
      </c>
      <c r="AA10" s="37">
        <f t="shared" si="0"/>
        <v>11883</v>
      </c>
      <c r="AB10" s="37">
        <f t="shared" si="1"/>
        <v>378</v>
      </c>
      <c r="AC10" s="37">
        <f t="shared" si="2"/>
        <v>270</v>
      </c>
      <c r="AD10" s="37">
        <f t="shared" si="3"/>
        <v>16</v>
      </c>
      <c r="AE10" s="37">
        <f t="shared" si="4"/>
        <v>35</v>
      </c>
      <c r="AF10" s="71">
        <v>4</v>
      </c>
    </row>
    <row r="11" ht="19.5" customHeight="1" spans="2:32">
      <c r="B11" s="71">
        <v>5</v>
      </c>
      <c r="C11" s="96">
        <v>0</v>
      </c>
      <c r="D11" s="99">
        <v>6599</v>
      </c>
      <c r="E11" s="99">
        <v>114</v>
      </c>
      <c r="F11" s="99">
        <v>67</v>
      </c>
      <c r="G11" s="99">
        <v>18</v>
      </c>
      <c r="H11" s="99">
        <v>13</v>
      </c>
      <c r="I11" s="100"/>
      <c r="J11" s="100"/>
      <c r="K11" s="100"/>
      <c r="L11" s="100"/>
      <c r="M11" s="100"/>
      <c r="N11" s="100"/>
      <c r="O11" s="99">
        <v>0</v>
      </c>
      <c r="P11" s="99">
        <v>4434</v>
      </c>
      <c r="Q11" s="99">
        <v>103</v>
      </c>
      <c r="R11" s="99">
        <v>97</v>
      </c>
      <c r="S11" s="99">
        <v>9</v>
      </c>
      <c r="T11" s="99">
        <v>0</v>
      </c>
      <c r="U11" s="99">
        <v>0</v>
      </c>
      <c r="V11" s="99">
        <v>8005</v>
      </c>
      <c r="W11" s="99">
        <v>122</v>
      </c>
      <c r="X11" s="99">
        <v>68</v>
      </c>
      <c r="Y11" s="99">
        <v>10</v>
      </c>
      <c r="Z11" s="99">
        <v>27</v>
      </c>
      <c r="AA11" s="37">
        <f t="shared" si="0"/>
        <v>19038</v>
      </c>
      <c r="AB11" s="37">
        <f t="shared" si="1"/>
        <v>339</v>
      </c>
      <c r="AC11" s="37">
        <f t="shared" si="2"/>
        <v>232</v>
      </c>
      <c r="AD11" s="37">
        <f t="shared" si="3"/>
        <v>37</v>
      </c>
      <c r="AE11" s="37">
        <f t="shared" si="4"/>
        <v>40</v>
      </c>
      <c r="AF11" s="71">
        <v>5</v>
      </c>
    </row>
    <row r="12" ht="19.5" customHeight="1" spans="2:32">
      <c r="B12" s="71">
        <v>6</v>
      </c>
      <c r="C12" s="99">
        <v>2400</v>
      </c>
      <c r="D12" s="99">
        <v>4304</v>
      </c>
      <c r="E12" s="99">
        <v>97</v>
      </c>
      <c r="F12" s="99">
        <v>96</v>
      </c>
      <c r="G12" s="99">
        <v>19</v>
      </c>
      <c r="H12" s="99">
        <v>0</v>
      </c>
      <c r="I12" s="100"/>
      <c r="J12" s="100"/>
      <c r="K12" s="100"/>
      <c r="L12" s="100"/>
      <c r="M12" s="100"/>
      <c r="N12" s="100"/>
      <c r="O12" s="99">
        <v>0</v>
      </c>
      <c r="P12" s="99">
        <v>6803</v>
      </c>
      <c r="Q12" s="99">
        <v>105</v>
      </c>
      <c r="R12" s="99">
        <v>90</v>
      </c>
      <c r="S12" s="99">
        <v>9</v>
      </c>
      <c r="T12" s="99">
        <v>0</v>
      </c>
      <c r="U12" s="99">
        <v>0</v>
      </c>
      <c r="V12" s="99">
        <v>7502</v>
      </c>
      <c r="W12" s="99">
        <v>113</v>
      </c>
      <c r="X12" s="99">
        <v>61</v>
      </c>
      <c r="Y12" s="99">
        <v>0</v>
      </c>
      <c r="Z12" s="99">
        <v>0</v>
      </c>
      <c r="AA12" s="37">
        <f t="shared" si="0"/>
        <v>21009</v>
      </c>
      <c r="AB12" s="37">
        <f t="shared" si="1"/>
        <v>315</v>
      </c>
      <c r="AC12" s="37">
        <f t="shared" si="2"/>
        <v>247</v>
      </c>
      <c r="AD12" s="37">
        <f t="shared" si="3"/>
        <v>28</v>
      </c>
      <c r="AE12" s="37">
        <f t="shared" si="4"/>
        <v>0</v>
      </c>
      <c r="AF12" s="71">
        <v>6</v>
      </c>
    </row>
    <row r="13" ht="19.5" customHeight="1" spans="2:32">
      <c r="B13" s="71">
        <v>7</v>
      </c>
      <c r="C13" s="100"/>
      <c r="D13" s="100"/>
      <c r="E13" s="100"/>
      <c r="F13" s="100"/>
      <c r="G13" s="100"/>
      <c r="H13" s="100"/>
      <c r="I13" s="98">
        <v>6213</v>
      </c>
      <c r="J13" s="98">
        <v>6104</v>
      </c>
      <c r="K13" s="98">
        <v>50</v>
      </c>
      <c r="L13" s="98">
        <v>98</v>
      </c>
      <c r="M13" s="98">
        <v>18</v>
      </c>
      <c r="N13" s="98">
        <v>24</v>
      </c>
      <c r="O13" s="99">
        <v>3800</v>
      </c>
      <c r="P13" s="99">
        <v>3967</v>
      </c>
      <c r="Q13" s="99">
        <v>65</v>
      </c>
      <c r="R13" s="99">
        <v>78</v>
      </c>
      <c r="S13" s="99">
        <v>15</v>
      </c>
      <c r="T13" s="99">
        <v>0</v>
      </c>
      <c r="U13" s="99">
        <v>5610</v>
      </c>
      <c r="V13" s="99">
        <v>6400</v>
      </c>
      <c r="W13" s="99">
        <v>66</v>
      </c>
      <c r="X13" s="99">
        <v>90</v>
      </c>
      <c r="Y13" s="99">
        <v>7</v>
      </c>
      <c r="Z13" s="99">
        <v>8</v>
      </c>
      <c r="AA13" s="37">
        <f t="shared" si="0"/>
        <v>32094</v>
      </c>
      <c r="AB13" s="37">
        <f t="shared" si="1"/>
        <v>181</v>
      </c>
      <c r="AC13" s="37">
        <f t="shared" si="2"/>
        <v>266</v>
      </c>
      <c r="AD13" s="37">
        <f t="shared" si="3"/>
        <v>40</v>
      </c>
      <c r="AE13" s="37">
        <f t="shared" si="4"/>
        <v>32</v>
      </c>
      <c r="AF13" s="71">
        <v>7</v>
      </c>
    </row>
    <row r="14" ht="19.5" customHeight="1" spans="2:32">
      <c r="B14" s="71">
        <v>8</v>
      </c>
      <c r="C14" s="100"/>
      <c r="D14" s="100"/>
      <c r="E14" s="100"/>
      <c r="F14" s="100"/>
      <c r="G14" s="100"/>
      <c r="H14" s="100"/>
      <c r="I14" s="98">
        <v>5021</v>
      </c>
      <c r="J14" s="98">
        <v>6306</v>
      </c>
      <c r="K14" s="98">
        <v>151</v>
      </c>
      <c r="L14" s="98">
        <v>68</v>
      </c>
      <c r="M14" s="98">
        <v>0</v>
      </c>
      <c r="N14" s="98">
        <v>0</v>
      </c>
      <c r="O14" s="99">
        <v>4701</v>
      </c>
      <c r="P14" s="99">
        <v>3213</v>
      </c>
      <c r="Q14" s="99">
        <v>91</v>
      </c>
      <c r="R14" s="99">
        <v>73</v>
      </c>
      <c r="S14" s="99">
        <v>0</v>
      </c>
      <c r="T14" s="99">
        <v>14</v>
      </c>
      <c r="U14" s="99">
        <v>4608</v>
      </c>
      <c r="V14" s="99">
        <v>5414</v>
      </c>
      <c r="W14" s="99">
        <v>130</v>
      </c>
      <c r="X14" s="99">
        <v>93</v>
      </c>
      <c r="Y14" s="99">
        <v>10</v>
      </c>
      <c r="Z14" s="99">
        <v>13</v>
      </c>
      <c r="AA14" s="37">
        <f t="shared" si="0"/>
        <v>29263</v>
      </c>
      <c r="AB14" s="37">
        <f t="shared" si="1"/>
        <v>372</v>
      </c>
      <c r="AC14" s="37">
        <f t="shared" si="2"/>
        <v>234</v>
      </c>
      <c r="AD14" s="37">
        <f t="shared" si="3"/>
        <v>10</v>
      </c>
      <c r="AE14" s="37">
        <f t="shared" si="4"/>
        <v>27</v>
      </c>
      <c r="AF14" s="71">
        <v>8</v>
      </c>
    </row>
    <row r="15" ht="19.5" customHeight="1" spans="2:32">
      <c r="B15" s="71">
        <v>9</v>
      </c>
      <c r="C15" s="96">
        <v>5123</v>
      </c>
      <c r="D15" s="98">
        <v>4207</v>
      </c>
      <c r="E15" s="98">
        <v>113</v>
      </c>
      <c r="F15" s="98">
        <v>95</v>
      </c>
      <c r="G15" s="98">
        <v>5</v>
      </c>
      <c r="H15" s="98">
        <v>8</v>
      </c>
      <c r="I15" s="99">
        <v>3885</v>
      </c>
      <c r="J15" s="99">
        <v>0</v>
      </c>
      <c r="K15" s="99">
        <v>67</v>
      </c>
      <c r="L15" s="99">
        <v>64</v>
      </c>
      <c r="M15" s="99">
        <v>12</v>
      </c>
      <c r="N15" s="99">
        <v>17</v>
      </c>
      <c r="O15" s="98">
        <v>6382</v>
      </c>
      <c r="P15" s="98">
        <v>4939</v>
      </c>
      <c r="Q15" s="98">
        <v>120</v>
      </c>
      <c r="R15" s="98">
        <v>113</v>
      </c>
      <c r="S15" s="98">
        <v>0</v>
      </c>
      <c r="T15" s="98">
        <v>0</v>
      </c>
      <c r="U15" s="100"/>
      <c r="V15" s="100"/>
      <c r="W15" s="100"/>
      <c r="X15" s="100"/>
      <c r="Y15" s="100"/>
      <c r="Z15" s="100"/>
      <c r="AA15" s="37">
        <f t="shared" si="0"/>
        <v>24536</v>
      </c>
      <c r="AB15" s="37">
        <f t="shared" si="1"/>
        <v>300</v>
      </c>
      <c r="AC15" s="37">
        <f t="shared" si="2"/>
        <v>272</v>
      </c>
      <c r="AD15" s="37">
        <f t="shared" si="3"/>
        <v>17</v>
      </c>
      <c r="AE15" s="37">
        <f t="shared" si="4"/>
        <v>25</v>
      </c>
      <c r="AF15" s="71">
        <v>9</v>
      </c>
    </row>
    <row r="16" ht="19.5" customHeight="1" spans="2:32">
      <c r="B16" s="71">
        <v>10</v>
      </c>
      <c r="C16" s="96">
        <v>5511</v>
      </c>
      <c r="D16" s="98">
        <v>5560</v>
      </c>
      <c r="E16" s="98">
        <v>79</v>
      </c>
      <c r="F16" s="98">
        <v>70</v>
      </c>
      <c r="G16" s="98">
        <v>7</v>
      </c>
      <c r="H16" s="98">
        <v>13</v>
      </c>
      <c r="I16" s="99">
        <v>5205</v>
      </c>
      <c r="J16" s="99">
        <v>0</v>
      </c>
      <c r="K16" s="99">
        <v>60</v>
      </c>
      <c r="L16" s="99">
        <v>81</v>
      </c>
      <c r="M16" s="99">
        <v>11</v>
      </c>
      <c r="N16" s="99">
        <v>13</v>
      </c>
      <c r="O16" s="98">
        <v>4940</v>
      </c>
      <c r="P16" s="98">
        <v>5576</v>
      </c>
      <c r="Q16" s="98">
        <v>103</v>
      </c>
      <c r="R16" s="98">
        <v>103</v>
      </c>
      <c r="S16" s="98">
        <v>0</v>
      </c>
      <c r="T16" s="98">
        <v>0</v>
      </c>
      <c r="U16" s="100"/>
      <c r="V16" s="100"/>
      <c r="W16" s="100"/>
      <c r="X16" s="100"/>
      <c r="Y16" s="100"/>
      <c r="Z16" s="100"/>
      <c r="AA16" s="37">
        <f t="shared" si="0"/>
        <v>26792</v>
      </c>
      <c r="AB16" s="37">
        <f t="shared" si="1"/>
        <v>242</v>
      </c>
      <c r="AC16" s="37">
        <f t="shared" si="2"/>
        <v>254</v>
      </c>
      <c r="AD16" s="37">
        <f t="shared" si="3"/>
        <v>18</v>
      </c>
      <c r="AE16" s="37">
        <f t="shared" si="4"/>
        <v>26</v>
      </c>
      <c r="AF16" s="71">
        <v>10</v>
      </c>
    </row>
    <row r="17" ht="19.5" customHeight="1" spans="2:32">
      <c r="B17" s="71">
        <v>11</v>
      </c>
      <c r="C17" s="96">
        <v>5013</v>
      </c>
      <c r="D17" s="99">
        <v>2925</v>
      </c>
      <c r="E17" s="99">
        <v>118</v>
      </c>
      <c r="F17" s="99">
        <v>38</v>
      </c>
      <c r="G17" s="99">
        <v>0</v>
      </c>
      <c r="H17" s="99">
        <v>14</v>
      </c>
      <c r="I17" s="99">
        <v>6425</v>
      </c>
      <c r="J17" s="99">
        <v>0</v>
      </c>
      <c r="K17" s="99">
        <v>101</v>
      </c>
      <c r="L17" s="99">
        <v>75</v>
      </c>
      <c r="M17" s="99">
        <v>18</v>
      </c>
      <c r="N17" s="99">
        <v>9</v>
      </c>
      <c r="O17" s="100"/>
      <c r="P17" s="100"/>
      <c r="Q17" s="100"/>
      <c r="R17" s="100"/>
      <c r="S17" s="100"/>
      <c r="T17" s="100"/>
      <c r="U17" s="99">
        <v>4530</v>
      </c>
      <c r="V17" s="99">
        <v>4636</v>
      </c>
      <c r="W17" s="99">
        <v>97</v>
      </c>
      <c r="X17" s="99">
        <v>72</v>
      </c>
      <c r="Y17" s="99">
        <v>15</v>
      </c>
      <c r="Z17" s="99">
        <v>21</v>
      </c>
      <c r="AA17" s="37">
        <f t="shared" si="0"/>
        <v>23529</v>
      </c>
      <c r="AB17" s="37">
        <f t="shared" si="1"/>
        <v>316</v>
      </c>
      <c r="AC17" s="37">
        <f t="shared" si="2"/>
        <v>185</v>
      </c>
      <c r="AD17" s="37">
        <f t="shared" si="3"/>
        <v>33</v>
      </c>
      <c r="AE17" s="37">
        <f t="shared" si="4"/>
        <v>44</v>
      </c>
      <c r="AF17" s="71">
        <v>11</v>
      </c>
    </row>
    <row r="18" ht="19.5" customHeight="1" spans="2:32">
      <c r="B18" s="71">
        <v>12</v>
      </c>
      <c r="C18" s="96">
        <v>6009</v>
      </c>
      <c r="D18" s="99">
        <v>0</v>
      </c>
      <c r="E18" s="99">
        <v>75</v>
      </c>
      <c r="F18" s="99">
        <v>52</v>
      </c>
      <c r="G18" s="99">
        <v>0</v>
      </c>
      <c r="H18" s="99">
        <v>19</v>
      </c>
      <c r="I18" s="99">
        <v>1010</v>
      </c>
      <c r="J18" s="99">
        <v>0</v>
      </c>
      <c r="K18" s="99">
        <v>58</v>
      </c>
      <c r="L18" s="99">
        <v>77</v>
      </c>
      <c r="M18" s="99">
        <v>0</v>
      </c>
      <c r="N18" s="99">
        <v>16</v>
      </c>
      <c r="O18" s="100"/>
      <c r="P18" s="100"/>
      <c r="Q18" s="100"/>
      <c r="R18" s="100"/>
      <c r="S18" s="100"/>
      <c r="T18" s="100"/>
      <c r="U18" s="99">
        <v>5884</v>
      </c>
      <c r="V18" s="99">
        <v>0</v>
      </c>
      <c r="W18" s="99">
        <v>80</v>
      </c>
      <c r="X18" s="99">
        <v>67</v>
      </c>
      <c r="Y18" s="99">
        <v>29</v>
      </c>
      <c r="Z18" s="99">
        <v>0</v>
      </c>
      <c r="AA18" s="37">
        <f t="shared" si="0"/>
        <v>12903</v>
      </c>
      <c r="AB18" s="37">
        <f t="shared" si="1"/>
        <v>213</v>
      </c>
      <c r="AC18" s="37">
        <f t="shared" si="2"/>
        <v>196</v>
      </c>
      <c r="AD18" s="37">
        <f t="shared" si="3"/>
        <v>29</v>
      </c>
      <c r="AE18" s="37">
        <f t="shared" si="4"/>
        <v>35</v>
      </c>
      <c r="AF18" s="71">
        <v>12</v>
      </c>
    </row>
    <row r="19" ht="19.5" customHeight="1" spans="2:32">
      <c r="B19" s="71">
        <v>13</v>
      </c>
      <c r="C19" s="96">
        <v>0</v>
      </c>
      <c r="D19" s="99">
        <v>0</v>
      </c>
      <c r="E19" s="99">
        <v>66</v>
      </c>
      <c r="F19" s="99">
        <v>53</v>
      </c>
      <c r="G19" s="99">
        <v>26</v>
      </c>
      <c r="H19" s="99">
        <v>0</v>
      </c>
      <c r="I19" s="100"/>
      <c r="J19" s="100"/>
      <c r="K19" s="100"/>
      <c r="L19" s="100"/>
      <c r="M19" s="100"/>
      <c r="N19" s="100"/>
      <c r="O19" s="99">
        <v>0</v>
      </c>
      <c r="P19" s="99">
        <v>0</v>
      </c>
      <c r="Q19" s="99">
        <v>61</v>
      </c>
      <c r="R19" s="99">
        <v>24</v>
      </c>
      <c r="S19" s="99">
        <v>0</v>
      </c>
      <c r="T19" s="99">
        <v>0</v>
      </c>
      <c r="U19" s="99">
        <v>0</v>
      </c>
      <c r="V19" s="99">
        <v>0</v>
      </c>
      <c r="W19" s="99">
        <v>59</v>
      </c>
      <c r="X19" s="99">
        <v>12</v>
      </c>
      <c r="Y19" s="99">
        <v>26</v>
      </c>
      <c r="Z19" s="99">
        <v>33</v>
      </c>
      <c r="AA19" s="37">
        <f t="shared" si="0"/>
        <v>0</v>
      </c>
      <c r="AB19" s="37">
        <f t="shared" si="1"/>
        <v>186</v>
      </c>
      <c r="AC19" s="37">
        <f t="shared" si="2"/>
        <v>89</v>
      </c>
      <c r="AD19" s="37">
        <f t="shared" si="3"/>
        <v>52</v>
      </c>
      <c r="AE19" s="37">
        <f t="shared" si="4"/>
        <v>33</v>
      </c>
      <c r="AF19" s="71">
        <v>13</v>
      </c>
    </row>
    <row r="20" ht="19.5" customHeight="1" spans="2:32">
      <c r="B20" s="71">
        <v>14</v>
      </c>
      <c r="C20" s="99">
        <v>0</v>
      </c>
      <c r="D20" s="99">
        <v>0</v>
      </c>
      <c r="E20" s="99">
        <v>83</v>
      </c>
      <c r="F20" s="99">
        <v>64</v>
      </c>
      <c r="G20" s="99">
        <v>0</v>
      </c>
      <c r="H20" s="99">
        <v>10</v>
      </c>
      <c r="I20" s="100"/>
      <c r="J20" s="100"/>
      <c r="K20" s="100"/>
      <c r="L20" s="100"/>
      <c r="M20" s="100"/>
      <c r="N20" s="100"/>
      <c r="O20" s="99">
        <v>0</v>
      </c>
      <c r="P20" s="99">
        <v>0</v>
      </c>
      <c r="Q20" s="99">
        <v>106</v>
      </c>
      <c r="R20" s="99">
        <v>82</v>
      </c>
      <c r="S20" s="99">
        <v>6</v>
      </c>
      <c r="T20" s="99">
        <v>25</v>
      </c>
      <c r="U20" s="99">
        <v>0</v>
      </c>
      <c r="V20" s="99">
        <v>0</v>
      </c>
      <c r="W20" s="99">
        <v>107</v>
      </c>
      <c r="X20" s="99">
        <v>18</v>
      </c>
      <c r="Y20" s="99">
        <v>16</v>
      </c>
      <c r="Z20" s="99">
        <v>3</v>
      </c>
      <c r="AA20" s="37">
        <f t="shared" si="0"/>
        <v>0</v>
      </c>
      <c r="AB20" s="37">
        <f t="shared" si="1"/>
        <v>296</v>
      </c>
      <c r="AC20" s="37">
        <f t="shared" si="2"/>
        <v>164</v>
      </c>
      <c r="AD20" s="37">
        <f t="shared" si="3"/>
        <v>22</v>
      </c>
      <c r="AE20" s="37">
        <f t="shared" si="4"/>
        <v>38</v>
      </c>
      <c r="AF20" s="71">
        <v>14</v>
      </c>
    </row>
    <row r="21" ht="19.5" customHeight="1" spans="2:32">
      <c r="B21" s="71">
        <v>15</v>
      </c>
      <c r="C21" s="100"/>
      <c r="D21" s="100"/>
      <c r="E21" s="100"/>
      <c r="F21" s="100"/>
      <c r="G21" s="100"/>
      <c r="H21" s="100"/>
      <c r="I21" s="98">
        <v>0</v>
      </c>
      <c r="J21" s="98">
        <v>6305</v>
      </c>
      <c r="K21" s="98">
        <v>111</v>
      </c>
      <c r="L21" s="98">
        <v>37</v>
      </c>
      <c r="M21" s="98">
        <v>23</v>
      </c>
      <c r="N21" s="98">
        <v>0</v>
      </c>
      <c r="O21" s="99">
        <v>0</v>
      </c>
      <c r="P21" s="99">
        <v>7607</v>
      </c>
      <c r="Q21" s="99">
        <v>98</v>
      </c>
      <c r="R21" s="99">
        <v>90</v>
      </c>
      <c r="S21" s="99">
        <v>18</v>
      </c>
      <c r="T21" s="99">
        <v>30</v>
      </c>
      <c r="U21" s="99">
        <v>2193</v>
      </c>
      <c r="V21" s="99">
        <v>5221</v>
      </c>
      <c r="W21" s="99">
        <v>100</v>
      </c>
      <c r="X21" s="99">
        <v>111</v>
      </c>
      <c r="Y21" s="99">
        <v>0</v>
      </c>
      <c r="Z21" s="99">
        <v>8</v>
      </c>
      <c r="AA21" s="37">
        <f t="shared" si="0"/>
        <v>21326</v>
      </c>
      <c r="AB21" s="37">
        <f t="shared" si="1"/>
        <v>309</v>
      </c>
      <c r="AC21" s="37">
        <f t="shared" si="2"/>
        <v>238</v>
      </c>
      <c r="AD21" s="37">
        <f t="shared" si="3"/>
        <v>41</v>
      </c>
      <c r="AE21" s="37">
        <f t="shared" si="4"/>
        <v>38</v>
      </c>
      <c r="AF21" s="71">
        <v>15</v>
      </c>
    </row>
    <row r="22" ht="19.5" customHeight="1" spans="2:32">
      <c r="B22" s="71">
        <v>16</v>
      </c>
      <c r="C22" s="100"/>
      <c r="D22" s="100"/>
      <c r="E22" s="100"/>
      <c r="F22" s="100"/>
      <c r="G22" s="100"/>
      <c r="H22" s="100"/>
      <c r="I22" s="98">
        <v>5602</v>
      </c>
      <c r="J22" s="98">
        <v>5806</v>
      </c>
      <c r="K22" s="98">
        <v>76</v>
      </c>
      <c r="L22" s="98">
        <v>83</v>
      </c>
      <c r="M22" s="98">
        <v>0</v>
      </c>
      <c r="N22" s="98">
        <v>0</v>
      </c>
      <c r="O22" s="99">
        <v>4887</v>
      </c>
      <c r="P22" s="99">
        <v>4869</v>
      </c>
      <c r="Q22" s="99">
        <v>73</v>
      </c>
      <c r="R22" s="99">
        <v>61</v>
      </c>
      <c r="S22" s="99">
        <v>8</v>
      </c>
      <c r="T22" s="99">
        <v>30</v>
      </c>
      <c r="U22" s="105">
        <v>5143</v>
      </c>
      <c r="V22" s="99">
        <v>6519</v>
      </c>
      <c r="W22" s="99">
        <v>66</v>
      </c>
      <c r="X22" s="99">
        <v>98</v>
      </c>
      <c r="Y22" s="99">
        <v>13</v>
      </c>
      <c r="Z22" s="99">
        <v>5</v>
      </c>
      <c r="AA22" s="37">
        <f t="shared" si="0"/>
        <v>32826</v>
      </c>
      <c r="AB22" s="37">
        <f t="shared" si="1"/>
        <v>215</v>
      </c>
      <c r="AC22" s="37">
        <f t="shared" si="2"/>
        <v>242</v>
      </c>
      <c r="AD22" s="37">
        <f t="shared" si="3"/>
        <v>21</v>
      </c>
      <c r="AE22" s="37">
        <f t="shared" si="4"/>
        <v>35</v>
      </c>
      <c r="AF22" s="71">
        <v>16</v>
      </c>
    </row>
    <row r="23" ht="19.5" customHeight="1" spans="2:32">
      <c r="B23" s="71">
        <v>17</v>
      </c>
      <c r="C23" s="96">
        <v>6447</v>
      </c>
      <c r="D23" s="98">
        <v>6014</v>
      </c>
      <c r="E23" s="98">
        <v>93</v>
      </c>
      <c r="F23" s="98">
        <v>72</v>
      </c>
      <c r="G23" s="98">
        <v>0</v>
      </c>
      <c r="H23" s="98">
        <v>21</v>
      </c>
      <c r="I23" s="99">
        <v>3510</v>
      </c>
      <c r="J23" s="99">
        <v>4808</v>
      </c>
      <c r="K23" s="99">
        <v>111</v>
      </c>
      <c r="L23" s="99">
        <v>98</v>
      </c>
      <c r="M23" s="99">
        <v>0</v>
      </c>
      <c r="N23" s="99">
        <v>0</v>
      </c>
      <c r="O23" s="98">
        <v>5004</v>
      </c>
      <c r="P23" s="98">
        <v>5176</v>
      </c>
      <c r="Q23" s="98">
        <v>112</v>
      </c>
      <c r="R23" s="98">
        <v>67</v>
      </c>
      <c r="S23" s="98">
        <v>0</v>
      </c>
      <c r="T23" s="98">
        <v>9</v>
      </c>
      <c r="U23" s="100"/>
      <c r="V23" s="100"/>
      <c r="W23" s="100"/>
      <c r="X23" s="100"/>
      <c r="Y23" s="100"/>
      <c r="Z23" s="100"/>
      <c r="AA23" s="37">
        <f t="shared" si="0"/>
        <v>30959</v>
      </c>
      <c r="AB23" s="37">
        <f t="shared" si="1"/>
        <v>316</v>
      </c>
      <c r="AC23" s="37">
        <f t="shared" si="2"/>
        <v>237</v>
      </c>
      <c r="AD23" s="37">
        <f t="shared" si="3"/>
        <v>0</v>
      </c>
      <c r="AE23" s="37">
        <f t="shared" si="4"/>
        <v>30</v>
      </c>
      <c r="AF23" s="71">
        <v>17</v>
      </c>
    </row>
    <row r="24" ht="19.5" customHeight="1" spans="2:32">
      <c r="B24" s="71">
        <v>18</v>
      </c>
      <c r="C24" s="96">
        <v>5310</v>
      </c>
      <c r="D24" s="98">
        <v>6312</v>
      </c>
      <c r="E24" s="98">
        <v>82</v>
      </c>
      <c r="F24" s="98">
        <v>56</v>
      </c>
      <c r="G24" s="98">
        <v>0</v>
      </c>
      <c r="H24" s="98">
        <v>0</v>
      </c>
      <c r="I24" s="99">
        <v>2977</v>
      </c>
      <c r="J24" s="99">
        <v>5840</v>
      </c>
      <c r="K24" s="99">
        <v>101</v>
      </c>
      <c r="L24" s="99">
        <v>57</v>
      </c>
      <c r="M24" s="99">
        <v>0</v>
      </c>
      <c r="N24" s="99">
        <v>23</v>
      </c>
      <c r="O24" s="98">
        <v>3780</v>
      </c>
      <c r="P24" s="98">
        <v>8101</v>
      </c>
      <c r="Q24" s="98">
        <v>94</v>
      </c>
      <c r="R24" s="98">
        <v>107</v>
      </c>
      <c r="S24" s="98">
        <v>0</v>
      </c>
      <c r="T24" s="98">
        <v>7</v>
      </c>
      <c r="U24" s="100"/>
      <c r="V24" s="100"/>
      <c r="W24" s="100"/>
      <c r="X24" s="100"/>
      <c r="Y24" s="100"/>
      <c r="Z24" s="100"/>
      <c r="AA24" s="37">
        <f t="shared" si="0"/>
        <v>32320</v>
      </c>
      <c r="AB24" s="37">
        <f t="shared" si="1"/>
        <v>277</v>
      </c>
      <c r="AC24" s="37">
        <f t="shared" si="2"/>
        <v>220</v>
      </c>
      <c r="AD24" s="37">
        <f t="shared" si="3"/>
        <v>0</v>
      </c>
      <c r="AE24" s="37">
        <f t="shared" si="4"/>
        <v>30</v>
      </c>
      <c r="AF24" s="71">
        <v>18</v>
      </c>
    </row>
    <row r="25" ht="19.5" customHeight="1" spans="2:32">
      <c r="B25" s="71">
        <v>19</v>
      </c>
      <c r="C25" s="96">
        <v>5014</v>
      </c>
      <c r="D25" s="99">
        <v>6035</v>
      </c>
      <c r="E25" s="99">
        <v>96</v>
      </c>
      <c r="F25" s="99">
        <v>18</v>
      </c>
      <c r="G25" s="99">
        <v>0</v>
      </c>
      <c r="H25" s="99">
        <v>21</v>
      </c>
      <c r="I25" s="99">
        <v>6405</v>
      </c>
      <c r="J25" s="99">
        <v>5810</v>
      </c>
      <c r="K25" s="99">
        <v>94</v>
      </c>
      <c r="L25" s="99">
        <v>66</v>
      </c>
      <c r="M25" s="99">
        <v>0</v>
      </c>
      <c r="N25" s="99">
        <v>0</v>
      </c>
      <c r="O25" s="100"/>
      <c r="P25" s="100"/>
      <c r="Q25" s="100"/>
      <c r="R25" s="100"/>
      <c r="S25" s="100"/>
      <c r="T25" s="100"/>
      <c r="U25" s="99">
        <v>5004</v>
      </c>
      <c r="V25" s="99">
        <v>5650</v>
      </c>
      <c r="W25" s="99">
        <v>82</v>
      </c>
      <c r="X25" s="99">
        <v>60</v>
      </c>
      <c r="Y25" s="99">
        <v>0</v>
      </c>
      <c r="Z25" s="99">
        <v>3</v>
      </c>
      <c r="AA25" s="37">
        <f t="shared" si="0"/>
        <v>33918</v>
      </c>
      <c r="AB25" s="37">
        <f t="shared" si="1"/>
        <v>272</v>
      </c>
      <c r="AC25" s="37">
        <f t="shared" si="2"/>
        <v>144</v>
      </c>
      <c r="AD25" s="37">
        <f t="shared" si="3"/>
        <v>0</v>
      </c>
      <c r="AE25" s="37">
        <f t="shared" si="4"/>
        <v>24</v>
      </c>
      <c r="AF25" s="71">
        <v>19</v>
      </c>
    </row>
    <row r="26" ht="19.5" customHeight="1" spans="2:32">
      <c r="B26" s="71">
        <v>20</v>
      </c>
      <c r="C26" s="96">
        <v>3935</v>
      </c>
      <c r="D26" s="99">
        <v>3394</v>
      </c>
      <c r="E26" s="99">
        <v>84</v>
      </c>
      <c r="F26" s="99">
        <v>14</v>
      </c>
      <c r="G26" s="99">
        <v>15</v>
      </c>
      <c r="H26" s="99">
        <v>21</v>
      </c>
      <c r="I26" s="99">
        <v>3304</v>
      </c>
      <c r="J26" s="99">
        <v>3005</v>
      </c>
      <c r="K26" s="99">
        <v>98</v>
      </c>
      <c r="L26" s="99">
        <v>86</v>
      </c>
      <c r="M26" s="99">
        <v>32</v>
      </c>
      <c r="N26" s="99">
        <v>6</v>
      </c>
      <c r="O26" s="100"/>
      <c r="P26" s="100"/>
      <c r="Q26" s="100"/>
      <c r="R26" s="100"/>
      <c r="S26" s="100"/>
      <c r="T26" s="100"/>
      <c r="U26" s="99">
        <v>4673</v>
      </c>
      <c r="V26" s="99">
        <v>5803</v>
      </c>
      <c r="W26" s="99">
        <v>96</v>
      </c>
      <c r="X26" s="99">
        <v>36</v>
      </c>
      <c r="Y26" s="99">
        <v>31</v>
      </c>
      <c r="Z26" s="99">
        <v>0</v>
      </c>
      <c r="AA26" s="37">
        <f t="shared" si="0"/>
        <v>24114</v>
      </c>
      <c r="AB26" s="37">
        <f t="shared" si="1"/>
        <v>278</v>
      </c>
      <c r="AC26" s="37">
        <f t="shared" si="2"/>
        <v>136</v>
      </c>
      <c r="AD26" s="37">
        <f t="shared" si="3"/>
        <v>78</v>
      </c>
      <c r="AE26" s="37">
        <f t="shared" si="4"/>
        <v>27</v>
      </c>
      <c r="AF26" s="71">
        <v>20</v>
      </c>
    </row>
    <row r="27" ht="19.5" customHeight="1" spans="2:32">
      <c r="B27" s="71">
        <v>21</v>
      </c>
      <c r="C27" s="96">
        <v>4674</v>
      </c>
      <c r="D27" s="99">
        <v>0</v>
      </c>
      <c r="E27" s="99">
        <v>80</v>
      </c>
      <c r="F27" s="99">
        <v>91</v>
      </c>
      <c r="G27" s="99">
        <v>29</v>
      </c>
      <c r="H27" s="99">
        <v>4</v>
      </c>
      <c r="I27" s="100"/>
      <c r="J27" s="100"/>
      <c r="K27" s="100"/>
      <c r="L27" s="100"/>
      <c r="M27" s="100"/>
      <c r="N27" s="100"/>
      <c r="O27" s="99">
        <v>5457</v>
      </c>
      <c r="P27" s="99">
        <v>1175</v>
      </c>
      <c r="Q27" s="99">
        <v>93</v>
      </c>
      <c r="R27" s="99">
        <v>60</v>
      </c>
      <c r="S27" s="99">
        <v>8</v>
      </c>
      <c r="T27" s="99">
        <v>8</v>
      </c>
      <c r="U27" s="99">
        <v>5376</v>
      </c>
      <c r="V27" s="99">
        <v>0</v>
      </c>
      <c r="W27" s="99">
        <v>89</v>
      </c>
      <c r="X27" s="99">
        <v>76</v>
      </c>
      <c r="Y27" s="99">
        <v>0</v>
      </c>
      <c r="Z27" s="99">
        <v>0</v>
      </c>
      <c r="AA27" s="37">
        <f t="shared" si="0"/>
        <v>16682</v>
      </c>
      <c r="AB27" s="37">
        <f t="shared" si="1"/>
        <v>262</v>
      </c>
      <c r="AC27" s="37">
        <f t="shared" si="2"/>
        <v>227</v>
      </c>
      <c r="AD27" s="37">
        <f t="shared" si="3"/>
        <v>37</v>
      </c>
      <c r="AE27" s="37">
        <f t="shared" si="4"/>
        <v>12</v>
      </c>
      <c r="AF27" s="71">
        <v>21</v>
      </c>
    </row>
    <row r="28" ht="19.5" customHeight="1" spans="2:32">
      <c r="B28" s="71">
        <v>22</v>
      </c>
      <c r="C28" s="99">
        <v>0</v>
      </c>
      <c r="D28" s="99">
        <v>0</v>
      </c>
      <c r="E28" s="99">
        <v>40</v>
      </c>
      <c r="F28" s="99">
        <v>52</v>
      </c>
      <c r="G28" s="99">
        <v>31</v>
      </c>
      <c r="H28" s="99">
        <v>0</v>
      </c>
      <c r="I28" s="100"/>
      <c r="J28" s="100"/>
      <c r="K28" s="100"/>
      <c r="L28" s="100"/>
      <c r="M28" s="100"/>
      <c r="N28" s="100"/>
      <c r="O28" s="99">
        <v>4360</v>
      </c>
      <c r="P28" s="99">
        <v>0</v>
      </c>
      <c r="Q28" s="99">
        <v>31</v>
      </c>
      <c r="R28" s="99">
        <v>86</v>
      </c>
      <c r="S28" s="99">
        <v>39</v>
      </c>
      <c r="T28" s="99">
        <v>0</v>
      </c>
      <c r="U28" s="99">
        <v>0</v>
      </c>
      <c r="V28" s="99">
        <v>0</v>
      </c>
      <c r="W28" s="99">
        <v>82</v>
      </c>
      <c r="X28" s="99">
        <v>64</v>
      </c>
      <c r="Y28" s="99">
        <v>20</v>
      </c>
      <c r="Z28" s="99">
        <v>31</v>
      </c>
      <c r="AA28" s="37">
        <f t="shared" si="0"/>
        <v>4360</v>
      </c>
      <c r="AB28" s="37">
        <f t="shared" si="1"/>
        <v>153</v>
      </c>
      <c r="AC28" s="37">
        <f t="shared" si="2"/>
        <v>202</v>
      </c>
      <c r="AD28" s="37">
        <f t="shared" si="3"/>
        <v>90</v>
      </c>
      <c r="AE28" s="37">
        <f t="shared" si="4"/>
        <v>31</v>
      </c>
      <c r="AF28" s="71">
        <v>22</v>
      </c>
    </row>
    <row r="29" ht="19.5" customHeight="1" spans="2:32">
      <c r="B29" s="71">
        <v>23</v>
      </c>
      <c r="C29" s="100"/>
      <c r="D29" s="100"/>
      <c r="E29" s="100"/>
      <c r="F29" s="100"/>
      <c r="G29" s="100"/>
      <c r="H29" s="100"/>
      <c r="I29" s="98">
        <v>0</v>
      </c>
      <c r="J29" s="98">
        <v>6311</v>
      </c>
      <c r="K29" s="98">
        <v>50</v>
      </c>
      <c r="L29" s="98">
        <v>50</v>
      </c>
      <c r="M29" s="98">
        <v>6</v>
      </c>
      <c r="N29" s="98">
        <v>0</v>
      </c>
      <c r="O29" s="99">
        <v>0</v>
      </c>
      <c r="P29" s="99">
        <v>6238</v>
      </c>
      <c r="Q29" s="99">
        <v>49</v>
      </c>
      <c r="R29" s="99">
        <v>59</v>
      </c>
      <c r="S29" s="99">
        <v>20</v>
      </c>
      <c r="T29" s="99">
        <v>30</v>
      </c>
      <c r="U29" s="99">
        <v>0</v>
      </c>
      <c r="V29" s="99">
        <v>8011</v>
      </c>
      <c r="W29" s="99">
        <v>92</v>
      </c>
      <c r="X29" s="99">
        <v>118</v>
      </c>
      <c r="Y29" s="99">
        <v>8</v>
      </c>
      <c r="Z29" s="99">
        <v>5</v>
      </c>
      <c r="AA29" s="37">
        <f t="shared" si="0"/>
        <v>20560</v>
      </c>
      <c r="AB29" s="37">
        <f t="shared" si="1"/>
        <v>191</v>
      </c>
      <c r="AC29" s="37">
        <f t="shared" si="2"/>
        <v>227</v>
      </c>
      <c r="AD29" s="37">
        <f t="shared" si="3"/>
        <v>34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100"/>
      <c r="D30" s="100"/>
      <c r="E30" s="100"/>
      <c r="F30" s="100"/>
      <c r="G30" s="100"/>
      <c r="H30" s="100"/>
      <c r="I30" s="98">
        <v>4737</v>
      </c>
      <c r="J30" s="98">
        <v>8504</v>
      </c>
      <c r="K30" s="98">
        <v>124</v>
      </c>
      <c r="L30" s="98">
        <v>56</v>
      </c>
      <c r="M30" s="98">
        <v>17</v>
      </c>
      <c r="N30" s="98">
        <v>0</v>
      </c>
      <c r="O30" s="99">
        <v>0</v>
      </c>
      <c r="P30" s="99">
        <v>7505</v>
      </c>
      <c r="Q30" s="99">
        <v>90</v>
      </c>
      <c r="R30" s="99">
        <v>98</v>
      </c>
      <c r="S30" s="99">
        <v>3</v>
      </c>
      <c r="T30" s="99">
        <v>3</v>
      </c>
      <c r="U30" s="105">
        <v>5010</v>
      </c>
      <c r="V30" s="99">
        <v>5536</v>
      </c>
      <c r="W30" s="99">
        <v>67</v>
      </c>
      <c r="X30" s="99">
        <v>106</v>
      </c>
      <c r="Y30" s="99">
        <v>0</v>
      </c>
      <c r="Z30" s="99">
        <v>0</v>
      </c>
      <c r="AA30" s="37">
        <f t="shared" si="0"/>
        <v>31292</v>
      </c>
      <c r="AB30" s="37">
        <f t="shared" si="1"/>
        <v>281</v>
      </c>
      <c r="AC30" s="37">
        <f t="shared" si="2"/>
        <v>260</v>
      </c>
      <c r="AD30" s="37">
        <f t="shared" si="3"/>
        <v>20</v>
      </c>
      <c r="AE30" s="37">
        <f t="shared" si="4"/>
        <v>3</v>
      </c>
      <c r="AF30" s="71">
        <v>24</v>
      </c>
    </row>
    <row r="31" ht="19.5" customHeight="1" spans="2:32">
      <c r="B31" s="71">
        <v>25</v>
      </c>
      <c r="C31" s="96">
        <v>6016</v>
      </c>
      <c r="D31" s="98">
        <v>6505</v>
      </c>
      <c r="E31" s="98">
        <v>51</v>
      </c>
      <c r="F31" s="98">
        <v>88</v>
      </c>
      <c r="G31" s="98">
        <v>8</v>
      </c>
      <c r="H31" s="98">
        <v>0</v>
      </c>
      <c r="I31" s="99">
        <v>5804</v>
      </c>
      <c r="J31" s="99">
        <v>5810</v>
      </c>
      <c r="K31" s="99">
        <v>119</v>
      </c>
      <c r="L31" s="99">
        <v>53</v>
      </c>
      <c r="M31" s="99">
        <v>18</v>
      </c>
      <c r="N31" s="99">
        <v>22</v>
      </c>
      <c r="O31" s="98">
        <v>3103</v>
      </c>
      <c r="P31" s="98">
        <v>5651</v>
      </c>
      <c r="Q31" s="98">
        <v>80</v>
      </c>
      <c r="R31" s="98">
        <v>45</v>
      </c>
      <c r="S31" s="98">
        <v>18</v>
      </c>
      <c r="T31" s="98">
        <v>8</v>
      </c>
      <c r="U31" s="100"/>
      <c r="V31" s="100"/>
      <c r="W31" s="100"/>
      <c r="X31" s="100"/>
      <c r="Y31" s="100"/>
      <c r="Z31" s="100"/>
      <c r="AA31" s="37">
        <f t="shared" si="0"/>
        <v>32889</v>
      </c>
      <c r="AB31" s="37">
        <f t="shared" si="1"/>
        <v>250</v>
      </c>
      <c r="AC31" s="37">
        <f t="shared" si="2"/>
        <v>186</v>
      </c>
      <c r="AD31" s="37">
        <f t="shared" si="3"/>
        <v>44</v>
      </c>
      <c r="AE31" s="37">
        <f t="shared" si="4"/>
        <v>30</v>
      </c>
      <c r="AF31" s="71">
        <v>25</v>
      </c>
    </row>
    <row r="32" ht="19.5" customHeight="1" spans="2:32">
      <c r="B32" s="71">
        <v>26</v>
      </c>
      <c r="C32" s="96">
        <v>6004</v>
      </c>
      <c r="D32" s="98">
        <v>6462</v>
      </c>
      <c r="E32" s="98">
        <v>97</v>
      </c>
      <c r="F32" s="98">
        <v>92</v>
      </c>
      <c r="G32" s="98">
        <v>0</v>
      </c>
      <c r="H32" s="98">
        <v>21</v>
      </c>
      <c r="I32" s="99">
        <v>3717</v>
      </c>
      <c r="J32" s="99">
        <v>4804</v>
      </c>
      <c r="K32" s="99">
        <v>100</v>
      </c>
      <c r="L32" s="99">
        <v>31</v>
      </c>
      <c r="M32" s="99">
        <v>0</v>
      </c>
      <c r="N32" s="99">
        <v>1</v>
      </c>
      <c r="O32" s="98">
        <v>3338</v>
      </c>
      <c r="P32" s="98">
        <v>4568</v>
      </c>
      <c r="Q32" s="98">
        <v>91</v>
      </c>
      <c r="R32" s="98">
        <v>66</v>
      </c>
      <c r="S32" s="98">
        <v>22</v>
      </c>
      <c r="T32" s="98">
        <v>11</v>
      </c>
      <c r="U32" s="100"/>
      <c r="V32" s="100"/>
      <c r="W32" s="100"/>
      <c r="X32" s="100"/>
      <c r="Y32" s="100"/>
      <c r="Z32" s="100"/>
      <c r="AA32" s="37">
        <f t="shared" si="0"/>
        <v>28893</v>
      </c>
      <c r="AB32" s="37">
        <f t="shared" si="1"/>
        <v>288</v>
      </c>
      <c r="AC32" s="37">
        <f t="shared" si="2"/>
        <v>189</v>
      </c>
      <c r="AD32" s="37">
        <f t="shared" si="3"/>
        <v>22</v>
      </c>
      <c r="AE32" s="37">
        <f t="shared" si="4"/>
        <v>33</v>
      </c>
      <c r="AF32" s="71">
        <v>26</v>
      </c>
    </row>
    <row r="33" ht="19.5" customHeight="1" spans="2:32">
      <c r="B33" s="71">
        <v>27</v>
      </c>
      <c r="C33" s="96">
        <v>0</v>
      </c>
      <c r="D33" s="99">
        <v>3213</v>
      </c>
      <c r="E33" s="99">
        <v>89</v>
      </c>
      <c r="F33" s="99">
        <v>97</v>
      </c>
      <c r="G33" s="99">
        <v>13</v>
      </c>
      <c r="H33" s="99">
        <v>0</v>
      </c>
      <c r="I33" s="99">
        <v>3807</v>
      </c>
      <c r="J33" s="99">
        <v>4506</v>
      </c>
      <c r="K33" s="99">
        <v>95</v>
      </c>
      <c r="L33" s="99">
        <v>80</v>
      </c>
      <c r="M33" s="99">
        <v>8</v>
      </c>
      <c r="N33" s="99">
        <v>1</v>
      </c>
      <c r="O33" s="100"/>
      <c r="P33" s="100"/>
      <c r="Q33" s="100"/>
      <c r="R33" s="100"/>
      <c r="S33" s="100"/>
      <c r="T33" s="100"/>
      <c r="U33" s="99">
        <v>5004</v>
      </c>
      <c r="V33" s="99">
        <v>6371</v>
      </c>
      <c r="W33" s="99">
        <v>54</v>
      </c>
      <c r="X33" s="99">
        <v>100</v>
      </c>
      <c r="Y33" s="99">
        <v>7</v>
      </c>
      <c r="Z33" s="99">
        <v>0</v>
      </c>
      <c r="AA33" s="37">
        <f t="shared" si="0"/>
        <v>22901</v>
      </c>
      <c r="AB33" s="37">
        <f t="shared" si="1"/>
        <v>238</v>
      </c>
      <c r="AC33" s="37">
        <f t="shared" si="2"/>
        <v>277</v>
      </c>
      <c r="AD33" s="37">
        <f t="shared" si="3"/>
        <v>28</v>
      </c>
      <c r="AE33" s="37">
        <f t="shared" si="4"/>
        <v>1</v>
      </c>
      <c r="AF33" s="71">
        <v>27</v>
      </c>
    </row>
    <row r="34" ht="19.5" customHeight="1" spans="2:32">
      <c r="B34" s="71">
        <v>28</v>
      </c>
      <c r="C34" s="96">
        <v>3229</v>
      </c>
      <c r="D34" s="99">
        <v>1763</v>
      </c>
      <c r="E34" s="99">
        <v>69</v>
      </c>
      <c r="F34" s="99">
        <v>54</v>
      </c>
      <c r="G34" s="99">
        <v>6</v>
      </c>
      <c r="H34" s="99">
        <v>19</v>
      </c>
      <c r="I34" s="99">
        <v>4007</v>
      </c>
      <c r="J34" s="99">
        <v>1804</v>
      </c>
      <c r="K34" s="99">
        <v>96</v>
      </c>
      <c r="L34" s="99">
        <v>74</v>
      </c>
      <c r="M34" s="99">
        <v>0</v>
      </c>
      <c r="N34" s="99">
        <v>4</v>
      </c>
      <c r="O34" s="100"/>
      <c r="P34" s="100"/>
      <c r="Q34" s="100"/>
      <c r="R34" s="100"/>
      <c r="S34" s="100"/>
      <c r="T34" s="100"/>
      <c r="U34" s="99">
        <v>4512</v>
      </c>
      <c r="V34" s="99">
        <v>5104</v>
      </c>
      <c r="W34" s="99">
        <v>52</v>
      </c>
      <c r="X34" s="99">
        <v>107</v>
      </c>
      <c r="Y34" s="99">
        <v>0</v>
      </c>
      <c r="Z34" s="99">
        <v>0</v>
      </c>
      <c r="AA34" s="37">
        <f t="shared" si="0"/>
        <v>20419</v>
      </c>
      <c r="AB34" s="37">
        <f t="shared" si="1"/>
        <v>217</v>
      </c>
      <c r="AC34" s="37">
        <f t="shared" si="2"/>
        <v>235</v>
      </c>
      <c r="AD34" s="37">
        <f t="shared" si="3"/>
        <v>6</v>
      </c>
      <c r="AE34" s="37">
        <f t="shared" si="4"/>
        <v>23</v>
      </c>
      <c r="AF34" s="71">
        <v>28</v>
      </c>
    </row>
    <row r="35" ht="19.5" customHeight="1" spans="2:32">
      <c r="B35" s="71">
        <v>29</v>
      </c>
      <c r="C35" s="96">
        <v>4262</v>
      </c>
      <c r="D35" s="99">
        <v>0</v>
      </c>
      <c r="E35" s="99">
        <v>38</v>
      </c>
      <c r="F35" s="99">
        <v>104</v>
      </c>
      <c r="G35" s="99">
        <v>0</v>
      </c>
      <c r="H35" s="99">
        <v>0</v>
      </c>
      <c r="I35" s="100"/>
      <c r="J35" s="100"/>
      <c r="K35" s="100"/>
      <c r="L35" s="100"/>
      <c r="M35" s="100"/>
      <c r="N35" s="100"/>
      <c r="O35" s="99">
        <v>3916</v>
      </c>
      <c r="P35" s="99">
        <v>4509</v>
      </c>
      <c r="Q35" s="99">
        <v>54</v>
      </c>
      <c r="R35" s="99">
        <v>91</v>
      </c>
      <c r="S35" s="99">
        <v>0</v>
      </c>
      <c r="T35" s="99">
        <v>0</v>
      </c>
      <c r="U35" s="99">
        <v>6503</v>
      </c>
      <c r="V35" s="99">
        <v>0</v>
      </c>
      <c r="W35" s="99">
        <v>59</v>
      </c>
      <c r="X35" s="99">
        <v>68</v>
      </c>
      <c r="Y35" s="99">
        <v>0</v>
      </c>
      <c r="Z35" s="99">
        <v>3</v>
      </c>
      <c r="AA35" s="37">
        <f t="shared" si="0"/>
        <v>19190</v>
      </c>
      <c r="AB35" s="37">
        <f t="shared" si="1"/>
        <v>151</v>
      </c>
      <c r="AC35" s="37">
        <f t="shared" si="2"/>
        <v>263</v>
      </c>
      <c r="AD35" s="37">
        <f t="shared" si="3"/>
        <v>0</v>
      </c>
      <c r="AE35" s="37">
        <f t="shared" si="4"/>
        <v>3</v>
      </c>
      <c r="AF35" s="71">
        <v>29</v>
      </c>
    </row>
    <row r="36" ht="19.5" customHeight="1" spans="2:32">
      <c r="B36" s="71">
        <v>30</v>
      </c>
      <c r="C36" s="99">
        <v>6156</v>
      </c>
      <c r="D36" s="99">
        <v>0</v>
      </c>
      <c r="E36" s="99">
        <v>53</v>
      </c>
      <c r="F36" s="99">
        <v>90</v>
      </c>
      <c r="G36" s="99">
        <v>0</v>
      </c>
      <c r="H36" s="99">
        <v>0</v>
      </c>
      <c r="I36" s="100"/>
      <c r="J36" s="100"/>
      <c r="K36" s="100"/>
      <c r="L36" s="100"/>
      <c r="M36" s="100"/>
      <c r="N36" s="100"/>
      <c r="O36" s="99">
        <v>6027</v>
      </c>
      <c r="P36" s="99">
        <v>0</v>
      </c>
      <c r="Q36" s="99">
        <v>72</v>
      </c>
      <c r="R36" s="99">
        <v>120</v>
      </c>
      <c r="S36" s="99">
        <v>16</v>
      </c>
      <c r="T36" s="99">
        <v>0</v>
      </c>
      <c r="U36" s="99">
        <v>4127</v>
      </c>
      <c r="V36" s="99">
        <v>0</v>
      </c>
      <c r="W36" s="99">
        <v>62</v>
      </c>
      <c r="X36" s="99">
        <v>73</v>
      </c>
      <c r="Y36" s="99">
        <v>1</v>
      </c>
      <c r="Z36" s="99">
        <v>3</v>
      </c>
      <c r="AA36" s="37">
        <f t="shared" si="0"/>
        <v>16310</v>
      </c>
      <c r="AB36" s="37">
        <f t="shared" si="1"/>
        <v>187</v>
      </c>
      <c r="AC36" s="37">
        <f t="shared" si="2"/>
        <v>283</v>
      </c>
      <c r="AD36" s="37">
        <f t="shared" si="3"/>
        <v>17</v>
      </c>
      <c r="AE36" s="37">
        <f t="shared" si="4"/>
        <v>3</v>
      </c>
      <c r="AF36" s="71">
        <v>30</v>
      </c>
    </row>
    <row r="37" ht="19.5" customHeight="1" spans="2:32">
      <c r="B37" s="71">
        <v>31</v>
      </c>
      <c r="C37" s="100"/>
      <c r="D37" s="100"/>
      <c r="E37" s="100"/>
      <c r="F37" s="100"/>
      <c r="G37" s="100"/>
      <c r="H37" s="100"/>
      <c r="I37" s="98">
        <v>3634</v>
      </c>
      <c r="J37" s="98">
        <v>0</v>
      </c>
      <c r="K37" s="98">
        <v>106</v>
      </c>
      <c r="L37" s="98">
        <v>103</v>
      </c>
      <c r="M37" s="98">
        <v>0</v>
      </c>
      <c r="N37" s="98">
        <v>0</v>
      </c>
      <c r="O37" s="99">
        <v>0</v>
      </c>
      <c r="P37" s="99">
        <v>0</v>
      </c>
      <c r="Q37" s="99">
        <v>63</v>
      </c>
      <c r="R37" s="99">
        <v>62</v>
      </c>
      <c r="S37" s="99">
        <v>9</v>
      </c>
      <c r="T37" s="99">
        <v>6</v>
      </c>
      <c r="U37" s="99">
        <v>0</v>
      </c>
      <c r="V37" s="99">
        <v>2703</v>
      </c>
      <c r="W37" s="99">
        <v>131</v>
      </c>
      <c r="X37" s="99">
        <v>75</v>
      </c>
      <c r="Y37" s="99">
        <v>7</v>
      </c>
      <c r="Z37" s="99">
        <v>0</v>
      </c>
      <c r="AA37" s="37">
        <f t="shared" si="0"/>
        <v>6337</v>
      </c>
      <c r="AB37" s="37">
        <f t="shared" si="1"/>
        <v>300</v>
      </c>
      <c r="AC37" s="37">
        <f t="shared" si="2"/>
        <v>240</v>
      </c>
      <c r="AD37" s="37">
        <f t="shared" si="3"/>
        <v>16</v>
      </c>
      <c r="AE37" s="37">
        <f t="shared" si="4"/>
        <v>6</v>
      </c>
      <c r="AF37" s="71">
        <v>31</v>
      </c>
    </row>
    <row r="38" ht="19.5" customHeight="1" spans="2:32">
      <c r="B38" s="53" t="s">
        <v>17</v>
      </c>
      <c r="C38" s="101">
        <f t="shared" ref="C38:AE38" si="5">SUM(C8:C37)</f>
        <v>85974</v>
      </c>
      <c r="D38" s="101">
        <f t="shared" si="5"/>
        <v>63293</v>
      </c>
      <c r="E38" s="101">
        <f t="shared" si="5"/>
        <v>1977</v>
      </c>
      <c r="F38" s="101">
        <f t="shared" si="5"/>
        <v>1606</v>
      </c>
      <c r="G38" s="102">
        <f t="shared" si="5"/>
        <v>193</v>
      </c>
      <c r="H38" s="101">
        <f t="shared" si="5"/>
        <v>219</v>
      </c>
      <c r="I38" s="101">
        <f t="shared" si="5"/>
        <v>84975</v>
      </c>
      <c r="J38" s="101">
        <f t="shared" si="5"/>
        <v>82532</v>
      </c>
      <c r="K38" s="101">
        <f t="shared" si="5"/>
        <v>2144</v>
      </c>
      <c r="L38" s="101">
        <f t="shared" si="5"/>
        <v>1626</v>
      </c>
      <c r="M38" s="102">
        <f t="shared" si="5"/>
        <v>178</v>
      </c>
      <c r="N38" s="101">
        <f t="shared" si="5"/>
        <v>136</v>
      </c>
      <c r="O38" s="101">
        <f t="shared" si="5"/>
        <v>64307</v>
      </c>
      <c r="P38" s="101">
        <f t="shared" si="5"/>
        <v>84331</v>
      </c>
      <c r="Q38" s="101">
        <f t="shared" si="5"/>
        <v>1867</v>
      </c>
      <c r="R38" s="101">
        <f t="shared" si="5"/>
        <v>1747</v>
      </c>
      <c r="S38" s="102">
        <f t="shared" si="5"/>
        <v>200</v>
      </c>
      <c r="T38" s="101">
        <f t="shared" si="5"/>
        <v>181</v>
      </c>
      <c r="U38" s="101">
        <f t="shared" si="5"/>
        <v>79354</v>
      </c>
      <c r="V38" s="101">
        <f t="shared" si="5"/>
        <v>82875</v>
      </c>
      <c r="W38" s="101">
        <f t="shared" si="5"/>
        <v>2035</v>
      </c>
      <c r="X38" s="101">
        <f t="shared" si="5"/>
        <v>1760</v>
      </c>
      <c r="Y38" s="102">
        <f t="shared" si="5"/>
        <v>215</v>
      </c>
      <c r="Z38" s="101">
        <f t="shared" si="5"/>
        <v>190</v>
      </c>
      <c r="AA38" s="35">
        <f t="shared" si="5"/>
        <v>627641</v>
      </c>
      <c r="AB38" s="35">
        <f t="shared" si="5"/>
        <v>8023</v>
      </c>
      <c r="AC38" s="35">
        <f t="shared" si="5"/>
        <v>6739</v>
      </c>
      <c r="AD38" s="35">
        <f t="shared" si="5"/>
        <v>786</v>
      </c>
      <c r="AE38" s="35">
        <f t="shared" si="5"/>
        <v>726</v>
      </c>
      <c r="AF38" s="53" t="s">
        <v>17</v>
      </c>
    </row>
    <row r="39" ht="19.5" customHeight="1" spans="2:32">
      <c r="B39" s="65" t="s">
        <v>18</v>
      </c>
      <c r="C39" s="103">
        <f t="shared" ref="C39:H39" si="6">C38/24</f>
        <v>3582.25</v>
      </c>
      <c r="D39" s="103">
        <f t="shared" si="6"/>
        <v>2637.20833333333</v>
      </c>
      <c r="E39" s="104">
        <f t="shared" si="6"/>
        <v>82.375</v>
      </c>
      <c r="F39" s="104">
        <f t="shared" si="6"/>
        <v>66.9166666666667</v>
      </c>
      <c r="G39" s="104">
        <f t="shared" si="6"/>
        <v>8.04166666666667</v>
      </c>
      <c r="H39" s="104">
        <f t="shared" si="6"/>
        <v>9.125</v>
      </c>
      <c r="I39" s="103">
        <f t="shared" ref="I39:T39" si="7">I38/23</f>
        <v>3694.5652173913</v>
      </c>
      <c r="J39" s="103">
        <f t="shared" si="7"/>
        <v>3588.34782608696</v>
      </c>
      <c r="K39" s="104">
        <f t="shared" si="7"/>
        <v>93.2173913043478</v>
      </c>
      <c r="L39" s="104">
        <f t="shared" si="7"/>
        <v>70.695652173913</v>
      </c>
      <c r="M39" s="104">
        <f t="shared" si="7"/>
        <v>7.73913043478261</v>
      </c>
      <c r="N39" s="104">
        <f t="shared" si="7"/>
        <v>5.91304347826087</v>
      </c>
      <c r="O39" s="103">
        <f t="shared" si="7"/>
        <v>2795.95652173913</v>
      </c>
      <c r="P39" s="103">
        <f t="shared" si="7"/>
        <v>3666.5652173913</v>
      </c>
      <c r="Q39" s="104">
        <f t="shared" si="7"/>
        <v>81.1739130434783</v>
      </c>
      <c r="R39" s="104">
        <f t="shared" si="7"/>
        <v>75.9565217391304</v>
      </c>
      <c r="S39" s="104">
        <f t="shared" si="7"/>
        <v>8.69565217391304</v>
      </c>
      <c r="T39" s="104">
        <f t="shared" si="7"/>
        <v>7.8695652173913</v>
      </c>
      <c r="U39" s="104">
        <f t="shared" ref="U39:Z39" si="8">U38/23</f>
        <v>3450.17391304348</v>
      </c>
      <c r="V39" s="104">
        <f t="shared" si="8"/>
        <v>3603.26086956522</v>
      </c>
      <c r="W39" s="104">
        <f t="shared" si="8"/>
        <v>88.4782608695652</v>
      </c>
      <c r="X39" s="104">
        <f t="shared" si="8"/>
        <v>76.5217391304348</v>
      </c>
      <c r="Y39" s="104">
        <f t="shared" si="8"/>
        <v>9.34782608695652</v>
      </c>
      <c r="Z39" s="104">
        <f t="shared" si="8"/>
        <v>8.26086956521739</v>
      </c>
      <c r="AA39" s="38">
        <f>AA38/31</f>
        <v>20246.4838709677</v>
      </c>
      <c r="AB39" s="36">
        <f>AB38/31</f>
        <v>258.806451612903</v>
      </c>
      <c r="AC39" s="36">
        <f>AC38/31</f>
        <v>217.387096774194</v>
      </c>
      <c r="AD39" s="36">
        <f>AD38/31</f>
        <v>25.3548387096774</v>
      </c>
      <c r="AE39" s="36">
        <f>AE38/31</f>
        <v>23.4193548387097</v>
      </c>
      <c r="AF39" s="60" t="s">
        <v>18</v>
      </c>
    </row>
    <row r="40" s="84" customFormat="1" ht="19.5" customHeight="1" spans="2:22">
      <c r="B40" s="60"/>
      <c r="C40" s="91">
        <f>C39+D39</f>
        <v>6219.45833333333</v>
      </c>
      <c r="D40" s="91"/>
      <c r="I40" s="91">
        <f>I39+J39</f>
        <v>7282.91304347826</v>
      </c>
      <c r="J40" s="91"/>
      <c r="O40" s="91">
        <f>O39+P39</f>
        <v>6462.52173913043</v>
      </c>
      <c r="P40" s="91"/>
      <c r="U40" s="91">
        <f>U39+V39</f>
        <v>7053.4347826087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7" width="6.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44" t="s">
        <v>10</v>
      </c>
      <c r="D5" s="44" t="s">
        <v>66</v>
      </c>
      <c r="E5" s="44" t="s">
        <v>67</v>
      </c>
      <c r="F5" s="44" t="s">
        <v>10</v>
      </c>
      <c r="G5" s="44" t="s">
        <v>66</v>
      </c>
      <c r="H5" s="44" t="s">
        <v>67</v>
      </c>
      <c r="I5" s="44" t="s">
        <v>10</v>
      </c>
      <c r="J5" s="44" t="s">
        <v>66</v>
      </c>
      <c r="K5" s="44" t="s">
        <v>67</v>
      </c>
      <c r="L5" s="44" t="s">
        <v>10</v>
      </c>
      <c r="M5" s="44" t="s">
        <v>66</v>
      </c>
      <c r="N5" s="44" t="s">
        <v>67</v>
      </c>
      <c r="O5" s="47" t="s">
        <v>10</v>
      </c>
      <c r="P5" s="47" t="s">
        <v>66</v>
      </c>
      <c r="Q5" s="47" t="s">
        <v>67</v>
      </c>
      <c r="R5" s="50" t="s">
        <v>68</v>
      </c>
      <c r="S5" s="50" t="s">
        <v>69</v>
      </c>
    </row>
    <row r="6" ht="15" customHeight="1" spans="2:19">
      <c r="B6" s="6">
        <v>1</v>
      </c>
      <c r="C6" s="21"/>
      <c r="D6" s="21"/>
      <c r="E6" s="21"/>
      <c r="F6" s="7">
        <v>6008</v>
      </c>
      <c r="G6" s="7">
        <v>77</v>
      </c>
      <c r="H6" s="7">
        <v>84</v>
      </c>
      <c r="I6" s="7">
        <v>5371</v>
      </c>
      <c r="J6" s="7">
        <v>111</v>
      </c>
      <c r="K6" s="7">
        <v>69</v>
      </c>
      <c r="L6" s="7">
        <v>4679</v>
      </c>
      <c r="M6" s="7">
        <v>74</v>
      </c>
      <c r="N6" s="7">
        <v>127</v>
      </c>
      <c r="O6" s="14">
        <f t="shared" ref="O6:O37" si="0">C6+F6+I6+L6</f>
        <v>16058</v>
      </c>
      <c r="P6" s="14">
        <f t="shared" ref="P6:P37" si="1">D6+G6+J6+M6</f>
        <v>262</v>
      </c>
      <c r="Q6" s="14">
        <f t="shared" ref="Q6:Q37" si="2">E6+H6+K6+N6</f>
        <v>280</v>
      </c>
      <c r="R6" s="51">
        <v>129</v>
      </c>
      <c r="S6" s="34">
        <f t="shared" ref="S6:S37" si="3">P6-R6</f>
        <v>133</v>
      </c>
    </row>
    <row r="7" ht="15" customHeight="1" spans="2:21">
      <c r="B7" s="6">
        <v>2</v>
      </c>
      <c r="C7" s="21"/>
      <c r="D7" s="21"/>
      <c r="E7" s="21"/>
      <c r="F7" s="20">
        <v>5190</v>
      </c>
      <c r="G7" s="20">
        <v>51</v>
      </c>
      <c r="H7" s="20">
        <v>48</v>
      </c>
      <c r="I7" s="19">
        <v>4874</v>
      </c>
      <c r="J7" s="19">
        <v>70</v>
      </c>
      <c r="K7" s="19">
        <v>27</v>
      </c>
      <c r="L7" s="20">
        <v>3600</v>
      </c>
      <c r="M7" s="20">
        <v>32</v>
      </c>
      <c r="N7" s="20">
        <v>52</v>
      </c>
      <c r="O7" s="14">
        <f t="shared" si="0"/>
        <v>13664</v>
      </c>
      <c r="P7" s="14">
        <f t="shared" si="1"/>
        <v>153</v>
      </c>
      <c r="Q7" s="14">
        <f t="shared" si="2"/>
        <v>127</v>
      </c>
      <c r="R7">
        <v>63</v>
      </c>
      <c r="S7" s="34">
        <f t="shared" si="3"/>
        <v>90</v>
      </c>
      <c r="T7" s="31"/>
      <c r="U7" s="16" t="e">
        <f>P7/T7</f>
        <v>#DIV/0!</v>
      </c>
    </row>
    <row r="8" ht="15" customHeight="1" spans="2:20">
      <c r="B8" s="6">
        <v>3</v>
      </c>
      <c r="C8" s="19">
        <v>3666</v>
      </c>
      <c r="D8" s="19">
        <v>39</v>
      </c>
      <c r="E8" s="19">
        <v>11</v>
      </c>
      <c r="F8" s="20">
        <v>3813</v>
      </c>
      <c r="G8" s="20">
        <v>29</v>
      </c>
      <c r="H8" s="20">
        <v>31</v>
      </c>
      <c r="I8" s="19">
        <v>2901</v>
      </c>
      <c r="J8" s="19">
        <v>64</v>
      </c>
      <c r="K8" s="19">
        <v>151</v>
      </c>
      <c r="L8" s="21"/>
      <c r="M8" s="21"/>
      <c r="N8" s="21"/>
      <c r="O8" s="14">
        <f t="shared" si="0"/>
        <v>10380</v>
      </c>
      <c r="P8" s="14">
        <f t="shared" si="1"/>
        <v>132</v>
      </c>
      <c r="Q8" s="14">
        <f t="shared" si="2"/>
        <v>193</v>
      </c>
      <c r="R8">
        <v>90</v>
      </c>
      <c r="S8" s="34">
        <f t="shared" si="3"/>
        <v>42</v>
      </c>
      <c r="T8" s="31"/>
    </row>
    <row r="9" ht="15" customHeight="1" spans="2:21">
      <c r="B9" s="6">
        <v>4</v>
      </c>
      <c r="C9" s="19">
        <v>4705</v>
      </c>
      <c r="D9" s="19">
        <v>61</v>
      </c>
      <c r="E9" s="19">
        <v>100</v>
      </c>
      <c r="F9" s="20">
        <v>5000</v>
      </c>
      <c r="G9" s="20">
        <v>18</v>
      </c>
      <c r="H9" s="20">
        <v>48</v>
      </c>
      <c r="I9" s="19">
        <v>1200</v>
      </c>
      <c r="J9" s="19">
        <v>58</v>
      </c>
      <c r="K9" s="19">
        <v>106</v>
      </c>
      <c r="L9" s="21"/>
      <c r="M9" s="21"/>
      <c r="N9" s="21"/>
      <c r="O9" s="14">
        <f t="shared" si="0"/>
        <v>10905</v>
      </c>
      <c r="P9" s="14">
        <f t="shared" si="1"/>
        <v>137</v>
      </c>
      <c r="Q9" s="14">
        <f t="shared" si="2"/>
        <v>254</v>
      </c>
      <c r="R9">
        <v>58</v>
      </c>
      <c r="S9" s="34">
        <f t="shared" si="3"/>
        <v>79</v>
      </c>
      <c r="T9" s="31"/>
      <c r="U9" s="16" t="e">
        <f t="shared" ref="U9:U32" si="4">P9/T9</f>
        <v>#DIV/0!</v>
      </c>
    </row>
    <row r="10" ht="15" customHeight="1" spans="2:21">
      <c r="B10" s="6">
        <v>5</v>
      </c>
      <c r="C10" s="19">
        <v>4541</v>
      </c>
      <c r="D10" s="19">
        <v>33</v>
      </c>
      <c r="E10" s="19">
        <v>30</v>
      </c>
      <c r="F10" s="19">
        <v>2055</v>
      </c>
      <c r="G10" s="19">
        <v>67</v>
      </c>
      <c r="H10" s="19">
        <v>91</v>
      </c>
      <c r="I10" s="21"/>
      <c r="J10" s="21"/>
      <c r="K10" s="21"/>
      <c r="L10" s="20">
        <v>4300</v>
      </c>
      <c r="M10" s="20">
        <v>33</v>
      </c>
      <c r="N10" s="20">
        <v>45</v>
      </c>
      <c r="O10" s="14">
        <f t="shared" si="0"/>
        <v>10896</v>
      </c>
      <c r="P10" s="14">
        <f t="shared" si="1"/>
        <v>133</v>
      </c>
      <c r="Q10" s="14">
        <f t="shared" si="2"/>
        <v>166</v>
      </c>
      <c r="R10">
        <v>55</v>
      </c>
      <c r="S10" s="34">
        <f t="shared" si="3"/>
        <v>78</v>
      </c>
      <c r="T10" s="31"/>
      <c r="U10" s="16" t="e">
        <f t="shared" si="4"/>
        <v>#DIV/0!</v>
      </c>
    </row>
    <row r="11" ht="15" customHeight="1" spans="2:21">
      <c r="B11" s="6">
        <v>6</v>
      </c>
      <c r="C11" s="20">
        <v>5003</v>
      </c>
      <c r="D11" s="20">
        <v>64</v>
      </c>
      <c r="E11" s="20">
        <v>65</v>
      </c>
      <c r="F11" s="20">
        <v>5006</v>
      </c>
      <c r="G11" s="20">
        <v>122</v>
      </c>
      <c r="H11" s="20">
        <v>91</v>
      </c>
      <c r="I11" s="21"/>
      <c r="J11" s="21"/>
      <c r="K11" s="21"/>
      <c r="L11" s="20">
        <v>1649</v>
      </c>
      <c r="M11" s="20">
        <v>89</v>
      </c>
      <c r="N11" s="20">
        <v>77</v>
      </c>
      <c r="O11" s="14">
        <f t="shared" si="0"/>
        <v>11658</v>
      </c>
      <c r="P11" s="14">
        <f t="shared" si="1"/>
        <v>275</v>
      </c>
      <c r="Q11" s="14">
        <f t="shared" si="2"/>
        <v>233</v>
      </c>
      <c r="R11">
        <v>138</v>
      </c>
      <c r="S11" s="34">
        <f t="shared" si="3"/>
        <v>137</v>
      </c>
      <c r="T11" s="31"/>
      <c r="U11" s="16" t="e">
        <f t="shared" si="4"/>
        <v>#DIV/0!</v>
      </c>
    </row>
    <row r="12" ht="15" customHeight="1" spans="2:21">
      <c r="B12" s="6">
        <v>7</v>
      </c>
      <c r="C12" s="20">
        <v>0</v>
      </c>
      <c r="D12" s="20">
        <v>120</v>
      </c>
      <c r="E12" s="20">
        <v>97</v>
      </c>
      <c r="F12" s="21"/>
      <c r="G12" s="21"/>
      <c r="H12" s="21"/>
      <c r="I12" s="20">
        <v>3835</v>
      </c>
      <c r="J12" s="20">
        <v>80</v>
      </c>
      <c r="K12" s="20">
        <v>68</v>
      </c>
      <c r="L12" s="20">
        <v>680</v>
      </c>
      <c r="M12" s="20">
        <v>83</v>
      </c>
      <c r="N12" s="20">
        <v>69</v>
      </c>
      <c r="O12" s="14">
        <f t="shared" si="0"/>
        <v>4515</v>
      </c>
      <c r="P12" s="14">
        <f t="shared" si="1"/>
        <v>283</v>
      </c>
      <c r="Q12" s="14">
        <f t="shared" si="2"/>
        <v>234</v>
      </c>
      <c r="R12">
        <v>144</v>
      </c>
      <c r="S12" s="34">
        <f t="shared" si="3"/>
        <v>139</v>
      </c>
      <c r="T12" s="31"/>
      <c r="U12" s="16" t="e">
        <f t="shared" si="4"/>
        <v>#DIV/0!</v>
      </c>
    </row>
    <row r="13" ht="15" customHeight="1" spans="2:21">
      <c r="B13" s="6">
        <v>8</v>
      </c>
      <c r="C13" s="20">
        <v>0</v>
      </c>
      <c r="D13" s="20">
        <v>111</v>
      </c>
      <c r="E13" s="20">
        <v>97</v>
      </c>
      <c r="F13" s="21"/>
      <c r="G13" s="21"/>
      <c r="H13" s="21"/>
      <c r="I13" s="19">
        <v>0</v>
      </c>
      <c r="J13" s="19">
        <v>113</v>
      </c>
      <c r="K13" s="19">
        <v>59</v>
      </c>
      <c r="L13" s="20">
        <v>0</v>
      </c>
      <c r="M13" s="20">
        <v>97</v>
      </c>
      <c r="N13" s="20">
        <v>46</v>
      </c>
      <c r="O13" s="14">
        <f t="shared" si="0"/>
        <v>0</v>
      </c>
      <c r="P13" s="14">
        <f t="shared" si="1"/>
        <v>321</v>
      </c>
      <c r="Q13" s="14">
        <f t="shared" si="2"/>
        <v>202</v>
      </c>
      <c r="R13">
        <v>167</v>
      </c>
      <c r="S13" s="34">
        <f t="shared" si="3"/>
        <v>154</v>
      </c>
      <c r="T13" s="31"/>
      <c r="U13" s="16" t="e">
        <f t="shared" si="4"/>
        <v>#DIV/0!</v>
      </c>
    </row>
    <row r="14" ht="15" customHeight="1" spans="2:21">
      <c r="B14" s="6">
        <v>9</v>
      </c>
      <c r="C14" s="21"/>
      <c r="D14" s="21"/>
      <c r="E14" s="21"/>
      <c r="F14" s="20">
        <v>2307</v>
      </c>
      <c r="G14" s="20">
        <v>98</v>
      </c>
      <c r="H14" s="20">
        <v>26</v>
      </c>
      <c r="I14" s="19">
        <v>5779</v>
      </c>
      <c r="J14" s="19">
        <v>107</v>
      </c>
      <c r="K14" s="19">
        <v>31</v>
      </c>
      <c r="L14" s="20">
        <v>4406</v>
      </c>
      <c r="M14" s="20">
        <v>83</v>
      </c>
      <c r="N14" s="20">
        <v>97</v>
      </c>
      <c r="O14" s="14">
        <f t="shared" si="0"/>
        <v>12492</v>
      </c>
      <c r="P14" s="14">
        <f t="shared" si="1"/>
        <v>288</v>
      </c>
      <c r="Q14" s="14">
        <f t="shared" si="2"/>
        <v>154</v>
      </c>
      <c r="R14">
        <v>145</v>
      </c>
      <c r="S14" s="34">
        <f t="shared" si="3"/>
        <v>143</v>
      </c>
      <c r="T14" s="31"/>
      <c r="U14" s="16" t="e">
        <f t="shared" si="4"/>
        <v>#DIV/0!</v>
      </c>
    </row>
    <row r="15" ht="15" customHeight="1" spans="2:21">
      <c r="B15" s="6">
        <v>10</v>
      </c>
      <c r="C15" s="21"/>
      <c r="D15" s="21"/>
      <c r="E15" s="21"/>
      <c r="F15" s="20">
        <v>5457</v>
      </c>
      <c r="G15" s="20">
        <v>96</v>
      </c>
      <c r="H15" s="20">
        <v>35</v>
      </c>
      <c r="I15" s="19">
        <v>5240</v>
      </c>
      <c r="J15" s="19">
        <v>109</v>
      </c>
      <c r="K15" s="19">
        <v>60</v>
      </c>
      <c r="L15" s="20">
        <v>4200</v>
      </c>
      <c r="M15" s="20">
        <v>73</v>
      </c>
      <c r="N15" s="20">
        <v>95</v>
      </c>
      <c r="O15" s="14">
        <f t="shared" si="0"/>
        <v>14897</v>
      </c>
      <c r="P15" s="14">
        <f t="shared" si="1"/>
        <v>278</v>
      </c>
      <c r="Q15" s="14">
        <f t="shared" si="2"/>
        <v>190</v>
      </c>
      <c r="R15">
        <v>125</v>
      </c>
      <c r="S15" s="34">
        <f t="shared" si="3"/>
        <v>153</v>
      </c>
      <c r="T15" s="31"/>
      <c r="U15" s="16" t="e">
        <f t="shared" si="4"/>
        <v>#DIV/0!</v>
      </c>
    </row>
    <row r="16" ht="15" customHeight="1" spans="2:21">
      <c r="B16" s="6">
        <v>11</v>
      </c>
      <c r="C16" s="19">
        <v>5708</v>
      </c>
      <c r="D16" s="19">
        <v>58</v>
      </c>
      <c r="E16" s="19">
        <v>50</v>
      </c>
      <c r="F16" s="20">
        <v>4405</v>
      </c>
      <c r="G16" s="20">
        <v>31</v>
      </c>
      <c r="H16" s="20">
        <v>62</v>
      </c>
      <c r="I16" s="19">
        <v>4605</v>
      </c>
      <c r="J16" s="19">
        <v>63</v>
      </c>
      <c r="K16" s="19">
        <v>110</v>
      </c>
      <c r="L16" s="21"/>
      <c r="M16" s="21"/>
      <c r="N16" s="21"/>
      <c r="O16" s="14">
        <f t="shared" si="0"/>
        <v>14718</v>
      </c>
      <c r="P16" s="14">
        <f t="shared" si="1"/>
        <v>152</v>
      </c>
      <c r="Q16" s="14">
        <f t="shared" si="2"/>
        <v>222</v>
      </c>
      <c r="R16">
        <v>93</v>
      </c>
      <c r="S16" s="34">
        <f t="shared" si="3"/>
        <v>59</v>
      </c>
      <c r="T16" s="31"/>
      <c r="U16" s="16" t="e">
        <f t="shared" si="4"/>
        <v>#DIV/0!</v>
      </c>
    </row>
    <row r="17" ht="15" customHeight="1" spans="2:21">
      <c r="B17" s="6">
        <v>12</v>
      </c>
      <c r="C17" s="19">
        <v>5116</v>
      </c>
      <c r="D17" s="19">
        <v>56</v>
      </c>
      <c r="E17" s="19">
        <v>76</v>
      </c>
      <c r="F17" s="20">
        <v>2605</v>
      </c>
      <c r="G17" s="20">
        <v>84</v>
      </c>
      <c r="H17" s="20">
        <v>84</v>
      </c>
      <c r="I17" s="19">
        <v>3066</v>
      </c>
      <c r="J17" s="19">
        <v>83</v>
      </c>
      <c r="K17" s="19">
        <v>104</v>
      </c>
      <c r="L17" s="21"/>
      <c r="M17" s="21"/>
      <c r="N17" s="21"/>
      <c r="O17" s="14">
        <f t="shared" si="0"/>
        <v>10787</v>
      </c>
      <c r="P17" s="14">
        <f t="shared" si="1"/>
        <v>223</v>
      </c>
      <c r="Q17" s="14">
        <f t="shared" si="2"/>
        <v>264</v>
      </c>
      <c r="R17">
        <v>101</v>
      </c>
      <c r="S17" s="34">
        <f t="shared" si="3"/>
        <v>122</v>
      </c>
      <c r="T17" s="31"/>
      <c r="U17" s="16" t="e">
        <f t="shared" si="4"/>
        <v>#DIV/0!</v>
      </c>
    </row>
    <row r="18" ht="15" customHeight="1" spans="2:21">
      <c r="B18" s="6">
        <v>13</v>
      </c>
      <c r="C18" s="19">
        <v>4404</v>
      </c>
      <c r="D18" s="19">
        <v>60</v>
      </c>
      <c r="E18" s="19">
        <v>53</v>
      </c>
      <c r="F18" s="19">
        <v>3106</v>
      </c>
      <c r="G18" s="19">
        <v>105</v>
      </c>
      <c r="H18" s="19">
        <v>85</v>
      </c>
      <c r="I18" s="21"/>
      <c r="J18" s="21"/>
      <c r="K18" s="21"/>
      <c r="L18" s="20">
        <v>6201</v>
      </c>
      <c r="M18" s="20">
        <v>68</v>
      </c>
      <c r="N18" s="20">
        <v>88</v>
      </c>
      <c r="O18" s="14">
        <f t="shared" si="0"/>
        <v>13711</v>
      </c>
      <c r="P18" s="14">
        <f t="shared" si="1"/>
        <v>233</v>
      </c>
      <c r="Q18" s="14">
        <f t="shared" si="2"/>
        <v>226</v>
      </c>
      <c r="R18">
        <v>153</v>
      </c>
      <c r="S18" s="34">
        <f t="shared" si="3"/>
        <v>80</v>
      </c>
      <c r="T18" s="31"/>
      <c r="U18" s="16" t="e">
        <f t="shared" si="4"/>
        <v>#DIV/0!</v>
      </c>
    </row>
    <row r="19" ht="15" customHeight="1" spans="2:21">
      <c r="B19" s="6">
        <v>14</v>
      </c>
      <c r="C19" s="20">
        <v>4517</v>
      </c>
      <c r="D19" s="20">
        <v>76</v>
      </c>
      <c r="E19" s="20">
        <v>38</v>
      </c>
      <c r="F19" s="20">
        <v>4611</v>
      </c>
      <c r="G19" s="20">
        <v>111</v>
      </c>
      <c r="H19" s="20">
        <v>134</v>
      </c>
      <c r="I19" s="21"/>
      <c r="J19" s="21"/>
      <c r="K19" s="21"/>
      <c r="L19" s="20">
        <v>4475</v>
      </c>
      <c r="M19" s="20">
        <v>70</v>
      </c>
      <c r="N19" s="20">
        <v>86</v>
      </c>
      <c r="O19" s="14">
        <f t="shared" si="0"/>
        <v>13603</v>
      </c>
      <c r="P19" s="14">
        <f t="shared" si="1"/>
        <v>257</v>
      </c>
      <c r="Q19" s="14">
        <f t="shared" si="2"/>
        <v>258</v>
      </c>
      <c r="R19">
        <v>95</v>
      </c>
      <c r="S19" s="34">
        <f t="shared" si="3"/>
        <v>162</v>
      </c>
      <c r="T19" s="31"/>
      <c r="U19" s="16" t="e">
        <f t="shared" si="4"/>
        <v>#DIV/0!</v>
      </c>
    </row>
    <row r="20" ht="15" customHeight="1" spans="2:21">
      <c r="B20" s="6">
        <v>15</v>
      </c>
      <c r="C20" s="20">
        <v>5805</v>
      </c>
      <c r="D20" s="20">
        <v>37</v>
      </c>
      <c r="E20" s="20">
        <v>86</v>
      </c>
      <c r="F20" s="21"/>
      <c r="G20" s="21"/>
      <c r="H20" s="21"/>
      <c r="I20" s="20">
        <v>5650</v>
      </c>
      <c r="J20" s="20">
        <v>63</v>
      </c>
      <c r="K20" s="20">
        <v>88</v>
      </c>
      <c r="L20" s="20">
        <v>2003</v>
      </c>
      <c r="M20" s="20">
        <v>67</v>
      </c>
      <c r="N20" s="20">
        <v>45</v>
      </c>
      <c r="O20" s="14">
        <f t="shared" si="0"/>
        <v>13458</v>
      </c>
      <c r="P20" s="14">
        <f t="shared" si="1"/>
        <v>167</v>
      </c>
      <c r="Q20" s="14">
        <f t="shared" si="2"/>
        <v>219</v>
      </c>
      <c r="R20">
        <v>73</v>
      </c>
      <c r="S20" s="34">
        <f t="shared" si="3"/>
        <v>94</v>
      </c>
      <c r="T20" s="31"/>
      <c r="U20" s="16" t="e">
        <f t="shared" si="4"/>
        <v>#DIV/0!</v>
      </c>
    </row>
    <row r="21" ht="15" customHeight="1" spans="2:21">
      <c r="B21" s="6">
        <v>16</v>
      </c>
      <c r="C21" s="20">
        <v>4639</v>
      </c>
      <c r="D21" s="20">
        <v>7</v>
      </c>
      <c r="E21" s="20">
        <v>133</v>
      </c>
      <c r="F21" s="21"/>
      <c r="G21" s="21"/>
      <c r="H21" s="21"/>
      <c r="I21" s="19">
        <v>6004</v>
      </c>
      <c r="J21" s="19">
        <v>16</v>
      </c>
      <c r="K21" s="19">
        <v>104</v>
      </c>
      <c r="L21" s="20">
        <v>3902</v>
      </c>
      <c r="M21" s="20">
        <v>58</v>
      </c>
      <c r="N21" s="20">
        <v>47</v>
      </c>
      <c r="O21" s="14">
        <f t="shared" si="0"/>
        <v>14545</v>
      </c>
      <c r="P21" s="14">
        <f t="shared" si="1"/>
        <v>81</v>
      </c>
      <c r="Q21" s="14">
        <f t="shared" si="2"/>
        <v>284</v>
      </c>
      <c r="R21">
        <v>55</v>
      </c>
      <c r="S21" s="34">
        <f t="shared" si="3"/>
        <v>26</v>
      </c>
      <c r="T21" s="31"/>
      <c r="U21" s="16" t="e">
        <f t="shared" si="4"/>
        <v>#DIV/0!</v>
      </c>
    </row>
    <row r="22" ht="15" customHeight="1" spans="2:21">
      <c r="B22" s="6">
        <v>17</v>
      </c>
      <c r="C22" s="21"/>
      <c r="D22" s="21"/>
      <c r="E22" s="21"/>
      <c r="F22" s="20">
        <v>0</v>
      </c>
      <c r="G22" s="20">
        <v>15</v>
      </c>
      <c r="H22" s="20">
        <v>58</v>
      </c>
      <c r="I22" s="19">
        <v>0</v>
      </c>
      <c r="J22" s="19">
        <v>32</v>
      </c>
      <c r="K22" s="19">
        <v>32</v>
      </c>
      <c r="L22" s="20">
        <v>0</v>
      </c>
      <c r="M22" s="20">
        <v>77</v>
      </c>
      <c r="N22" s="20">
        <v>122</v>
      </c>
      <c r="O22" s="14">
        <f t="shared" si="0"/>
        <v>0</v>
      </c>
      <c r="P22" s="14">
        <f t="shared" si="1"/>
        <v>124</v>
      </c>
      <c r="Q22" s="14">
        <f t="shared" si="2"/>
        <v>212</v>
      </c>
      <c r="R22">
        <v>70</v>
      </c>
      <c r="S22" s="34">
        <f t="shared" si="3"/>
        <v>54</v>
      </c>
      <c r="T22" s="31"/>
      <c r="U22" s="16" t="e">
        <f t="shared" si="4"/>
        <v>#DIV/0!</v>
      </c>
    </row>
    <row r="23" ht="15" customHeight="1" spans="2:21">
      <c r="B23" s="6">
        <v>18</v>
      </c>
      <c r="C23" s="21"/>
      <c r="D23" s="21"/>
      <c r="E23" s="21"/>
      <c r="F23" s="20">
        <v>5718</v>
      </c>
      <c r="G23" s="20">
        <v>37</v>
      </c>
      <c r="H23" s="20">
        <v>100</v>
      </c>
      <c r="I23" s="19">
        <v>802</v>
      </c>
      <c r="J23" s="19">
        <v>34</v>
      </c>
      <c r="K23" s="19">
        <v>65</v>
      </c>
      <c r="L23" s="20">
        <v>0</v>
      </c>
      <c r="M23" s="20">
        <v>77</v>
      </c>
      <c r="N23" s="20">
        <v>132</v>
      </c>
      <c r="O23" s="14">
        <f t="shared" si="0"/>
        <v>6520</v>
      </c>
      <c r="P23" s="14">
        <f t="shared" si="1"/>
        <v>148</v>
      </c>
      <c r="Q23" s="14">
        <f t="shared" si="2"/>
        <v>297</v>
      </c>
      <c r="R23">
        <v>69</v>
      </c>
      <c r="S23" s="34">
        <f t="shared" si="3"/>
        <v>79</v>
      </c>
      <c r="T23" s="31"/>
      <c r="U23" s="16" t="e">
        <f t="shared" si="4"/>
        <v>#DIV/0!</v>
      </c>
    </row>
    <row r="24" ht="15" customHeight="1" spans="2:21">
      <c r="B24" s="6">
        <v>19</v>
      </c>
      <c r="C24" s="19">
        <v>5113</v>
      </c>
      <c r="D24" s="19">
        <v>40</v>
      </c>
      <c r="E24" s="19">
        <v>68</v>
      </c>
      <c r="F24" s="20">
        <v>5063</v>
      </c>
      <c r="G24" s="20">
        <v>53</v>
      </c>
      <c r="H24" s="20">
        <v>31</v>
      </c>
      <c r="I24" s="19">
        <v>2700</v>
      </c>
      <c r="J24" s="19">
        <v>77</v>
      </c>
      <c r="K24" s="19">
        <v>132</v>
      </c>
      <c r="L24" s="21"/>
      <c r="M24" s="21"/>
      <c r="N24" s="21"/>
      <c r="O24" s="14">
        <f t="shared" si="0"/>
        <v>12876</v>
      </c>
      <c r="P24" s="14">
        <f t="shared" si="1"/>
        <v>170</v>
      </c>
      <c r="Q24" s="14">
        <f t="shared" si="2"/>
        <v>231</v>
      </c>
      <c r="R24">
        <v>39</v>
      </c>
      <c r="S24" s="34">
        <f t="shared" si="3"/>
        <v>131</v>
      </c>
      <c r="T24" s="31"/>
      <c r="U24" s="16" t="e">
        <f t="shared" si="4"/>
        <v>#DIV/0!</v>
      </c>
    </row>
    <row r="25" ht="15" customHeight="1" spans="2:21">
      <c r="B25" s="6">
        <v>20</v>
      </c>
      <c r="C25" s="19">
        <v>5232</v>
      </c>
      <c r="D25" s="19">
        <v>46</v>
      </c>
      <c r="E25" s="19">
        <v>106</v>
      </c>
      <c r="F25" s="20">
        <v>5825</v>
      </c>
      <c r="G25" s="20">
        <v>56</v>
      </c>
      <c r="H25" s="20">
        <v>45</v>
      </c>
      <c r="I25" s="19">
        <v>0</v>
      </c>
      <c r="J25" s="19">
        <v>71</v>
      </c>
      <c r="K25" s="19">
        <v>130</v>
      </c>
      <c r="L25" s="21"/>
      <c r="M25" s="21"/>
      <c r="N25" s="21"/>
      <c r="O25" s="14">
        <f t="shared" si="0"/>
        <v>11057</v>
      </c>
      <c r="P25" s="14">
        <f t="shared" si="1"/>
        <v>173</v>
      </c>
      <c r="Q25" s="14">
        <f t="shared" si="2"/>
        <v>281</v>
      </c>
      <c r="R25">
        <v>100</v>
      </c>
      <c r="S25" s="34">
        <f t="shared" si="3"/>
        <v>73</v>
      </c>
      <c r="T25" s="31"/>
      <c r="U25" s="16" t="e">
        <f t="shared" si="4"/>
        <v>#DIV/0!</v>
      </c>
    </row>
    <row r="26" ht="15" customHeight="1" spans="2:21">
      <c r="B26" s="6">
        <v>21</v>
      </c>
      <c r="C26" s="19">
        <v>6003</v>
      </c>
      <c r="D26" s="19">
        <v>59</v>
      </c>
      <c r="E26" s="19">
        <v>48</v>
      </c>
      <c r="F26" s="19">
        <v>4218</v>
      </c>
      <c r="G26" s="19">
        <v>70</v>
      </c>
      <c r="H26" s="19">
        <v>111</v>
      </c>
      <c r="I26" s="21"/>
      <c r="J26" s="21"/>
      <c r="K26" s="21"/>
      <c r="L26" s="20">
        <v>0</v>
      </c>
      <c r="M26" s="20">
        <v>26</v>
      </c>
      <c r="N26" s="20">
        <v>76</v>
      </c>
      <c r="O26" s="14">
        <f t="shared" si="0"/>
        <v>10221</v>
      </c>
      <c r="P26" s="14">
        <f t="shared" si="1"/>
        <v>155</v>
      </c>
      <c r="Q26" s="14">
        <f t="shared" si="2"/>
        <v>235</v>
      </c>
      <c r="R26">
        <v>88</v>
      </c>
      <c r="S26" s="34">
        <f t="shared" si="3"/>
        <v>67</v>
      </c>
      <c r="T26" s="31"/>
      <c r="U26" s="16" t="e">
        <f t="shared" si="4"/>
        <v>#DIV/0!</v>
      </c>
    </row>
    <row r="27" ht="15" customHeight="1" spans="2:21">
      <c r="B27" s="6">
        <v>22</v>
      </c>
      <c r="C27" s="20">
        <v>5160</v>
      </c>
      <c r="D27" s="20">
        <v>33</v>
      </c>
      <c r="E27" s="20">
        <v>95</v>
      </c>
      <c r="F27" s="20">
        <v>5807</v>
      </c>
      <c r="G27" s="20">
        <v>56</v>
      </c>
      <c r="H27" s="20">
        <v>145</v>
      </c>
      <c r="I27" s="21"/>
      <c r="J27" s="21"/>
      <c r="K27" s="21"/>
      <c r="L27" s="20">
        <v>5601</v>
      </c>
      <c r="M27" s="20">
        <v>32</v>
      </c>
      <c r="N27" s="20">
        <v>63</v>
      </c>
      <c r="O27" s="14">
        <f t="shared" si="0"/>
        <v>16568</v>
      </c>
      <c r="P27" s="14">
        <f t="shared" si="1"/>
        <v>121</v>
      </c>
      <c r="Q27" s="14">
        <f t="shared" si="2"/>
        <v>303</v>
      </c>
      <c r="R27">
        <v>104</v>
      </c>
      <c r="S27" s="34">
        <f t="shared" si="3"/>
        <v>17</v>
      </c>
      <c r="T27" s="31"/>
      <c r="U27" s="16" t="e">
        <f t="shared" si="4"/>
        <v>#DIV/0!</v>
      </c>
    </row>
    <row r="28" ht="15" customHeight="1" spans="2:21">
      <c r="B28" s="6">
        <v>23</v>
      </c>
      <c r="C28" s="20">
        <v>5500</v>
      </c>
      <c r="D28" s="20">
        <v>83</v>
      </c>
      <c r="E28" s="20">
        <v>118</v>
      </c>
      <c r="F28" s="21"/>
      <c r="G28" s="21"/>
      <c r="H28" s="21"/>
      <c r="I28" s="20">
        <v>5007</v>
      </c>
      <c r="J28" s="20">
        <v>61</v>
      </c>
      <c r="K28" s="20">
        <v>61</v>
      </c>
      <c r="L28" s="20">
        <v>3204</v>
      </c>
      <c r="M28" s="20">
        <v>37</v>
      </c>
      <c r="N28" s="20">
        <v>40</v>
      </c>
      <c r="O28" s="14">
        <f t="shared" si="0"/>
        <v>13711</v>
      </c>
      <c r="P28" s="14">
        <f t="shared" si="1"/>
        <v>181</v>
      </c>
      <c r="Q28" s="14">
        <f t="shared" si="2"/>
        <v>219</v>
      </c>
      <c r="R28">
        <v>95</v>
      </c>
      <c r="S28" s="34">
        <f t="shared" si="3"/>
        <v>86</v>
      </c>
      <c r="T28" s="31"/>
      <c r="U28" s="16" t="e">
        <f t="shared" si="4"/>
        <v>#DIV/0!</v>
      </c>
    </row>
    <row r="29" ht="15" customHeight="1" spans="2:21">
      <c r="B29" s="6">
        <v>24</v>
      </c>
      <c r="C29" s="20">
        <v>5024</v>
      </c>
      <c r="D29" s="20">
        <v>100</v>
      </c>
      <c r="E29" s="20">
        <v>116</v>
      </c>
      <c r="F29" s="21"/>
      <c r="G29" s="21"/>
      <c r="H29" s="21"/>
      <c r="I29" s="19">
        <v>6444</v>
      </c>
      <c r="J29" s="19">
        <v>77</v>
      </c>
      <c r="K29" s="19">
        <v>37</v>
      </c>
      <c r="L29" s="20">
        <v>4947</v>
      </c>
      <c r="M29" s="20">
        <v>78</v>
      </c>
      <c r="N29" s="20">
        <v>89</v>
      </c>
      <c r="O29" s="14">
        <f t="shared" si="0"/>
        <v>16415</v>
      </c>
      <c r="P29" s="14">
        <f t="shared" si="1"/>
        <v>255</v>
      </c>
      <c r="Q29" s="14">
        <f t="shared" si="2"/>
        <v>242</v>
      </c>
      <c r="R29">
        <v>111</v>
      </c>
      <c r="S29" s="34">
        <f t="shared" si="3"/>
        <v>144</v>
      </c>
      <c r="T29" s="31"/>
      <c r="U29" s="16" t="e">
        <f t="shared" si="4"/>
        <v>#DIV/0!</v>
      </c>
    </row>
    <row r="30" ht="15" customHeight="1" spans="2:21">
      <c r="B30" s="6">
        <v>25</v>
      </c>
      <c r="C30" s="21"/>
      <c r="D30" s="21"/>
      <c r="E30" s="21"/>
      <c r="F30" s="19">
        <v>4204</v>
      </c>
      <c r="G30" s="19">
        <v>119</v>
      </c>
      <c r="H30" s="19">
        <v>78</v>
      </c>
      <c r="I30" s="20">
        <v>6168</v>
      </c>
      <c r="J30" s="20">
        <v>52</v>
      </c>
      <c r="K30" s="20">
        <v>67</v>
      </c>
      <c r="L30" s="20">
        <v>5500</v>
      </c>
      <c r="M30" s="20">
        <v>59</v>
      </c>
      <c r="N30" s="20">
        <v>86</v>
      </c>
      <c r="O30" s="14">
        <f t="shared" si="0"/>
        <v>15872</v>
      </c>
      <c r="P30" s="14">
        <f t="shared" si="1"/>
        <v>230</v>
      </c>
      <c r="Q30" s="14">
        <f t="shared" si="2"/>
        <v>231</v>
      </c>
      <c r="R30">
        <v>82</v>
      </c>
      <c r="S30" s="34">
        <f t="shared" si="3"/>
        <v>148</v>
      </c>
      <c r="T30" s="31"/>
      <c r="U30" s="16" t="e">
        <f t="shared" si="4"/>
        <v>#DIV/0!</v>
      </c>
    </row>
    <row r="31" ht="15" customHeight="1" spans="2:21">
      <c r="B31" s="6">
        <v>26</v>
      </c>
      <c r="C31" s="21"/>
      <c r="D31" s="21"/>
      <c r="E31" s="21"/>
      <c r="F31" s="20">
        <v>4852</v>
      </c>
      <c r="G31" s="20">
        <v>126</v>
      </c>
      <c r="H31" s="20">
        <v>97</v>
      </c>
      <c r="I31" s="19">
        <v>0</v>
      </c>
      <c r="J31" s="19">
        <v>28</v>
      </c>
      <c r="K31" s="19">
        <v>40</v>
      </c>
      <c r="L31" s="20">
        <v>0</v>
      </c>
      <c r="M31" s="20">
        <v>36</v>
      </c>
      <c r="N31" s="20">
        <v>70</v>
      </c>
      <c r="O31" s="14">
        <f t="shared" si="0"/>
        <v>4852</v>
      </c>
      <c r="P31" s="14">
        <f t="shared" si="1"/>
        <v>190</v>
      </c>
      <c r="Q31" s="14">
        <f t="shared" si="2"/>
        <v>207</v>
      </c>
      <c r="R31">
        <v>85</v>
      </c>
      <c r="S31" s="34">
        <f t="shared" si="3"/>
        <v>105</v>
      </c>
      <c r="T31" s="31"/>
      <c r="U31" s="16" t="e">
        <f t="shared" si="4"/>
        <v>#DIV/0!</v>
      </c>
    </row>
    <row r="32" ht="15" customHeight="1" spans="2:21">
      <c r="B32" s="6">
        <v>27</v>
      </c>
      <c r="C32" s="19">
        <v>0</v>
      </c>
      <c r="D32" s="19">
        <v>16</v>
      </c>
      <c r="E32" s="19">
        <v>100</v>
      </c>
      <c r="F32" s="20">
        <v>0</v>
      </c>
      <c r="G32" s="20">
        <v>79</v>
      </c>
      <c r="H32" s="20">
        <v>76</v>
      </c>
      <c r="I32" s="19">
        <v>4257</v>
      </c>
      <c r="J32" s="19">
        <v>62</v>
      </c>
      <c r="K32" s="19">
        <v>110</v>
      </c>
      <c r="L32" s="21"/>
      <c r="M32" s="21"/>
      <c r="N32" s="21"/>
      <c r="O32" s="14">
        <f t="shared" si="0"/>
        <v>4257</v>
      </c>
      <c r="P32" s="14">
        <f t="shared" si="1"/>
        <v>157</v>
      </c>
      <c r="Q32" s="14">
        <f t="shared" si="2"/>
        <v>286</v>
      </c>
      <c r="R32">
        <v>68</v>
      </c>
      <c r="S32" s="34">
        <f t="shared" si="3"/>
        <v>89</v>
      </c>
      <c r="T32" s="31"/>
      <c r="U32" s="16" t="e">
        <f t="shared" si="4"/>
        <v>#DIV/0!</v>
      </c>
    </row>
    <row r="33" ht="15" customHeight="1" spans="2:20">
      <c r="B33" s="6">
        <v>28</v>
      </c>
      <c r="C33" s="19">
        <v>5810</v>
      </c>
      <c r="D33" s="19">
        <v>90</v>
      </c>
      <c r="E33" s="19">
        <v>133</v>
      </c>
      <c r="F33" s="20">
        <v>497</v>
      </c>
      <c r="G33" s="20">
        <v>76</v>
      </c>
      <c r="H33" s="20">
        <v>53</v>
      </c>
      <c r="I33" s="19">
        <v>857</v>
      </c>
      <c r="J33" s="19">
        <v>41</v>
      </c>
      <c r="K33" s="19">
        <v>132</v>
      </c>
      <c r="L33" s="21"/>
      <c r="M33" s="21"/>
      <c r="N33" s="21"/>
      <c r="O33" s="14">
        <f t="shared" si="0"/>
        <v>7164</v>
      </c>
      <c r="P33" s="14">
        <f t="shared" si="1"/>
        <v>207</v>
      </c>
      <c r="Q33" s="14">
        <f t="shared" si="2"/>
        <v>318</v>
      </c>
      <c r="R33">
        <v>120</v>
      </c>
      <c r="S33" s="34">
        <f t="shared" si="3"/>
        <v>87</v>
      </c>
      <c r="T33" s="31"/>
    </row>
    <row r="34" ht="15" customHeight="1" spans="2:21">
      <c r="B34" s="6">
        <v>29</v>
      </c>
      <c r="C34" s="19">
        <v>4851</v>
      </c>
      <c r="D34" s="19">
        <v>62</v>
      </c>
      <c r="E34" s="19">
        <v>50</v>
      </c>
      <c r="F34" s="19">
        <v>4027</v>
      </c>
      <c r="G34" s="19">
        <v>18</v>
      </c>
      <c r="H34" s="19">
        <v>108</v>
      </c>
      <c r="I34" s="21"/>
      <c r="J34" s="21"/>
      <c r="K34" s="21"/>
      <c r="L34" s="20">
        <v>6006</v>
      </c>
      <c r="M34" s="20">
        <v>28</v>
      </c>
      <c r="N34" s="20">
        <v>55</v>
      </c>
      <c r="O34" s="14">
        <f t="shared" si="0"/>
        <v>14884</v>
      </c>
      <c r="P34" s="14">
        <f t="shared" si="1"/>
        <v>108</v>
      </c>
      <c r="Q34" s="14">
        <f t="shared" si="2"/>
        <v>213</v>
      </c>
      <c r="R34">
        <v>62</v>
      </c>
      <c r="S34" s="34">
        <f t="shared" si="3"/>
        <v>46</v>
      </c>
      <c r="T34" s="31"/>
      <c r="U34" s="16" t="e">
        <f>P34/T34</f>
        <v>#DIV/0!</v>
      </c>
    </row>
    <row r="35" ht="15" customHeight="1" spans="2:21">
      <c r="B35" s="6">
        <v>30</v>
      </c>
      <c r="C35" s="20">
        <v>6005</v>
      </c>
      <c r="D35" s="20">
        <v>42</v>
      </c>
      <c r="E35" s="20">
        <v>56</v>
      </c>
      <c r="F35" s="20">
        <v>6118</v>
      </c>
      <c r="G35" s="20">
        <v>41</v>
      </c>
      <c r="H35" s="20">
        <v>127</v>
      </c>
      <c r="I35" s="21"/>
      <c r="J35" s="21"/>
      <c r="K35" s="21"/>
      <c r="L35" s="20">
        <v>5241</v>
      </c>
      <c r="M35" s="20">
        <v>67</v>
      </c>
      <c r="N35" s="20">
        <v>47</v>
      </c>
      <c r="O35" s="14">
        <f t="shared" si="0"/>
        <v>17364</v>
      </c>
      <c r="P35" s="14">
        <f t="shared" si="1"/>
        <v>150</v>
      </c>
      <c r="Q35" s="14">
        <f t="shared" si="2"/>
        <v>230</v>
      </c>
      <c r="R35">
        <v>0</v>
      </c>
      <c r="S35" s="34">
        <f t="shared" si="3"/>
        <v>150</v>
      </c>
      <c r="T35" s="31"/>
      <c r="U35" s="16" t="e">
        <f>P35/T35</f>
        <v>#DIV/0!</v>
      </c>
    </row>
    <row r="36" ht="15" customHeight="1" spans="2:21">
      <c r="B36" s="6">
        <v>31</v>
      </c>
      <c r="C36" s="20">
        <v>3658</v>
      </c>
      <c r="D36" s="20">
        <v>90</v>
      </c>
      <c r="E36" s="20">
        <v>71</v>
      </c>
      <c r="F36" s="21"/>
      <c r="G36" s="21"/>
      <c r="H36" s="21"/>
      <c r="I36" s="20">
        <v>5511</v>
      </c>
      <c r="J36" s="20">
        <v>66</v>
      </c>
      <c r="K36" s="20">
        <v>64</v>
      </c>
      <c r="L36" s="20">
        <v>6001</v>
      </c>
      <c r="M36" s="20">
        <v>37</v>
      </c>
      <c r="N36" s="20">
        <v>43</v>
      </c>
      <c r="O36" s="14">
        <f t="shared" si="0"/>
        <v>15170</v>
      </c>
      <c r="P36" s="14">
        <f t="shared" si="1"/>
        <v>193</v>
      </c>
      <c r="Q36" s="14">
        <f t="shared" si="2"/>
        <v>178</v>
      </c>
      <c r="R36">
        <v>86</v>
      </c>
      <c r="S36" s="34">
        <f t="shared" si="3"/>
        <v>107</v>
      </c>
      <c r="T36" s="31"/>
      <c r="U36" s="16" t="e">
        <f>P36/T36</f>
        <v>#DIV/0!</v>
      </c>
    </row>
    <row r="37" ht="15" customHeight="1" spans="2:21">
      <c r="B37" s="23" t="s">
        <v>17</v>
      </c>
      <c r="C37" s="35">
        <f>SUM(C6:C36)</f>
        <v>100460</v>
      </c>
      <c r="D37" s="35">
        <f t="shared" ref="D37:N37" si="5">SUM(D6:D36)</f>
        <v>1383</v>
      </c>
      <c r="E37" s="35">
        <f t="shared" si="5"/>
        <v>1797</v>
      </c>
      <c r="F37" s="35">
        <f t="shared" si="5"/>
        <v>95892</v>
      </c>
      <c r="G37" s="35">
        <f t="shared" si="5"/>
        <v>1635</v>
      </c>
      <c r="H37" s="35">
        <f t="shared" si="5"/>
        <v>1848</v>
      </c>
      <c r="I37" s="35">
        <f t="shared" si="5"/>
        <v>80271</v>
      </c>
      <c r="J37" s="35">
        <f t="shared" si="5"/>
        <v>1538</v>
      </c>
      <c r="K37" s="35">
        <f t="shared" si="5"/>
        <v>1847</v>
      </c>
      <c r="L37" s="35">
        <f t="shared" si="5"/>
        <v>76595</v>
      </c>
      <c r="M37" s="35">
        <f t="shared" si="5"/>
        <v>1381</v>
      </c>
      <c r="N37" s="35">
        <f t="shared" si="5"/>
        <v>1697</v>
      </c>
      <c r="O37" s="37">
        <f t="shared" si="0"/>
        <v>353218</v>
      </c>
      <c r="P37" s="14">
        <f t="shared" si="1"/>
        <v>5937</v>
      </c>
      <c r="Q37" s="14">
        <f t="shared" si="2"/>
        <v>7189</v>
      </c>
      <c r="R37">
        <f>SUM(R6:R36)</f>
        <v>2863</v>
      </c>
      <c r="S37" s="33">
        <f t="shared" si="3"/>
        <v>3074</v>
      </c>
      <c r="U37" s="16" t="e">
        <f>P37/T37</f>
        <v>#DIV/0!</v>
      </c>
    </row>
    <row r="38" ht="15" customHeight="1" spans="2:19">
      <c r="B38" s="25" t="s">
        <v>18</v>
      </c>
      <c r="C38" s="36">
        <f>C37/23</f>
        <v>4367.82608695652</v>
      </c>
      <c r="D38" s="36">
        <f>D37/23</f>
        <v>60.1304347826087</v>
      </c>
      <c r="E38" s="36">
        <f>E37/23</f>
        <v>78.1304347826087</v>
      </c>
      <c r="F38" s="36">
        <f>F37/24</f>
        <v>3995.5</v>
      </c>
      <c r="G38" s="36">
        <f>G37/24</f>
        <v>68.125</v>
      </c>
      <c r="H38" s="36">
        <f>H37/24</f>
        <v>77</v>
      </c>
      <c r="I38" s="36">
        <f t="shared" ref="I38:N38" si="6">I37/23</f>
        <v>3490.04347826087</v>
      </c>
      <c r="J38" s="36">
        <f t="shared" si="6"/>
        <v>66.8695652173913</v>
      </c>
      <c r="K38" s="36">
        <f t="shared" si="6"/>
        <v>80.304347826087</v>
      </c>
      <c r="L38" s="36">
        <f t="shared" si="6"/>
        <v>3330.21739130435</v>
      </c>
      <c r="M38" s="36">
        <f t="shared" si="6"/>
        <v>60.0434782608696</v>
      </c>
      <c r="N38" s="36">
        <f t="shared" si="6"/>
        <v>73.7826086956522</v>
      </c>
      <c r="O38" s="38">
        <f>O37/31</f>
        <v>11394.1290322581</v>
      </c>
      <c r="P38" s="28">
        <f>P37/31</f>
        <v>191.516129032258</v>
      </c>
      <c r="Q38" s="28">
        <f>Q37/31</f>
        <v>231.903225806452</v>
      </c>
      <c r="R38" s="28">
        <f>R37/31</f>
        <v>92.3548387096774</v>
      </c>
      <c r="S38" s="28">
        <f>S37/31</f>
        <v>99.1612903225806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8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42552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10"/>
      <c r="D6" s="10"/>
      <c r="E6" s="9">
        <v>4004</v>
      </c>
      <c r="F6" s="9"/>
      <c r="G6" s="8">
        <v>4192</v>
      </c>
      <c r="H6" s="8"/>
      <c r="I6" s="9">
        <v>6402</v>
      </c>
      <c r="J6" s="9"/>
      <c r="K6" s="14">
        <f t="shared" ref="K6:K36" si="0">C6+E6+G6+I6</f>
        <v>14598</v>
      </c>
      <c r="L6" s="14">
        <f t="shared" ref="L6:L36" si="1">D6+F6+H6+J6</f>
        <v>0</v>
      </c>
    </row>
    <row r="7" ht="20.25" customHeight="1" spans="2:12">
      <c r="B7" s="6">
        <v>2</v>
      </c>
      <c r="C7" s="8">
        <v>6510</v>
      </c>
      <c r="D7" s="8"/>
      <c r="E7" s="8">
        <v>5118</v>
      </c>
      <c r="F7" s="8"/>
      <c r="G7" s="9">
        <v>6204</v>
      </c>
      <c r="H7" s="9"/>
      <c r="I7" s="10"/>
      <c r="J7" s="10"/>
      <c r="K7" s="14">
        <f t="shared" si="0"/>
        <v>17832</v>
      </c>
      <c r="L7" s="14">
        <f t="shared" si="1"/>
        <v>0</v>
      </c>
    </row>
    <row r="8" ht="20.25" customHeight="1" spans="2:12">
      <c r="B8" s="6">
        <v>3</v>
      </c>
      <c r="C8" s="8">
        <v>5844</v>
      </c>
      <c r="D8" s="8"/>
      <c r="E8" s="8">
        <v>5404</v>
      </c>
      <c r="F8" s="8"/>
      <c r="G8" s="9">
        <v>4904</v>
      </c>
      <c r="H8" s="9"/>
      <c r="I8" s="10"/>
      <c r="J8" s="10"/>
      <c r="K8" s="14">
        <f t="shared" si="0"/>
        <v>16152</v>
      </c>
      <c r="L8" s="14">
        <f t="shared" si="1"/>
        <v>0</v>
      </c>
    </row>
    <row r="9" ht="20.25" customHeight="1" spans="2:12">
      <c r="B9" s="6">
        <v>4</v>
      </c>
      <c r="C9" s="8">
        <v>4237</v>
      </c>
      <c r="D9" s="8"/>
      <c r="E9" s="8">
        <v>2195</v>
      </c>
      <c r="F9" s="8"/>
      <c r="G9" s="10"/>
      <c r="H9" s="10"/>
      <c r="I9" s="9">
        <v>5407</v>
      </c>
      <c r="J9" s="9"/>
      <c r="K9" s="14">
        <f t="shared" si="0"/>
        <v>11839</v>
      </c>
      <c r="L9" s="14">
        <f t="shared" si="1"/>
        <v>0</v>
      </c>
    </row>
    <row r="10" ht="20.25" customHeight="1" spans="2:12">
      <c r="B10" s="6">
        <v>5</v>
      </c>
      <c r="C10" s="9">
        <v>0</v>
      </c>
      <c r="D10" s="9"/>
      <c r="E10" s="9">
        <v>0</v>
      </c>
      <c r="F10" s="9"/>
      <c r="G10" s="10"/>
      <c r="H10" s="10"/>
      <c r="I10" s="9">
        <v>0</v>
      </c>
      <c r="J10" s="9"/>
      <c r="K10" s="14">
        <f t="shared" si="0"/>
        <v>0</v>
      </c>
      <c r="L10" s="14">
        <f t="shared" si="1"/>
        <v>0</v>
      </c>
    </row>
    <row r="11" ht="20.25" customHeight="1" spans="2:12">
      <c r="B11" s="6">
        <v>6</v>
      </c>
      <c r="C11" s="8">
        <v>0</v>
      </c>
      <c r="D11" s="8"/>
      <c r="E11" s="10"/>
      <c r="F11" s="10"/>
      <c r="G11" s="8">
        <v>0</v>
      </c>
      <c r="H11" s="8"/>
      <c r="I11" s="9">
        <v>0</v>
      </c>
      <c r="J11" s="9"/>
      <c r="K11" s="14">
        <f t="shared" si="0"/>
        <v>0</v>
      </c>
      <c r="L11" s="14">
        <f t="shared" si="1"/>
        <v>0</v>
      </c>
    </row>
    <row r="12" ht="20.25" customHeight="1" spans="2:12">
      <c r="B12" s="6">
        <v>7</v>
      </c>
      <c r="C12" s="9">
        <v>2900</v>
      </c>
      <c r="D12" s="9"/>
      <c r="E12" s="10"/>
      <c r="F12" s="10"/>
      <c r="G12" s="8">
        <v>5204</v>
      </c>
      <c r="H12" s="8"/>
      <c r="I12" s="9">
        <v>5002</v>
      </c>
      <c r="J12" s="9"/>
      <c r="K12" s="14">
        <f t="shared" si="0"/>
        <v>13106</v>
      </c>
      <c r="L12" s="14">
        <f t="shared" si="1"/>
        <v>0</v>
      </c>
    </row>
    <row r="13" ht="20.25" customHeight="1" spans="2:12">
      <c r="B13" s="6">
        <v>8</v>
      </c>
      <c r="C13" s="10"/>
      <c r="D13" s="10"/>
      <c r="E13" s="9">
        <v>3811</v>
      </c>
      <c r="F13" s="9"/>
      <c r="G13" s="8">
        <v>924</v>
      </c>
      <c r="H13" s="8"/>
      <c r="I13" s="9">
        <v>4600</v>
      </c>
      <c r="J13" s="9"/>
      <c r="K13" s="14">
        <f t="shared" si="0"/>
        <v>9335</v>
      </c>
      <c r="L13" s="14">
        <f t="shared" si="1"/>
        <v>0</v>
      </c>
    </row>
    <row r="14" ht="20.25" customHeight="1" spans="2:12">
      <c r="B14" s="6">
        <v>9</v>
      </c>
      <c r="C14" s="10"/>
      <c r="D14" s="10"/>
      <c r="E14" s="9">
        <v>5706</v>
      </c>
      <c r="F14" s="9"/>
      <c r="G14" s="8">
        <v>6000</v>
      </c>
      <c r="H14" s="8"/>
      <c r="I14" s="9">
        <v>5286</v>
      </c>
      <c r="J14" s="9"/>
      <c r="K14" s="14">
        <f t="shared" si="0"/>
        <v>16992</v>
      </c>
      <c r="L14" s="14">
        <f t="shared" si="1"/>
        <v>0</v>
      </c>
    </row>
    <row r="15" ht="20.25" customHeight="1" spans="2:12">
      <c r="B15" s="6">
        <v>10</v>
      </c>
      <c r="C15" s="8">
        <v>3090</v>
      </c>
      <c r="D15" s="8"/>
      <c r="E15" s="8">
        <v>6003</v>
      </c>
      <c r="F15" s="8"/>
      <c r="G15" s="9">
        <v>6303</v>
      </c>
      <c r="H15" s="9"/>
      <c r="I15" s="10"/>
      <c r="J15" s="10"/>
      <c r="K15" s="14">
        <f t="shared" si="0"/>
        <v>15396</v>
      </c>
      <c r="L15" s="14">
        <f t="shared" si="1"/>
        <v>0</v>
      </c>
    </row>
    <row r="16" ht="20.25" customHeight="1" spans="2:12">
      <c r="B16" s="6">
        <v>11</v>
      </c>
      <c r="C16" s="8">
        <v>6363</v>
      </c>
      <c r="D16" s="8"/>
      <c r="E16" s="8">
        <v>6353</v>
      </c>
      <c r="F16" s="8"/>
      <c r="G16" s="9">
        <v>5335</v>
      </c>
      <c r="H16" s="9"/>
      <c r="I16" s="10"/>
      <c r="J16" s="10"/>
      <c r="K16" s="14">
        <f t="shared" si="0"/>
        <v>18051</v>
      </c>
      <c r="L16" s="14">
        <f t="shared" si="1"/>
        <v>0</v>
      </c>
    </row>
    <row r="17" ht="20.25" customHeight="1" spans="2:12">
      <c r="B17" s="6">
        <v>12</v>
      </c>
      <c r="C17" s="8">
        <v>5300</v>
      </c>
      <c r="D17" s="8"/>
      <c r="E17" s="8">
        <v>6116</v>
      </c>
      <c r="F17" s="8"/>
      <c r="G17" s="10"/>
      <c r="H17" s="10"/>
      <c r="I17" s="9">
        <v>6058</v>
      </c>
      <c r="J17" s="9"/>
      <c r="K17" s="14">
        <f t="shared" si="0"/>
        <v>17474</v>
      </c>
      <c r="L17" s="14">
        <f t="shared" si="1"/>
        <v>0</v>
      </c>
    </row>
    <row r="18" ht="20.25" customHeight="1" spans="2:12">
      <c r="B18" s="6">
        <v>13</v>
      </c>
      <c r="C18" s="9">
        <v>914</v>
      </c>
      <c r="D18" s="9"/>
      <c r="E18" s="9">
        <v>0</v>
      </c>
      <c r="F18" s="9"/>
      <c r="G18" s="10"/>
      <c r="H18" s="10"/>
      <c r="I18" s="9">
        <v>6183</v>
      </c>
      <c r="J18" s="9"/>
      <c r="K18" s="14">
        <f t="shared" si="0"/>
        <v>7097</v>
      </c>
      <c r="L18" s="14">
        <f t="shared" si="1"/>
        <v>0</v>
      </c>
    </row>
    <row r="19" ht="20.25" customHeight="1" spans="2:12">
      <c r="B19" s="6">
        <v>14</v>
      </c>
      <c r="C19" s="8">
        <v>0</v>
      </c>
      <c r="D19" s="8"/>
      <c r="E19" s="10"/>
      <c r="F19" s="10"/>
      <c r="G19" s="8">
        <v>0</v>
      </c>
      <c r="H19" s="8"/>
      <c r="I19" s="9">
        <v>0</v>
      </c>
      <c r="J19" s="9"/>
      <c r="K19" s="14">
        <f t="shared" si="0"/>
        <v>0</v>
      </c>
      <c r="L19" s="14">
        <f t="shared" si="1"/>
        <v>0</v>
      </c>
    </row>
    <row r="20" ht="20.25" customHeight="1" spans="2:12">
      <c r="B20" s="6">
        <v>15</v>
      </c>
      <c r="C20" s="9">
        <v>2501</v>
      </c>
      <c r="D20" s="9"/>
      <c r="E20" s="10"/>
      <c r="F20" s="10"/>
      <c r="G20" s="8">
        <v>5782</v>
      </c>
      <c r="H20" s="8"/>
      <c r="I20" s="9">
        <v>2804</v>
      </c>
      <c r="J20" s="9"/>
      <c r="K20" s="14">
        <f t="shared" si="0"/>
        <v>11087</v>
      </c>
      <c r="L20" s="14">
        <f t="shared" si="1"/>
        <v>0</v>
      </c>
    </row>
    <row r="21" ht="20.25" customHeight="1" spans="2:12">
      <c r="B21" s="6">
        <v>16</v>
      </c>
      <c r="C21" s="10"/>
      <c r="D21" s="10"/>
      <c r="E21" s="9">
        <v>6107</v>
      </c>
      <c r="F21" s="9"/>
      <c r="G21" s="8">
        <v>5704</v>
      </c>
      <c r="H21" s="8">
        <v>10</v>
      </c>
      <c r="I21" s="9">
        <v>6014</v>
      </c>
      <c r="J21" s="9"/>
      <c r="K21" s="14">
        <f t="shared" si="0"/>
        <v>17825</v>
      </c>
      <c r="L21" s="14">
        <f t="shared" si="1"/>
        <v>10</v>
      </c>
    </row>
    <row r="22" ht="20.25" customHeight="1" spans="2:12">
      <c r="B22" s="6">
        <v>17</v>
      </c>
      <c r="C22" s="10"/>
      <c r="D22" s="10"/>
      <c r="E22" s="9">
        <v>5660</v>
      </c>
      <c r="F22" s="9">
        <v>9</v>
      </c>
      <c r="G22" s="8">
        <v>5807</v>
      </c>
      <c r="H22" s="8">
        <v>0</v>
      </c>
      <c r="I22" s="9">
        <v>5501</v>
      </c>
      <c r="J22" s="9">
        <v>0</v>
      </c>
      <c r="K22" s="14">
        <f t="shared" si="0"/>
        <v>16968</v>
      </c>
      <c r="L22" s="14">
        <f t="shared" si="1"/>
        <v>9</v>
      </c>
    </row>
    <row r="23" ht="20.25" customHeight="1" spans="2:12">
      <c r="B23" s="6">
        <v>18</v>
      </c>
      <c r="C23" s="8">
        <v>5401</v>
      </c>
      <c r="D23" s="8"/>
      <c r="E23" s="8">
        <v>4905</v>
      </c>
      <c r="F23" s="8"/>
      <c r="G23" s="9">
        <v>0</v>
      </c>
      <c r="H23" s="9">
        <v>9</v>
      </c>
      <c r="I23" s="10"/>
      <c r="J23" s="10"/>
      <c r="K23" s="14">
        <f t="shared" si="0"/>
        <v>10306</v>
      </c>
      <c r="L23" s="14">
        <f t="shared" si="1"/>
        <v>9</v>
      </c>
    </row>
    <row r="24" ht="20.25" customHeight="1" spans="2:12">
      <c r="B24" s="6">
        <v>19</v>
      </c>
      <c r="C24" s="8">
        <v>4005</v>
      </c>
      <c r="D24" s="8"/>
      <c r="E24" s="8">
        <v>4705</v>
      </c>
      <c r="F24" s="8"/>
      <c r="G24" s="9">
        <v>4303</v>
      </c>
      <c r="H24" s="9"/>
      <c r="I24" s="10"/>
      <c r="J24" s="10"/>
      <c r="K24" s="14">
        <f t="shared" si="0"/>
        <v>13013</v>
      </c>
      <c r="L24" s="14">
        <f t="shared" si="1"/>
        <v>0</v>
      </c>
    </row>
    <row r="25" ht="20.25" customHeight="1" spans="2:12">
      <c r="B25" s="6">
        <v>20</v>
      </c>
      <c r="C25" s="8">
        <v>6502</v>
      </c>
      <c r="D25" s="8"/>
      <c r="E25" s="8">
        <v>5725</v>
      </c>
      <c r="F25" s="8"/>
      <c r="G25" s="10"/>
      <c r="H25" s="10"/>
      <c r="I25" s="9">
        <v>6500</v>
      </c>
      <c r="J25" s="9"/>
      <c r="K25" s="14">
        <f t="shared" si="0"/>
        <v>18727</v>
      </c>
      <c r="L25" s="14">
        <f t="shared" si="1"/>
        <v>0</v>
      </c>
    </row>
    <row r="26" ht="20.25" customHeight="1" spans="2:12">
      <c r="B26" s="6">
        <v>21</v>
      </c>
      <c r="C26" s="9">
        <v>6200</v>
      </c>
      <c r="D26" s="9"/>
      <c r="E26" s="9">
        <v>5506</v>
      </c>
      <c r="F26" s="9"/>
      <c r="G26" s="10"/>
      <c r="H26" s="10"/>
      <c r="I26" s="9">
        <v>6200</v>
      </c>
      <c r="J26" s="9"/>
      <c r="K26" s="14">
        <f t="shared" si="0"/>
        <v>17906</v>
      </c>
      <c r="L26" s="14">
        <f t="shared" si="1"/>
        <v>0</v>
      </c>
    </row>
    <row r="27" ht="20.25" customHeight="1" spans="2:12">
      <c r="B27" s="6">
        <v>22</v>
      </c>
      <c r="C27" s="8">
        <v>0</v>
      </c>
      <c r="D27" s="8"/>
      <c r="E27" s="10"/>
      <c r="F27" s="10"/>
      <c r="G27" s="8">
        <v>0</v>
      </c>
      <c r="H27" s="8"/>
      <c r="I27" s="9">
        <v>0</v>
      </c>
      <c r="J27" s="9"/>
      <c r="K27" s="14">
        <f t="shared" si="0"/>
        <v>0</v>
      </c>
      <c r="L27" s="14">
        <f t="shared" si="1"/>
        <v>0</v>
      </c>
    </row>
    <row r="28" ht="20.25" customHeight="1" spans="2:12">
      <c r="B28" s="6">
        <v>23</v>
      </c>
      <c r="C28" s="9">
        <v>5902</v>
      </c>
      <c r="D28" s="9">
        <v>10</v>
      </c>
      <c r="E28" s="10"/>
      <c r="F28" s="10"/>
      <c r="G28" s="8">
        <v>3151</v>
      </c>
      <c r="H28" s="8"/>
      <c r="I28" s="9">
        <v>6022</v>
      </c>
      <c r="J28" s="9"/>
      <c r="K28" s="14">
        <f t="shared" si="0"/>
        <v>15075</v>
      </c>
      <c r="L28" s="14">
        <f t="shared" si="1"/>
        <v>10</v>
      </c>
    </row>
    <row r="29" ht="20.25" customHeight="1" spans="2:12">
      <c r="B29" s="6">
        <v>24</v>
      </c>
      <c r="C29" s="10"/>
      <c r="D29" s="10"/>
      <c r="E29" s="9">
        <v>6312</v>
      </c>
      <c r="F29" s="9">
        <v>10</v>
      </c>
      <c r="G29" s="8">
        <v>5350</v>
      </c>
      <c r="H29" s="8">
        <v>14</v>
      </c>
      <c r="I29" s="9">
        <v>5600</v>
      </c>
      <c r="J29" s="9">
        <v>12</v>
      </c>
      <c r="K29" s="14">
        <f t="shared" si="0"/>
        <v>17262</v>
      </c>
      <c r="L29" s="14">
        <f t="shared" si="1"/>
        <v>36</v>
      </c>
    </row>
    <row r="30" ht="20.25" customHeight="1" spans="2:12">
      <c r="B30" s="6">
        <v>25</v>
      </c>
      <c r="C30" s="10"/>
      <c r="D30" s="10"/>
      <c r="E30" s="9">
        <v>6004</v>
      </c>
      <c r="F30" s="9">
        <v>9</v>
      </c>
      <c r="G30" s="8">
        <v>5300</v>
      </c>
      <c r="H30" s="8">
        <v>5</v>
      </c>
      <c r="I30" s="9">
        <v>3900</v>
      </c>
      <c r="J30" s="9">
        <v>13</v>
      </c>
      <c r="K30" s="14">
        <f t="shared" si="0"/>
        <v>15204</v>
      </c>
      <c r="L30" s="14">
        <f t="shared" si="1"/>
        <v>27</v>
      </c>
    </row>
    <row r="31" ht="20.25" customHeight="1" spans="2:12">
      <c r="B31" s="6">
        <v>26</v>
      </c>
      <c r="C31" s="8">
        <v>6114</v>
      </c>
      <c r="D31" s="8">
        <v>4</v>
      </c>
      <c r="E31" s="8">
        <v>5169</v>
      </c>
      <c r="F31" s="8">
        <v>4</v>
      </c>
      <c r="G31" s="9">
        <v>5503</v>
      </c>
      <c r="H31" s="9">
        <v>4</v>
      </c>
      <c r="I31" s="10"/>
      <c r="J31" s="10"/>
      <c r="K31" s="14">
        <f t="shared" si="0"/>
        <v>16786</v>
      </c>
      <c r="L31" s="14">
        <f t="shared" si="1"/>
        <v>12</v>
      </c>
    </row>
    <row r="32" ht="20.25" customHeight="1" spans="2:12">
      <c r="B32" s="6">
        <v>27</v>
      </c>
      <c r="C32" s="8">
        <v>5803</v>
      </c>
      <c r="D32" s="8">
        <v>26</v>
      </c>
      <c r="E32" s="8">
        <v>2840</v>
      </c>
      <c r="F32" s="8">
        <v>28</v>
      </c>
      <c r="G32" s="9">
        <v>4161</v>
      </c>
      <c r="H32" s="9">
        <v>10</v>
      </c>
      <c r="I32" s="10"/>
      <c r="J32" s="10"/>
      <c r="K32" s="14">
        <f t="shared" si="0"/>
        <v>12804</v>
      </c>
      <c r="L32" s="14">
        <f t="shared" si="1"/>
        <v>64</v>
      </c>
    </row>
    <row r="33" ht="20.25" customHeight="1" spans="2:12">
      <c r="B33" s="6">
        <v>28</v>
      </c>
      <c r="C33" s="8">
        <v>5206</v>
      </c>
      <c r="D33" s="8">
        <v>20</v>
      </c>
      <c r="E33" s="8">
        <v>1068</v>
      </c>
      <c r="F33" s="8">
        <v>9</v>
      </c>
      <c r="G33" s="10"/>
      <c r="H33" s="10"/>
      <c r="I33" s="9">
        <v>2000</v>
      </c>
      <c r="J33" s="9">
        <v>14</v>
      </c>
      <c r="K33" s="14">
        <f t="shared" si="0"/>
        <v>8274</v>
      </c>
      <c r="L33" s="14">
        <f t="shared" si="1"/>
        <v>43</v>
      </c>
    </row>
    <row r="34" ht="20.25" customHeight="1" spans="2:12">
      <c r="B34" s="6">
        <v>29</v>
      </c>
      <c r="C34" s="9">
        <v>3666</v>
      </c>
      <c r="D34" s="9">
        <v>15</v>
      </c>
      <c r="E34" s="9">
        <v>6703</v>
      </c>
      <c r="F34" s="9">
        <v>12</v>
      </c>
      <c r="G34" s="10"/>
      <c r="H34" s="10"/>
      <c r="I34" s="9">
        <v>0</v>
      </c>
      <c r="J34" s="9">
        <v>10</v>
      </c>
      <c r="K34" s="14">
        <f t="shared" si="0"/>
        <v>10369</v>
      </c>
      <c r="L34" s="14">
        <f t="shared" si="1"/>
        <v>37</v>
      </c>
    </row>
    <row r="35" ht="20.25" customHeight="1" spans="2:12">
      <c r="B35" s="6">
        <v>30</v>
      </c>
      <c r="C35" s="8">
        <v>0</v>
      </c>
      <c r="D35" s="8">
        <v>9</v>
      </c>
      <c r="E35" s="10"/>
      <c r="F35" s="10"/>
      <c r="G35" s="8">
        <v>6103</v>
      </c>
      <c r="H35" s="8">
        <v>9</v>
      </c>
      <c r="I35" s="9">
        <v>935</v>
      </c>
      <c r="J35" s="9">
        <v>12</v>
      </c>
      <c r="K35" s="14">
        <f t="shared" si="0"/>
        <v>7038</v>
      </c>
      <c r="L35" s="14">
        <f t="shared" si="1"/>
        <v>30</v>
      </c>
    </row>
    <row r="36" ht="20.25" customHeight="1" spans="2:12">
      <c r="B36" s="6">
        <v>31</v>
      </c>
      <c r="C36" s="9">
        <v>0</v>
      </c>
      <c r="D36" s="9">
        <v>16</v>
      </c>
      <c r="E36" s="10"/>
      <c r="F36" s="10"/>
      <c r="G36" s="8">
        <v>0</v>
      </c>
      <c r="H36" s="8">
        <v>15</v>
      </c>
      <c r="I36" s="9">
        <v>0</v>
      </c>
      <c r="J36" s="9">
        <v>6</v>
      </c>
      <c r="K36" s="14">
        <f t="shared" si="0"/>
        <v>0</v>
      </c>
      <c r="L36" s="14">
        <f t="shared" si="1"/>
        <v>37</v>
      </c>
    </row>
    <row r="37" ht="20.25" customHeight="1" spans="2:12">
      <c r="B37" s="7" t="s">
        <v>17</v>
      </c>
      <c r="C37" s="11">
        <f t="shared" ref="C37:L37" si="2">SUM(C6:C36)</f>
        <v>86458</v>
      </c>
      <c r="D37" s="11">
        <f t="shared" si="2"/>
        <v>100</v>
      </c>
      <c r="E37" s="11">
        <f t="shared" si="2"/>
        <v>105414</v>
      </c>
      <c r="F37" s="11">
        <f t="shared" si="2"/>
        <v>81</v>
      </c>
      <c r="G37" s="11">
        <f t="shared" si="2"/>
        <v>90230</v>
      </c>
      <c r="H37" s="11">
        <f t="shared" si="2"/>
        <v>76</v>
      </c>
      <c r="I37" s="11">
        <f t="shared" si="2"/>
        <v>84414</v>
      </c>
      <c r="J37" s="11">
        <f t="shared" si="2"/>
        <v>67</v>
      </c>
      <c r="K37" s="11">
        <f t="shared" si="2"/>
        <v>366516</v>
      </c>
      <c r="L37" s="11">
        <f t="shared" si="2"/>
        <v>324</v>
      </c>
    </row>
    <row r="38" ht="20.25" customHeight="1" spans="2:12">
      <c r="B38" t="s">
        <v>18</v>
      </c>
      <c r="C38" s="12">
        <f>C37/24</f>
        <v>3602.41666666667</v>
      </c>
      <c r="D38" s="12">
        <f>D37/24</f>
        <v>4.16666666666667</v>
      </c>
      <c r="E38" s="12">
        <f t="shared" ref="E38:J38" si="3">E37/23</f>
        <v>4583.21739130435</v>
      </c>
      <c r="F38" s="12">
        <f t="shared" si="3"/>
        <v>3.52173913043478</v>
      </c>
      <c r="G38" s="12">
        <f t="shared" si="3"/>
        <v>3923.04347826087</v>
      </c>
      <c r="H38" s="12">
        <f t="shared" si="3"/>
        <v>3.30434782608696</v>
      </c>
      <c r="I38" s="12">
        <f t="shared" si="3"/>
        <v>3670.17391304348</v>
      </c>
      <c r="J38" s="12">
        <f t="shared" si="3"/>
        <v>2.91304347826087</v>
      </c>
      <c r="K38" s="12">
        <f>K37/31</f>
        <v>11823.0967741935</v>
      </c>
      <c r="L38" s="12">
        <f>L37/31</f>
        <v>10.4516129032258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7" width="6.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21"/>
      <c r="D6" s="21"/>
      <c r="E6" s="21"/>
      <c r="F6" s="20">
        <v>6112</v>
      </c>
      <c r="G6" s="20">
        <v>0</v>
      </c>
      <c r="H6" s="20">
        <v>67</v>
      </c>
      <c r="I6" s="19">
        <v>4635</v>
      </c>
      <c r="J6" s="19">
        <v>49</v>
      </c>
      <c r="K6" s="19">
        <v>53</v>
      </c>
      <c r="L6" s="20">
        <v>0</v>
      </c>
      <c r="M6" s="20">
        <v>21</v>
      </c>
      <c r="N6" s="20">
        <v>106</v>
      </c>
      <c r="O6" s="14">
        <f t="shared" ref="O6:O37" si="0">C6+F6+I6+L6</f>
        <v>10747</v>
      </c>
      <c r="P6" s="14">
        <f t="shared" ref="P6:P37" si="1">D6+G6+J6+M6</f>
        <v>70</v>
      </c>
      <c r="Q6" s="14">
        <f t="shared" ref="Q6:Q37" si="2">E6+H6+K6+N6</f>
        <v>226</v>
      </c>
      <c r="R6">
        <v>28</v>
      </c>
      <c r="S6" s="34">
        <f t="shared" ref="S6:S37" si="3">P6-R6</f>
        <v>42</v>
      </c>
      <c r="T6" s="31"/>
      <c r="U6" s="16" t="e">
        <f>P6/T6</f>
        <v>#DIV/0!</v>
      </c>
    </row>
    <row r="7" ht="15" customHeight="1" spans="2:20">
      <c r="B7" s="6">
        <v>2</v>
      </c>
      <c r="C7" s="19">
        <v>0</v>
      </c>
      <c r="D7" s="19">
        <v>55</v>
      </c>
      <c r="E7" s="19">
        <v>41</v>
      </c>
      <c r="F7" s="20">
        <v>0</v>
      </c>
      <c r="G7" s="20">
        <v>94</v>
      </c>
      <c r="H7" s="20">
        <v>38</v>
      </c>
      <c r="I7" s="19">
        <v>0</v>
      </c>
      <c r="J7" s="19">
        <v>49</v>
      </c>
      <c r="K7" s="19">
        <v>80</v>
      </c>
      <c r="L7" s="21"/>
      <c r="M7" s="21"/>
      <c r="N7" s="21"/>
      <c r="O7" s="14">
        <f t="shared" si="0"/>
        <v>0</v>
      </c>
      <c r="P7" s="14">
        <f t="shared" si="1"/>
        <v>198</v>
      </c>
      <c r="Q7" s="14">
        <f t="shared" si="2"/>
        <v>159</v>
      </c>
      <c r="R7">
        <v>110</v>
      </c>
      <c r="S7" s="34">
        <f t="shared" si="3"/>
        <v>88</v>
      </c>
      <c r="T7" s="31"/>
    </row>
    <row r="8" ht="15" customHeight="1" spans="2:21">
      <c r="B8" s="6">
        <v>3</v>
      </c>
      <c r="C8" s="19">
        <v>3294</v>
      </c>
      <c r="D8" s="19">
        <v>27</v>
      </c>
      <c r="E8" s="19">
        <v>65</v>
      </c>
      <c r="F8" s="20">
        <v>3104</v>
      </c>
      <c r="G8" s="20">
        <v>45</v>
      </c>
      <c r="H8" s="20">
        <v>47</v>
      </c>
      <c r="I8" s="19">
        <v>4276</v>
      </c>
      <c r="J8" s="19">
        <v>50</v>
      </c>
      <c r="K8" s="19">
        <v>71</v>
      </c>
      <c r="L8" s="21"/>
      <c r="M8" s="21"/>
      <c r="N8" s="21"/>
      <c r="O8" s="14">
        <f t="shared" si="0"/>
        <v>10674</v>
      </c>
      <c r="P8" s="14">
        <f t="shared" si="1"/>
        <v>122</v>
      </c>
      <c r="Q8" s="14">
        <f t="shared" si="2"/>
        <v>183</v>
      </c>
      <c r="R8">
        <v>122</v>
      </c>
      <c r="S8" s="34">
        <f t="shared" si="3"/>
        <v>0</v>
      </c>
      <c r="T8" s="31"/>
      <c r="U8" s="16" t="e">
        <f t="shared" ref="U8:U31" si="4">P8/T8</f>
        <v>#DIV/0!</v>
      </c>
    </row>
    <row r="9" ht="15" customHeight="1" spans="2:21">
      <c r="B9" s="6">
        <v>4</v>
      </c>
      <c r="C9" s="19">
        <v>4510</v>
      </c>
      <c r="D9" s="19">
        <v>37</v>
      </c>
      <c r="E9" s="19">
        <v>24</v>
      </c>
      <c r="F9" s="19">
        <v>3706</v>
      </c>
      <c r="G9" s="19">
        <v>59</v>
      </c>
      <c r="H9" s="19">
        <v>83</v>
      </c>
      <c r="I9" s="21"/>
      <c r="J9" s="21"/>
      <c r="K9" s="21"/>
      <c r="L9" s="20">
        <v>5402</v>
      </c>
      <c r="M9" s="20">
        <v>17</v>
      </c>
      <c r="N9" s="20">
        <v>23</v>
      </c>
      <c r="O9" s="14">
        <f t="shared" si="0"/>
        <v>13618</v>
      </c>
      <c r="P9" s="14">
        <f t="shared" si="1"/>
        <v>113</v>
      </c>
      <c r="Q9" s="14">
        <f t="shared" si="2"/>
        <v>130</v>
      </c>
      <c r="R9">
        <v>99</v>
      </c>
      <c r="S9" s="34">
        <f t="shared" si="3"/>
        <v>14</v>
      </c>
      <c r="T9" s="31"/>
      <c r="U9" s="16" t="e">
        <f t="shared" si="4"/>
        <v>#DIV/0!</v>
      </c>
    </row>
    <row r="10" ht="15" customHeight="1" spans="2:21">
      <c r="B10" s="6">
        <v>5</v>
      </c>
      <c r="C10" s="20">
        <v>6400</v>
      </c>
      <c r="D10" s="20">
        <v>78</v>
      </c>
      <c r="E10" s="20">
        <v>33</v>
      </c>
      <c r="F10" s="20">
        <v>6301</v>
      </c>
      <c r="G10" s="20">
        <v>88</v>
      </c>
      <c r="H10" s="20">
        <v>78</v>
      </c>
      <c r="I10" s="21"/>
      <c r="J10" s="21"/>
      <c r="K10" s="21"/>
      <c r="L10" s="20">
        <v>5701</v>
      </c>
      <c r="M10" s="20">
        <v>75</v>
      </c>
      <c r="N10" s="20">
        <v>22</v>
      </c>
      <c r="O10" s="14">
        <f t="shared" si="0"/>
        <v>18402</v>
      </c>
      <c r="P10" s="14">
        <f t="shared" si="1"/>
        <v>241</v>
      </c>
      <c r="Q10" s="14">
        <f t="shared" si="2"/>
        <v>133</v>
      </c>
      <c r="R10">
        <v>116</v>
      </c>
      <c r="S10" s="34">
        <f t="shared" si="3"/>
        <v>125</v>
      </c>
      <c r="T10" s="31"/>
      <c r="U10" s="16" t="e">
        <f t="shared" si="4"/>
        <v>#DIV/0!</v>
      </c>
    </row>
    <row r="11" ht="15" customHeight="1" spans="2:21">
      <c r="B11" s="6">
        <v>6</v>
      </c>
      <c r="C11" s="20">
        <v>2807</v>
      </c>
      <c r="D11" s="20">
        <v>89</v>
      </c>
      <c r="E11" s="20">
        <v>98</v>
      </c>
      <c r="F11" s="21"/>
      <c r="G11" s="21"/>
      <c r="H11" s="21"/>
      <c r="I11" s="20">
        <v>6179</v>
      </c>
      <c r="J11" s="20">
        <v>95</v>
      </c>
      <c r="K11" s="20">
        <v>34</v>
      </c>
      <c r="L11" s="20">
        <v>4210</v>
      </c>
      <c r="M11" s="20">
        <v>52</v>
      </c>
      <c r="N11" s="20">
        <v>36</v>
      </c>
      <c r="O11" s="14">
        <f t="shared" si="0"/>
        <v>13196</v>
      </c>
      <c r="P11" s="14">
        <f t="shared" si="1"/>
        <v>236</v>
      </c>
      <c r="Q11" s="14">
        <f t="shared" si="2"/>
        <v>168</v>
      </c>
      <c r="R11">
        <v>152</v>
      </c>
      <c r="S11" s="34">
        <f t="shared" si="3"/>
        <v>84</v>
      </c>
      <c r="T11" s="31"/>
      <c r="U11" s="16" t="e">
        <f t="shared" si="4"/>
        <v>#DIV/0!</v>
      </c>
    </row>
    <row r="12" ht="15" customHeight="1" spans="2:21">
      <c r="B12" s="6">
        <v>7</v>
      </c>
      <c r="C12" s="20">
        <v>5400</v>
      </c>
      <c r="D12" s="20">
        <v>72</v>
      </c>
      <c r="E12" s="20">
        <v>83</v>
      </c>
      <c r="F12" s="21"/>
      <c r="G12" s="21"/>
      <c r="H12" s="21"/>
      <c r="I12" s="19">
        <v>6003</v>
      </c>
      <c r="J12" s="19">
        <v>114</v>
      </c>
      <c r="K12" s="19">
        <v>90</v>
      </c>
      <c r="L12" s="20">
        <v>4700</v>
      </c>
      <c r="M12" s="20">
        <v>69</v>
      </c>
      <c r="N12" s="20">
        <v>43</v>
      </c>
      <c r="O12" s="14">
        <f t="shared" si="0"/>
        <v>16103</v>
      </c>
      <c r="P12" s="14">
        <f t="shared" si="1"/>
        <v>255</v>
      </c>
      <c r="Q12" s="14">
        <f t="shared" si="2"/>
        <v>216</v>
      </c>
      <c r="R12">
        <v>141</v>
      </c>
      <c r="S12" s="34">
        <f t="shared" si="3"/>
        <v>114</v>
      </c>
      <c r="T12" s="31"/>
      <c r="U12" s="16" t="e">
        <f t="shared" si="4"/>
        <v>#DIV/0!</v>
      </c>
    </row>
    <row r="13" ht="15" customHeight="1" spans="2:21">
      <c r="B13" s="6">
        <v>8</v>
      </c>
      <c r="C13" s="21"/>
      <c r="D13" s="21"/>
      <c r="E13" s="21"/>
      <c r="F13" s="20">
        <v>6400</v>
      </c>
      <c r="G13" s="20">
        <v>113</v>
      </c>
      <c r="H13" s="20">
        <v>70</v>
      </c>
      <c r="I13" s="19">
        <v>2361</v>
      </c>
      <c r="J13" s="19">
        <v>72</v>
      </c>
      <c r="K13" s="19">
        <v>12</v>
      </c>
      <c r="L13" s="20">
        <v>3000</v>
      </c>
      <c r="M13" s="20">
        <v>120</v>
      </c>
      <c r="N13" s="20">
        <v>94</v>
      </c>
      <c r="O13" s="14">
        <f t="shared" si="0"/>
        <v>11761</v>
      </c>
      <c r="P13" s="14">
        <f t="shared" si="1"/>
        <v>305</v>
      </c>
      <c r="Q13" s="14">
        <f t="shared" si="2"/>
        <v>176</v>
      </c>
      <c r="R13">
        <v>155</v>
      </c>
      <c r="S13" s="34">
        <f t="shared" si="3"/>
        <v>150</v>
      </c>
      <c r="T13" s="31"/>
      <c r="U13" s="16" t="e">
        <f t="shared" si="4"/>
        <v>#DIV/0!</v>
      </c>
    </row>
    <row r="14" ht="15" customHeight="1" spans="2:21">
      <c r="B14" s="6">
        <v>9</v>
      </c>
      <c r="C14" s="21"/>
      <c r="D14" s="21"/>
      <c r="E14" s="21"/>
      <c r="F14" s="20">
        <v>6413</v>
      </c>
      <c r="G14" s="20">
        <v>101</v>
      </c>
      <c r="H14" s="20">
        <v>67</v>
      </c>
      <c r="I14" s="19">
        <v>0</v>
      </c>
      <c r="J14" s="19">
        <v>83</v>
      </c>
      <c r="K14" s="19">
        <v>28</v>
      </c>
      <c r="L14" s="20">
        <v>3600</v>
      </c>
      <c r="M14" s="20">
        <v>65</v>
      </c>
      <c r="N14" s="20">
        <v>117</v>
      </c>
      <c r="O14" s="14">
        <f t="shared" si="0"/>
        <v>10013</v>
      </c>
      <c r="P14" s="14">
        <f t="shared" si="1"/>
        <v>249</v>
      </c>
      <c r="Q14" s="14">
        <f t="shared" si="2"/>
        <v>212</v>
      </c>
      <c r="R14">
        <v>120</v>
      </c>
      <c r="S14" s="34">
        <f t="shared" si="3"/>
        <v>129</v>
      </c>
      <c r="T14" s="31"/>
      <c r="U14" s="16" t="e">
        <f t="shared" si="4"/>
        <v>#DIV/0!</v>
      </c>
    </row>
    <row r="15" ht="15" customHeight="1" spans="2:21">
      <c r="B15" s="6">
        <v>10</v>
      </c>
      <c r="C15" s="19">
        <v>3948</v>
      </c>
      <c r="D15" s="19">
        <v>62</v>
      </c>
      <c r="E15" s="19">
        <v>66</v>
      </c>
      <c r="F15" s="20">
        <v>0</v>
      </c>
      <c r="G15" s="20">
        <v>109</v>
      </c>
      <c r="H15" s="20">
        <v>38</v>
      </c>
      <c r="I15" s="19">
        <v>0</v>
      </c>
      <c r="J15" s="19">
        <v>102</v>
      </c>
      <c r="K15" s="19">
        <v>93</v>
      </c>
      <c r="L15" s="21"/>
      <c r="M15" s="21"/>
      <c r="N15" s="21"/>
      <c r="O15" s="14">
        <f t="shared" si="0"/>
        <v>3948</v>
      </c>
      <c r="P15" s="14">
        <f t="shared" si="1"/>
        <v>273</v>
      </c>
      <c r="Q15" s="14">
        <f t="shared" si="2"/>
        <v>197</v>
      </c>
      <c r="R15">
        <v>131</v>
      </c>
      <c r="S15" s="34">
        <f t="shared" si="3"/>
        <v>142</v>
      </c>
      <c r="T15" s="31"/>
      <c r="U15" s="16" t="e">
        <f t="shared" si="4"/>
        <v>#DIV/0!</v>
      </c>
    </row>
    <row r="16" ht="15" customHeight="1" spans="2:21">
      <c r="B16" s="6">
        <v>11</v>
      </c>
      <c r="C16" s="19">
        <v>0</v>
      </c>
      <c r="D16" s="19">
        <v>82</v>
      </c>
      <c r="E16" s="19">
        <v>69</v>
      </c>
      <c r="F16" s="20">
        <v>0</v>
      </c>
      <c r="G16" s="20">
        <v>90</v>
      </c>
      <c r="H16" s="20">
        <v>49</v>
      </c>
      <c r="I16" s="19">
        <v>0</v>
      </c>
      <c r="J16" s="19">
        <v>81</v>
      </c>
      <c r="K16" s="19">
        <v>118</v>
      </c>
      <c r="L16" s="21"/>
      <c r="M16" s="21"/>
      <c r="N16" s="21"/>
      <c r="O16" s="14">
        <f t="shared" si="0"/>
        <v>0</v>
      </c>
      <c r="P16" s="14">
        <f t="shared" si="1"/>
        <v>253</v>
      </c>
      <c r="Q16" s="14">
        <f t="shared" si="2"/>
        <v>236</v>
      </c>
      <c r="R16">
        <v>126</v>
      </c>
      <c r="S16" s="34">
        <f t="shared" si="3"/>
        <v>127</v>
      </c>
      <c r="T16" s="31"/>
      <c r="U16" s="16" t="e">
        <f t="shared" si="4"/>
        <v>#DIV/0!</v>
      </c>
    </row>
    <row r="17" ht="15" customHeight="1" spans="2:21">
      <c r="B17" s="6">
        <v>12</v>
      </c>
      <c r="C17" s="19">
        <v>0</v>
      </c>
      <c r="D17" s="19">
        <v>93</v>
      </c>
      <c r="E17" s="19">
        <v>41</v>
      </c>
      <c r="F17" s="19">
        <v>4236</v>
      </c>
      <c r="G17" s="19">
        <v>101</v>
      </c>
      <c r="H17" s="19">
        <v>91</v>
      </c>
      <c r="I17" s="21"/>
      <c r="J17" s="21"/>
      <c r="K17" s="21"/>
      <c r="L17" s="20">
        <v>0</v>
      </c>
      <c r="M17" s="20">
        <v>79</v>
      </c>
      <c r="N17" s="20">
        <v>22</v>
      </c>
      <c r="O17" s="14">
        <f t="shared" si="0"/>
        <v>4236</v>
      </c>
      <c r="P17" s="14">
        <f t="shared" si="1"/>
        <v>273</v>
      </c>
      <c r="Q17" s="14">
        <f t="shared" si="2"/>
        <v>154</v>
      </c>
      <c r="R17">
        <v>151</v>
      </c>
      <c r="S17" s="34">
        <f t="shared" si="3"/>
        <v>122</v>
      </c>
      <c r="T17" s="31"/>
      <c r="U17" s="16" t="e">
        <f t="shared" si="4"/>
        <v>#DIV/0!</v>
      </c>
    </row>
    <row r="18" ht="15" customHeight="1" spans="2:21">
      <c r="B18" s="6">
        <v>13</v>
      </c>
      <c r="C18" s="20">
        <v>0</v>
      </c>
      <c r="D18" s="20">
        <v>69</v>
      </c>
      <c r="E18" s="20">
        <v>48</v>
      </c>
      <c r="F18" s="20">
        <v>6011</v>
      </c>
      <c r="G18" s="20">
        <v>65</v>
      </c>
      <c r="H18" s="20">
        <v>104</v>
      </c>
      <c r="I18" s="21"/>
      <c r="J18" s="21"/>
      <c r="K18" s="21"/>
      <c r="L18" s="20">
        <v>3834</v>
      </c>
      <c r="M18" s="20">
        <v>89</v>
      </c>
      <c r="N18" s="20">
        <v>94</v>
      </c>
      <c r="O18" s="14">
        <f t="shared" si="0"/>
        <v>9845</v>
      </c>
      <c r="P18" s="14">
        <f t="shared" si="1"/>
        <v>223</v>
      </c>
      <c r="Q18" s="14">
        <f t="shared" si="2"/>
        <v>246</v>
      </c>
      <c r="R18">
        <v>120</v>
      </c>
      <c r="S18" s="34">
        <f t="shared" si="3"/>
        <v>103</v>
      </c>
      <c r="T18" s="31"/>
      <c r="U18" s="16" t="e">
        <f t="shared" si="4"/>
        <v>#DIV/0!</v>
      </c>
    </row>
    <row r="19" ht="15" customHeight="1" spans="2:21">
      <c r="B19" s="6">
        <v>14</v>
      </c>
      <c r="C19" s="20">
        <v>2807</v>
      </c>
      <c r="D19" s="20">
        <v>63</v>
      </c>
      <c r="E19" s="20">
        <v>107</v>
      </c>
      <c r="F19" s="21"/>
      <c r="G19" s="21"/>
      <c r="H19" s="21"/>
      <c r="I19" s="20">
        <v>6203</v>
      </c>
      <c r="J19" s="20">
        <v>85</v>
      </c>
      <c r="K19" s="20">
        <v>90</v>
      </c>
      <c r="L19" s="20">
        <v>6200</v>
      </c>
      <c r="M19" s="20">
        <v>49</v>
      </c>
      <c r="N19" s="20">
        <v>69</v>
      </c>
      <c r="O19" s="14">
        <f t="shared" si="0"/>
        <v>15210</v>
      </c>
      <c r="P19" s="14">
        <f t="shared" si="1"/>
        <v>197</v>
      </c>
      <c r="Q19" s="14">
        <f t="shared" si="2"/>
        <v>266</v>
      </c>
      <c r="R19">
        <v>109</v>
      </c>
      <c r="S19" s="34">
        <f t="shared" si="3"/>
        <v>88</v>
      </c>
      <c r="T19" s="31"/>
      <c r="U19" s="16" t="e">
        <f t="shared" si="4"/>
        <v>#DIV/0!</v>
      </c>
    </row>
    <row r="20" ht="15" customHeight="1" spans="2:21">
      <c r="B20" s="6">
        <v>15</v>
      </c>
      <c r="C20" s="20">
        <v>4646</v>
      </c>
      <c r="D20" s="20">
        <v>64</v>
      </c>
      <c r="E20" s="20">
        <v>84</v>
      </c>
      <c r="F20" s="21"/>
      <c r="G20" s="21"/>
      <c r="H20" s="21"/>
      <c r="I20" s="19">
        <v>6260</v>
      </c>
      <c r="J20" s="19">
        <v>106</v>
      </c>
      <c r="K20" s="19">
        <v>66</v>
      </c>
      <c r="L20" s="20">
        <v>4008</v>
      </c>
      <c r="M20" s="20">
        <v>63</v>
      </c>
      <c r="N20" s="20">
        <v>44</v>
      </c>
      <c r="O20" s="14">
        <f t="shared" si="0"/>
        <v>14914</v>
      </c>
      <c r="P20" s="14">
        <f t="shared" si="1"/>
        <v>233</v>
      </c>
      <c r="Q20" s="14">
        <f t="shared" si="2"/>
        <v>194</v>
      </c>
      <c r="R20">
        <v>109</v>
      </c>
      <c r="S20" s="34">
        <f t="shared" si="3"/>
        <v>124</v>
      </c>
      <c r="T20" s="31"/>
      <c r="U20" s="16" t="e">
        <f t="shared" si="4"/>
        <v>#DIV/0!</v>
      </c>
    </row>
    <row r="21" ht="15" customHeight="1" spans="2:21">
      <c r="B21" s="6">
        <v>16</v>
      </c>
      <c r="C21" s="21"/>
      <c r="D21" s="21"/>
      <c r="E21" s="21"/>
      <c r="F21" s="20">
        <v>6303</v>
      </c>
      <c r="G21" s="20">
        <v>55</v>
      </c>
      <c r="H21" s="20"/>
      <c r="I21" s="19">
        <v>5727</v>
      </c>
      <c r="J21" s="19">
        <v>85</v>
      </c>
      <c r="K21" s="19"/>
      <c r="L21" s="20">
        <v>5490</v>
      </c>
      <c r="M21" s="20">
        <v>78</v>
      </c>
      <c r="N21" s="20"/>
      <c r="O21" s="14">
        <f t="shared" si="0"/>
        <v>17520</v>
      </c>
      <c r="P21" s="14">
        <f t="shared" si="1"/>
        <v>218</v>
      </c>
      <c r="Q21" s="14">
        <f t="shared" si="2"/>
        <v>0</v>
      </c>
      <c r="R21">
        <v>130</v>
      </c>
      <c r="S21" s="34">
        <f t="shared" si="3"/>
        <v>88</v>
      </c>
      <c r="T21" s="31"/>
      <c r="U21" s="16" t="e">
        <f t="shared" si="4"/>
        <v>#DIV/0!</v>
      </c>
    </row>
    <row r="22" ht="15" customHeight="1" spans="2:21">
      <c r="B22" s="6">
        <v>17</v>
      </c>
      <c r="C22" s="21"/>
      <c r="D22" s="21"/>
      <c r="E22" s="21"/>
      <c r="F22" s="20">
        <v>5725</v>
      </c>
      <c r="G22" s="20">
        <v>39</v>
      </c>
      <c r="H22" s="20">
        <v>69</v>
      </c>
      <c r="I22" s="19">
        <v>5902</v>
      </c>
      <c r="J22" s="19">
        <v>92</v>
      </c>
      <c r="K22" s="19">
        <v>44</v>
      </c>
      <c r="L22" s="20">
        <v>5942</v>
      </c>
      <c r="M22" s="20">
        <v>52</v>
      </c>
      <c r="N22" s="20">
        <v>84</v>
      </c>
      <c r="O22" s="14">
        <f t="shared" si="0"/>
        <v>17569</v>
      </c>
      <c r="P22" s="14">
        <f t="shared" si="1"/>
        <v>183</v>
      </c>
      <c r="Q22" s="14">
        <f t="shared" si="2"/>
        <v>197</v>
      </c>
      <c r="R22">
        <v>94</v>
      </c>
      <c r="S22" s="34">
        <f t="shared" si="3"/>
        <v>89</v>
      </c>
      <c r="T22" s="31"/>
      <c r="U22" s="16" t="e">
        <f t="shared" si="4"/>
        <v>#DIV/0!</v>
      </c>
    </row>
    <row r="23" ht="15" customHeight="1" spans="2:21">
      <c r="B23" s="6">
        <v>18</v>
      </c>
      <c r="C23" s="19">
        <v>5504</v>
      </c>
      <c r="D23" s="19">
        <v>35</v>
      </c>
      <c r="E23" s="19">
        <v>24</v>
      </c>
      <c r="F23" s="20">
        <v>4605</v>
      </c>
      <c r="G23" s="20">
        <v>63</v>
      </c>
      <c r="H23" s="20">
        <v>34</v>
      </c>
      <c r="I23" s="19">
        <v>5403</v>
      </c>
      <c r="J23" s="19">
        <v>104</v>
      </c>
      <c r="K23" s="19">
        <v>74</v>
      </c>
      <c r="L23" s="21"/>
      <c r="M23" s="21"/>
      <c r="N23" s="21"/>
      <c r="O23" s="14">
        <f t="shared" si="0"/>
        <v>15512</v>
      </c>
      <c r="P23" s="14">
        <f t="shared" si="1"/>
        <v>202</v>
      </c>
      <c r="Q23" s="14">
        <f t="shared" si="2"/>
        <v>132</v>
      </c>
      <c r="R23">
        <v>86</v>
      </c>
      <c r="S23" s="34">
        <f t="shared" si="3"/>
        <v>116</v>
      </c>
      <c r="T23" s="31"/>
      <c r="U23" s="16" t="e">
        <f t="shared" si="4"/>
        <v>#DIV/0!</v>
      </c>
    </row>
    <row r="24" ht="15" customHeight="1" spans="2:21">
      <c r="B24" s="6">
        <v>19</v>
      </c>
      <c r="C24" s="19">
        <v>6239</v>
      </c>
      <c r="D24" s="19">
        <v>69</v>
      </c>
      <c r="E24" s="19">
        <v>55</v>
      </c>
      <c r="F24" s="20">
        <v>2705</v>
      </c>
      <c r="G24" s="20">
        <v>95</v>
      </c>
      <c r="H24" s="20">
        <v>19</v>
      </c>
      <c r="I24" s="19">
        <v>0</v>
      </c>
      <c r="J24" s="19">
        <v>101</v>
      </c>
      <c r="K24" s="19">
        <v>114</v>
      </c>
      <c r="L24" s="21"/>
      <c r="M24" s="21"/>
      <c r="N24" s="21"/>
      <c r="O24" s="14">
        <f t="shared" si="0"/>
        <v>8944</v>
      </c>
      <c r="P24" s="14">
        <f t="shared" si="1"/>
        <v>265</v>
      </c>
      <c r="Q24" s="14">
        <f t="shared" si="2"/>
        <v>188</v>
      </c>
      <c r="R24">
        <v>146</v>
      </c>
      <c r="S24" s="34">
        <f t="shared" si="3"/>
        <v>119</v>
      </c>
      <c r="T24" s="31"/>
      <c r="U24" s="16" t="e">
        <f t="shared" si="4"/>
        <v>#DIV/0!</v>
      </c>
    </row>
    <row r="25" ht="15" customHeight="1" spans="2:21">
      <c r="B25" s="6">
        <v>20</v>
      </c>
      <c r="C25" s="19">
        <v>0</v>
      </c>
      <c r="D25" s="19">
        <v>119</v>
      </c>
      <c r="E25" s="19">
        <v>23</v>
      </c>
      <c r="F25" s="19">
        <v>0</v>
      </c>
      <c r="G25" s="19">
        <v>115</v>
      </c>
      <c r="H25" s="19">
        <v>103</v>
      </c>
      <c r="I25" s="21"/>
      <c r="J25" s="21"/>
      <c r="K25" s="21"/>
      <c r="L25" s="20">
        <v>0</v>
      </c>
      <c r="M25" s="20">
        <v>100</v>
      </c>
      <c r="N25" s="20">
        <v>44</v>
      </c>
      <c r="O25" s="14">
        <f t="shared" si="0"/>
        <v>0</v>
      </c>
      <c r="P25" s="14">
        <f t="shared" si="1"/>
        <v>334</v>
      </c>
      <c r="Q25" s="14">
        <f t="shared" si="2"/>
        <v>170</v>
      </c>
      <c r="R25">
        <v>176</v>
      </c>
      <c r="S25" s="34">
        <f t="shared" si="3"/>
        <v>158</v>
      </c>
      <c r="T25" s="31"/>
      <c r="U25" s="16" t="e">
        <f t="shared" si="4"/>
        <v>#DIV/0!</v>
      </c>
    </row>
    <row r="26" ht="15" customHeight="1" spans="2:21">
      <c r="B26" s="6">
        <v>21</v>
      </c>
      <c r="C26" s="20">
        <v>5010</v>
      </c>
      <c r="D26" s="20">
        <v>129</v>
      </c>
      <c r="E26" s="20">
        <v>44</v>
      </c>
      <c r="F26" s="20">
        <v>4004</v>
      </c>
      <c r="G26" s="20">
        <v>112</v>
      </c>
      <c r="H26" s="20">
        <v>94</v>
      </c>
      <c r="I26" s="21"/>
      <c r="J26" s="21"/>
      <c r="K26" s="21"/>
      <c r="L26" s="20">
        <v>5302</v>
      </c>
      <c r="M26" s="20">
        <v>115</v>
      </c>
      <c r="N26" s="20">
        <v>54</v>
      </c>
      <c r="O26" s="14">
        <f t="shared" si="0"/>
        <v>14316</v>
      </c>
      <c r="P26" s="14">
        <f t="shared" si="1"/>
        <v>356</v>
      </c>
      <c r="Q26" s="14">
        <f t="shared" si="2"/>
        <v>192</v>
      </c>
      <c r="R26">
        <v>189</v>
      </c>
      <c r="S26" s="34">
        <f t="shared" si="3"/>
        <v>167</v>
      </c>
      <c r="T26" s="31"/>
      <c r="U26" s="16" t="e">
        <f t="shared" si="4"/>
        <v>#DIV/0!</v>
      </c>
    </row>
    <row r="27" ht="15" customHeight="1" spans="2:21">
      <c r="B27" s="6">
        <v>22</v>
      </c>
      <c r="C27" s="20">
        <v>5001</v>
      </c>
      <c r="D27" s="20">
        <v>94</v>
      </c>
      <c r="E27" s="20">
        <v>95</v>
      </c>
      <c r="F27" s="21"/>
      <c r="G27" s="21"/>
      <c r="H27" s="21"/>
      <c r="I27" s="20">
        <v>6289</v>
      </c>
      <c r="J27" s="20">
        <v>122</v>
      </c>
      <c r="K27" s="20">
        <v>71</v>
      </c>
      <c r="L27" s="20">
        <v>4711</v>
      </c>
      <c r="M27" s="20">
        <v>99</v>
      </c>
      <c r="N27" s="20">
        <v>46</v>
      </c>
      <c r="O27" s="14">
        <f t="shared" si="0"/>
        <v>16001</v>
      </c>
      <c r="P27" s="14">
        <f t="shared" si="1"/>
        <v>315</v>
      </c>
      <c r="Q27" s="14">
        <f t="shared" si="2"/>
        <v>212</v>
      </c>
      <c r="R27">
        <v>171</v>
      </c>
      <c r="S27" s="34">
        <f t="shared" si="3"/>
        <v>144</v>
      </c>
      <c r="T27" s="31"/>
      <c r="U27" s="16" t="e">
        <f t="shared" si="4"/>
        <v>#DIV/0!</v>
      </c>
    </row>
    <row r="28" ht="15" customHeight="1" spans="2:21">
      <c r="B28" s="6">
        <v>23</v>
      </c>
      <c r="C28" s="20">
        <v>5001</v>
      </c>
      <c r="D28" s="20">
        <v>93</v>
      </c>
      <c r="E28" s="20">
        <v>110</v>
      </c>
      <c r="F28" s="21"/>
      <c r="G28" s="21"/>
      <c r="H28" s="21"/>
      <c r="I28" s="19">
        <v>6000</v>
      </c>
      <c r="J28" s="19">
        <v>121</v>
      </c>
      <c r="K28" s="19">
        <v>42</v>
      </c>
      <c r="L28" s="20">
        <v>5230</v>
      </c>
      <c r="M28" s="20">
        <v>125</v>
      </c>
      <c r="N28" s="20">
        <v>39</v>
      </c>
      <c r="O28" s="14">
        <f t="shared" si="0"/>
        <v>16231</v>
      </c>
      <c r="P28" s="14">
        <f t="shared" si="1"/>
        <v>339</v>
      </c>
      <c r="Q28" s="14">
        <f t="shared" si="2"/>
        <v>191</v>
      </c>
      <c r="R28">
        <v>138</v>
      </c>
      <c r="S28" s="34">
        <f t="shared" si="3"/>
        <v>201</v>
      </c>
      <c r="T28" s="31"/>
      <c r="U28" s="16" t="e">
        <f t="shared" si="4"/>
        <v>#DIV/0!</v>
      </c>
    </row>
    <row r="29" ht="15" customHeight="1" spans="2:21">
      <c r="B29" s="6">
        <v>24</v>
      </c>
      <c r="C29" s="21"/>
      <c r="D29" s="21"/>
      <c r="E29" s="21"/>
      <c r="F29" s="20">
        <v>5703</v>
      </c>
      <c r="G29" s="20">
        <v>81</v>
      </c>
      <c r="H29" s="20">
        <v>80</v>
      </c>
      <c r="I29" s="19">
        <v>504</v>
      </c>
      <c r="J29" s="19">
        <v>85</v>
      </c>
      <c r="K29" s="19">
        <v>37</v>
      </c>
      <c r="L29" s="20">
        <v>0</v>
      </c>
      <c r="M29" s="20">
        <v>85</v>
      </c>
      <c r="N29" s="20">
        <v>80</v>
      </c>
      <c r="O29" s="14">
        <f t="shared" si="0"/>
        <v>6207</v>
      </c>
      <c r="P29" s="14">
        <f t="shared" si="1"/>
        <v>251</v>
      </c>
      <c r="Q29" s="14">
        <f t="shared" si="2"/>
        <v>197</v>
      </c>
      <c r="R29">
        <v>80</v>
      </c>
      <c r="S29" s="34">
        <f t="shared" si="3"/>
        <v>171</v>
      </c>
      <c r="T29" s="31"/>
      <c r="U29" s="16" t="e">
        <f t="shared" si="4"/>
        <v>#DIV/0!</v>
      </c>
    </row>
    <row r="30" ht="15" customHeight="1" spans="2:21">
      <c r="B30" s="6">
        <v>25</v>
      </c>
      <c r="C30" s="21"/>
      <c r="D30" s="21"/>
      <c r="E30" s="21"/>
      <c r="F30" s="20">
        <v>0</v>
      </c>
      <c r="G30" s="20">
        <v>97</v>
      </c>
      <c r="H30" s="20">
        <v>23</v>
      </c>
      <c r="I30" s="19">
        <v>5021</v>
      </c>
      <c r="J30" s="19">
        <v>60</v>
      </c>
      <c r="K30" s="19">
        <v>32</v>
      </c>
      <c r="L30" s="20">
        <v>5502</v>
      </c>
      <c r="M30" s="20">
        <v>92</v>
      </c>
      <c r="N30" s="20">
        <v>81</v>
      </c>
      <c r="O30" s="14">
        <f t="shared" si="0"/>
        <v>10523</v>
      </c>
      <c r="P30" s="14">
        <f t="shared" si="1"/>
        <v>249</v>
      </c>
      <c r="Q30" s="14">
        <f t="shared" si="2"/>
        <v>136</v>
      </c>
      <c r="R30">
        <v>118</v>
      </c>
      <c r="S30" s="34">
        <f t="shared" si="3"/>
        <v>131</v>
      </c>
      <c r="T30" s="31"/>
      <c r="U30" s="16" t="e">
        <f t="shared" si="4"/>
        <v>#DIV/0!</v>
      </c>
    </row>
    <row r="31" ht="15" customHeight="1" spans="2:21">
      <c r="B31" s="6">
        <v>26</v>
      </c>
      <c r="C31" s="19">
        <v>5100</v>
      </c>
      <c r="D31" s="19">
        <v>91</v>
      </c>
      <c r="E31" s="19">
        <v>38</v>
      </c>
      <c r="F31" s="20">
        <v>5909</v>
      </c>
      <c r="G31" s="20">
        <v>40</v>
      </c>
      <c r="H31" s="20">
        <v>34</v>
      </c>
      <c r="I31" s="19">
        <v>5502</v>
      </c>
      <c r="J31" s="19">
        <v>63</v>
      </c>
      <c r="K31" s="19">
        <v>91</v>
      </c>
      <c r="L31" s="21"/>
      <c r="M31" s="21"/>
      <c r="N31" s="21"/>
      <c r="O31" s="14">
        <f t="shared" si="0"/>
        <v>16511</v>
      </c>
      <c r="P31" s="14">
        <f t="shared" si="1"/>
        <v>194</v>
      </c>
      <c r="Q31" s="14">
        <f t="shared" si="2"/>
        <v>163</v>
      </c>
      <c r="R31">
        <v>46</v>
      </c>
      <c r="S31" s="34">
        <f t="shared" si="3"/>
        <v>148</v>
      </c>
      <c r="T31" s="31"/>
      <c r="U31" s="16" t="e">
        <f t="shared" si="4"/>
        <v>#DIV/0!</v>
      </c>
    </row>
    <row r="32" ht="15" customHeight="1" spans="2:20">
      <c r="B32" s="6">
        <v>27</v>
      </c>
      <c r="C32" s="19">
        <v>6003</v>
      </c>
      <c r="D32" s="19">
        <v>52</v>
      </c>
      <c r="E32" s="19">
        <v>34</v>
      </c>
      <c r="F32" s="20">
        <v>5077</v>
      </c>
      <c r="G32" s="20">
        <v>63</v>
      </c>
      <c r="H32" s="20">
        <v>63</v>
      </c>
      <c r="I32" s="19">
        <v>4264</v>
      </c>
      <c r="J32" s="19">
        <v>2</v>
      </c>
      <c r="K32" s="19">
        <v>57</v>
      </c>
      <c r="L32" s="21"/>
      <c r="M32" s="21"/>
      <c r="N32" s="21"/>
      <c r="O32" s="14">
        <f t="shared" si="0"/>
        <v>15344</v>
      </c>
      <c r="P32" s="14">
        <f t="shared" si="1"/>
        <v>117</v>
      </c>
      <c r="Q32" s="14">
        <f t="shared" si="2"/>
        <v>154</v>
      </c>
      <c r="R32">
        <v>0</v>
      </c>
      <c r="S32" s="34">
        <f t="shared" si="3"/>
        <v>117</v>
      </c>
      <c r="T32" s="31"/>
    </row>
    <row r="33" ht="15" customHeight="1" spans="2:21">
      <c r="B33" s="6">
        <v>28</v>
      </c>
      <c r="C33" s="19">
        <v>2094</v>
      </c>
      <c r="D33" s="19">
        <v>42</v>
      </c>
      <c r="E33" s="19">
        <v>64</v>
      </c>
      <c r="F33" s="19">
        <v>0</v>
      </c>
      <c r="G33" s="19">
        <v>55</v>
      </c>
      <c r="H33" s="19">
        <v>93</v>
      </c>
      <c r="I33" s="21"/>
      <c r="J33" s="21"/>
      <c r="K33" s="21"/>
      <c r="L33" s="20">
        <v>5694</v>
      </c>
      <c r="M33" s="20">
        <v>40</v>
      </c>
      <c r="N33" s="20">
        <v>66</v>
      </c>
      <c r="O33" s="14">
        <f t="shared" si="0"/>
        <v>7788</v>
      </c>
      <c r="P33" s="14">
        <f t="shared" si="1"/>
        <v>137</v>
      </c>
      <c r="Q33" s="14">
        <f t="shared" si="2"/>
        <v>223</v>
      </c>
      <c r="R33">
        <v>34</v>
      </c>
      <c r="S33" s="34">
        <f t="shared" si="3"/>
        <v>103</v>
      </c>
      <c r="T33" s="31"/>
      <c r="U33" s="16" t="e">
        <f>P33/T33</f>
        <v>#DIV/0!</v>
      </c>
    </row>
    <row r="34" ht="15" customHeight="1" spans="2:21">
      <c r="B34" s="6">
        <v>29</v>
      </c>
      <c r="C34" s="20">
        <v>0</v>
      </c>
      <c r="D34" s="20">
        <v>87</v>
      </c>
      <c r="E34" s="20">
        <v>71</v>
      </c>
      <c r="F34" s="20">
        <v>0</v>
      </c>
      <c r="G34" s="20">
        <v>66</v>
      </c>
      <c r="H34" s="20">
        <v>97</v>
      </c>
      <c r="I34" s="21"/>
      <c r="J34" s="21"/>
      <c r="K34" s="21"/>
      <c r="L34" s="20">
        <v>0</v>
      </c>
      <c r="M34" s="20">
        <v>83</v>
      </c>
      <c r="N34" s="20">
        <v>80</v>
      </c>
      <c r="O34" s="14">
        <f t="shared" si="0"/>
        <v>0</v>
      </c>
      <c r="P34" s="14">
        <f t="shared" si="1"/>
        <v>236</v>
      </c>
      <c r="Q34" s="14">
        <f t="shared" si="2"/>
        <v>248</v>
      </c>
      <c r="R34">
        <v>92</v>
      </c>
      <c r="S34" s="34">
        <f t="shared" si="3"/>
        <v>144</v>
      </c>
      <c r="T34" s="31"/>
      <c r="U34" s="16" t="e">
        <f>P34/T34</f>
        <v>#DIV/0!</v>
      </c>
    </row>
    <row r="35" ht="15" customHeight="1" spans="2:21">
      <c r="B35" s="6">
        <v>30</v>
      </c>
      <c r="C35" s="20">
        <v>0</v>
      </c>
      <c r="D35" s="20">
        <v>43</v>
      </c>
      <c r="E35" s="20">
        <v>134</v>
      </c>
      <c r="F35" s="21"/>
      <c r="G35" s="21"/>
      <c r="H35" s="21"/>
      <c r="I35" s="20">
        <v>3464</v>
      </c>
      <c r="J35" s="20">
        <v>109</v>
      </c>
      <c r="K35" s="20">
        <v>90</v>
      </c>
      <c r="L35" s="20">
        <v>3160</v>
      </c>
      <c r="M35" s="20">
        <v>97</v>
      </c>
      <c r="N35" s="20">
        <v>53</v>
      </c>
      <c r="O35" s="14">
        <f t="shared" si="0"/>
        <v>6624</v>
      </c>
      <c r="P35" s="14">
        <f t="shared" si="1"/>
        <v>249</v>
      </c>
      <c r="Q35" s="14">
        <f t="shared" si="2"/>
        <v>277</v>
      </c>
      <c r="R35">
        <v>158</v>
      </c>
      <c r="S35" s="34">
        <f t="shared" si="3"/>
        <v>91</v>
      </c>
      <c r="T35" s="31"/>
      <c r="U35" s="16" t="e">
        <f>P35/T35</f>
        <v>#DIV/0!</v>
      </c>
    </row>
    <row r="36" ht="15" customHeight="1" spans="2:21">
      <c r="B36" s="6">
        <v>31</v>
      </c>
      <c r="C36" s="20">
        <v>6200</v>
      </c>
      <c r="D36" s="20">
        <v>93</v>
      </c>
      <c r="E36" s="20">
        <v>123</v>
      </c>
      <c r="F36" s="21"/>
      <c r="G36" s="21"/>
      <c r="H36" s="21"/>
      <c r="I36" s="19">
        <v>5534</v>
      </c>
      <c r="J36" s="19">
        <v>83</v>
      </c>
      <c r="K36" s="19">
        <v>93</v>
      </c>
      <c r="L36" s="20">
        <v>6005</v>
      </c>
      <c r="M36" s="20">
        <v>64</v>
      </c>
      <c r="N36" s="20">
        <v>67</v>
      </c>
      <c r="O36" s="14">
        <f t="shared" si="0"/>
        <v>17739</v>
      </c>
      <c r="P36" s="14">
        <f t="shared" si="1"/>
        <v>240</v>
      </c>
      <c r="Q36" s="14">
        <f t="shared" si="2"/>
        <v>283</v>
      </c>
      <c r="R36">
        <v>98</v>
      </c>
      <c r="S36" s="34">
        <f t="shared" si="3"/>
        <v>142</v>
      </c>
      <c r="T36" s="31"/>
      <c r="U36" s="16" t="e">
        <f>P36/T36</f>
        <v>#DIV/0!</v>
      </c>
    </row>
    <row r="37" ht="15" customHeight="1" spans="2:21">
      <c r="B37" s="23" t="s">
        <v>17</v>
      </c>
      <c r="C37" s="35">
        <f t="shared" ref="C37:N37" si="5">SUM(C6:C36)</f>
        <v>79964</v>
      </c>
      <c r="D37" s="35">
        <f t="shared" si="5"/>
        <v>1738</v>
      </c>
      <c r="E37" s="35">
        <f t="shared" si="5"/>
        <v>1574</v>
      </c>
      <c r="F37" s="35">
        <f t="shared" si="5"/>
        <v>82314</v>
      </c>
      <c r="G37" s="35">
        <f t="shared" si="5"/>
        <v>1746</v>
      </c>
      <c r="H37" s="35">
        <f t="shared" si="5"/>
        <v>1441</v>
      </c>
      <c r="I37" s="35">
        <f t="shared" si="5"/>
        <v>89527</v>
      </c>
      <c r="J37" s="35">
        <f t="shared" si="5"/>
        <v>1913</v>
      </c>
      <c r="K37" s="35">
        <f t="shared" si="5"/>
        <v>1480</v>
      </c>
      <c r="L37" s="35">
        <f t="shared" si="5"/>
        <v>87691</v>
      </c>
      <c r="M37" s="35">
        <f t="shared" si="5"/>
        <v>1729</v>
      </c>
      <c r="N37" s="35">
        <f t="shared" si="5"/>
        <v>1364</v>
      </c>
      <c r="O37" s="37">
        <f t="shared" si="0"/>
        <v>339496</v>
      </c>
      <c r="P37" s="14">
        <f t="shared" si="1"/>
        <v>7126</v>
      </c>
      <c r="Q37" s="14">
        <f t="shared" si="2"/>
        <v>5859</v>
      </c>
      <c r="R37">
        <f>SUM(R6:R36)</f>
        <v>3545</v>
      </c>
      <c r="S37" s="33">
        <f t="shared" si="3"/>
        <v>3581</v>
      </c>
      <c r="U37" s="16" t="e">
        <f>P37/T37</f>
        <v>#DIV/0!</v>
      </c>
    </row>
    <row r="38" ht="15" customHeight="1" spans="2:19">
      <c r="B38" s="25" t="s">
        <v>18</v>
      </c>
      <c r="C38" s="36">
        <f>C37/24</f>
        <v>3331.83333333333</v>
      </c>
      <c r="D38" s="36">
        <f>D37/24</f>
        <v>72.4166666666667</v>
      </c>
      <c r="E38" s="36">
        <f>E37/24</f>
        <v>65.5833333333333</v>
      </c>
      <c r="F38" s="36">
        <f>F37/23</f>
        <v>3578.86956521739</v>
      </c>
      <c r="G38" s="36">
        <f t="shared" ref="G38:N38" si="6">G37/23</f>
        <v>75.9130434782609</v>
      </c>
      <c r="H38" s="36">
        <f t="shared" si="6"/>
        <v>62.6521739130435</v>
      </c>
      <c r="I38" s="36">
        <f t="shared" si="6"/>
        <v>3892.47826086957</v>
      </c>
      <c r="J38" s="36">
        <f t="shared" si="6"/>
        <v>83.1739130434783</v>
      </c>
      <c r="K38" s="36">
        <f t="shared" si="6"/>
        <v>64.3478260869565</v>
      </c>
      <c r="L38" s="36">
        <f t="shared" si="6"/>
        <v>3812.65217391304</v>
      </c>
      <c r="M38" s="36">
        <f t="shared" si="6"/>
        <v>75.1739130434783</v>
      </c>
      <c r="N38" s="36">
        <f t="shared" si="6"/>
        <v>59.304347826087</v>
      </c>
      <c r="O38" s="38">
        <f>O37/31</f>
        <v>10951.4838709677</v>
      </c>
      <c r="P38" s="28">
        <f>P37/31</f>
        <v>229.870967741935</v>
      </c>
      <c r="Q38" s="28">
        <f>Q37/31</f>
        <v>189</v>
      </c>
      <c r="R38" s="28">
        <f>R37/31</f>
        <v>114.354838709677</v>
      </c>
      <c r="S38" s="28">
        <f>S37/31</f>
        <v>115.516129032258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16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19">
        <v>5854</v>
      </c>
      <c r="D6" s="19">
        <v>42</v>
      </c>
      <c r="E6" s="19">
        <v>22</v>
      </c>
      <c r="F6" s="20">
        <v>5510</v>
      </c>
      <c r="G6" s="20">
        <v>66</v>
      </c>
      <c r="H6" s="20">
        <v>53</v>
      </c>
      <c r="I6" s="19">
        <v>5100</v>
      </c>
      <c r="J6" s="19">
        <v>50</v>
      </c>
      <c r="K6" s="19">
        <v>95</v>
      </c>
      <c r="L6" s="21"/>
      <c r="M6" s="21"/>
      <c r="N6" s="21"/>
      <c r="O6" s="14">
        <f t="shared" ref="O6:Q32" si="0">C6+F6+I6+L6</f>
        <v>16464</v>
      </c>
      <c r="P6" s="14">
        <f t="shared" si="0"/>
        <v>158</v>
      </c>
      <c r="Q6" s="14">
        <f t="shared" si="0"/>
        <v>170</v>
      </c>
      <c r="R6">
        <v>158</v>
      </c>
      <c r="S6" s="34">
        <f>P6-R6</f>
        <v>0</v>
      </c>
      <c r="T6" s="31"/>
      <c r="U6" s="16" t="e">
        <f t="shared" ref="U6:U31" si="1">P6/T6</f>
        <v>#DIV/0!</v>
      </c>
    </row>
    <row r="7" ht="15" customHeight="1" spans="2:20">
      <c r="B7" s="6">
        <v>2</v>
      </c>
      <c r="C7" s="19">
        <v>5102</v>
      </c>
      <c r="D7" s="19">
        <v>67</v>
      </c>
      <c r="E7" s="19">
        <v>38</v>
      </c>
      <c r="F7" s="19">
        <v>1615</v>
      </c>
      <c r="G7" s="19">
        <v>59</v>
      </c>
      <c r="H7" s="19">
        <v>91</v>
      </c>
      <c r="I7" s="21"/>
      <c r="J7" s="21"/>
      <c r="K7" s="21"/>
      <c r="L7" s="20">
        <v>1572</v>
      </c>
      <c r="M7" s="20">
        <v>31</v>
      </c>
      <c r="N7" s="20">
        <v>84</v>
      </c>
      <c r="O7" s="14">
        <f t="shared" si="0"/>
        <v>8289</v>
      </c>
      <c r="P7" s="14">
        <f t="shared" si="0"/>
        <v>157</v>
      </c>
      <c r="Q7" s="14">
        <f t="shared" si="0"/>
        <v>213</v>
      </c>
      <c r="R7">
        <v>157</v>
      </c>
      <c r="S7" s="34">
        <f t="shared" ref="S7:S37" si="2">P7-R7</f>
        <v>0</v>
      </c>
      <c r="T7" s="31"/>
    </row>
    <row r="8" ht="15" customHeight="1" spans="2:21">
      <c r="B8" s="6">
        <v>3</v>
      </c>
      <c r="C8" s="20">
        <v>5517</v>
      </c>
      <c r="D8" s="20">
        <v>61</v>
      </c>
      <c r="E8" s="20">
        <v>56</v>
      </c>
      <c r="F8" s="20">
        <v>5301</v>
      </c>
      <c r="G8" s="20">
        <v>120</v>
      </c>
      <c r="H8" s="20">
        <v>54</v>
      </c>
      <c r="I8" s="21"/>
      <c r="J8" s="21"/>
      <c r="K8" s="21"/>
      <c r="L8" s="20">
        <v>0</v>
      </c>
      <c r="M8" s="20">
        <v>46</v>
      </c>
      <c r="N8" s="20">
        <v>119</v>
      </c>
      <c r="O8" s="14">
        <f t="shared" si="0"/>
        <v>10818</v>
      </c>
      <c r="P8" s="14">
        <f t="shared" si="0"/>
        <v>227</v>
      </c>
      <c r="Q8" s="14">
        <f t="shared" si="0"/>
        <v>229</v>
      </c>
      <c r="R8">
        <v>166</v>
      </c>
      <c r="S8" s="34">
        <f t="shared" si="2"/>
        <v>61</v>
      </c>
      <c r="T8" s="31"/>
      <c r="U8" s="16" t="e">
        <f t="shared" si="1"/>
        <v>#DIV/0!</v>
      </c>
    </row>
    <row r="9" ht="15" customHeight="1" spans="2:21">
      <c r="B9" s="6">
        <v>4</v>
      </c>
      <c r="C9" s="20">
        <v>5509</v>
      </c>
      <c r="D9" s="20">
        <v>29</v>
      </c>
      <c r="E9" s="20">
        <v>80</v>
      </c>
      <c r="F9" s="21"/>
      <c r="G9" s="21"/>
      <c r="H9" s="21"/>
      <c r="I9" s="20">
        <v>5300</v>
      </c>
      <c r="J9" s="20">
        <v>5</v>
      </c>
      <c r="K9" s="20">
        <v>88</v>
      </c>
      <c r="L9" s="20">
        <v>5604</v>
      </c>
      <c r="M9" s="20">
        <v>48</v>
      </c>
      <c r="N9" s="20">
        <v>89</v>
      </c>
      <c r="O9" s="14">
        <f t="shared" si="0"/>
        <v>16413</v>
      </c>
      <c r="P9" s="14">
        <f t="shared" si="0"/>
        <v>82</v>
      </c>
      <c r="Q9" s="14">
        <f t="shared" si="0"/>
        <v>257</v>
      </c>
      <c r="R9">
        <v>32</v>
      </c>
      <c r="S9" s="34">
        <f t="shared" si="2"/>
        <v>50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442</v>
      </c>
      <c r="D10" s="20">
        <v>115</v>
      </c>
      <c r="E10" s="20">
        <v>79</v>
      </c>
      <c r="F10" s="21"/>
      <c r="G10" s="21"/>
      <c r="H10" s="21"/>
      <c r="I10" s="19">
        <v>4715</v>
      </c>
      <c r="J10" s="19">
        <v>63</v>
      </c>
      <c r="K10" s="19">
        <v>105</v>
      </c>
      <c r="L10" s="20">
        <v>0</v>
      </c>
      <c r="M10" s="20">
        <v>62</v>
      </c>
      <c r="N10" s="20">
        <v>94</v>
      </c>
      <c r="O10" s="14">
        <f t="shared" si="0"/>
        <v>5157</v>
      </c>
      <c r="P10" s="14">
        <f t="shared" si="0"/>
        <v>240</v>
      </c>
      <c r="Q10" s="14">
        <f t="shared" si="0"/>
        <v>278</v>
      </c>
      <c r="R10">
        <v>149</v>
      </c>
      <c r="S10" s="34">
        <f t="shared" si="2"/>
        <v>91</v>
      </c>
      <c r="T10" s="31"/>
      <c r="U10" s="16" t="e">
        <f t="shared" si="1"/>
        <v>#DIV/0!</v>
      </c>
    </row>
    <row r="11" ht="15" customHeight="1" spans="2:21">
      <c r="B11" s="6">
        <v>6</v>
      </c>
      <c r="C11" s="21"/>
      <c r="D11" s="21"/>
      <c r="E11" s="21"/>
      <c r="F11" s="20">
        <v>0</v>
      </c>
      <c r="G11" s="20">
        <v>51</v>
      </c>
      <c r="H11" s="20">
        <v>65</v>
      </c>
      <c r="I11" s="19">
        <v>0</v>
      </c>
      <c r="J11" s="19">
        <v>69</v>
      </c>
      <c r="K11" s="19">
        <v>73</v>
      </c>
      <c r="L11" s="20">
        <v>0</v>
      </c>
      <c r="M11" s="20">
        <v>76</v>
      </c>
      <c r="N11" s="20">
        <v>75</v>
      </c>
      <c r="O11" s="14">
        <f t="shared" si="0"/>
        <v>0</v>
      </c>
      <c r="P11" s="14">
        <f t="shared" si="0"/>
        <v>196</v>
      </c>
      <c r="Q11" s="14">
        <f t="shared" si="0"/>
        <v>213</v>
      </c>
      <c r="R11">
        <v>98</v>
      </c>
      <c r="S11" s="34">
        <f t="shared" si="2"/>
        <v>98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3611</v>
      </c>
      <c r="G12" s="20">
        <v>68</v>
      </c>
      <c r="H12" s="20">
        <v>87</v>
      </c>
      <c r="I12" s="19">
        <v>5804</v>
      </c>
      <c r="J12" s="19">
        <v>65</v>
      </c>
      <c r="K12" s="19">
        <v>60</v>
      </c>
      <c r="L12" s="20">
        <v>5303</v>
      </c>
      <c r="M12" s="20">
        <v>95</v>
      </c>
      <c r="N12" s="20">
        <v>83</v>
      </c>
      <c r="O12" s="14">
        <f t="shared" si="0"/>
        <v>14718</v>
      </c>
      <c r="P12" s="14">
        <f t="shared" si="0"/>
        <v>228</v>
      </c>
      <c r="Q12" s="14">
        <f t="shared" si="0"/>
        <v>230</v>
      </c>
      <c r="R12">
        <v>103</v>
      </c>
      <c r="S12" s="34">
        <f t="shared" si="2"/>
        <v>125</v>
      </c>
      <c r="T12" s="31"/>
      <c r="U12" s="16" t="e">
        <f t="shared" si="1"/>
        <v>#DIV/0!</v>
      </c>
    </row>
    <row r="13" ht="15" customHeight="1" spans="2:21">
      <c r="B13" s="6">
        <v>8</v>
      </c>
      <c r="C13" s="19">
        <v>5001</v>
      </c>
      <c r="D13" s="19">
        <v>75</v>
      </c>
      <c r="E13" s="19">
        <v>73</v>
      </c>
      <c r="F13" s="20">
        <v>3706</v>
      </c>
      <c r="G13" s="20">
        <v>78</v>
      </c>
      <c r="H13" s="20">
        <v>71</v>
      </c>
      <c r="I13" s="19">
        <v>5347</v>
      </c>
      <c r="J13" s="19">
        <v>86</v>
      </c>
      <c r="K13" s="19">
        <v>121</v>
      </c>
      <c r="L13" s="21"/>
      <c r="M13" s="21"/>
      <c r="N13" s="21"/>
      <c r="O13" s="14">
        <f t="shared" si="0"/>
        <v>14054</v>
      </c>
      <c r="P13" s="14">
        <f t="shared" si="0"/>
        <v>239</v>
      </c>
      <c r="Q13" s="14">
        <f t="shared" si="0"/>
        <v>265</v>
      </c>
      <c r="R13">
        <v>123</v>
      </c>
      <c r="S13" s="34">
        <f t="shared" si="2"/>
        <v>116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5007</v>
      </c>
      <c r="D14" s="19">
        <v>68</v>
      </c>
      <c r="E14" s="19">
        <v>79</v>
      </c>
      <c r="F14" s="20">
        <v>5703</v>
      </c>
      <c r="G14" s="20">
        <v>116</v>
      </c>
      <c r="H14" s="20">
        <v>96</v>
      </c>
      <c r="I14" s="19">
        <v>5014</v>
      </c>
      <c r="J14" s="19">
        <v>84</v>
      </c>
      <c r="K14" s="19">
        <v>87</v>
      </c>
      <c r="L14" s="21"/>
      <c r="M14" s="21"/>
      <c r="N14" s="21"/>
      <c r="O14" s="14">
        <f t="shared" si="0"/>
        <v>15724</v>
      </c>
      <c r="P14" s="14">
        <f t="shared" si="0"/>
        <v>268</v>
      </c>
      <c r="Q14" s="14">
        <f t="shared" si="0"/>
        <v>262</v>
      </c>
      <c r="R14">
        <v>127</v>
      </c>
      <c r="S14" s="34">
        <f t="shared" si="2"/>
        <v>141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2817</v>
      </c>
      <c r="D15" s="19">
        <v>95</v>
      </c>
      <c r="E15" s="19">
        <v>60</v>
      </c>
      <c r="F15" s="19">
        <v>6107</v>
      </c>
      <c r="G15" s="19">
        <v>87</v>
      </c>
      <c r="H15" s="19">
        <v>95</v>
      </c>
      <c r="I15" s="21"/>
      <c r="J15" s="21"/>
      <c r="K15" s="21"/>
      <c r="L15" s="20">
        <v>1002</v>
      </c>
      <c r="M15" s="20">
        <v>47</v>
      </c>
      <c r="N15" s="20">
        <v>55</v>
      </c>
      <c r="O15" s="14">
        <f t="shared" si="0"/>
        <v>9926</v>
      </c>
      <c r="P15" s="14">
        <f t="shared" si="0"/>
        <v>229</v>
      </c>
      <c r="Q15" s="14">
        <f t="shared" si="0"/>
        <v>210</v>
      </c>
      <c r="R15">
        <v>119</v>
      </c>
      <c r="S15" s="34">
        <f t="shared" si="2"/>
        <v>110</v>
      </c>
      <c r="T15" s="31"/>
      <c r="U15" s="16" t="e">
        <f t="shared" si="1"/>
        <v>#DIV/0!</v>
      </c>
    </row>
    <row r="16" ht="15" customHeight="1" spans="2:21">
      <c r="B16" s="6">
        <v>11</v>
      </c>
      <c r="C16" s="20">
        <v>5261</v>
      </c>
      <c r="D16" s="20">
        <v>104</v>
      </c>
      <c r="E16" s="20">
        <v>69</v>
      </c>
      <c r="F16" s="20">
        <v>5015</v>
      </c>
      <c r="G16" s="20">
        <v>136</v>
      </c>
      <c r="H16" s="20">
        <v>96</v>
      </c>
      <c r="I16" s="21"/>
      <c r="J16" s="21"/>
      <c r="K16" s="21"/>
      <c r="L16" s="20">
        <v>5507</v>
      </c>
      <c r="M16" s="20">
        <v>80</v>
      </c>
      <c r="N16" s="20">
        <v>89</v>
      </c>
      <c r="O16" s="14">
        <f t="shared" si="0"/>
        <v>15783</v>
      </c>
      <c r="P16" s="14">
        <f t="shared" si="0"/>
        <v>320</v>
      </c>
      <c r="Q16" s="14">
        <f t="shared" si="0"/>
        <v>254</v>
      </c>
      <c r="R16">
        <v>173</v>
      </c>
      <c r="S16" s="34">
        <f t="shared" si="2"/>
        <v>147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3275</v>
      </c>
      <c r="D17" s="20">
        <v>93</v>
      </c>
      <c r="E17" s="20">
        <v>58</v>
      </c>
      <c r="F17" s="21"/>
      <c r="G17" s="21"/>
      <c r="H17" s="21"/>
      <c r="I17" s="20">
        <v>4517</v>
      </c>
      <c r="J17" s="20">
        <v>91</v>
      </c>
      <c r="K17" s="20">
        <v>15</v>
      </c>
      <c r="L17" s="20">
        <v>3600</v>
      </c>
      <c r="M17" s="20">
        <v>82</v>
      </c>
      <c r="N17" s="20">
        <v>73</v>
      </c>
      <c r="O17" s="14">
        <f t="shared" si="0"/>
        <v>11392</v>
      </c>
      <c r="P17" s="14">
        <f t="shared" si="0"/>
        <v>266</v>
      </c>
      <c r="Q17" s="14">
        <f t="shared" si="0"/>
        <v>146</v>
      </c>
      <c r="R17">
        <v>147</v>
      </c>
      <c r="S17" s="34">
        <f t="shared" si="2"/>
        <v>119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0</v>
      </c>
      <c r="D18" s="20">
        <v>66</v>
      </c>
      <c r="E18" s="20">
        <v>88</v>
      </c>
      <c r="F18" s="21"/>
      <c r="G18" s="21"/>
      <c r="H18" s="21"/>
      <c r="I18" s="19">
        <v>3213</v>
      </c>
      <c r="J18" s="19">
        <v>85</v>
      </c>
      <c r="K18" s="19">
        <v>33</v>
      </c>
      <c r="L18" s="20">
        <v>2736</v>
      </c>
      <c r="M18" s="20">
        <v>44</v>
      </c>
      <c r="N18" s="20">
        <v>53</v>
      </c>
      <c r="O18" s="14">
        <f t="shared" si="0"/>
        <v>5949</v>
      </c>
      <c r="P18" s="14">
        <f t="shared" si="0"/>
        <v>195</v>
      </c>
      <c r="Q18" s="14">
        <f t="shared" si="0"/>
        <v>174</v>
      </c>
      <c r="R18">
        <v>85</v>
      </c>
      <c r="S18" s="34">
        <f t="shared" si="2"/>
        <v>110</v>
      </c>
      <c r="T18" s="31"/>
      <c r="U18" s="16" t="e">
        <f t="shared" si="1"/>
        <v>#DIV/0!</v>
      </c>
    </row>
    <row r="19" ht="15" customHeight="1" spans="2:21">
      <c r="B19" s="6">
        <v>14</v>
      </c>
      <c r="C19" s="21"/>
      <c r="D19" s="21"/>
      <c r="E19" s="21"/>
      <c r="F19" s="20">
        <v>4886</v>
      </c>
      <c r="G19" s="20">
        <v>64</v>
      </c>
      <c r="H19" s="20">
        <v>53</v>
      </c>
      <c r="I19" s="19">
        <v>0</v>
      </c>
      <c r="J19" s="19">
        <v>85</v>
      </c>
      <c r="K19" s="19">
        <v>36</v>
      </c>
      <c r="L19" s="20">
        <v>0</v>
      </c>
      <c r="M19" s="20">
        <v>78</v>
      </c>
      <c r="N19" s="20">
        <v>72</v>
      </c>
      <c r="O19" s="14">
        <f t="shared" si="0"/>
        <v>4886</v>
      </c>
      <c r="P19" s="14">
        <f t="shared" si="0"/>
        <v>227</v>
      </c>
      <c r="Q19" s="14">
        <f t="shared" si="0"/>
        <v>161</v>
      </c>
      <c r="R19">
        <v>140</v>
      </c>
      <c r="S19" s="34">
        <f t="shared" si="2"/>
        <v>87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1814</v>
      </c>
      <c r="G20" s="20">
        <v>92</v>
      </c>
      <c r="H20" s="20">
        <v>60</v>
      </c>
      <c r="I20" s="19">
        <v>0</v>
      </c>
      <c r="J20" s="19">
        <v>90</v>
      </c>
      <c r="K20" s="19">
        <v>85</v>
      </c>
      <c r="L20" s="20">
        <v>2914</v>
      </c>
      <c r="M20" s="20">
        <v>79</v>
      </c>
      <c r="N20" s="20">
        <v>78</v>
      </c>
      <c r="O20" s="14">
        <f t="shared" si="0"/>
        <v>4728</v>
      </c>
      <c r="P20" s="14">
        <f t="shared" si="0"/>
        <v>261</v>
      </c>
      <c r="Q20" s="14">
        <f t="shared" si="0"/>
        <v>223</v>
      </c>
      <c r="R20">
        <v>112</v>
      </c>
      <c r="S20" s="34">
        <f t="shared" si="2"/>
        <v>149</v>
      </c>
      <c r="T20" s="31"/>
      <c r="U20" s="16" t="e">
        <f t="shared" si="1"/>
        <v>#DIV/0!</v>
      </c>
    </row>
    <row r="21" ht="15" customHeight="1" spans="2:21">
      <c r="B21" s="6">
        <v>16</v>
      </c>
      <c r="C21" s="19">
        <v>1600</v>
      </c>
      <c r="D21" s="19">
        <v>79</v>
      </c>
      <c r="E21" s="19">
        <v>55</v>
      </c>
      <c r="F21" s="20">
        <v>623</v>
      </c>
      <c r="G21" s="20">
        <v>69</v>
      </c>
      <c r="H21" s="20">
        <v>81</v>
      </c>
      <c r="I21" s="19">
        <v>3311</v>
      </c>
      <c r="J21" s="19">
        <v>66</v>
      </c>
      <c r="K21" s="19">
        <v>107</v>
      </c>
      <c r="L21" s="21"/>
      <c r="M21" s="21"/>
      <c r="N21" s="21"/>
      <c r="O21" s="14">
        <f t="shared" si="0"/>
        <v>5534</v>
      </c>
      <c r="P21" s="14">
        <f t="shared" si="0"/>
        <v>214</v>
      </c>
      <c r="Q21" s="14">
        <f t="shared" si="0"/>
        <v>243</v>
      </c>
      <c r="R21">
        <v>102</v>
      </c>
      <c r="S21" s="34">
        <f t="shared" si="2"/>
        <v>112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5106</v>
      </c>
      <c r="D22" s="19">
        <v>80</v>
      </c>
      <c r="E22" s="19">
        <v>91</v>
      </c>
      <c r="F22" s="20">
        <v>5007</v>
      </c>
      <c r="G22" s="20">
        <v>44</v>
      </c>
      <c r="H22" s="20">
        <v>81</v>
      </c>
      <c r="I22" s="19">
        <v>3156</v>
      </c>
      <c r="J22" s="19">
        <v>73</v>
      </c>
      <c r="K22" s="19">
        <v>69</v>
      </c>
      <c r="L22" s="21"/>
      <c r="M22" s="21"/>
      <c r="N22" s="21"/>
      <c r="O22" s="14">
        <f t="shared" si="0"/>
        <v>13269</v>
      </c>
      <c r="P22" s="14">
        <f t="shared" si="0"/>
        <v>197</v>
      </c>
      <c r="Q22" s="14">
        <f t="shared" si="0"/>
        <v>241</v>
      </c>
      <c r="R22">
        <v>119</v>
      </c>
      <c r="S22" s="34">
        <f t="shared" si="2"/>
        <v>78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4370</v>
      </c>
      <c r="D23" s="19">
        <v>78</v>
      </c>
      <c r="E23" s="19">
        <v>77</v>
      </c>
      <c r="F23" s="19">
        <v>4063</v>
      </c>
      <c r="G23" s="19">
        <v>95</v>
      </c>
      <c r="H23" s="19">
        <v>57</v>
      </c>
      <c r="I23" s="21"/>
      <c r="J23" s="21"/>
      <c r="K23" s="21"/>
      <c r="L23" s="20">
        <v>3200</v>
      </c>
      <c r="M23" s="20">
        <v>58</v>
      </c>
      <c r="N23" s="20">
        <v>91</v>
      </c>
      <c r="O23" s="14">
        <f t="shared" si="0"/>
        <v>11633</v>
      </c>
      <c r="P23" s="14">
        <f t="shared" si="0"/>
        <v>231</v>
      </c>
      <c r="Q23" s="14">
        <f t="shared" si="0"/>
        <v>225</v>
      </c>
      <c r="R23">
        <v>146</v>
      </c>
      <c r="S23" s="34">
        <f t="shared" si="2"/>
        <v>85</v>
      </c>
      <c r="T23" s="31"/>
      <c r="U23" s="16" t="e">
        <f t="shared" si="1"/>
        <v>#DIV/0!</v>
      </c>
    </row>
    <row r="24" ht="15" customHeight="1" spans="2:21">
      <c r="B24" s="6">
        <v>19</v>
      </c>
      <c r="C24" s="20">
        <v>2860</v>
      </c>
      <c r="D24" s="20">
        <v>69</v>
      </c>
      <c r="E24" s="20">
        <v>61</v>
      </c>
      <c r="F24" s="20">
        <v>2410</v>
      </c>
      <c r="G24" s="20">
        <v>81</v>
      </c>
      <c r="H24" s="20">
        <v>108</v>
      </c>
      <c r="I24" s="21"/>
      <c r="J24" s="21"/>
      <c r="K24" s="21"/>
      <c r="L24" s="20">
        <v>5400</v>
      </c>
      <c r="M24" s="20">
        <v>52</v>
      </c>
      <c r="N24" s="20">
        <v>44</v>
      </c>
      <c r="O24" s="14">
        <f t="shared" si="0"/>
        <v>10670</v>
      </c>
      <c r="P24" s="14">
        <f t="shared" si="0"/>
        <v>202</v>
      </c>
      <c r="Q24" s="14">
        <f t="shared" si="0"/>
        <v>213</v>
      </c>
      <c r="R24">
        <v>144</v>
      </c>
      <c r="S24" s="34">
        <f t="shared" si="2"/>
        <v>58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5011</v>
      </c>
      <c r="D25" s="20">
        <v>97</v>
      </c>
      <c r="E25" s="20">
        <v>59</v>
      </c>
      <c r="F25" s="21"/>
      <c r="G25" s="21"/>
      <c r="H25" s="21"/>
      <c r="I25" s="20">
        <v>5807</v>
      </c>
      <c r="J25" s="20">
        <v>96</v>
      </c>
      <c r="K25" s="20">
        <v>81</v>
      </c>
      <c r="L25" s="20">
        <v>5405</v>
      </c>
      <c r="M25" s="20">
        <v>101</v>
      </c>
      <c r="N25" s="20">
        <v>46</v>
      </c>
      <c r="O25" s="14">
        <f t="shared" si="0"/>
        <v>16223</v>
      </c>
      <c r="P25" s="14">
        <f t="shared" si="0"/>
        <v>294</v>
      </c>
      <c r="Q25" s="14">
        <f t="shared" si="0"/>
        <v>186</v>
      </c>
      <c r="R25">
        <v>156</v>
      </c>
      <c r="S25" s="34">
        <f t="shared" si="2"/>
        <v>138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6229</v>
      </c>
      <c r="D26" s="20">
        <v>93</v>
      </c>
      <c r="E26" s="20">
        <v>83</v>
      </c>
      <c r="F26" s="21"/>
      <c r="G26" s="21"/>
      <c r="H26" s="21"/>
      <c r="I26" s="19">
        <v>5005</v>
      </c>
      <c r="J26" s="19">
        <v>112</v>
      </c>
      <c r="K26" s="19">
        <v>34</v>
      </c>
      <c r="L26" s="20">
        <v>3768</v>
      </c>
      <c r="M26" s="20">
        <v>100</v>
      </c>
      <c r="N26" s="20">
        <v>39</v>
      </c>
      <c r="O26" s="14">
        <f t="shared" si="0"/>
        <v>15002</v>
      </c>
      <c r="P26" s="14">
        <f t="shared" si="0"/>
        <v>305</v>
      </c>
      <c r="Q26" s="14">
        <f t="shared" si="0"/>
        <v>156</v>
      </c>
      <c r="R26">
        <v>156</v>
      </c>
      <c r="S26" s="34">
        <f t="shared" si="2"/>
        <v>149</v>
      </c>
      <c r="T26" s="31"/>
      <c r="U26" s="16" t="e">
        <f t="shared" si="1"/>
        <v>#DIV/0!</v>
      </c>
    </row>
    <row r="27" ht="15" customHeight="1" spans="2:21">
      <c r="B27" s="6">
        <v>22</v>
      </c>
      <c r="C27" s="21"/>
      <c r="D27" s="21"/>
      <c r="E27" s="21"/>
      <c r="F27" s="20">
        <v>6104</v>
      </c>
      <c r="G27" s="20">
        <v>128</v>
      </c>
      <c r="H27" s="20">
        <v>46</v>
      </c>
      <c r="I27" s="19">
        <v>6405</v>
      </c>
      <c r="J27" s="19">
        <v>121</v>
      </c>
      <c r="K27" s="19">
        <v>30</v>
      </c>
      <c r="L27" s="20">
        <v>3027</v>
      </c>
      <c r="M27" s="20">
        <v>117</v>
      </c>
      <c r="N27" s="20">
        <v>107</v>
      </c>
      <c r="O27" s="14">
        <f t="shared" si="0"/>
        <v>15536</v>
      </c>
      <c r="P27" s="14">
        <f t="shared" si="0"/>
        <v>366</v>
      </c>
      <c r="Q27" s="14">
        <f t="shared" si="0"/>
        <v>183</v>
      </c>
      <c r="R27">
        <v>190</v>
      </c>
      <c r="S27" s="34">
        <f t="shared" si="2"/>
        <v>176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0</v>
      </c>
      <c r="G28" s="20">
        <v>122</v>
      </c>
      <c r="H28" s="20">
        <v>51</v>
      </c>
      <c r="I28" s="19">
        <v>0</v>
      </c>
      <c r="J28" s="19">
        <v>114</v>
      </c>
      <c r="K28" s="19">
        <v>32</v>
      </c>
      <c r="L28" s="20">
        <v>0</v>
      </c>
      <c r="M28" s="20">
        <v>86</v>
      </c>
      <c r="N28" s="20">
        <v>74</v>
      </c>
      <c r="O28" s="14">
        <f t="shared" si="0"/>
        <v>0</v>
      </c>
      <c r="P28" s="14">
        <f t="shared" si="0"/>
        <v>322</v>
      </c>
      <c r="Q28" s="14">
        <f t="shared" si="0"/>
        <v>157</v>
      </c>
      <c r="R28">
        <v>142</v>
      </c>
      <c r="S28" s="34">
        <f t="shared" si="2"/>
        <v>180</v>
      </c>
      <c r="T28" s="31"/>
      <c r="U28" s="16" t="e">
        <f t="shared" si="1"/>
        <v>#DIV/0!</v>
      </c>
    </row>
    <row r="29" ht="15" customHeight="1" spans="2:21">
      <c r="B29" s="6">
        <v>24</v>
      </c>
      <c r="C29" s="19">
        <v>2820</v>
      </c>
      <c r="D29" s="19">
        <v>101</v>
      </c>
      <c r="E29" s="19">
        <v>76</v>
      </c>
      <c r="F29" s="20">
        <v>2309</v>
      </c>
      <c r="G29" s="20">
        <v>94</v>
      </c>
      <c r="H29" s="20">
        <v>25</v>
      </c>
      <c r="I29" s="19">
        <v>2900</v>
      </c>
      <c r="J29" s="19">
        <v>99</v>
      </c>
      <c r="K29" s="19">
        <v>64</v>
      </c>
      <c r="L29" s="21"/>
      <c r="M29" s="21"/>
      <c r="N29" s="21"/>
      <c r="O29" s="14">
        <f t="shared" si="0"/>
        <v>8029</v>
      </c>
      <c r="P29" s="14">
        <f t="shared" si="0"/>
        <v>294</v>
      </c>
      <c r="Q29" s="14">
        <f t="shared" si="0"/>
        <v>165</v>
      </c>
      <c r="R29">
        <v>132</v>
      </c>
      <c r="S29" s="34">
        <f t="shared" si="2"/>
        <v>162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6201</v>
      </c>
      <c r="D30" s="19">
        <v>82</v>
      </c>
      <c r="E30" s="19">
        <v>68</v>
      </c>
      <c r="F30" s="20">
        <v>6106</v>
      </c>
      <c r="G30" s="20">
        <v>106</v>
      </c>
      <c r="H30" s="20">
        <v>32</v>
      </c>
      <c r="I30" s="19">
        <v>5545</v>
      </c>
      <c r="J30" s="19">
        <v>90</v>
      </c>
      <c r="K30" s="19">
        <v>79</v>
      </c>
      <c r="L30" s="21"/>
      <c r="M30" s="21"/>
      <c r="N30" s="21"/>
      <c r="O30" s="14">
        <f t="shared" si="0"/>
        <v>17852</v>
      </c>
      <c r="P30" s="14">
        <f t="shared" si="0"/>
        <v>278</v>
      </c>
      <c r="Q30" s="14">
        <f t="shared" si="0"/>
        <v>179</v>
      </c>
      <c r="R30">
        <v>125</v>
      </c>
      <c r="S30" s="34">
        <f t="shared" si="2"/>
        <v>153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3719</v>
      </c>
      <c r="D31" s="19">
        <v>114</v>
      </c>
      <c r="E31" s="19">
        <v>35</v>
      </c>
      <c r="F31" s="19">
        <v>3903</v>
      </c>
      <c r="G31" s="19">
        <v>104</v>
      </c>
      <c r="H31" s="19">
        <v>72</v>
      </c>
      <c r="I31" s="21"/>
      <c r="J31" s="21"/>
      <c r="K31" s="21"/>
      <c r="L31" s="20">
        <v>2600</v>
      </c>
      <c r="M31" s="20">
        <v>108</v>
      </c>
      <c r="N31" s="20">
        <v>68</v>
      </c>
      <c r="O31" s="14">
        <f t="shared" si="0"/>
        <v>10222</v>
      </c>
      <c r="P31" s="14">
        <f t="shared" si="0"/>
        <v>326</v>
      </c>
      <c r="Q31" s="14">
        <f t="shared" si="0"/>
        <v>175</v>
      </c>
      <c r="R31">
        <v>167</v>
      </c>
      <c r="S31" s="34">
        <f t="shared" si="2"/>
        <v>159</v>
      </c>
      <c r="T31" s="31"/>
      <c r="U31" s="16" t="e">
        <f t="shared" si="1"/>
        <v>#DIV/0!</v>
      </c>
    </row>
    <row r="32" ht="15" customHeight="1" spans="2:20">
      <c r="B32" s="6">
        <v>27</v>
      </c>
      <c r="C32" s="20">
        <v>5616</v>
      </c>
      <c r="D32" s="20">
        <v>51</v>
      </c>
      <c r="E32" s="20">
        <v>29</v>
      </c>
      <c r="F32" s="20">
        <v>6055</v>
      </c>
      <c r="G32" s="20">
        <v>14</v>
      </c>
      <c r="H32" s="20">
        <v>42</v>
      </c>
      <c r="I32" s="21"/>
      <c r="J32" s="21"/>
      <c r="K32" s="21"/>
      <c r="L32" s="20">
        <v>3200</v>
      </c>
      <c r="M32" s="20">
        <v>64</v>
      </c>
      <c r="N32" s="20">
        <v>51</v>
      </c>
      <c r="O32" s="14">
        <f t="shared" si="0"/>
        <v>14871</v>
      </c>
      <c r="P32" s="14">
        <f t="shared" si="0"/>
        <v>129</v>
      </c>
      <c r="Q32" s="14">
        <f t="shared" si="0"/>
        <v>122</v>
      </c>
      <c r="R32">
        <v>42</v>
      </c>
      <c r="S32" s="34">
        <f t="shared" si="2"/>
        <v>87</v>
      </c>
      <c r="T32" s="31"/>
    </row>
    <row r="33" ht="15" customHeight="1" spans="2:21">
      <c r="B33" s="6">
        <v>28</v>
      </c>
      <c r="C33" s="20">
        <v>0</v>
      </c>
      <c r="D33" s="20">
        <v>75</v>
      </c>
      <c r="E33" s="20">
        <v>63</v>
      </c>
      <c r="F33" s="21"/>
      <c r="G33" s="21"/>
      <c r="H33" s="21"/>
      <c r="I33" s="20">
        <v>5727</v>
      </c>
      <c r="J33" s="20">
        <v>57</v>
      </c>
      <c r="K33" s="20">
        <v>66</v>
      </c>
      <c r="L33" s="20">
        <v>1020</v>
      </c>
      <c r="M33" s="20">
        <v>54</v>
      </c>
      <c r="N33" s="20">
        <v>65</v>
      </c>
      <c r="O33" s="14">
        <f t="shared" ref="O33:Q37" si="3">C33+F33+I33+L33</f>
        <v>6747</v>
      </c>
      <c r="P33" s="14">
        <f t="shared" si="3"/>
        <v>186</v>
      </c>
      <c r="Q33" s="14">
        <f t="shared" si="3"/>
        <v>194</v>
      </c>
      <c r="R33">
        <v>100</v>
      </c>
      <c r="S33" s="34">
        <f t="shared" si="2"/>
        <v>86</v>
      </c>
      <c r="T33" s="31"/>
      <c r="U33" s="16" t="e">
        <f>P33/T33</f>
        <v>#DIV/0!</v>
      </c>
    </row>
    <row r="34" ht="15" customHeight="1" spans="2:21">
      <c r="B34" s="6">
        <v>29</v>
      </c>
      <c r="C34" s="20">
        <v>4506</v>
      </c>
      <c r="D34" s="20">
        <v>57</v>
      </c>
      <c r="E34" s="20">
        <v>67</v>
      </c>
      <c r="F34" s="21"/>
      <c r="G34" s="21"/>
      <c r="H34" s="21"/>
      <c r="I34" s="19">
        <v>3625</v>
      </c>
      <c r="J34" s="19">
        <v>71</v>
      </c>
      <c r="K34" s="19">
        <v>63</v>
      </c>
      <c r="L34" s="20">
        <v>5100</v>
      </c>
      <c r="M34" s="20">
        <v>83</v>
      </c>
      <c r="N34" s="20">
        <v>42</v>
      </c>
      <c r="O34" s="14">
        <f t="shared" si="3"/>
        <v>13231</v>
      </c>
      <c r="P34" s="14">
        <f t="shared" si="3"/>
        <v>211</v>
      </c>
      <c r="Q34" s="14">
        <f t="shared" si="3"/>
        <v>172</v>
      </c>
      <c r="R34">
        <v>97</v>
      </c>
      <c r="S34" s="34">
        <f t="shared" si="2"/>
        <v>114</v>
      </c>
      <c r="T34" s="31"/>
      <c r="U34" s="16" t="e">
        <f>P34/T34</f>
        <v>#DIV/0!</v>
      </c>
    </row>
    <row r="35" ht="15" customHeight="1" spans="2:21">
      <c r="B35" s="6">
        <v>30</v>
      </c>
      <c r="C35" s="21"/>
      <c r="D35" s="21"/>
      <c r="E35" s="21"/>
      <c r="F35" s="20">
        <v>3906</v>
      </c>
      <c r="G35" s="20">
        <v>33</v>
      </c>
      <c r="H35" s="20">
        <v>99</v>
      </c>
      <c r="I35" s="19">
        <v>6828</v>
      </c>
      <c r="J35" s="19">
        <v>73</v>
      </c>
      <c r="K35" s="19">
        <v>71</v>
      </c>
      <c r="L35" s="20">
        <v>4451</v>
      </c>
      <c r="M35" s="20">
        <v>56</v>
      </c>
      <c r="N35" s="20">
        <v>75</v>
      </c>
      <c r="O35" s="14">
        <f t="shared" si="3"/>
        <v>15185</v>
      </c>
      <c r="P35" s="14">
        <f t="shared" si="3"/>
        <v>162</v>
      </c>
      <c r="Q35" s="14">
        <f t="shared" si="3"/>
        <v>245</v>
      </c>
      <c r="R35">
        <v>64</v>
      </c>
      <c r="S35" s="34">
        <f t="shared" si="2"/>
        <v>98</v>
      </c>
      <c r="T35" s="31"/>
      <c r="U35" s="16" t="e">
        <f>P35/T35</f>
        <v>#DIV/0!</v>
      </c>
    </row>
    <row r="36" ht="15" customHeight="1" spans="2:21">
      <c r="B36" s="6">
        <v>31</v>
      </c>
      <c r="C36" s="21"/>
      <c r="D36" s="21"/>
      <c r="E36" s="21"/>
      <c r="F36" s="20"/>
      <c r="G36" s="20"/>
      <c r="H36" s="20"/>
      <c r="I36" s="19"/>
      <c r="J36" s="19"/>
      <c r="K36" s="19"/>
      <c r="L36" s="20"/>
      <c r="M36" s="20"/>
      <c r="N36" s="20"/>
      <c r="O36" s="14">
        <f t="shared" si="3"/>
        <v>0</v>
      </c>
      <c r="P36" s="14">
        <f t="shared" si="3"/>
        <v>0</v>
      </c>
      <c r="Q36" s="14">
        <f t="shared" si="3"/>
        <v>0</v>
      </c>
      <c r="S36" s="34">
        <f t="shared" si="2"/>
        <v>0</v>
      </c>
      <c r="T36" s="31"/>
      <c r="U36" s="16" t="e">
        <f>P36/T36</f>
        <v>#DIV/0!</v>
      </c>
    </row>
    <row r="37" ht="15" customHeight="1" spans="2:21">
      <c r="B37" s="23" t="s">
        <v>17</v>
      </c>
      <c r="C37" s="24">
        <f t="shared" ref="C37:N37" si="4">SUM(C6:C36)</f>
        <v>91823</v>
      </c>
      <c r="D37" s="24">
        <f t="shared" si="4"/>
        <v>1791</v>
      </c>
      <c r="E37" s="24">
        <f t="shared" si="4"/>
        <v>1466</v>
      </c>
      <c r="F37" s="24">
        <f t="shared" si="4"/>
        <v>83754</v>
      </c>
      <c r="G37" s="24">
        <f t="shared" si="4"/>
        <v>1827</v>
      </c>
      <c r="H37" s="24">
        <f t="shared" si="4"/>
        <v>1515</v>
      </c>
      <c r="I37" s="24">
        <f t="shared" si="4"/>
        <v>87319</v>
      </c>
      <c r="J37" s="24">
        <f t="shared" si="4"/>
        <v>1745</v>
      </c>
      <c r="K37" s="24">
        <f t="shared" si="4"/>
        <v>1494</v>
      </c>
      <c r="L37" s="24">
        <f t="shared" si="4"/>
        <v>65409</v>
      </c>
      <c r="M37" s="24">
        <f t="shared" si="4"/>
        <v>1647</v>
      </c>
      <c r="N37" s="24">
        <f t="shared" si="4"/>
        <v>1666</v>
      </c>
      <c r="O37" s="14">
        <f t="shared" si="3"/>
        <v>328305</v>
      </c>
      <c r="P37" s="14">
        <f t="shared" si="3"/>
        <v>7010</v>
      </c>
      <c r="Q37" s="14">
        <f t="shared" si="3"/>
        <v>6141</v>
      </c>
      <c r="R37">
        <f>SUM(R6:R36)</f>
        <v>3771</v>
      </c>
      <c r="S37" s="33">
        <f t="shared" si="2"/>
        <v>3239</v>
      </c>
      <c r="U37" s="16" t="e">
        <f>P37/T37</f>
        <v>#DIV/0!</v>
      </c>
    </row>
    <row r="38" ht="15" customHeight="1" spans="2:19">
      <c r="B38" s="25" t="s">
        <v>18</v>
      </c>
      <c r="C38" s="12">
        <f>C37/23</f>
        <v>3992.30434782609</v>
      </c>
      <c r="D38" s="12">
        <f>D37/23</f>
        <v>77.8695652173913</v>
      </c>
      <c r="E38" s="12">
        <f>E37/23</f>
        <v>63.7391304347826</v>
      </c>
      <c r="F38" s="12">
        <f t="shared" ref="F38:K38" si="5">F37/22</f>
        <v>3807</v>
      </c>
      <c r="G38" s="12">
        <f t="shared" si="5"/>
        <v>83.0454545454545</v>
      </c>
      <c r="H38" s="12">
        <f t="shared" si="5"/>
        <v>68.8636363636364</v>
      </c>
      <c r="I38" s="12">
        <f t="shared" si="5"/>
        <v>3969.04545454545</v>
      </c>
      <c r="J38" s="12">
        <f t="shared" si="5"/>
        <v>79.3181818181818</v>
      </c>
      <c r="K38" s="12">
        <f t="shared" si="5"/>
        <v>67.9090909090909</v>
      </c>
      <c r="L38" s="12">
        <f>L37/23</f>
        <v>2843.86956521739</v>
      </c>
      <c r="M38" s="12">
        <f>M37/23</f>
        <v>71.6086956521739</v>
      </c>
      <c r="N38" s="12">
        <f>N37/23</f>
        <v>72.4347826086957</v>
      </c>
      <c r="O38" s="28">
        <f>O37/30</f>
        <v>10943.5</v>
      </c>
      <c r="P38" s="28">
        <f>P37/30</f>
        <v>233.666666666667</v>
      </c>
      <c r="Q38" s="28">
        <f>Q37/30</f>
        <v>204.7</v>
      </c>
      <c r="R38" s="28">
        <f>R37/30</f>
        <v>125.7</v>
      </c>
      <c r="S38" s="28">
        <f>S37/30</f>
        <v>107.966666666667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42522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8">
        <v>5614</v>
      </c>
      <c r="D6" s="8">
        <v>0</v>
      </c>
      <c r="E6" s="8">
        <v>4911</v>
      </c>
      <c r="F6" s="8">
        <v>0</v>
      </c>
      <c r="G6" s="9">
        <v>4660</v>
      </c>
      <c r="H6" s="9">
        <v>0</v>
      </c>
      <c r="I6" s="10"/>
      <c r="J6" s="10"/>
      <c r="K6" s="14">
        <f t="shared" ref="K6:L36" si="0">C6+E6+G6+I6</f>
        <v>15185</v>
      </c>
      <c r="L6" s="14">
        <f t="shared" si="0"/>
        <v>0</v>
      </c>
    </row>
    <row r="7" ht="20.25" customHeight="1" spans="2:12">
      <c r="B7" s="6">
        <v>2</v>
      </c>
      <c r="C7" s="8">
        <v>4013</v>
      </c>
      <c r="D7" s="8">
        <v>0</v>
      </c>
      <c r="E7" s="8">
        <v>4852</v>
      </c>
      <c r="F7" s="8">
        <v>0</v>
      </c>
      <c r="G7" s="10"/>
      <c r="H7" s="10"/>
      <c r="I7" s="9">
        <v>5805</v>
      </c>
      <c r="J7" s="9">
        <v>0</v>
      </c>
      <c r="K7" s="14">
        <f t="shared" si="0"/>
        <v>14670</v>
      </c>
      <c r="L7" s="14">
        <f t="shared" si="0"/>
        <v>0</v>
      </c>
    </row>
    <row r="8" ht="20.25" customHeight="1" spans="2:12">
      <c r="B8" s="6">
        <v>3</v>
      </c>
      <c r="C8" s="9">
        <v>0</v>
      </c>
      <c r="D8" s="9">
        <v>0</v>
      </c>
      <c r="E8" s="9">
        <v>0</v>
      </c>
      <c r="F8" s="9">
        <v>0</v>
      </c>
      <c r="G8" s="10"/>
      <c r="H8" s="10"/>
      <c r="I8" s="9">
        <v>669</v>
      </c>
      <c r="J8" s="9">
        <v>0</v>
      </c>
      <c r="K8" s="14">
        <f t="shared" si="0"/>
        <v>669</v>
      </c>
      <c r="L8" s="14">
        <f t="shared" si="0"/>
        <v>0</v>
      </c>
    </row>
    <row r="9" ht="20.25" customHeight="1" spans="2:12">
      <c r="B9" s="6">
        <v>4</v>
      </c>
      <c r="C9" s="8">
        <v>0</v>
      </c>
      <c r="D9" s="8">
        <v>0</v>
      </c>
      <c r="E9" s="10"/>
      <c r="F9" s="10"/>
      <c r="G9" s="8">
        <v>0</v>
      </c>
      <c r="H9" s="8">
        <v>0</v>
      </c>
      <c r="I9" s="9">
        <v>0</v>
      </c>
      <c r="J9" s="9">
        <v>0</v>
      </c>
      <c r="K9" s="14">
        <f t="shared" si="0"/>
        <v>0</v>
      </c>
      <c r="L9" s="14">
        <f t="shared" si="0"/>
        <v>0</v>
      </c>
    </row>
    <row r="10" ht="20.25" customHeight="1" spans="2:12">
      <c r="B10" s="6">
        <v>5</v>
      </c>
      <c r="C10" s="9">
        <v>1300</v>
      </c>
      <c r="D10" s="9">
        <v>0</v>
      </c>
      <c r="E10" s="10"/>
      <c r="F10" s="10"/>
      <c r="G10" s="8">
        <v>805</v>
      </c>
      <c r="H10" s="8">
        <v>0</v>
      </c>
      <c r="I10" s="9">
        <v>0</v>
      </c>
      <c r="J10" s="9">
        <v>0</v>
      </c>
      <c r="K10" s="14">
        <f t="shared" si="0"/>
        <v>2105</v>
      </c>
      <c r="L10" s="14">
        <f t="shared" si="0"/>
        <v>0</v>
      </c>
    </row>
    <row r="11" ht="20.25" customHeight="1" spans="2:12">
      <c r="B11" s="6">
        <v>6</v>
      </c>
      <c r="C11" s="10"/>
      <c r="D11" s="10"/>
      <c r="E11" s="9">
        <v>6178</v>
      </c>
      <c r="F11" s="9">
        <v>0</v>
      </c>
      <c r="G11" s="8">
        <v>3868</v>
      </c>
      <c r="H11" s="8">
        <v>0</v>
      </c>
      <c r="I11" s="9">
        <v>3876</v>
      </c>
      <c r="J11" s="9">
        <v>0</v>
      </c>
      <c r="K11" s="14">
        <f t="shared" si="0"/>
        <v>13922</v>
      </c>
      <c r="L11" s="14">
        <f t="shared" si="0"/>
        <v>0</v>
      </c>
    </row>
    <row r="12" ht="20.25" customHeight="1" spans="2:12">
      <c r="B12" s="6">
        <v>7</v>
      </c>
      <c r="C12" s="10"/>
      <c r="D12" s="10"/>
      <c r="E12" s="9">
        <v>5806</v>
      </c>
      <c r="F12" s="9">
        <v>0</v>
      </c>
      <c r="G12" s="8">
        <v>4502</v>
      </c>
      <c r="H12" s="8">
        <v>0</v>
      </c>
      <c r="I12" s="9">
        <v>5500</v>
      </c>
      <c r="J12" s="9">
        <v>0</v>
      </c>
      <c r="K12" s="14">
        <f t="shared" si="0"/>
        <v>15808</v>
      </c>
      <c r="L12" s="14">
        <f t="shared" si="0"/>
        <v>0</v>
      </c>
    </row>
    <row r="13" ht="20.25" customHeight="1" spans="2:12">
      <c r="B13" s="6">
        <v>8</v>
      </c>
      <c r="C13" s="8">
        <v>4002</v>
      </c>
      <c r="D13" s="8">
        <v>0</v>
      </c>
      <c r="E13" s="8">
        <v>0</v>
      </c>
      <c r="F13" s="8">
        <v>0</v>
      </c>
      <c r="G13" s="9">
        <v>3829</v>
      </c>
      <c r="H13" s="9">
        <v>0</v>
      </c>
      <c r="I13" s="10"/>
      <c r="J13" s="10"/>
      <c r="K13" s="14">
        <f t="shared" si="0"/>
        <v>7831</v>
      </c>
      <c r="L13" s="14">
        <f t="shared" si="0"/>
        <v>0</v>
      </c>
    </row>
    <row r="14" ht="20.25" customHeight="1" spans="2:12">
      <c r="B14" s="6">
        <v>9</v>
      </c>
      <c r="C14" s="8">
        <v>6007</v>
      </c>
      <c r="D14" s="8">
        <v>0</v>
      </c>
      <c r="E14" s="8">
        <v>5938</v>
      </c>
      <c r="F14" s="8">
        <v>0</v>
      </c>
      <c r="G14" s="9">
        <v>3156</v>
      </c>
      <c r="H14" s="9">
        <v>0</v>
      </c>
      <c r="I14" s="10"/>
      <c r="J14" s="10"/>
      <c r="K14" s="14">
        <f t="shared" si="0"/>
        <v>15101</v>
      </c>
      <c r="L14" s="14">
        <f t="shared" si="0"/>
        <v>0</v>
      </c>
    </row>
    <row r="15" ht="20.25" customHeight="1" spans="2:12">
      <c r="B15" s="6">
        <v>10</v>
      </c>
      <c r="C15" s="8">
        <v>6382</v>
      </c>
      <c r="D15" s="8">
        <v>0</v>
      </c>
      <c r="E15" s="8">
        <v>5461</v>
      </c>
      <c r="F15" s="8">
        <v>7</v>
      </c>
      <c r="G15" s="10"/>
      <c r="H15" s="10"/>
      <c r="I15" s="9">
        <v>4921</v>
      </c>
      <c r="J15" s="9">
        <v>0</v>
      </c>
      <c r="K15" s="14">
        <f t="shared" si="0"/>
        <v>16764</v>
      </c>
      <c r="L15" s="14">
        <f t="shared" si="0"/>
        <v>7</v>
      </c>
    </row>
    <row r="16" ht="20.25" customHeight="1" spans="2:12">
      <c r="B16" s="6">
        <v>11</v>
      </c>
      <c r="C16" s="9">
        <v>5801</v>
      </c>
      <c r="D16" s="9">
        <v>13</v>
      </c>
      <c r="E16" s="9">
        <v>6608</v>
      </c>
      <c r="F16" s="9">
        <v>19</v>
      </c>
      <c r="G16" s="10"/>
      <c r="H16" s="10"/>
      <c r="I16" s="9">
        <v>6867</v>
      </c>
      <c r="J16" s="9">
        <v>21</v>
      </c>
      <c r="K16" s="14">
        <f t="shared" si="0"/>
        <v>19276</v>
      </c>
      <c r="L16" s="14">
        <f t="shared" si="0"/>
        <v>53</v>
      </c>
    </row>
    <row r="17" ht="20.25" customHeight="1" spans="2:12">
      <c r="B17" s="6">
        <v>12</v>
      </c>
      <c r="C17" s="8">
        <v>1840</v>
      </c>
      <c r="D17" s="8">
        <v>7</v>
      </c>
      <c r="E17" s="10"/>
      <c r="F17" s="10"/>
      <c r="G17" s="8">
        <v>1597</v>
      </c>
      <c r="H17" s="8">
        <v>10</v>
      </c>
      <c r="I17" s="9">
        <v>0</v>
      </c>
      <c r="J17" s="9">
        <v>9</v>
      </c>
      <c r="K17" s="14">
        <f t="shared" si="0"/>
        <v>3437</v>
      </c>
      <c r="L17" s="14">
        <f t="shared" si="0"/>
        <v>26</v>
      </c>
    </row>
    <row r="18" ht="20.25" customHeight="1" spans="2:12">
      <c r="B18" s="6">
        <v>13</v>
      </c>
      <c r="C18" s="9">
        <v>4017</v>
      </c>
      <c r="D18" s="9">
        <v>0</v>
      </c>
      <c r="E18" s="10"/>
      <c r="F18" s="10"/>
      <c r="G18" s="8">
        <v>1014</v>
      </c>
      <c r="H18" s="8">
        <v>15</v>
      </c>
      <c r="I18" s="9">
        <v>3904</v>
      </c>
      <c r="J18" s="9">
        <v>0</v>
      </c>
      <c r="K18" s="14">
        <f t="shared" si="0"/>
        <v>8935</v>
      </c>
      <c r="L18" s="14">
        <f t="shared" si="0"/>
        <v>15</v>
      </c>
    </row>
    <row r="19" ht="20.25" customHeight="1" spans="2:12">
      <c r="B19" s="6">
        <v>14</v>
      </c>
      <c r="C19" s="10"/>
      <c r="D19" s="10"/>
      <c r="E19" s="9">
        <v>5815</v>
      </c>
      <c r="F19" s="9">
        <v>0</v>
      </c>
      <c r="G19" s="8">
        <v>4607</v>
      </c>
      <c r="H19" s="8">
        <v>14</v>
      </c>
      <c r="I19" s="9">
        <v>5600</v>
      </c>
      <c r="J19" s="9">
        <v>9</v>
      </c>
      <c r="K19" s="14">
        <f t="shared" si="0"/>
        <v>16022</v>
      </c>
      <c r="L19" s="14">
        <f t="shared" si="0"/>
        <v>23</v>
      </c>
    </row>
    <row r="20" ht="20.25" customHeight="1" spans="2:12">
      <c r="B20" s="6">
        <v>15</v>
      </c>
      <c r="C20" s="10"/>
      <c r="D20" s="10"/>
      <c r="E20" s="9">
        <v>4757</v>
      </c>
      <c r="F20" s="9">
        <v>0</v>
      </c>
      <c r="G20" s="8">
        <v>3616</v>
      </c>
      <c r="H20" s="8">
        <v>0</v>
      </c>
      <c r="I20" s="9">
        <v>6000</v>
      </c>
      <c r="J20" s="9">
        <v>7</v>
      </c>
      <c r="K20" s="14">
        <f t="shared" si="0"/>
        <v>14373</v>
      </c>
      <c r="L20" s="14">
        <f t="shared" si="0"/>
        <v>7</v>
      </c>
    </row>
    <row r="21" ht="20.25" customHeight="1" spans="2:12">
      <c r="B21" s="6">
        <v>16</v>
      </c>
      <c r="C21" s="8">
        <v>1301</v>
      </c>
      <c r="D21" s="8">
        <v>9</v>
      </c>
      <c r="E21" s="8">
        <v>3035</v>
      </c>
      <c r="F21" s="8">
        <v>12</v>
      </c>
      <c r="G21" s="9">
        <v>5700</v>
      </c>
      <c r="H21" s="9">
        <v>11</v>
      </c>
      <c r="I21" s="10"/>
      <c r="J21" s="10"/>
      <c r="K21" s="14">
        <f t="shared" si="0"/>
        <v>10036</v>
      </c>
      <c r="L21" s="14">
        <f t="shared" si="0"/>
        <v>32</v>
      </c>
    </row>
    <row r="22" ht="20.25" customHeight="1" spans="2:12">
      <c r="B22" s="6">
        <v>17</v>
      </c>
      <c r="C22" s="8">
        <v>2503</v>
      </c>
      <c r="D22" s="8">
        <v>13</v>
      </c>
      <c r="E22" s="8">
        <v>3283</v>
      </c>
      <c r="F22" s="8">
        <v>7</v>
      </c>
      <c r="G22" s="9">
        <v>4510</v>
      </c>
      <c r="H22" s="9">
        <v>14</v>
      </c>
      <c r="I22" s="10"/>
      <c r="J22" s="10"/>
      <c r="K22" s="14">
        <f t="shared" si="0"/>
        <v>10296</v>
      </c>
      <c r="L22" s="14">
        <f t="shared" si="0"/>
        <v>34</v>
      </c>
    </row>
    <row r="23" ht="20.25" customHeight="1" spans="2:12">
      <c r="B23" s="6">
        <v>18</v>
      </c>
      <c r="C23" s="8">
        <v>4374</v>
      </c>
      <c r="D23" s="8">
        <v>6</v>
      </c>
      <c r="E23" s="8">
        <v>3106</v>
      </c>
      <c r="F23" s="8">
        <v>17</v>
      </c>
      <c r="G23" s="10"/>
      <c r="H23" s="10"/>
      <c r="I23" s="9">
        <v>5478</v>
      </c>
      <c r="J23" s="9">
        <v>20</v>
      </c>
      <c r="K23" s="14">
        <f t="shared" si="0"/>
        <v>12958</v>
      </c>
      <c r="L23" s="14">
        <f t="shared" si="0"/>
        <v>43</v>
      </c>
    </row>
    <row r="24" ht="20.25" customHeight="1" spans="2:12">
      <c r="B24" s="6">
        <v>19</v>
      </c>
      <c r="C24" s="9">
        <v>5607</v>
      </c>
      <c r="D24" s="9">
        <v>6</v>
      </c>
      <c r="E24" s="9">
        <v>5794</v>
      </c>
      <c r="F24" s="9">
        <v>6</v>
      </c>
      <c r="G24" s="10"/>
      <c r="H24" s="10"/>
      <c r="I24" s="9">
        <v>6702</v>
      </c>
      <c r="J24" s="9">
        <v>13</v>
      </c>
      <c r="K24" s="14">
        <f t="shared" si="0"/>
        <v>18103</v>
      </c>
      <c r="L24" s="14">
        <f t="shared" si="0"/>
        <v>25</v>
      </c>
    </row>
    <row r="25" ht="20.25" customHeight="1" spans="2:12">
      <c r="B25" s="6">
        <v>20</v>
      </c>
      <c r="C25" s="8">
        <v>0</v>
      </c>
      <c r="D25" s="8">
        <v>0</v>
      </c>
      <c r="E25" s="10"/>
      <c r="F25" s="10"/>
      <c r="G25" s="8">
        <v>0</v>
      </c>
      <c r="H25" s="8">
        <v>0</v>
      </c>
      <c r="I25" s="9">
        <v>0</v>
      </c>
      <c r="J25" s="9">
        <v>0</v>
      </c>
      <c r="K25" s="14">
        <f t="shared" si="0"/>
        <v>0</v>
      </c>
      <c r="L25" s="14">
        <f t="shared" si="0"/>
        <v>0</v>
      </c>
    </row>
    <row r="26" ht="20.25" customHeight="1" spans="2:12">
      <c r="B26" s="6">
        <v>21</v>
      </c>
      <c r="C26" s="9">
        <v>0</v>
      </c>
      <c r="D26" s="9">
        <v>0</v>
      </c>
      <c r="E26" s="10"/>
      <c r="F26" s="10"/>
      <c r="G26" s="8">
        <v>1751</v>
      </c>
      <c r="H26" s="8">
        <v>7</v>
      </c>
      <c r="I26" s="9">
        <v>4100</v>
      </c>
      <c r="J26" s="9">
        <v>10</v>
      </c>
      <c r="K26" s="14">
        <f t="shared" si="0"/>
        <v>5851</v>
      </c>
      <c r="L26" s="14">
        <f t="shared" si="0"/>
        <v>17</v>
      </c>
    </row>
    <row r="27" ht="20.25" customHeight="1" spans="2:12">
      <c r="B27" s="6">
        <v>22</v>
      </c>
      <c r="C27" s="10"/>
      <c r="D27" s="10"/>
      <c r="E27" s="9">
        <v>1251</v>
      </c>
      <c r="F27" s="9">
        <v>0</v>
      </c>
      <c r="G27" s="8">
        <v>0</v>
      </c>
      <c r="H27" s="8">
        <v>0</v>
      </c>
      <c r="I27" s="9">
        <v>0</v>
      </c>
      <c r="J27" s="9">
        <v>0</v>
      </c>
      <c r="K27" s="14">
        <f t="shared" si="0"/>
        <v>1251</v>
      </c>
      <c r="L27" s="14">
        <f t="shared" si="0"/>
        <v>0</v>
      </c>
    </row>
    <row r="28" ht="20.25" customHeight="1" spans="2:12">
      <c r="B28" s="6">
        <v>23</v>
      </c>
      <c r="C28" s="10"/>
      <c r="D28" s="10"/>
      <c r="E28" s="9">
        <v>6506</v>
      </c>
      <c r="F28" s="9">
        <v>0</v>
      </c>
      <c r="G28" s="8">
        <v>4579</v>
      </c>
      <c r="H28" s="8">
        <v>0</v>
      </c>
      <c r="I28" s="9">
        <v>5504</v>
      </c>
      <c r="J28" s="9">
        <v>0</v>
      </c>
      <c r="K28" s="14">
        <f t="shared" si="0"/>
        <v>16589</v>
      </c>
      <c r="L28" s="14">
        <f t="shared" si="0"/>
        <v>0</v>
      </c>
    </row>
    <row r="29" ht="20.25" customHeight="1" spans="2:12">
      <c r="B29" s="6">
        <v>24</v>
      </c>
      <c r="C29" s="8">
        <v>6311</v>
      </c>
      <c r="D29" s="8">
        <v>0</v>
      </c>
      <c r="E29" s="8">
        <v>6016</v>
      </c>
      <c r="F29" s="8">
        <v>0</v>
      </c>
      <c r="G29" s="9">
        <v>6104</v>
      </c>
      <c r="H29" s="9">
        <v>0</v>
      </c>
      <c r="I29" s="10"/>
      <c r="J29" s="10"/>
      <c r="K29" s="14">
        <f t="shared" si="0"/>
        <v>18431</v>
      </c>
      <c r="L29" s="14">
        <f t="shared" si="0"/>
        <v>0</v>
      </c>
    </row>
    <row r="30" ht="20.25" customHeight="1" spans="2:12">
      <c r="B30" s="6">
        <v>25</v>
      </c>
      <c r="C30" s="8">
        <v>7205</v>
      </c>
      <c r="D30" s="8">
        <v>0</v>
      </c>
      <c r="E30" s="8">
        <v>7034</v>
      </c>
      <c r="F30" s="8">
        <v>0</v>
      </c>
      <c r="G30" s="9">
        <v>7004</v>
      </c>
      <c r="H30" s="9">
        <v>0</v>
      </c>
      <c r="I30" s="10"/>
      <c r="J30" s="10"/>
      <c r="K30" s="14">
        <f t="shared" si="0"/>
        <v>21243</v>
      </c>
      <c r="L30" s="14">
        <f t="shared" si="0"/>
        <v>0</v>
      </c>
    </row>
    <row r="31" ht="20.25" customHeight="1" spans="2:12">
      <c r="B31" s="6">
        <v>26</v>
      </c>
      <c r="C31" s="8">
        <v>6101</v>
      </c>
      <c r="D31" s="8">
        <v>0</v>
      </c>
      <c r="E31" s="8">
        <v>7002</v>
      </c>
      <c r="F31" s="8">
        <v>0</v>
      </c>
      <c r="G31" s="10"/>
      <c r="H31" s="10"/>
      <c r="I31" s="9">
        <v>7082</v>
      </c>
      <c r="J31" s="9">
        <v>0</v>
      </c>
      <c r="K31" s="14">
        <f t="shared" si="0"/>
        <v>20185</v>
      </c>
      <c r="L31" s="14">
        <f t="shared" si="0"/>
        <v>0</v>
      </c>
    </row>
    <row r="32" ht="20.25" customHeight="1" spans="2:12">
      <c r="B32" s="6">
        <v>27</v>
      </c>
      <c r="C32" s="9">
        <v>2391</v>
      </c>
      <c r="D32" s="9">
        <v>0</v>
      </c>
      <c r="E32" s="9">
        <v>0</v>
      </c>
      <c r="F32" s="9">
        <v>0</v>
      </c>
      <c r="G32" s="10"/>
      <c r="H32" s="10"/>
      <c r="I32" s="9">
        <v>5842</v>
      </c>
      <c r="J32" s="9">
        <v>0</v>
      </c>
      <c r="K32" s="14">
        <f t="shared" si="0"/>
        <v>8233</v>
      </c>
      <c r="L32" s="14">
        <f t="shared" si="0"/>
        <v>0</v>
      </c>
    </row>
    <row r="33" ht="20.25" customHeight="1" spans="2:12">
      <c r="B33" s="6">
        <v>28</v>
      </c>
      <c r="C33" s="8">
        <v>5413</v>
      </c>
      <c r="D33" s="8">
        <v>0</v>
      </c>
      <c r="E33" s="10"/>
      <c r="F33" s="10"/>
      <c r="G33" s="8">
        <v>6011</v>
      </c>
      <c r="H33" s="8">
        <v>0</v>
      </c>
      <c r="I33" s="9">
        <v>4500</v>
      </c>
      <c r="J33" s="9">
        <v>0</v>
      </c>
      <c r="K33" s="14">
        <f t="shared" si="0"/>
        <v>15924</v>
      </c>
      <c r="L33" s="14">
        <f t="shared" si="0"/>
        <v>0</v>
      </c>
    </row>
    <row r="34" ht="20.25" customHeight="1" spans="2:12">
      <c r="B34" s="6">
        <v>29</v>
      </c>
      <c r="C34" s="9">
        <v>3809</v>
      </c>
      <c r="D34" s="9">
        <v>0</v>
      </c>
      <c r="E34" s="10"/>
      <c r="F34" s="10"/>
      <c r="G34" s="8">
        <v>6103</v>
      </c>
      <c r="H34" s="8">
        <v>0</v>
      </c>
      <c r="I34" s="9">
        <v>0</v>
      </c>
      <c r="J34" s="9">
        <v>0</v>
      </c>
      <c r="K34" s="14">
        <f t="shared" si="0"/>
        <v>9912</v>
      </c>
      <c r="L34" s="14">
        <f t="shared" si="0"/>
        <v>0</v>
      </c>
    </row>
    <row r="35" ht="20.25" customHeight="1" spans="2:12">
      <c r="B35" s="6">
        <v>30</v>
      </c>
      <c r="C35" s="10"/>
      <c r="D35" s="10"/>
      <c r="E35" s="9">
        <v>5405</v>
      </c>
      <c r="F35" s="9">
        <v>0</v>
      </c>
      <c r="G35" s="8">
        <v>1653</v>
      </c>
      <c r="H35" s="8">
        <v>0</v>
      </c>
      <c r="I35" s="9">
        <v>5300</v>
      </c>
      <c r="J35" s="9">
        <v>0</v>
      </c>
      <c r="K35" s="14">
        <f t="shared" si="0"/>
        <v>12358</v>
      </c>
      <c r="L35" s="14">
        <f t="shared" si="0"/>
        <v>0</v>
      </c>
    </row>
    <row r="36" ht="20.25" customHeight="1" spans="2:12">
      <c r="B36" s="6">
        <v>31</v>
      </c>
      <c r="C36" s="10"/>
      <c r="D36" s="10"/>
      <c r="E36" s="9"/>
      <c r="F36" s="9"/>
      <c r="G36" s="8"/>
      <c r="H36" s="8"/>
      <c r="I36" s="9"/>
      <c r="J36" s="9"/>
      <c r="K36" s="14">
        <f t="shared" si="0"/>
        <v>0</v>
      </c>
      <c r="L36" s="14">
        <f t="shared" si="0"/>
        <v>0</v>
      </c>
    </row>
    <row r="37" ht="20.25" customHeight="1" spans="2:12">
      <c r="B37" s="7" t="s">
        <v>17</v>
      </c>
      <c r="C37" s="11">
        <f t="shared" ref="C37:L37" si="1">SUM(C6:C36)</f>
        <v>83991</v>
      </c>
      <c r="D37" s="11">
        <f t="shared" si="1"/>
        <v>54</v>
      </c>
      <c r="E37" s="11">
        <f t="shared" si="1"/>
        <v>98758</v>
      </c>
      <c r="F37" s="11">
        <f t="shared" si="1"/>
        <v>68</v>
      </c>
      <c r="G37" s="11">
        <f t="shared" si="1"/>
        <v>75069</v>
      </c>
      <c r="H37" s="11">
        <f t="shared" si="1"/>
        <v>71</v>
      </c>
      <c r="I37" s="11">
        <f t="shared" si="1"/>
        <v>87650</v>
      </c>
      <c r="J37" s="11">
        <f t="shared" si="1"/>
        <v>89</v>
      </c>
      <c r="K37" s="11">
        <f t="shared" si="1"/>
        <v>345468</v>
      </c>
      <c r="L37" s="11">
        <f t="shared" si="1"/>
        <v>282</v>
      </c>
    </row>
    <row r="38" ht="20.25" customHeight="1" spans="2:12">
      <c r="B38" t="s">
        <v>18</v>
      </c>
      <c r="C38" s="12">
        <f>C37/23</f>
        <v>3651.78260869565</v>
      </c>
      <c r="D38" s="12">
        <f>D37/23</f>
        <v>2.34782608695652</v>
      </c>
      <c r="E38" s="12">
        <f>E37/22</f>
        <v>4489</v>
      </c>
      <c r="F38" s="12">
        <f>F37/22</f>
        <v>3.09090909090909</v>
      </c>
      <c r="G38" s="12">
        <f>G37/22</f>
        <v>3412.22727272727</v>
      </c>
      <c r="H38" s="12">
        <f>H37/22</f>
        <v>3.22727272727273</v>
      </c>
      <c r="I38" s="12">
        <f>I37/23</f>
        <v>3810.86956521739</v>
      </c>
      <c r="J38" s="12">
        <f>J37/23</f>
        <v>3.8695652173913</v>
      </c>
      <c r="K38" s="12">
        <f>K37/30</f>
        <v>11515.6</v>
      </c>
      <c r="L38" s="12">
        <f>L37/30</f>
        <v>9.4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42491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8">
        <v>6203</v>
      </c>
      <c r="D6" s="8"/>
      <c r="E6" s="8">
        <v>5415</v>
      </c>
      <c r="F6" s="8"/>
      <c r="G6" s="10"/>
      <c r="H6" s="10"/>
      <c r="I6" s="9">
        <v>6802</v>
      </c>
      <c r="J6" s="9"/>
      <c r="K6" s="14">
        <f t="shared" ref="K6:L36" si="0">C6+E6+G6+I6</f>
        <v>18420</v>
      </c>
      <c r="L6" s="14">
        <f t="shared" si="0"/>
        <v>0</v>
      </c>
    </row>
    <row r="7" ht="20.25" customHeight="1" spans="2:12">
      <c r="B7" s="6">
        <v>2</v>
      </c>
      <c r="C7" s="9">
        <v>0</v>
      </c>
      <c r="D7" s="9"/>
      <c r="E7" s="9">
        <v>0</v>
      </c>
      <c r="F7" s="9"/>
      <c r="G7" s="10"/>
      <c r="H7" s="10"/>
      <c r="I7" s="9">
        <v>528</v>
      </c>
      <c r="J7" s="9"/>
      <c r="K7" s="14">
        <f t="shared" si="0"/>
        <v>528</v>
      </c>
      <c r="L7" s="14">
        <f t="shared" si="0"/>
        <v>0</v>
      </c>
    </row>
    <row r="8" ht="20.25" customHeight="1" spans="2:12">
      <c r="B8" s="6">
        <v>3</v>
      </c>
      <c r="C8" s="8">
        <v>0</v>
      </c>
      <c r="D8" s="8"/>
      <c r="E8" s="10"/>
      <c r="F8" s="10"/>
      <c r="G8" s="8">
        <v>0</v>
      </c>
      <c r="H8" s="8"/>
      <c r="I8" s="9">
        <v>0</v>
      </c>
      <c r="J8" s="9"/>
      <c r="K8" s="14">
        <f t="shared" si="0"/>
        <v>0</v>
      </c>
      <c r="L8" s="14">
        <f t="shared" si="0"/>
        <v>0</v>
      </c>
    </row>
    <row r="9" ht="20.25" customHeight="1" spans="2:12">
      <c r="B9" s="6">
        <v>4</v>
      </c>
      <c r="C9" s="9">
        <v>3000</v>
      </c>
      <c r="D9" s="9"/>
      <c r="E9" s="10"/>
      <c r="F9" s="10"/>
      <c r="G9" s="8">
        <v>2000</v>
      </c>
      <c r="H9" s="8"/>
      <c r="I9" s="9">
        <v>5318</v>
      </c>
      <c r="J9" s="9"/>
      <c r="K9" s="14">
        <f t="shared" si="0"/>
        <v>10318</v>
      </c>
      <c r="L9" s="14">
        <f t="shared" si="0"/>
        <v>0</v>
      </c>
    </row>
    <row r="10" ht="20.25" customHeight="1" spans="2:12">
      <c r="B10" s="6">
        <v>5</v>
      </c>
      <c r="C10" s="10"/>
      <c r="D10" s="10"/>
      <c r="E10" s="9">
        <v>5482</v>
      </c>
      <c r="F10" s="9"/>
      <c r="G10" s="8">
        <v>5019</v>
      </c>
      <c r="H10" s="8"/>
      <c r="I10" s="9">
        <v>5003</v>
      </c>
      <c r="J10" s="9"/>
      <c r="K10" s="14">
        <f t="shared" si="0"/>
        <v>15504</v>
      </c>
      <c r="L10" s="14">
        <f t="shared" si="0"/>
        <v>0</v>
      </c>
    </row>
    <row r="11" ht="20.25" customHeight="1" spans="2:12">
      <c r="B11" s="6">
        <v>6</v>
      </c>
      <c r="C11" s="10"/>
      <c r="D11" s="10"/>
      <c r="E11" s="9">
        <v>4523</v>
      </c>
      <c r="F11" s="9"/>
      <c r="G11" s="8">
        <v>3870</v>
      </c>
      <c r="H11" s="8"/>
      <c r="I11" s="9">
        <v>6024</v>
      </c>
      <c r="J11" s="9"/>
      <c r="K11" s="14">
        <f t="shared" si="0"/>
        <v>14417</v>
      </c>
      <c r="L11" s="14">
        <f t="shared" si="0"/>
        <v>0</v>
      </c>
    </row>
    <row r="12" ht="20.25" customHeight="1" spans="2:12">
      <c r="B12" s="6">
        <v>7</v>
      </c>
      <c r="C12" s="8">
        <v>6110</v>
      </c>
      <c r="D12" s="8"/>
      <c r="E12" s="8">
        <v>6010</v>
      </c>
      <c r="F12" s="8"/>
      <c r="G12" s="8">
        <v>5800</v>
      </c>
      <c r="H12" s="9"/>
      <c r="I12" s="10"/>
      <c r="J12" s="10"/>
      <c r="K12" s="14">
        <f t="shared" si="0"/>
        <v>17920</v>
      </c>
      <c r="L12" s="14">
        <f t="shared" si="0"/>
        <v>0</v>
      </c>
    </row>
    <row r="13" ht="20.25" customHeight="1" spans="2:12">
      <c r="B13" s="6">
        <v>8</v>
      </c>
      <c r="C13" s="8">
        <v>6018</v>
      </c>
      <c r="D13" s="8"/>
      <c r="E13" s="8">
        <v>3751</v>
      </c>
      <c r="F13" s="8"/>
      <c r="G13" s="9">
        <v>5820</v>
      </c>
      <c r="H13" s="9"/>
      <c r="I13" s="10"/>
      <c r="J13" s="10"/>
      <c r="K13" s="14">
        <f t="shared" si="0"/>
        <v>15589</v>
      </c>
      <c r="L13" s="14">
        <f t="shared" si="0"/>
        <v>0</v>
      </c>
    </row>
    <row r="14" ht="20.25" customHeight="1" spans="2:12">
      <c r="B14" s="6">
        <v>9</v>
      </c>
      <c r="C14" s="8">
        <v>3317</v>
      </c>
      <c r="D14" s="8"/>
      <c r="E14" s="8">
        <v>2063</v>
      </c>
      <c r="F14" s="8"/>
      <c r="G14" s="10"/>
      <c r="H14" s="10"/>
      <c r="I14" s="9">
        <v>6001</v>
      </c>
      <c r="J14" s="9"/>
      <c r="K14" s="14">
        <f t="shared" si="0"/>
        <v>11381</v>
      </c>
      <c r="L14" s="14">
        <f t="shared" si="0"/>
        <v>0</v>
      </c>
    </row>
    <row r="15" ht="20.25" customHeight="1" spans="2:12">
      <c r="B15" s="6">
        <v>10</v>
      </c>
      <c r="C15" s="9">
        <v>0</v>
      </c>
      <c r="D15" s="9"/>
      <c r="E15" s="9">
        <v>0</v>
      </c>
      <c r="F15" s="9"/>
      <c r="G15" s="10"/>
      <c r="H15" s="10"/>
      <c r="I15" s="9">
        <v>0</v>
      </c>
      <c r="J15" s="9"/>
      <c r="K15" s="14">
        <f t="shared" si="0"/>
        <v>0</v>
      </c>
      <c r="L15" s="14">
        <f t="shared" si="0"/>
        <v>0</v>
      </c>
    </row>
    <row r="16" ht="20.25" customHeight="1" spans="2:12">
      <c r="B16" s="6">
        <v>11</v>
      </c>
      <c r="C16" s="8">
        <v>0</v>
      </c>
      <c r="D16" s="8"/>
      <c r="E16" s="10"/>
      <c r="F16" s="10"/>
      <c r="G16" s="8">
        <v>0</v>
      </c>
      <c r="H16" s="8"/>
      <c r="I16" s="9">
        <v>0</v>
      </c>
      <c r="J16" s="9"/>
      <c r="K16" s="14">
        <f t="shared" si="0"/>
        <v>0</v>
      </c>
      <c r="L16" s="14">
        <f t="shared" si="0"/>
        <v>0</v>
      </c>
    </row>
    <row r="17" ht="20.25" customHeight="1" spans="2:12">
      <c r="B17" s="6">
        <v>12</v>
      </c>
      <c r="C17" s="9">
        <v>4251</v>
      </c>
      <c r="D17" s="9"/>
      <c r="E17" s="10"/>
      <c r="F17" s="10"/>
      <c r="G17" s="8">
        <v>0</v>
      </c>
      <c r="H17" s="8"/>
      <c r="I17" s="9">
        <v>0</v>
      </c>
      <c r="J17" s="9"/>
      <c r="K17" s="14">
        <f t="shared" si="0"/>
        <v>4251</v>
      </c>
      <c r="L17" s="14">
        <f t="shared" si="0"/>
        <v>0</v>
      </c>
    </row>
    <row r="18" ht="20.25" customHeight="1" spans="2:12">
      <c r="B18" s="6">
        <v>13</v>
      </c>
      <c r="C18" s="10"/>
      <c r="D18" s="10"/>
      <c r="E18" s="9">
        <v>6114</v>
      </c>
      <c r="F18" s="9"/>
      <c r="G18" s="8">
        <v>560</v>
      </c>
      <c r="H18" s="8">
        <v>12</v>
      </c>
      <c r="I18" s="9">
        <v>6018</v>
      </c>
      <c r="J18" s="9"/>
      <c r="K18" s="14">
        <f t="shared" si="0"/>
        <v>12692</v>
      </c>
      <c r="L18" s="14">
        <f t="shared" si="0"/>
        <v>12</v>
      </c>
    </row>
    <row r="19" ht="20.25" customHeight="1" spans="2:12">
      <c r="B19" s="6">
        <v>14</v>
      </c>
      <c r="C19" s="10"/>
      <c r="D19" s="10"/>
      <c r="E19" s="9">
        <v>4826</v>
      </c>
      <c r="F19" s="9"/>
      <c r="G19" s="8">
        <v>4670</v>
      </c>
      <c r="H19" s="8"/>
      <c r="I19" s="9">
        <v>6003</v>
      </c>
      <c r="J19" s="9"/>
      <c r="K19" s="14">
        <f t="shared" si="0"/>
        <v>15499</v>
      </c>
      <c r="L19" s="14">
        <f t="shared" si="0"/>
        <v>0</v>
      </c>
    </row>
    <row r="20" ht="20.25" customHeight="1" spans="2:12">
      <c r="B20" s="6">
        <v>15</v>
      </c>
      <c r="C20" s="8">
        <v>5751</v>
      </c>
      <c r="D20" s="8"/>
      <c r="E20" s="8">
        <v>4157</v>
      </c>
      <c r="F20" s="8"/>
      <c r="G20" s="9">
        <v>4507</v>
      </c>
      <c r="H20" s="9"/>
      <c r="I20" s="10"/>
      <c r="J20" s="10"/>
      <c r="K20" s="14">
        <f t="shared" si="0"/>
        <v>14415</v>
      </c>
      <c r="L20" s="14">
        <f t="shared" si="0"/>
        <v>0</v>
      </c>
    </row>
    <row r="21" ht="20.25" customHeight="1" spans="2:12">
      <c r="B21" s="6">
        <v>16</v>
      </c>
      <c r="C21" s="8">
        <v>5029</v>
      </c>
      <c r="D21" s="8"/>
      <c r="E21" s="8">
        <v>2525</v>
      </c>
      <c r="F21" s="8"/>
      <c r="G21" s="9">
        <v>4201</v>
      </c>
      <c r="H21" s="9"/>
      <c r="I21" s="10"/>
      <c r="J21" s="10"/>
      <c r="K21" s="14">
        <f t="shared" si="0"/>
        <v>11755</v>
      </c>
      <c r="L21" s="14">
        <f t="shared" si="0"/>
        <v>0</v>
      </c>
    </row>
    <row r="22" ht="20.25" customHeight="1" spans="2:12">
      <c r="B22" s="6">
        <v>17</v>
      </c>
      <c r="C22" s="8">
        <v>1104</v>
      </c>
      <c r="D22" s="8"/>
      <c r="E22" s="8">
        <v>7106</v>
      </c>
      <c r="F22" s="8">
        <v>4</v>
      </c>
      <c r="G22" s="10"/>
      <c r="H22" s="10"/>
      <c r="I22" s="9">
        <v>5938</v>
      </c>
      <c r="J22" s="9"/>
      <c r="K22" s="14">
        <f t="shared" si="0"/>
        <v>14148</v>
      </c>
      <c r="L22" s="14">
        <f t="shared" si="0"/>
        <v>4</v>
      </c>
    </row>
    <row r="23" ht="20.25" customHeight="1" spans="2:12">
      <c r="B23" s="6">
        <v>18</v>
      </c>
      <c r="C23" s="9">
        <v>6107</v>
      </c>
      <c r="D23" s="9">
        <v>6</v>
      </c>
      <c r="E23" s="9">
        <v>1904</v>
      </c>
      <c r="F23" s="9">
        <v>4</v>
      </c>
      <c r="G23" s="10"/>
      <c r="H23" s="10"/>
      <c r="I23" s="9">
        <v>6602</v>
      </c>
      <c r="J23" s="9"/>
      <c r="K23" s="14">
        <f t="shared" si="0"/>
        <v>14613</v>
      </c>
      <c r="L23" s="14">
        <f t="shared" si="0"/>
        <v>10</v>
      </c>
    </row>
    <row r="24" ht="20.25" customHeight="1" spans="2:12">
      <c r="B24" s="6">
        <v>19</v>
      </c>
      <c r="C24" s="8">
        <v>0</v>
      </c>
      <c r="D24" s="8"/>
      <c r="E24" s="10"/>
      <c r="F24" s="10"/>
      <c r="G24" s="8">
        <v>0</v>
      </c>
      <c r="H24" s="8">
        <v>13</v>
      </c>
      <c r="I24" s="9">
        <v>0</v>
      </c>
      <c r="J24" s="9"/>
      <c r="K24" s="14">
        <f t="shared" si="0"/>
        <v>0</v>
      </c>
      <c r="L24" s="14">
        <f t="shared" si="0"/>
        <v>13</v>
      </c>
    </row>
    <row r="25" ht="20.25" customHeight="1" spans="2:12">
      <c r="B25" s="6">
        <v>20</v>
      </c>
      <c r="C25" s="9">
        <v>4367</v>
      </c>
      <c r="D25" s="9"/>
      <c r="E25" s="10"/>
      <c r="F25" s="10"/>
      <c r="G25" s="8">
        <v>5200</v>
      </c>
      <c r="H25" s="8"/>
      <c r="I25" s="9">
        <v>3014</v>
      </c>
      <c r="J25" s="9"/>
      <c r="K25" s="14">
        <f t="shared" si="0"/>
        <v>12581</v>
      </c>
      <c r="L25" s="14">
        <f t="shared" si="0"/>
        <v>0</v>
      </c>
    </row>
    <row r="26" ht="20.25" customHeight="1" spans="2:12">
      <c r="B26" s="6">
        <v>21</v>
      </c>
      <c r="C26" s="10"/>
      <c r="D26" s="10"/>
      <c r="E26" s="9">
        <v>3712</v>
      </c>
      <c r="F26" s="9"/>
      <c r="G26" s="8">
        <v>4602</v>
      </c>
      <c r="H26" s="8">
        <v>10</v>
      </c>
      <c r="I26" s="9">
        <v>4413</v>
      </c>
      <c r="J26" s="9"/>
      <c r="K26" s="14">
        <f t="shared" si="0"/>
        <v>12727</v>
      </c>
      <c r="L26" s="14">
        <f t="shared" si="0"/>
        <v>10</v>
      </c>
    </row>
    <row r="27" ht="20.25" customHeight="1" spans="2:12">
      <c r="B27" s="6">
        <v>22</v>
      </c>
      <c r="C27" s="10"/>
      <c r="D27" s="10"/>
      <c r="E27" s="9">
        <v>31</v>
      </c>
      <c r="F27" s="9">
        <v>10</v>
      </c>
      <c r="G27" s="8">
        <v>4400</v>
      </c>
      <c r="H27" s="8"/>
      <c r="I27" s="9">
        <v>4915</v>
      </c>
      <c r="J27" s="9">
        <v>13</v>
      </c>
      <c r="K27" s="14">
        <f t="shared" si="0"/>
        <v>9346</v>
      </c>
      <c r="L27" s="14">
        <f t="shared" si="0"/>
        <v>23</v>
      </c>
    </row>
    <row r="28" ht="20.25" customHeight="1" spans="2:12">
      <c r="B28" s="6">
        <v>23</v>
      </c>
      <c r="C28" s="8">
        <v>6463</v>
      </c>
      <c r="D28" s="8">
        <v>10</v>
      </c>
      <c r="E28" s="8">
        <v>4304</v>
      </c>
      <c r="F28" s="8"/>
      <c r="G28" s="9">
        <v>5003</v>
      </c>
      <c r="H28" s="9">
        <v>10</v>
      </c>
      <c r="I28" s="10"/>
      <c r="J28" s="10"/>
      <c r="K28" s="14">
        <f t="shared" si="0"/>
        <v>15770</v>
      </c>
      <c r="L28" s="14">
        <f t="shared" si="0"/>
        <v>20</v>
      </c>
    </row>
    <row r="29" ht="20.25" customHeight="1" spans="2:12">
      <c r="B29" s="6">
        <v>24</v>
      </c>
      <c r="C29" s="8">
        <v>5432</v>
      </c>
      <c r="D29" s="8"/>
      <c r="E29" s="8">
        <v>4532</v>
      </c>
      <c r="F29" s="8"/>
      <c r="G29" s="9">
        <v>3268</v>
      </c>
      <c r="H29" s="9"/>
      <c r="I29" s="10"/>
      <c r="J29" s="10"/>
      <c r="K29" s="14">
        <f t="shared" si="0"/>
        <v>13232</v>
      </c>
      <c r="L29" s="14">
        <f t="shared" si="0"/>
        <v>0</v>
      </c>
    </row>
    <row r="30" ht="20.25" customHeight="1" spans="2:12">
      <c r="B30" s="6">
        <v>25</v>
      </c>
      <c r="C30" s="8">
        <v>0</v>
      </c>
      <c r="D30" s="8"/>
      <c r="E30" s="8">
        <v>1650</v>
      </c>
      <c r="F30" s="8"/>
      <c r="G30" s="10"/>
      <c r="H30" s="10"/>
      <c r="I30" s="9">
        <v>5005</v>
      </c>
      <c r="J30" s="9"/>
      <c r="K30" s="14">
        <f t="shared" si="0"/>
        <v>6655</v>
      </c>
      <c r="L30" s="14">
        <f t="shared" si="0"/>
        <v>0</v>
      </c>
    </row>
    <row r="31" ht="20.25" customHeight="1" spans="2:12">
      <c r="B31" s="6">
        <v>26</v>
      </c>
      <c r="C31" s="9">
        <v>5011</v>
      </c>
      <c r="D31" s="9"/>
      <c r="E31" s="9">
        <v>5503</v>
      </c>
      <c r="F31" s="9">
        <v>13</v>
      </c>
      <c r="G31" s="10"/>
      <c r="H31" s="10"/>
      <c r="I31" s="9">
        <v>4305</v>
      </c>
      <c r="J31" s="9"/>
      <c r="K31" s="14">
        <f t="shared" si="0"/>
        <v>14819</v>
      </c>
      <c r="L31" s="14">
        <f t="shared" si="0"/>
        <v>13</v>
      </c>
    </row>
    <row r="32" ht="20.25" customHeight="1" spans="2:12">
      <c r="B32" s="6">
        <v>27</v>
      </c>
      <c r="C32" s="8">
        <v>0</v>
      </c>
      <c r="D32" s="8">
        <v>12</v>
      </c>
      <c r="E32" s="10"/>
      <c r="F32" s="10"/>
      <c r="G32" s="8">
        <v>4900</v>
      </c>
      <c r="H32" s="8"/>
      <c r="I32" s="9">
        <v>2467</v>
      </c>
      <c r="J32" s="9"/>
      <c r="K32" s="14">
        <f t="shared" si="0"/>
        <v>7367</v>
      </c>
      <c r="L32" s="14">
        <f t="shared" si="0"/>
        <v>12</v>
      </c>
    </row>
    <row r="33" ht="20.25" customHeight="1" spans="2:12">
      <c r="B33" s="6">
        <v>28</v>
      </c>
      <c r="C33" s="9">
        <v>6227</v>
      </c>
      <c r="D33" s="9"/>
      <c r="E33" s="10"/>
      <c r="F33" s="10"/>
      <c r="G33" s="8">
        <v>1700</v>
      </c>
      <c r="H33" s="8">
        <v>14</v>
      </c>
      <c r="I33" s="9">
        <v>6105</v>
      </c>
      <c r="J33" s="9"/>
      <c r="K33" s="14">
        <f t="shared" si="0"/>
        <v>14032</v>
      </c>
      <c r="L33" s="14">
        <f t="shared" si="0"/>
        <v>14</v>
      </c>
    </row>
    <row r="34" ht="20.25" customHeight="1" spans="2:12">
      <c r="B34" s="6">
        <v>29</v>
      </c>
      <c r="C34" s="10"/>
      <c r="D34" s="10"/>
      <c r="E34" s="9">
        <v>6033</v>
      </c>
      <c r="F34" s="9"/>
      <c r="G34" s="8">
        <v>5100</v>
      </c>
      <c r="H34" s="8"/>
      <c r="I34" s="9">
        <v>6103</v>
      </c>
      <c r="J34" s="9"/>
      <c r="K34" s="14">
        <f t="shared" si="0"/>
        <v>17236</v>
      </c>
      <c r="L34" s="14">
        <f t="shared" si="0"/>
        <v>0</v>
      </c>
    </row>
    <row r="35" ht="20.25" customHeight="1" spans="2:12">
      <c r="B35" s="6">
        <v>30</v>
      </c>
      <c r="C35" s="10"/>
      <c r="D35" s="10"/>
      <c r="E35" s="9">
        <v>6235</v>
      </c>
      <c r="F35" s="9"/>
      <c r="G35" s="8">
        <v>3444</v>
      </c>
      <c r="H35" s="8"/>
      <c r="I35" s="9">
        <v>5445</v>
      </c>
      <c r="J35" s="9"/>
      <c r="K35" s="14">
        <f t="shared" si="0"/>
        <v>15124</v>
      </c>
      <c r="L35" s="14">
        <f t="shared" si="0"/>
        <v>0</v>
      </c>
    </row>
    <row r="36" ht="20.25" customHeight="1" spans="2:12">
      <c r="B36" s="6">
        <v>31</v>
      </c>
      <c r="C36" s="8">
        <v>6007</v>
      </c>
      <c r="D36" s="8"/>
      <c r="E36" s="8">
        <v>3306</v>
      </c>
      <c r="F36" s="8"/>
      <c r="G36" s="9">
        <v>6124</v>
      </c>
      <c r="H36" s="9"/>
      <c r="I36" s="10"/>
      <c r="J36" s="10"/>
      <c r="K36" s="14">
        <f t="shared" si="0"/>
        <v>15437</v>
      </c>
      <c r="L36" s="14">
        <f t="shared" si="0"/>
        <v>0</v>
      </c>
    </row>
    <row r="37" ht="20.25" customHeight="1" spans="2:12">
      <c r="B37" s="7" t="s">
        <v>17</v>
      </c>
      <c r="C37" s="11">
        <f t="shared" ref="C37:L37" si="1">SUM(C6:C36)</f>
        <v>80397</v>
      </c>
      <c r="D37" s="11">
        <f t="shared" si="1"/>
        <v>28</v>
      </c>
      <c r="E37" s="11">
        <f t="shared" si="1"/>
        <v>89182</v>
      </c>
      <c r="F37" s="11">
        <f t="shared" si="1"/>
        <v>31</v>
      </c>
      <c r="G37" s="11">
        <f t="shared" si="1"/>
        <v>80188</v>
      </c>
      <c r="H37" s="11">
        <f t="shared" si="1"/>
        <v>59</v>
      </c>
      <c r="I37" s="11">
        <f t="shared" si="1"/>
        <v>96009</v>
      </c>
      <c r="J37" s="11">
        <f t="shared" si="1"/>
        <v>13</v>
      </c>
      <c r="K37" s="11">
        <f t="shared" si="1"/>
        <v>345776</v>
      </c>
      <c r="L37" s="11">
        <f t="shared" si="1"/>
        <v>131</v>
      </c>
    </row>
    <row r="38" ht="20.25" customHeight="1" spans="2:12">
      <c r="B38" t="s">
        <v>18</v>
      </c>
      <c r="C38" s="12">
        <f t="shared" ref="C38:H38" si="2">C37/23</f>
        <v>3495.52173913043</v>
      </c>
      <c r="D38" s="12">
        <f t="shared" si="2"/>
        <v>1.21739130434783</v>
      </c>
      <c r="E38" s="12">
        <f t="shared" si="2"/>
        <v>3877.47826086957</v>
      </c>
      <c r="F38" s="12">
        <f t="shared" si="2"/>
        <v>1.34782608695652</v>
      </c>
      <c r="G38" s="12">
        <f t="shared" si="2"/>
        <v>3486.4347826087</v>
      </c>
      <c r="H38" s="12">
        <f t="shared" si="2"/>
        <v>2.56521739130435</v>
      </c>
      <c r="I38" s="12">
        <f>I37/24</f>
        <v>4000.375</v>
      </c>
      <c r="J38" s="12">
        <f>J37/24</f>
        <v>0.541666666666667</v>
      </c>
      <c r="K38" s="12">
        <f>K37/31</f>
        <v>11154.064516129</v>
      </c>
      <c r="L38" s="12">
        <f>L37/31</f>
        <v>4.2258064516129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19">
        <v>6308</v>
      </c>
      <c r="D6" s="19">
        <v>71</v>
      </c>
      <c r="E6" s="19">
        <v>41</v>
      </c>
      <c r="F6" s="19">
        <v>6503</v>
      </c>
      <c r="G6" s="19">
        <v>0</v>
      </c>
      <c r="H6" s="19">
        <v>73</v>
      </c>
      <c r="I6" s="21"/>
      <c r="J6" s="21"/>
      <c r="K6" s="21"/>
      <c r="L6" s="20">
        <v>6415</v>
      </c>
      <c r="M6" s="20">
        <v>29</v>
      </c>
      <c r="N6" s="20">
        <v>49</v>
      </c>
      <c r="O6" s="14">
        <f t="shared" ref="O6:Q32" si="0">C6+F6+I6+L6</f>
        <v>19226</v>
      </c>
      <c r="P6" s="14">
        <f t="shared" si="0"/>
        <v>100</v>
      </c>
      <c r="Q6" s="14">
        <f t="shared" si="0"/>
        <v>163</v>
      </c>
      <c r="R6">
        <v>21</v>
      </c>
      <c r="S6">
        <f t="shared" ref="S6:S37" si="1">P6-R6</f>
        <v>79</v>
      </c>
      <c r="T6" s="31"/>
      <c r="U6" s="16" t="e">
        <f t="shared" ref="U6:U31" si="2">P6/T6</f>
        <v>#DIV/0!</v>
      </c>
    </row>
    <row r="7" ht="15" customHeight="1" spans="2:20">
      <c r="B7" s="6">
        <v>2</v>
      </c>
      <c r="C7" s="20">
        <v>2316</v>
      </c>
      <c r="D7" s="20">
        <v>24</v>
      </c>
      <c r="E7" s="20">
        <v>29</v>
      </c>
      <c r="F7" s="20">
        <v>0</v>
      </c>
      <c r="G7" s="20">
        <v>82</v>
      </c>
      <c r="H7" s="20">
        <v>91</v>
      </c>
      <c r="I7" s="21"/>
      <c r="J7" s="21"/>
      <c r="K7" s="21"/>
      <c r="L7" s="20">
        <v>5200</v>
      </c>
      <c r="M7" s="20">
        <v>28</v>
      </c>
      <c r="N7" s="20">
        <v>40</v>
      </c>
      <c r="O7" s="14">
        <f t="shared" si="0"/>
        <v>7516</v>
      </c>
      <c r="P7" s="14">
        <f t="shared" si="0"/>
        <v>134</v>
      </c>
      <c r="Q7" s="14">
        <f t="shared" si="0"/>
        <v>160</v>
      </c>
      <c r="R7">
        <v>48</v>
      </c>
      <c r="S7">
        <f t="shared" si="1"/>
        <v>86</v>
      </c>
      <c r="T7" s="31"/>
    </row>
    <row r="8" ht="15" customHeight="1" spans="2:21">
      <c r="B8" s="6">
        <v>3</v>
      </c>
      <c r="C8" s="20">
        <v>0</v>
      </c>
      <c r="D8" s="20">
        <v>86</v>
      </c>
      <c r="E8" s="20">
        <v>126</v>
      </c>
      <c r="F8" s="21"/>
      <c r="G8" s="21"/>
      <c r="H8" s="21"/>
      <c r="I8" s="20">
        <v>0</v>
      </c>
      <c r="J8" s="20">
        <v>47</v>
      </c>
      <c r="K8" s="20">
        <v>57</v>
      </c>
      <c r="L8" s="20">
        <v>0</v>
      </c>
      <c r="M8" s="20">
        <v>82</v>
      </c>
      <c r="N8" s="20">
        <v>29</v>
      </c>
      <c r="O8" s="14">
        <f t="shared" si="0"/>
        <v>0</v>
      </c>
      <c r="P8" s="14">
        <f t="shared" si="0"/>
        <v>215</v>
      </c>
      <c r="Q8" s="14">
        <f t="shared" si="0"/>
        <v>212</v>
      </c>
      <c r="R8">
        <v>114</v>
      </c>
      <c r="S8">
        <f t="shared" si="1"/>
        <v>101</v>
      </c>
      <c r="T8" s="31"/>
      <c r="U8" s="16" t="e">
        <f t="shared" si="2"/>
        <v>#DIV/0!</v>
      </c>
    </row>
    <row r="9" ht="15" customHeight="1" spans="2:21">
      <c r="B9" s="6">
        <v>4</v>
      </c>
      <c r="C9" s="20">
        <v>2306</v>
      </c>
      <c r="D9" s="20">
        <v>53</v>
      </c>
      <c r="E9" s="20">
        <v>98</v>
      </c>
      <c r="F9" s="21"/>
      <c r="G9" s="21"/>
      <c r="H9" s="21"/>
      <c r="I9" s="19">
        <v>0</v>
      </c>
      <c r="J9" s="19">
        <v>52</v>
      </c>
      <c r="K9" s="19">
        <v>55</v>
      </c>
      <c r="L9" s="20">
        <v>5200</v>
      </c>
      <c r="M9" s="20">
        <v>45</v>
      </c>
      <c r="N9" s="20">
        <v>46</v>
      </c>
      <c r="O9" s="14">
        <f t="shared" si="0"/>
        <v>7506</v>
      </c>
      <c r="P9" s="14">
        <f t="shared" si="0"/>
        <v>150</v>
      </c>
      <c r="Q9" s="14">
        <f t="shared" si="0"/>
        <v>199</v>
      </c>
      <c r="R9">
        <v>31</v>
      </c>
      <c r="S9">
        <f t="shared" si="1"/>
        <v>119</v>
      </c>
      <c r="T9" s="31"/>
      <c r="U9" s="16" t="e">
        <f t="shared" si="2"/>
        <v>#DIV/0!</v>
      </c>
    </row>
    <row r="10" ht="15" customHeight="1" spans="2:21">
      <c r="B10" s="6">
        <v>5</v>
      </c>
      <c r="C10" s="21"/>
      <c r="D10" s="21"/>
      <c r="E10" s="21"/>
      <c r="F10" s="20">
        <v>1108</v>
      </c>
      <c r="G10" s="20">
        <v>84</v>
      </c>
      <c r="H10" s="20">
        <v>82</v>
      </c>
      <c r="I10" s="19">
        <v>6218</v>
      </c>
      <c r="J10" s="19">
        <v>48</v>
      </c>
      <c r="K10" s="19">
        <v>40</v>
      </c>
      <c r="L10" s="20">
        <v>6051</v>
      </c>
      <c r="M10" s="20">
        <v>75</v>
      </c>
      <c r="N10" s="20">
        <v>129</v>
      </c>
      <c r="O10" s="14">
        <f t="shared" si="0"/>
        <v>13377</v>
      </c>
      <c r="P10" s="14">
        <f t="shared" si="0"/>
        <v>207</v>
      </c>
      <c r="Q10" s="14">
        <f t="shared" si="0"/>
        <v>251</v>
      </c>
      <c r="R10">
        <v>104</v>
      </c>
      <c r="S10">
        <f t="shared" si="1"/>
        <v>103</v>
      </c>
      <c r="T10" s="31"/>
      <c r="U10" s="16" t="e">
        <f t="shared" si="2"/>
        <v>#DIV/0!</v>
      </c>
    </row>
    <row r="11" ht="15" customHeight="1" spans="2:21">
      <c r="B11" s="6">
        <v>6</v>
      </c>
      <c r="C11" s="21"/>
      <c r="D11" s="21"/>
      <c r="E11" s="21"/>
      <c r="F11" s="20">
        <v>6503</v>
      </c>
      <c r="G11" s="20">
        <v>85</v>
      </c>
      <c r="H11" s="20">
        <v>40</v>
      </c>
      <c r="I11" s="19">
        <v>4700</v>
      </c>
      <c r="J11" s="19">
        <v>76</v>
      </c>
      <c r="K11" s="19">
        <v>27</v>
      </c>
      <c r="L11" s="20">
        <v>3612</v>
      </c>
      <c r="M11" s="20">
        <v>66</v>
      </c>
      <c r="N11" s="20">
        <v>90</v>
      </c>
      <c r="O11" s="14">
        <f t="shared" si="0"/>
        <v>14815</v>
      </c>
      <c r="P11" s="14">
        <f t="shared" si="0"/>
        <v>227</v>
      </c>
      <c r="Q11" s="14">
        <f t="shared" si="0"/>
        <v>157</v>
      </c>
      <c r="R11">
        <v>125</v>
      </c>
      <c r="S11">
        <f t="shared" si="1"/>
        <v>102</v>
      </c>
      <c r="T11" s="31"/>
      <c r="U11" s="16" t="e">
        <f t="shared" si="2"/>
        <v>#DIV/0!</v>
      </c>
    </row>
    <row r="12" ht="15" customHeight="1" spans="2:21">
      <c r="B12" s="6">
        <v>7</v>
      </c>
      <c r="C12" s="19">
        <v>5800</v>
      </c>
      <c r="D12" s="19">
        <v>96</v>
      </c>
      <c r="E12" s="19">
        <v>33</v>
      </c>
      <c r="F12" s="20">
        <v>5054</v>
      </c>
      <c r="G12" s="20">
        <v>108</v>
      </c>
      <c r="H12" s="20">
        <v>39</v>
      </c>
      <c r="I12" s="19">
        <v>5300</v>
      </c>
      <c r="J12" s="19">
        <v>115</v>
      </c>
      <c r="K12" s="19">
        <v>107</v>
      </c>
      <c r="L12" s="21"/>
      <c r="M12" s="21"/>
      <c r="N12" s="21"/>
      <c r="O12" s="14">
        <f t="shared" si="0"/>
        <v>16154</v>
      </c>
      <c r="P12" s="14">
        <f t="shared" si="0"/>
        <v>319</v>
      </c>
      <c r="Q12" s="14">
        <f t="shared" si="0"/>
        <v>179</v>
      </c>
      <c r="R12">
        <v>152</v>
      </c>
      <c r="S12">
        <f t="shared" si="1"/>
        <v>167</v>
      </c>
      <c r="T12" s="31"/>
      <c r="U12" s="16" t="e">
        <f t="shared" si="2"/>
        <v>#DIV/0!</v>
      </c>
    </row>
    <row r="13" ht="15" customHeight="1" spans="2:21">
      <c r="B13" s="6">
        <v>8</v>
      </c>
      <c r="C13" s="19">
        <v>5209</v>
      </c>
      <c r="D13" s="19">
        <v>101</v>
      </c>
      <c r="E13" s="19">
        <v>46</v>
      </c>
      <c r="F13" s="20">
        <v>4864</v>
      </c>
      <c r="G13" s="20">
        <v>86</v>
      </c>
      <c r="H13" s="20">
        <v>52</v>
      </c>
      <c r="I13" s="19">
        <v>5902</v>
      </c>
      <c r="J13" s="19">
        <v>104</v>
      </c>
      <c r="K13" s="19">
        <v>125</v>
      </c>
      <c r="L13" s="21"/>
      <c r="M13" s="21"/>
      <c r="N13" s="21"/>
      <c r="O13" s="14">
        <f t="shared" si="0"/>
        <v>15975</v>
      </c>
      <c r="P13" s="14">
        <f t="shared" si="0"/>
        <v>291</v>
      </c>
      <c r="Q13" s="14">
        <f t="shared" si="0"/>
        <v>223</v>
      </c>
      <c r="R13">
        <v>171</v>
      </c>
      <c r="S13">
        <f t="shared" si="1"/>
        <v>120</v>
      </c>
      <c r="T13" s="31"/>
      <c r="U13" s="16" t="e">
        <f t="shared" si="2"/>
        <v>#DIV/0!</v>
      </c>
    </row>
    <row r="14" ht="15" customHeight="1" spans="2:21">
      <c r="B14" s="6">
        <v>9</v>
      </c>
      <c r="C14" s="19">
        <v>2324</v>
      </c>
      <c r="D14" s="19">
        <v>88</v>
      </c>
      <c r="E14" s="19">
        <v>32</v>
      </c>
      <c r="F14" s="19">
        <v>3207</v>
      </c>
      <c r="G14" s="19">
        <v>65</v>
      </c>
      <c r="H14" s="19">
        <v>78</v>
      </c>
      <c r="I14" s="21"/>
      <c r="J14" s="21"/>
      <c r="K14" s="21"/>
      <c r="L14" s="20">
        <v>5200</v>
      </c>
      <c r="M14" s="20">
        <v>90</v>
      </c>
      <c r="N14" s="20">
        <v>23</v>
      </c>
      <c r="O14" s="14">
        <f t="shared" si="0"/>
        <v>10731</v>
      </c>
      <c r="P14" s="14">
        <f t="shared" si="0"/>
        <v>243</v>
      </c>
      <c r="Q14" s="14">
        <f t="shared" si="0"/>
        <v>133</v>
      </c>
      <c r="R14">
        <v>113</v>
      </c>
      <c r="S14">
        <f t="shared" si="1"/>
        <v>130</v>
      </c>
      <c r="T14" s="31"/>
      <c r="U14" s="16" t="e">
        <f t="shared" si="2"/>
        <v>#DIV/0!</v>
      </c>
    </row>
    <row r="15" ht="15" customHeight="1" spans="2:21">
      <c r="B15" s="6">
        <v>10</v>
      </c>
      <c r="C15" s="20">
        <v>4758</v>
      </c>
      <c r="D15" s="20">
        <v>67</v>
      </c>
      <c r="E15" s="20">
        <v>88</v>
      </c>
      <c r="F15" s="20">
        <v>4301</v>
      </c>
      <c r="G15" s="20">
        <v>126</v>
      </c>
      <c r="H15" s="20">
        <v>82</v>
      </c>
      <c r="I15" s="21"/>
      <c r="J15" s="21"/>
      <c r="K15" s="21"/>
      <c r="L15" s="20">
        <v>4300</v>
      </c>
      <c r="M15" s="20">
        <v>75</v>
      </c>
      <c r="N15" s="20">
        <v>70</v>
      </c>
      <c r="O15" s="14">
        <f t="shared" si="0"/>
        <v>13359</v>
      </c>
      <c r="P15" s="14">
        <f t="shared" si="0"/>
        <v>268</v>
      </c>
      <c r="Q15" s="14">
        <f t="shared" si="0"/>
        <v>240</v>
      </c>
      <c r="R15">
        <v>127</v>
      </c>
      <c r="S15">
        <f t="shared" si="1"/>
        <v>141</v>
      </c>
      <c r="T15" s="31"/>
      <c r="U15" s="16" t="e">
        <f t="shared" si="2"/>
        <v>#DIV/0!</v>
      </c>
    </row>
    <row r="16" ht="15" customHeight="1" spans="2:21">
      <c r="B16" s="6">
        <v>11</v>
      </c>
      <c r="C16" s="20">
        <v>0</v>
      </c>
      <c r="D16" s="20">
        <v>108</v>
      </c>
      <c r="E16" s="20">
        <v>120</v>
      </c>
      <c r="F16" s="21"/>
      <c r="G16" s="21"/>
      <c r="H16" s="21"/>
      <c r="I16" s="20">
        <v>1253</v>
      </c>
      <c r="J16" s="20">
        <v>69</v>
      </c>
      <c r="K16" s="20">
        <v>113</v>
      </c>
      <c r="L16" s="20">
        <v>0</v>
      </c>
      <c r="M16" s="20">
        <v>112</v>
      </c>
      <c r="N16" s="20">
        <v>103</v>
      </c>
      <c r="O16" s="14">
        <f t="shared" si="0"/>
        <v>1253</v>
      </c>
      <c r="P16" s="14">
        <f t="shared" si="0"/>
        <v>289</v>
      </c>
      <c r="Q16" s="14">
        <f t="shared" si="0"/>
        <v>336</v>
      </c>
      <c r="R16">
        <v>127</v>
      </c>
      <c r="S16">
        <f t="shared" si="1"/>
        <v>162</v>
      </c>
      <c r="T16" s="31"/>
      <c r="U16" s="16" t="e">
        <f t="shared" si="2"/>
        <v>#DIV/0!</v>
      </c>
    </row>
    <row r="17" ht="15" customHeight="1" spans="2:21">
      <c r="B17" s="6">
        <v>12</v>
      </c>
      <c r="C17" s="20">
        <v>4337</v>
      </c>
      <c r="D17" s="20">
        <v>109</v>
      </c>
      <c r="E17" s="20">
        <v>85</v>
      </c>
      <c r="F17" s="21"/>
      <c r="G17" s="21"/>
      <c r="H17" s="21"/>
      <c r="I17" s="19">
        <v>6003</v>
      </c>
      <c r="J17" s="19">
        <v>132</v>
      </c>
      <c r="K17" s="19">
        <v>111</v>
      </c>
      <c r="L17" s="20">
        <v>508</v>
      </c>
      <c r="M17" s="20">
        <v>82</v>
      </c>
      <c r="N17" s="20">
        <v>50</v>
      </c>
      <c r="O17" s="14">
        <f t="shared" si="0"/>
        <v>10848</v>
      </c>
      <c r="P17" s="14">
        <f t="shared" si="0"/>
        <v>323</v>
      </c>
      <c r="Q17" s="14">
        <f t="shared" si="0"/>
        <v>246</v>
      </c>
      <c r="R17">
        <v>174</v>
      </c>
      <c r="S17">
        <f t="shared" si="1"/>
        <v>149</v>
      </c>
      <c r="T17" s="31"/>
      <c r="U17" s="16" t="e">
        <f t="shared" si="2"/>
        <v>#DIV/0!</v>
      </c>
    </row>
    <row r="18" ht="15" customHeight="1" spans="2:21">
      <c r="B18" s="6">
        <v>13</v>
      </c>
      <c r="C18" s="21"/>
      <c r="D18" s="21"/>
      <c r="E18" s="21"/>
      <c r="F18" s="20">
        <v>6004</v>
      </c>
      <c r="G18" s="20">
        <v>124</v>
      </c>
      <c r="H18" s="20">
        <v>93</v>
      </c>
      <c r="I18" s="19">
        <v>5700</v>
      </c>
      <c r="J18" s="19">
        <v>122</v>
      </c>
      <c r="K18" s="19">
        <v>47</v>
      </c>
      <c r="L18" s="20">
        <v>5600</v>
      </c>
      <c r="M18" s="20">
        <v>111</v>
      </c>
      <c r="N18" s="20">
        <v>66</v>
      </c>
      <c r="O18" s="14">
        <f t="shared" si="0"/>
        <v>17304</v>
      </c>
      <c r="P18" s="14">
        <f t="shared" si="0"/>
        <v>357</v>
      </c>
      <c r="Q18" s="14">
        <f t="shared" si="0"/>
        <v>206</v>
      </c>
      <c r="R18">
        <v>188</v>
      </c>
      <c r="S18">
        <f t="shared" si="1"/>
        <v>169</v>
      </c>
      <c r="T18" s="31"/>
      <c r="U18" s="16" t="e">
        <f t="shared" si="2"/>
        <v>#DIV/0!</v>
      </c>
    </row>
    <row r="19" ht="15" customHeight="1" spans="2:21">
      <c r="B19" s="6">
        <v>14</v>
      </c>
      <c r="C19" s="21"/>
      <c r="D19" s="21"/>
      <c r="E19" s="21"/>
      <c r="F19" s="20">
        <v>6103</v>
      </c>
      <c r="G19" s="20">
        <v>136</v>
      </c>
      <c r="H19" s="20">
        <v>75</v>
      </c>
      <c r="I19" s="19">
        <v>6002</v>
      </c>
      <c r="J19" s="19">
        <v>124</v>
      </c>
      <c r="K19" s="19">
        <v>69</v>
      </c>
      <c r="L19" s="20">
        <v>6177</v>
      </c>
      <c r="M19" s="20">
        <v>147</v>
      </c>
      <c r="N19" s="20">
        <v>85</v>
      </c>
      <c r="O19" s="14">
        <f t="shared" si="0"/>
        <v>18282</v>
      </c>
      <c r="P19" s="14">
        <f t="shared" si="0"/>
        <v>407</v>
      </c>
      <c r="Q19" s="14">
        <f t="shared" si="0"/>
        <v>229</v>
      </c>
      <c r="R19">
        <v>191</v>
      </c>
      <c r="S19">
        <f t="shared" si="1"/>
        <v>216</v>
      </c>
      <c r="T19" s="31"/>
      <c r="U19" s="16" t="e">
        <f t="shared" si="2"/>
        <v>#DIV/0!</v>
      </c>
    </row>
    <row r="20" ht="15" customHeight="1" spans="2:21">
      <c r="B20" s="6">
        <v>15</v>
      </c>
      <c r="C20" s="19">
        <v>3079</v>
      </c>
      <c r="D20" s="19">
        <v>103</v>
      </c>
      <c r="E20" s="19">
        <v>90</v>
      </c>
      <c r="F20" s="20">
        <v>5004</v>
      </c>
      <c r="G20" s="20">
        <v>88</v>
      </c>
      <c r="H20" s="20">
        <v>50</v>
      </c>
      <c r="I20" s="19">
        <v>4901</v>
      </c>
      <c r="J20" s="19">
        <v>106</v>
      </c>
      <c r="K20" s="19">
        <v>113</v>
      </c>
      <c r="L20" s="21"/>
      <c r="M20" s="21"/>
      <c r="N20" s="21"/>
      <c r="O20" s="14">
        <f t="shared" si="0"/>
        <v>12984</v>
      </c>
      <c r="P20" s="14">
        <f t="shared" si="0"/>
        <v>297</v>
      </c>
      <c r="Q20" s="14">
        <f t="shared" si="0"/>
        <v>253</v>
      </c>
      <c r="R20">
        <v>165</v>
      </c>
      <c r="S20">
        <f t="shared" si="1"/>
        <v>132</v>
      </c>
      <c r="T20" s="31"/>
      <c r="U20" s="16" t="e">
        <f t="shared" si="2"/>
        <v>#DIV/0!</v>
      </c>
    </row>
    <row r="21" ht="15" customHeight="1" spans="2:21">
      <c r="B21" s="6">
        <v>16</v>
      </c>
      <c r="C21" s="19">
        <v>5639</v>
      </c>
      <c r="D21" s="19">
        <v>64</v>
      </c>
      <c r="E21" s="19">
        <v>48</v>
      </c>
      <c r="F21" s="20">
        <v>1008</v>
      </c>
      <c r="G21" s="20">
        <v>91</v>
      </c>
      <c r="H21" s="20">
        <v>49</v>
      </c>
      <c r="I21" s="19">
        <v>3396</v>
      </c>
      <c r="J21" s="19">
        <v>77</v>
      </c>
      <c r="K21" s="19">
        <v>101</v>
      </c>
      <c r="L21" s="21"/>
      <c r="M21" s="21"/>
      <c r="N21" s="21"/>
      <c r="O21" s="14">
        <f t="shared" si="0"/>
        <v>10043</v>
      </c>
      <c r="P21" s="14">
        <f t="shared" si="0"/>
        <v>232</v>
      </c>
      <c r="Q21" s="14">
        <f t="shared" si="0"/>
        <v>198</v>
      </c>
      <c r="R21">
        <v>124</v>
      </c>
      <c r="S21">
        <f t="shared" si="1"/>
        <v>108</v>
      </c>
      <c r="T21" s="31"/>
      <c r="U21" s="16" t="e">
        <f t="shared" si="2"/>
        <v>#DIV/0!</v>
      </c>
    </row>
    <row r="22" ht="15" customHeight="1" spans="2:21">
      <c r="B22" s="6">
        <v>17</v>
      </c>
      <c r="C22" s="19">
        <v>3502</v>
      </c>
      <c r="D22" s="19">
        <v>15</v>
      </c>
      <c r="E22" s="19">
        <v>80</v>
      </c>
      <c r="F22" s="19">
        <v>6403</v>
      </c>
      <c r="G22" s="19">
        <v>47</v>
      </c>
      <c r="H22" s="19">
        <v>108</v>
      </c>
      <c r="I22" s="21"/>
      <c r="J22" s="21"/>
      <c r="K22" s="21"/>
      <c r="L22" s="20">
        <v>5000</v>
      </c>
      <c r="M22" s="20">
        <v>89</v>
      </c>
      <c r="N22" s="20">
        <v>90</v>
      </c>
      <c r="O22" s="14">
        <f t="shared" si="0"/>
        <v>14905</v>
      </c>
      <c r="P22" s="14">
        <f t="shared" si="0"/>
        <v>151</v>
      </c>
      <c r="Q22" s="14">
        <f t="shared" si="0"/>
        <v>278</v>
      </c>
      <c r="R22">
        <v>95</v>
      </c>
      <c r="S22">
        <f t="shared" si="1"/>
        <v>56</v>
      </c>
      <c r="T22" s="31"/>
      <c r="U22" s="16" t="e">
        <f t="shared" si="2"/>
        <v>#DIV/0!</v>
      </c>
    </row>
    <row r="23" ht="15" customHeight="1" spans="2:21">
      <c r="B23" s="6">
        <v>18</v>
      </c>
      <c r="C23" s="20">
        <v>1998</v>
      </c>
      <c r="D23" s="20">
        <v>111</v>
      </c>
      <c r="E23" s="20">
        <v>64</v>
      </c>
      <c r="F23" s="20">
        <v>0</v>
      </c>
      <c r="G23" s="20">
        <v>128</v>
      </c>
      <c r="H23" s="20">
        <v>102</v>
      </c>
      <c r="I23" s="21"/>
      <c r="J23" s="21"/>
      <c r="K23" s="21"/>
      <c r="L23" s="20">
        <v>6155</v>
      </c>
      <c r="M23" s="20">
        <v>88</v>
      </c>
      <c r="N23" s="20">
        <v>107</v>
      </c>
      <c r="O23" s="14">
        <f t="shared" si="0"/>
        <v>8153</v>
      </c>
      <c r="P23" s="14">
        <f t="shared" si="0"/>
        <v>327</v>
      </c>
      <c r="Q23" s="14">
        <f t="shared" si="0"/>
        <v>273</v>
      </c>
      <c r="R23">
        <v>156</v>
      </c>
      <c r="S23">
        <f t="shared" si="1"/>
        <v>171</v>
      </c>
      <c r="T23" s="31"/>
      <c r="U23" s="16" t="e">
        <f t="shared" si="2"/>
        <v>#DIV/0!</v>
      </c>
    </row>
    <row r="24" ht="15" customHeight="1" spans="2:21">
      <c r="B24" s="6">
        <v>19</v>
      </c>
      <c r="C24" s="20">
        <v>0</v>
      </c>
      <c r="D24" s="20">
        <v>108</v>
      </c>
      <c r="E24" s="20">
        <v>115</v>
      </c>
      <c r="F24" s="21"/>
      <c r="G24" s="21"/>
      <c r="H24" s="21"/>
      <c r="I24" s="20">
        <v>0</v>
      </c>
      <c r="J24" s="20">
        <v>140</v>
      </c>
      <c r="K24" s="20">
        <v>131</v>
      </c>
      <c r="L24" s="20">
        <v>0</v>
      </c>
      <c r="M24" s="20">
        <v>143</v>
      </c>
      <c r="N24" s="20">
        <v>87</v>
      </c>
      <c r="O24" s="14">
        <f t="shared" si="0"/>
        <v>0</v>
      </c>
      <c r="P24" s="14">
        <f t="shared" si="0"/>
        <v>391</v>
      </c>
      <c r="Q24" s="14">
        <f t="shared" si="0"/>
        <v>333</v>
      </c>
      <c r="R24">
        <v>196</v>
      </c>
      <c r="S24">
        <f t="shared" si="1"/>
        <v>195</v>
      </c>
      <c r="T24" s="31"/>
      <c r="U24" s="16" t="e">
        <f t="shared" si="2"/>
        <v>#DIV/0!</v>
      </c>
    </row>
    <row r="25" ht="15" customHeight="1" spans="2:21">
      <c r="B25" s="6">
        <v>20</v>
      </c>
      <c r="C25" s="20">
        <v>0</v>
      </c>
      <c r="D25" s="20">
        <v>89</v>
      </c>
      <c r="E25" s="20">
        <v>86</v>
      </c>
      <c r="F25" s="21"/>
      <c r="G25" s="21"/>
      <c r="H25" s="21"/>
      <c r="I25" s="19">
        <v>0</v>
      </c>
      <c r="J25" s="19">
        <v>124</v>
      </c>
      <c r="K25" s="19">
        <v>124</v>
      </c>
      <c r="L25" s="20">
        <v>0</v>
      </c>
      <c r="M25" s="20">
        <v>82</v>
      </c>
      <c r="N25" s="20">
        <v>104</v>
      </c>
      <c r="O25" s="14">
        <f t="shared" si="0"/>
        <v>0</v>
      </c>
      <c r="P25" s="14">
        <f t="shared" si="0"/>
        <v>295</v>
      </c>
      <c r="Q25" s="14">
        <f t="shared" si="0"/>
        <v>314</v>
      </c>
      <c r="R25">
        <v>142</v>
      </c>
      <c r="S25">
        <f t="shared" si="1"/>
        <v>153</v>
      </c>
      <c r="T25" s="31"/>
      <c r="U25" s="16" t="e">
        <f t="shared" si="2"/>
        <v>#DIV/0!</v>
      </c>
    </row>
    <row r="26" ht="15" customHeight="1" spans="2:21">
      <c r="B26" s="6">
        <v>21</v>
      </c>
      <c r="C26" s="21"/>
      <c r="D26" s="21"/>
      <c r="E26" s="21"/>
      <c r="F26" s="20">
        <v>3504</v>
      </c>
      <c r="G26" s="20">
        <v>95</v>
      </c>
      <c r="H26" s="20">
        <v>93</v>
      </c>
      <c r="I26" s="19">
        <v>1204</v>
      </c>
      <c r="J26" s="19">
        <v>78</v>
      </c>
      <c r="K26" s="19">
        <v>99</v>
      </c>
      <c r="L26" s="20">
        <v>5600</v>
      </c>
      <c r="M26" s="20">
        <v>80</v>
      </c>
      <c r="N26" s="20">
        <v>106</v>
      </c>
      <c r="O26" s="14">
        <f t="shared" si="0"/>
        <v>10308</v>
      </c>
      <c r="P26" s="14">
        <f t="shared" si="0"/>
        <v>253</v>
      </c>
      <c r="Q26" s="14">
        <f t="shared" si="0"/>
        <v>298</v>
      </c>
      <c r="R26">
        <v>153</v>
      </c>
      <c r="S26">
        <f t="shared" si="1"/>
        <v>100</v>
      </c>
      <c r="T26" s="31"/>
      <c r="U26" s="16" t="e">
        <f t="shared" si="2"/>
        <v>#DIV/0!</v>
      </c>
    </row>
    <row r="27" ht="15" customHeight="1" spans="2:21">
      <c r="B27" s="6">
        <v>22</v>
      </c>
      <c r="C27" s="21"/>
      <c r="D27" s="21"/>
      <c r="E27" s="21"/>
      <c r="F27" s="20">
        <v>5829</v>
      </c>
      <c r="G27" s="20">
        <v>111</v>
      </c>
      <c r="H27" s="20">
        <v>118</v>
      </c>
      <c r="I27" s="19">
        <v>5901</v>
      </c>
      <c r="J27" s="19">
        <v>95</v>
      </c>
      <c r="K27" s="19">
        <v>103</v>
      </c>
      <c r="L27" s="20">
        <v>5681</v>
      </c>
      <c r="M27" s="20">
        <v>101</v>
      </c>
      <c r="N27" s="20">
        <v>98</v>
      </c>
      <c r="O27" s="14">
        <f t="shared" si="0"/>
        <v>17411</v>
      </c>
      <c r="P27" s="14">
        <f t="shared" si="0"/>
        <v>307</v>
      </c>
      <c r="Q27" s="14">
        <f t="shared" si="0"/>
        <v>319</v>
      </c>
      <c r="R27">
        <v>185</v>
      </c>
      <c r="S27">
        <f t="shared" si="1"/>
        <v>122</v>
      </c>
      <c r="T27" s="31"/>
      <c r="U27" s="16" t="e">
        <f t="shared" si="2"/>
        <v>#DIV/0!</v>
      </c>
    </row>
    <row r="28" ht="15" customHeight="1" spans="2:21">
      <c r="B28" s="6">
        <v>23</v>
      </c>
      <c r="C28" s="19">
        <v>5859</v>
      </c>
      <c r="D28" s="19">
        <v>124</v>
      </c>
      <c r="E28" s="19">
        <v>67</v>
      </c>
      <c r="F28" s="20">
        <v>5808</v>
      </c>
      <c r="G28" s="20">
        <v>134</v>
      </c>
      <c r="H28" s="20">
        <v>46</v>
      </c>
      <c r="I28" s="19">
        <v>4755</v>
      </c>
      <c r="J28" s="19">
        <v>110</v>
      </c>
      <c r="K28" s="19">
        <v>101</v>
      </c>
      <c r="L28" s="21"/>
      <c r="M28" s="21"/>
      <c r="N28" s="21"/>
      <c r="O28" s="14">
        <f t="shared" si="0"/>
        <v>16422</v>
      </c>
      <c r="P28" s="14">
        <f t="shared" si="0"/>
        <v>368</v>
      </c>
      <c r="Q28" s="14">
        <f t="shared" si="0"/>
        <v>214</v>
      </c>
      <c r="R28">
        <v>200</v>
      </c>
      <c r="S28">
        <f t="shared" si="1"/>
        <v>168</v>
      </c>
      <c r="T28" s="31"/>
      <c r="U28" s="16" t="e">
        <f t="shared" si="2"/>
        <v>#DIV/0!</v>
      </c>
    </row>
    <row r="29" ht="15" customHeight="1" spans="2:21">
      <c r="B29" s="6">
        <v>24</v>
      </c>
      <c r="C29" s="19">
        <v>5660</v>
      </c>
      <c r="D29" s="19">
        <v>129</v>
      </c>
      <c r="E29" s="19">
        <v>57</v>
      </c>
      <c r="F29" s="20">
        <v>5310</v>
      </c>
      <c r="G29" s="20">
        <v>123</v>
      </c>
      <c r="H29" s="20">
        <v>20</v>
      </c>
      <c r="I29" s="19">
        <v>2620</v>
      </c>
      <c r="J29" s="19">
        <v>114</v>
      </c>
      <c r="K29" s="19">
        <v>81</v>
      </c>
      <c r="L29" s="21"/>
      <c r="M29" s="21"/>
      <c r="N29" s="21"/>
      <c r="O29" s="14">
        <f t="shared" si="0"/>
        <v>13590</v>
      </c>
      <c r="P29" s="14">
        <f t="shared" si="0"/>
        <v>366</v>
      </c>
      <c r="Q29" s="14">
        <f t="shared" si="0"/>
        <v>158</v>
      </c>
      <c r="R29">
        <v>179</v>
      </c>
      <c r="S29">
        <f t="shared" si="1"/>
        <v>187</v>
      </c>
      <c r="T29" s="31"/>
      <c r="U29" s="16" t="e">
        <f t="shared" si="2"/>
        <v>#DIV/0!</v>
      </c>
    </row>
    <row r="30" ht="15" customHeight="1" spans="2:21">
      <c r="B30" s="6">
        <v>25</v>
      </c>
      <c r="C30" s="19">
        <v>4806</v>
      </c>
      <c r="D30" s="19">
        <v>114</v>
      </c>
      <c r="E30" s="19">
        <v>25</v>
      </c>
      <c r="F30" s="19">
        <v>2538</v>
      </c>
      <c r="G30" s="19">
        <v>115</v>
      </c>
      <c r="H30" s="19">
        <v>108</v>
      </c>
      <c r="I30" s="21"/>
      <c r="J30" s="21"/>
      <c r="K30" s="21"/>
      <c r="L30" s="20">
        <v>4663</v>
      </c>
      <c r="M30" s="20">
        <v>119</v>
      </c>
      <c r="N30" s="20">
        <v>86</v>
      </c>
      <c r="O30" s="14">
        <f t="shared" si="0"/>
        <v>12007</v>
      </c>
      <c r="P30" s="14">
        <f t="shared" si="0"/>
        <v>348</v>
      </c>
      <c r="Q30" s="14">
        <f t="shared" si="0"/>
        <v>219</v>
      </c>
      <c r="R30">
        <v>175</v>
      </c>
      <c r="S30">
        <f t="shared" si="1"/>
        <v>173</v>
      </c>
      <c r="T30" s="31"/>
      <c r="U30" s="16" t="e">
        <f t="shared" si="2"/>
        <v>#DIV/0!</v>
      </c>
    </row>
    <row r="31" ht="15" customHeight="1" spans="2:21">
      <c r="B31" s="6">
        <v>26</v>
      </c>
      <c r="C31" s="20">
        <v>2285</v>
      </c>
      <c r="D31" s="20">
        <v>100</v>
      </c>
      <c r="E31" s="20">
        <v>35</v>
      </c>
      <c r="F31" s="20">
        <v>4112</v>
      </c>
      <c r="G31" s="20">
        <v>101</v>
      </c>
      <c r="H31" s="20">
        <v>97</v>
      </c>
      <c r="I31" s="21"/>
      <c r="J31" s="21"/>
      <c r="K31" s="21"/>
      <c r="L31" s="20">
        <v>4340</v>
      </c>
      <c r="M31" s="20">
        <v>128</v>
      </c>
      <c r="N31" s="20">
        <v>43</v>
      </c>
      <c r="O31" s="14">
        <f t="shared" si="0"/>
        <v>10737</v>
      </c>
      <c r="P31" s="14">
        <f t="shared" si="0"/>
        <v>329</v>
      </c>
      <c r="Q31" s="14">
        <f t="shared" si="0"/>
        <v>175</v>
      </c>
      <c r="R31">
        <v>166</v>
      </c>
      <c r="S31">
        <f t="shared" si="1"/>
        <v>163</v>
      </c>
      <c r="T31" s="31"/>
      <c r="U31" s="16" t="e">
        <f t="shared" si="2"/>
        <v>#DIV/0!</v>
      </c>
    </row>
    <row r="32" ht="15" customHeight="1" spans="2:20">
      <c r="B32" s="6">
        <v>27</v>
      </c>
      <c r="C32" s="20">
        <v>4002</v>
      </c>
      <c r="D32" s="20">
        <v>115</v>
      </c>
      <c r="E32" s="20">
        <v>83</v>
      </c>
      <c r="F32" s="21"/>
      <c r="G32" s="21"/>
      <c r="H32" s="21"/>
      <c r="I32" s="20">
        <v>5291</v>
      </c>
      <c r="J32" s="20">
        <v>132</v>
      </c>
      <c r="K32" s="20">
        <v>102</v>
      </c>
      <c r="L32" s="20">
        <v>0</v>
      </c>
      <c r="M32" s="20">
        <v>92</v>
      </c>
      <c r="N32" s="20">
        <v>52</v>
      </c>
      <c r="O32" s="14">
        <f t="shared" si="0"/>
        <v>9293</v>
      </c>
      <c r="P32" s="14">
        <f t="shared" si="0"/>
        <v>339</v>
      </c>
      <c r="Q32" s="14">
        <f t="shared" si="0"/>
        <v>237</v>
      </c>
      <c r="R32">
        <v>173</v>
      </c>
      <c r="S32">
        <f t="shared" si="1"/>
        <v>166</v>
      </c>
      <c r="T32" s="31"/>
    </row>
    <row r="33" ht="15" customHeight="1" spans="2:21">
      <c r="B33" s="6">
        <v>28</v>
      </c>
      <c r="C33" s="20">
        <v>0</v>
      </c>
      <c r="D33" s="20">
        <v>95</v>
      </c>
      <c r="E33" s="20">
        <v>110</v>
      </c>
      <c r="F33" s="21"/>
      <c r="G33" s="21"/>
      <c r="H33" s="21"/>
      <c r="I33" s="19">
        <v>3345</v>
      </c>
      <c r="J33" s="19">
        <v>61</v>
      </c>
      <c r="K33" s="19">
        <v>47</v>
      </c>
      <c r="L33" s="20">
        <v>0</v>
      </c>
      <c r="M33" s="20">
        <v>69</v>
      </c>
      <c r="N33" s="20">
        <v>50</v>
      </c>
      <c r="O33" s="14">
        <f t="shared" ref="O33:Q37" si="3">C33+F33+I33+L33</f>
        <v>3345</v>
      </c>
      <c r="P33" s="14">
        <f t="shared" si="3"/>
        <v>225</v>
      </c>
      <c r="Q33" s="14">
        <f t="shared" si="3"/>
        <v>207</v>
      </c>
      <c r="R33">
        <v>114</v>
      </c>
      <c r="S33">
        <f t="shared" si="1"/>
        <v>111</v>
      </c>
      <c r="T33" s="31"/>
      <c r="U33" s="16" t="e">
        <f>P33/T33</f>
        <v>#DIV/0!</v>
      </c>
    </row>
    <row r="34" ht="15" customHeight="1" spans="2:21">
      <c r="B34" s="6">
        <v>29</v>
      </c>
      <c r="C34" s="21"/>
      <c r="D34" s="21"/>
      <c r="E34" s="21"/>
      <c r="F34" s="20">
        <v>0</v>
      </c>
      <c r="G34" s="20">
        <v>98</v>
      </c>
      <c r="H34" s="20">
        <v>78</v>
      </c>
      <c r="I34" s="19">
        <v>0</v>
      </c>
      <c r="J34" s="19">
        <v>57</v>
      </c>
      <c r="K34" s="19">
        <v>76</v>
      </c>
      <c r="L34" s="20">
        <v>0</v>
      </c>
      <c r="M34" s="20">
        <v>87</v>
      </c>
      <c r="N34" s="20">
        <v>80</v>
      </c>
      <c r="O34" s="14">
        <f t="shared" si="3"/>
        <v>0</v>
      </c>
      <c r="P34" s="14">
        <f t="shared" si="3"/>
        <v>242</v>
      </c>
      <c r="Q34" s="14">
        <f t="shared" si="3"/>
        <v>234</v>
      </c>
      <c r="R34">
        <v>90</v>
      </c>
      <c r="S34">
        <f t="shared" si="1"/>
        <v>152</v>
      </c>
      <c r="T34" s="31"/>
      <c r="U34" s="16" t="e">
        <f>P34/T34</f>
        <v>#DIV/0!</v>
      </c>
    </row>
    <row r="35" ht="15" customHeight="1" spans="2:21">
      <c r="B35" s="6">
        <v>30</v>
      </c>
      <c r="C35" s="21"/>
      <c r="D35" s="21"/>
      <c r="E35" s="21"/>
      <c r="F35" s="20">
        <v>5903</v>
      </c>
      <c r="G35" s="20">
        <v>69</v>
      </c>
      <c r="H35" s="20">
        <v>82</v>
      </c>
      <c r="I35" s="19">
        <v>5882</v>
      </c>
      <c r="J35" s="19">
        <v>57</v>
      </c>
      <c r="K35" s="19">
        <v>110</v>
      </c>
      <c r="L35" s="20">
        <v>5600</v>
      </c>
      <c r="M35" s="20">
        <v>96</v>
      </c>
      <c r="N35" s="20">
        <v>52</v>
      </c>
      <c r="O35" s="14">
        <f t="shared" si="3"/>
        <v>17385</v>
      </c>
      <c r="P35" s="14">
        <f t="shared" si="3"/>
        <v>222</v>
      </c>
      <c r="Q35" s="14">
        <f t="shared" si="3"/>
        <v>244</v>
      </c>
      <c r="R35">
        <v>119</v>
      </c>
      <c r="S35">
        <f t="shared" si="1"/>
        <v>103</v>
      </c>
      <c r="T35" s="31"/>
      <c r="U35" s="16" t="e">
        <f>P35/T35</f>
        <v>#DIV/0!</v>
      </c>
    </row>
    <row r="36" ht="15" customHeight="1" spans="2:21">
      <c r="B36" s="6">
        <v>31</v>
      </c>
      <c r="C36" s="19">
        <v>5776</v>
      </c>
      <c r="D36" s="19">
        <v>91</v>
      </c>
      <c r="E36" s="19">
        <v>36</v>
      </c>
      <c r="F36" s="20">
        <v>4018</v>
      </c>
      <c r="G36" s="20">
        <v>120</v>
      </c>
      <c r="H36" s="20">
        <v>90</v>
      </c>
      <c r="I36" s="19">
        <v>5598</v>
      </c>
      <c r="J36" s="19">
        <v>67</v>
      </c>
      <c r="K36" s="19">
        <v>75</v>
      </c>
      <c r="L36" s="21"/>
      <c r="M36" s="21"/>
      <c r="N36" s="21"/>
      <c r="O36" s="14">
        <f t="shared" si="3"/>
        <v>15392</v>
      </c>
      <c r="P36" s="14">
        <f t="shared" si="3"/>
        <v>278</v>
      </c>
      <c r="Q36" s="14">
        <f t="shared" si="3"/>
        <v>201</v>
      </c>
      <c r="R36">
        <v>90</v>
      </c>
      <c r="S36">
        <f t="shared" si="1"/>
        <v>188</v>
      </c>
      <c r="T36" s="31"/>
      <c r="U36" s="16" t="e">
        <f>P36/T36</f>
        <v>#DIV/0!</v>
      </c>
    </row>
    <row r="37" ht="15" customHeight="1" spans="2:21">
      <c r="B37" s="23" t="s">
        <v>17</v>
      </c>
      <c r="C37" s="24">
        <f t="shared" ref="C37:N37" si="4">SUM(C6:C36)</f>
        <v>75964</v>
      </c>
      <c r="D37" s="24">
        <f t="shared" si="4"/>
        <v>2061</v>
      </c>
      <c r="E37" s="24">
        <f t="shared" si="4"/>
        <v>1594</v>
      </c>
      <c r="F37" s="24">
        <f t="shared" si="4"/>
        <v>93084</v>
      </c>
      <c r="G37" s="24">
        <f t="shared" si="4"/>
        <v>2216</v>
      </c>
      <c r="H37" s="24">
        <f t="shared" si="4"/>
        <v>1746</v>
      </c>
      <c r="I37" s="24">
        <f t="shared" si="4"/>
        <v>83971</v>
      </c>
      <c r="J37" s="24">
        <f t="shared" si="4"/>
        <v>2107</v>
      </c>
      <c r="K37" s="24">
        <f t="shared" si="4"/>
        <v>2014</v>
      </c>
      <c r="L37" s="24">
        <f t="shared" si="4"/>
        <v>85302</v>
      </c>
      <c r="M37" s="24">
        <f t="shared" si="4"/>
        <v>2116</v>
      </c>
      <c r="N37" s="24">
        <f t="shared" si="4"/>
        <v>1735</v>
      </c>
      <c r="O37" s="14">
        <f t="shared" si="3"/>
        <v>338321</v>
      </c>
      <c r="P37" s="14">
        <f t="shared" si="3"/>
        <v>8500</v>
      </c>
      <c r="Q37" s="14">
        <f t="shared" si="3"/>
        <v>7089</v>
      </c>
      <c r="R37">
        <f>SUM(R6:R36)</f>
        <v>4208</v>
      </c>
      <c r="S37" s="33">
        <f t="shared" si="1"/>
        <v>4292</v>
      </c>
      <c r="U37" s="16" t="e">
        <f>P37/T37</f>
        <v>#DIV/0!</v>
      </c>
    </row>
    <row r="38" ht="15" customHeight="1" spans="2:19">
      <c r="B38" s="25" t="s">
        <v>18</v>
      </c>
      <c r="C38" s="12">
        <f>C37/23</f>
        <v>3302.78260869565</v>
      </c>
      <c r="D38" s="12">
        <f t="shared" ref="D38:K38" si="5">D37/23</f>
        <v>89.6086956521739</v>
      </c>
      <c r="E38" s="12">
        <f t="shared" si="5"/>
        <v>69.304347826087</v>
      </c>
      <c r="F38" s="12">
        <f t="shared" si="5"/>
        <v>4047.13043478261</v>
      </c>
      <c r="G38" s="12">
        <f t="shared" si="5"/>
        <v>96.3478260869565</v>
      </c>
      <c r="H38" s="12">
        <f t="shared" si="5"/>
        <v>75.9130434782609</v>
      </c>
      <c r="I38" s="12">
        <f t="shared" si="5"/>
        <v>3650.91304347826</v>
      </c>
      <c r="J38" s="12">
        <f t="shared" si="5"/>
        <v>91.6086956521739</v>
      </c>
      <c r="K38" s="12">
        <f t="shared" si="5"/>
        <v>87.5652173913043</v>
      </c>
      <c r="L38" s="12">
        <f>L37/24</f>
        <v>3554.25</v>
      </c>
      <c r="M38" s="12">
        <f>M37/24</f>
        <v>88.1666666666667</v>
      </c>
      <c r="N38" s="12">
        <f>N37/24</f>
        <v>72.2916666666667</v>
      </c>
      <c r="O38" s="28">
        <f>O37/31</f>
        <v>10913.5806451613</v>
      </c>
      <c r="P38" s="28">
        <f>P37/31</f>
        <v>274.193548387097</v>
      </c>
      <c r="Q38" s="28">
        <f>Q37/31</f>
        <v>228.677419354839</v>
      </c>
      <c r="R38" s="28">
        <f>R37/31</f>
        <v>135.741935483871</v>
      </c>
      <c r="S38" s="28">
        <f>S37/31</f>
        <v>138.451612903226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19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20">
        <v>4208</v>
      </c>
      <c r="D6" s="20">
        <v>93</v>
      </c>
      <c r="E6" s="20">
        <v>26</v>
      </c>
      <c r="F6" s="21"/>
      <c r="G6" s="21"/>
      <c r="H6" s="21"/>
      <c r="I6" s="19">
        <v>6202</v>
      </c>
      <c r="J6" s="19">
        <v>101</v>
      </c>
      <c r="K6" s="19">
        <v>56</v>
      </c>
      <c r="L6" s="20">
        <v>4892</v>
      </c>
      <c r="M6" s="20">
        <v>81</v>
      </c>
      <c r="N6" s="20">
        <v>33</v>
      </c>
      <c r="O6" s="14">
        <f t="shared" ref="O6:O32" si="0">C6+F6+I6+L6</f>
        <v>15302</v>
      </c>
      <c r="P6" s="14">
        <f t="shared" ref="P6:P32" si="1">D6+G6+J6+M6</f>
        <v>275</v>
      </c>
      <c r="Q6" s="14">
        <f t="shared" ref="Q6:Q32" si="2">E6+H6+K6+N6</f>
        <v>115</v>
      </c>
      <c r="R6">
        <v>127</v>
      </c>
      <c r="S6">
        <f t="shared" ref="S6:S37" si="3">P6-R6</f>
        <v>148</v>
      </c>
      <c r="T6" s="31"/>
      <c r="U6" s="16" t="e">
        <f t="shared" ref="U6:U31" si="4">P6/T6</f>
        <v>#DIV/0!</v>
      </c>
    </row>
    <row r="7" ht="15" customHeight="1" spans="2:20">
      <c r="B7" s="6">
        <v>2</v>
      </c>
      <c r="C7" s="20">
        <v>2631</v>
      </c>
      <c r="D7" s="20">
        <v>96</v>
      </c>
      <c r="E7" s="20">
        <v>60</v>
      </c>
      <c r="F7" s="21"/>
      <c r="G7" s="21"/>
      <c r="H7" s="21"/>
      <c r="I7" s="19">
        <v>5156</v>
      </c>
      <c r="J7" s="19">
        <v>114</v>
      </c>
      <c r="K7" s="19">
        <v>36</v>
      </c>
      <c r="L7" s="20">
        <v>5629</v>
      </c>
      <c r="M7" s="20">
        <v>83</v>
      </c>
      <c r="N7" s="20">
        <v>57</v>
      </c>
      <c r="O7" s="14">
        <f t="shared" si="0"/>
        <v>13416</v>
      </c>
      <c r="P7" s="14">
        <f t="shared" si="1"/>
        <v>293</v>
      </c>
      <c r="Q7" s="14">
        <f t="shared" si="2"/>
        <v>153</v>
      </c>
      <c r="R7">
        <v>140</v>
      </c>
      <c r="S7">
        <f t="shared" si="3"/>
        <v>153</v>
      </c>
      <c r="T7" s="31"/>
    </row>
    <row r="8" ht="15" customHeight="1" spans="2:21">
      <c r="B8" s="6">
        <v>3</v>
      </c>
      <c r="C8" s="21"/>
      <c r="D8" s="21"/>
      <c r="E8" s="21"/>
      <c r="F8" s="20">
        <v>5112</v>
      </c>
      <c r="G8" s="20">
        <v>47</v>
      </c>
      <c r="H8" s="20">
        <v>67</v>
      </c>
      <c r="I8" s="19">
        <v>6000</v>
      </c>
      <c r="J8" s="19">
        <v>82</v>
      </c>
      <c r="K8" s="19">
        <v>24</v>
      </c>
      <c r="L8" s="20">
        <v>5906</v>
      </c>
      <c r="M8" s="20">
        <v>116</v>
      </c>
      <c r="N8" s="20">
        <v>63</v>
      </c>
      <c r="O8" s="14">
        <f t="shared" si="0"/>
        <v>17018</v>
      </c>
      <c r="P8" s="14">
        <f t="shared" si="1"/>
        <v>245</v>
      </c>
      <c r="Q8" s="14">
        <f t="shared" si="2"/>
        <v>154</v>
      </c>
      <c r="R8">
        <v>126</v>
      </c>
      <c r="S8">
        <f t="shared" si="3"/>
        <v>119</v>
      </c>
      <c r="T8" s="31"/>
      <c r="U8" s="16" t="e">
        <f t="shared" si="4"/>
        <v>#DIV/0!</v>
      </c>
    </row>
    <row r="9" ht="15" customHeight="1" spans="2:21">
      <c r="B9" s="6">
        <v>4</v>
      </c>
      <c r="C9" s="21"/>
      <c r="D9" s="21"/>
      <c r="E9" s="21"/>
      <c r="F9" s="20">
        <v>5710</v>
      </c>
      <c r="G9" s="20">
        <v>77</v>
      </c>
      <c r="H9" s="20">
        <v>61</v>
      </c>
      <c r="I9" s="19">
        <v>5843</v>
      </c>
      <c r="J9" s="19">
        <v>110</v>
      </c>
      <c r="K9" s="19">
        <v>60</v>
      </c>
      <c r="L9" s="20">
        <v>5153</v>
      </c>
      <c r="M9" s="20">
        <v>78</v>
      </c>
      <c r="N9" s="20">
        <v>87</v>
      </c>
      <c r="O9" s="14">
        <f t="shared" si="0"/>
        <v>16706</v>
      </c>
      <c r="P9" s="14">
        <f t="shared" si="1"/>
        <v>265</v>
      </c>
      <c r="Q9" s="14">
        <f t="shared" si="2"/>
        <v>208</v>
      </c>
      <c r="R9">
        <v>130</v>
      </c>
      <c r="S9">
        <f t="shared" si="3"/>
        <v>135</v>
      </c>
      <c r="T9" s="31"/>
      <c r="U9" s="16" t="e">
        <f t="shared" si="4"/>
        <v>#DIV/0!</v>
      </c>
    </row>
    <row r="10" ht="15" customHeight="1" spans="2:21">
      <c r="B10" s="6">
        <v>5</v>
      </c>
      <c r="C10" s="19">
        <v>6113</v>
      </c>
      <c r="D10" s="19">
        <v>64</v>
      </c>
      <c r="E10" s="19">
        <v>17</v>
      </c>
      <c r="F10" s="20">
        <v>4407</v>
      </c>
      <c r="G10" s="20">
        <v>62</v>
      </c>
      <c r="H10" s="20">
        <v>44</v>
      </c>
      <c r="I10" s="19">
        <v>4801</v>
      </c>
      <c r="J10" s="19">
        <v>68</v>
      </c>
      <c r="K10" s="19">
        <v>63</v>
      </c>
      <c r="L10" s="21"/>
      <c r="M10" s="21"/>
      <c r="N10" s="21"/>
      <c r="O10" s="14">
        <f t="shared" si="0"/>
        <v>15321</v>
      </c>
      <c r="P10" s="14">
        <f t="shared" si="1"/>
        <v>194</v>
      </c>
      <c r="Q10" s="14">
        <f t="shared" si="2"/>
        <v>124</v>
      </c>
      <c r="R10">
        <v>98</v>
      </c>
      <c r="S10">
        <f t="shared" si="3"/>
        <v>96</v>
      </c>
      <c r="T10" s="31"/>
      <c r="U10" s="16" t="e">
        <f t="shared" si="4"/>
        <v>#DIV/0!</v>
      </c>
    </row>
    <row r="11" ht="15" customHeight="1" spans="2:21">
      <c r="B11" s="6">
        <v>6</v>
      </c>
      <c r="C11" s="19">
        <v>4807</v>
      </c>
      <c r="D11" s="19">
        <v>67</v>
      </c>
      <c r="E11" s="19">
        <v>55</v>
      </c>
      <c r="F11" s="20">
        <v>5163</v>
      </c>
      <c r="G11" s="20">
        <v>46</v>
      </c>
      <c r="H11" s="20">
        <v>32</v>
      </c>
      <c r="I11" s="19">
        <v>0</v>
      </c>
      <c r="J11" s="19">
        <v>42</v>
      </c>
      <c r="K11" s="19">
        <v>95</v>
      </c>
      <c r="L11" s="21"/>
      <c r="M11" s="21"/>
      <c r="N11" s="21"/>
      <c r="O11" s="14">
        <f t="shared" si="0"/>
        <v>9970</v>
      </c>
      <c r="P11" s="14">
        <f t="shared" si="1"/>
        <v>155</v>
      </c>
      <c r="Q11" s="14">
        <f t="shared" si="2"/>
        <v>182</v>
      </c>
      <c r="R11">
        <v>84</v>
      </c>
      <c r="S11">
        <f t="shared" si="3"/>
        <v>71</v>
      </c>
      <c r="T11" s="31"/>
      <c r="U11" s="16" t="e">
        <f t="shared" si="4"/>
        <v>#DIV/0!</v>
      </c>
    </row>
    <row r="12" ht="15" customHeight="1" spans="2:21">
      <c r="B12" s="6">
        <v>7</v>
      </c>
      <c r="C12" s="19">
        <v>0</v>
      </c>
      <c r="D12" s="19">
        <v>44</v>
      </c>
      <c r="E12" s="19">
        <v>44</v>
      </c>
      <c r="F12" s="19">
        <v>0</v>
      </c>
      <c r="G12" s="19">
        <v>99</v>
      </c>
      <c r="H12" s="19">
        <v>124</v>
      </c>
      <c r="I12" s="21"/>
      <c r="J12" s="21"/>
      <c r="K12" s="21"/>
      <c r="L12" s="20">
        <v>0</v>
      </c>
      <c r="M12" s="20">
        <v>10</v>
      </c>
      <c r="N12" s="20">
        <v>42</v>
      </c>
      <c r="O12" s="14">
        <f t="shared" si="0"/>
        <v>0</v>
      </c>
      <c r="P12" s="14">
        <f t="shared" si="1"/>
        <v>153</v>
      </c>
      <c r="Q12" s="14">
        <f t="shared" si="2"/>
        <v>210</v>
      </c>
      <c r="R12">
        <v>112</v>
      </c>
      <c r="S12">
        <f t="shared" si="3"/>
        <v>41</v>
      </c>
      <c r="T12" s="31"/>
      <c r="U12" s="16" t="e">
        <f t="shared" si="4"/>
        <v>#DIV/0!</v>
      </c>
    </row>
    <row r="13" ht="15" customHeight="1" spans="2:21">
      <c r="B13" s="6">
        <v>8</v>
      </c>
      <c r="C13" s="20">
        <v>0</v>
      </c>
      <c r="D13" s="20">
        <v>20</v>
      </c>
      <c r="E13" s="20">
        <v>68</v>
      </c>
      <c r="F13" s="20">
        <v>1822</v>
      </c>
      <c r="G13" s="20">
        <v>52</v>
      </c>
      <c r="H13" s="20">
        <v>102</v>
      </c>
      <c r="I13" s="21"/>
      <c r="J13" s="21"/>
      <c r="K13" s="21"/>
      <c r="L13" s="20">
        <v>0</v>
      </c>
      <c r="M13" s="20">
        <v>77</v>
      </c>
      <c r="N13" s="20">
        <v>73</v>
      </c>
      <c r="O13" s="14">
        <f t="shared" si="0"/>
        <v>1822</v>
      </c>
      <c r="P13" s="14">
        <f t="shared" si="1"/>
        <v>149</v>
      </c>
      <c r="Q13" s="14">
        <f t="shared" si="2"/>
        <v>243</v>
      </c>
      <c r="R13">
        <v>88</v>
      </c>
      <c r="S13">
        <f t="shared" si="3"/>
        <v>61</v>
      </c>
      <c r="T13" s="31"/>
      <c r="U13" s="16" t="e">
        <f t="shared" si="4"/>
        <v>#DIV/0!</v>
      </c>
    </row>
    <row r="14" ht="15" customHeight="1" spans="2:21">
      <c r="B14" s="6">
        <v>9</v>
      </c>
      <c r="C14" s="20">
        <v>1745</v>
      </c>
      <c r="D14" s="20">
        <v>97</v>
      </c>
      <c r="E14" s="20">
        <v>106</v>
      </c>
      <c r="F14" s="21"/>
      <c r="G14" s="21"/>
      <c r="H14" s="21"/>
      <c r="I14" s="20">
        <v>5839</v>
      </c>
      <c r="J14" s="20">
        <v>83</v>
      </c>
      <c r="K14" s="20">
        <v>26</v>
      </c>
      <c r="L14" s="20">
        <v>4421</v>
      </c>
      <c r="M14" s="20">
        <v>64</v>
      </c>
      <c r="N14" s="20">
        <v>32</v>
      </c>
      <c r="O14" s="14">
        <f t="shared" si="0"/>
        <v>12005</v>
      </c>
      <c r="P14" s="14">
        <f t="shared" si="1"/>
        <v>244</v>
      </c>
      <c r="Q14" s="14">
        <f t="shared" si="2"/>
        <v>164</v>
      </c>
      <c r="R14">
        <v>131</v>
      </c>
      <c r="S14">
        <f t="shared" si="3"/>
        <v>113</v>
      </c>
      <c r="T14" s="31"/>
      <c r="U14" s="16" t="e">
        <f t="shared" si="4"/>
        <v>#DIV/0!</v>
      </c>
    </row>
    <row r="15" ht="15" customHeight="1" spans="2:21">
      <c r="B15" s="6">
        <v>10</v>
      </c>
      <c r="C15" s="20">
        <v>5238</v>
      </c>
      <c r="D15" s="20">
        <v>103</v>
      </c>
      <c r="E15" s="20">
        <v>74</v>
      </c>
      <c r="F15" s="21"/>
      <c r="G15" s="21"/>
      <c r="H15" s="21"/>
      <c r="I15" s="19">
        <v>5013</v>
      </c>
      <c r="J15" s="19">
        <v>107</v>
      </c>
      <c r="K15" s="19">
        <v>47</v>
      </c>
      <c r="L15" s="20">
        <v>5006</v>
      </c>
      <c r="M15" s="20">
        <v>108</v>
      </c>
      <c r="N15" s="20">
        <v>38</v>
      </c>
      <c r="O15" s="14">
        <f t="shared" si="0"/>
        <v>15257</v>
      </c>
      <c r="P15" s="14">
        <f t="shared" si="1"/>
        <v>318</v>
      </c>
      <c r="Q15" s="14">
        <f t="shared" si="2"/>
        <v>159</v>
      </c>
      <c r="R15">
        <v>159</v>
      </c>
      <c r="S15">
        <f t="shared" si="3"/>
        <v>159</v>
      </c>
      <c r="T15" s="31"/>
      <c r="U15" s="16" t="e">
        <f t="shared" si="4"/>
        <v>#DIV/0!</v>
      </c>
    </row>
    <row r="16" ht="15" customHeight="1" spans="2:21">
      <c r="B16" s="6">
        <v>11</v>
      </c>
      <c r="C16" s="21"/>
      <c r="D16" s="21"/>
      <c r="E16" s="21"/>
      <c r="F16" s="20">
        <v>5218</v>
      </c>
      <c r="G16" s="20">
        <v>93</v>
      </c>
      <c r="H16" s="20">
        <v>66</v>
      </c>
      <c r="I16" s="19">
        <v>6003</v>
      </c>
      <c r="J16" s="19">
        <v>82</v>
      </c>
      <c r="K16" s="19">
        <v>32</v>
      </c>
      <c r="L16" s="20">
        <v>3541</v>
      </c>
      <c r="M16" s="20">
        <v>101</v>
      </c>
      <c r="N16" s="20">
        <v>94</v>
      </c>
      <c r="O16" s="14">
        <f t="shared" si="0"/>
        <v>14762</v>
      </c>
      <c r="P16" s="14">
        <f t="shared" si="1"/>
        <v>276</v>
      </c>
      <c r="Q16" s="14">
        <f t="shared" si="2"/>
        <v>192</v>
      </c>
      <c r="R16">
        <v>144</v>
      </c>
      <c r="S16">
        <f t="shared" si="3"/>
        <v>132</v>
      </c>
      <c r="T16" s="31"/>
      <c r="U16" s="16" t="e">
        <f t="shared" si="4"/>
        <v>#DIV/0!</v>
      </c>
    </row>
    <row r="17" ht="15" customHeight="1" spans="2:21">
      <c r="B17" s="6">
        <v>12</v>
      </c>
      <c r="C17" s="21"/>
      <c r="D17" s="21"/>
      <c r="E17" s="21"/>
      <c r="F17" s="20">
        <v>4458</v>
      </c>
      <c r="G17" s="20">
        <v>103</v>
      </c>
      <c r="H17" s="20">
        <v>22</v>
      </c>
      <c r="I17" s="19">
        <v>5341</v>
      </c>
      <c r="J17" s="19">
        <v>101</v>
      </c>
      <c r="K17" s="19">
        <v>21</v>
      </c>
      <c r="L17" s="20">
        <v>5428</v>
      </c>
      <c r="M17" s="20">
        <v>90</v>
      </c>
      <c r="N17" s="20">
        <v>94</v>
      </c>
      <c r="O17" s="14">
        <f t="shared" si="0"/>
        <v>15227</v>
      </c>
      <c r="P17" s="14">
        <f t="shared" si="1"/>
        <v>294</v>
      </c>
      <c r="Q17" s="14">
        <f t="shared" si="2"/>
        <v>137</v>
      </c>
      <c r="R17">
        <v>163</v>
      </c>
      <c r="S17">
        <f t="shared" si="3"/>
        <v>131</v>
      </c>
      <c r="T17" s="31"/>
      <c r="U17" s="16" t="e">
        <f t="shared" si="4"/>
        <v>#DIV/0!</v>
      </c>
    </row>
    <row r="18" ht="15" customHeight="1" spans="2:21">
      <c r="B18" s="6">
        <v>13</v>
      </c>
      <c r="C18" s="19">
        <v>4569</v>
      </c>
      <c r="D18" s="19">
        <v>63</v>
      </c>
      <c r="E18" s="19">
        <v>40</v>
      </c>
      <c r="F18" s="20">
        <v>4920</v>
      </c>
      <c r="G18" s="20">
        <v>0</v>
      </c>
      <c r="H18" s="20">
        <v>38</v>
      </c>
      <c r="I18" s="19">
        <v>5300</v>
      </c>
      <c r="J18" s="19">
        <v>86</v>
      </c>
      <c r="K18" s="19">
        <v>88</v>
      </c>
      <c r="L18" s="21"/>
      <c r="M18" s="21"/>
      <c r="N18" s="21"/>
      <c r="O18" s="14">
        <f t="shared" si="0"/>
        <v>14789</v>
      </c>
      <c r="P18" s="14">
        <f t="shared" si="1"/>
        <v>149</v>
      </c>
      <c r="Q18" s="14">
        <f t="shared" si="2"/>
        <v>166</v>
      </c>
      <c r="R18">
        <v>74</v>
      </c>
      <c r="S18">
        <f t="shared" si="3"/>
        <v>75</v>
      </c>
      <c r="T18" s="31"/>
      <c r="U18" s="16" t="e">
        <f t="shared" si="4"/>
        <v>#DIV/0!</v>
      </c>
    </row>
    <row r="19" ht="15" customHeight="1" spans="2:21">
      <c r="B19" s="6">
        <v>14</v>
      </c>
      <c r="C19" s="19">
        <v>4706</v>
      </c>
      <c r="D19" s="19">
        <v>94</v>
      </c>
      <c r="E19" s="19">
        <v>36</v>
      </c>
      <c r="F19" s="20">
        <v>668</v>
      </c>
      <c r="G19" s="20">
        <v>54</v>
      </c>
      <c r="H19" s="20">
        <v>38</v>
      </c>
      <c r="I19" s="19">
        <v>616</v>
      </c>
      <c r="J19" s="19">
        <v>73</v>
      </c>
      <c r="K19" s="19">
        <v>85</v>
      </c>
      <c r="L19" s="21"/>
      <c r="M19" s="21"/>
      <c r="N19" s="21"/>
      <c r="O19" s="14">
        <f t="shared" si="0"/>
        <v>5990</v>
      </c>
      <c r="P19" s="14">
        <f t="shared" si="1"/>
        <v>221</v>
      </c>
      <c r="Q19" s="14">
        <f t="shared" si="2"/>
        <v>159</v>
      </c>
      <c r="R19">
        <v>98</v>
      </c>
      <c r="S19">
        <f t="shared" si="3"/>
        <v>123</v>
      </c>
      <c r="T19" s="31"/>
      <c r="U19" s="16" t="e">
        <f t="shared" si="4"/>
        <v>#DIV/0!</v>
      </c>
    </row>
    <row r="20" ht="15" customHeight="1" spans="2:21">
      <c r="B20" s="6">
        <v>15</v>
      </c>
      <c r="C20" s="19">
        <v>0</v>
      </c>
      <c r="D20" s="19">
        <v>57</v>
      </c>
      <c r="E20" s="19">
        <v>36</v>
      </c>
      <c r="F20" s="19">
        <v>2403</v>
      </c>
      <c r="G20" s="19">
        <v>90</v>
      </c>
      <c r="H20" s="19">
        <v>77</v>
      </c>
      <c r="I20" s="21"/>
      <c r="J20" s="21"/>
      <c r="K20" s="21"/>
      <c r="L20" s="20">
        <v>1186</v>
      </c>
      <c r="M20" s="20">
        <v>105</v>
      </c>
      <c r="N20" s="20">
        <v>76</v>
      </c>
      <c r="O20" s="14">
        <f t="shared" si="0"/>
        <v>3589</v>
      </c>
      <c r="P20" s="14">
        <f t="shared" si="1"/>
        <v>252</v>
      </c>
      <c r="Q20" s="14">
        <f t="shared" si="2"/>
        <v>189</v>
      </c>
      <c r="R20">
        <v>123</v>
      </c>
      <c r="S20">
        <f t="shared" si="3"/>
        <v>129</v>
      </c>
      <c r="T20" s="31"/>
      <c r="U20" s="16" t="e">
        <f t="shared" si="4"/>
        <v>#DIV/0!</v>
      </c>
    </row>
    <row r="21" ht="15" customHeight="1" spans="2:21">
      <c r="B21" s="6">
        <v>16</v>
      </c>
      <c r="C21" s="20">
        <v>3124</v>
      </c>
      <c r="D21" s="20">
        <v>97</v>
      </c>
      <c r="E21" s="20">
        <v>40</v>
      </c>
      <c r="F21" s="20">
        <v>0</v>
      </c>
      <c r="G21" s="20">
        <v>128</v>
      </c>
      <c r="H21" s="20">
        <v>94</v>
      </c>
      <c r="I21" s="21"/>
      <c r="J21" s="21"/>
      <c r="K21" s="21"/>
      <c r="L21" s="20">
        <v>4904</v>
      </c>
      <c r="M21" s="20">
        <v>94</v>
      </c>
      <c r="N21" s="20">
        <v>66</v>
      </c>
      <c r="O21" s="14">
        <f t="shared" si="0"/>
        <v>8028</v>
      </c>
      <c r="P21" s="14">
        <f t="shared" si="1"/>
        <v>319</v>
      </c>
      <c r="Q21" s="14">
        <f t="shared" si="2"/>
        <v>200</v>
      </c>
      <c r="R21">
        <v>184</v>
      </c>
      <c r="S21">
        <f t="shared" si="3"/>
        <v>135</v>
      </c>
      <c r="T21" s="31"/>
      <c r="U21" s="16" t="e">
        <f t="shared" si="4"/>
        <v>#DIV/0!</v>
      </c>
    </row>
    <row r="22" ht="15" customHeight="1" spans="2:21">
      <c r="B22" s="6">
        <v>17</v>
      </c>
      <c r="C22" s="20">
        <v>2375</v>
      </c>
      <c r="D22" s="20">
        <v>66</v>
      </c>
      <c r="E22" s="20">
        <v>107</v>
      </c>
      <c r="F22" s="21"/>
      <c r="G22" s="21"/>
      <c r="H22" s="21"/>
      <c r="I22" s="20">
        <v>0</v>
      </c>
      <c r="J22" s="20">
        <v>106</v>
      </c>
      <c r="K22" s="20">
        <v>103</v>
      </c>
      <c r="L22" s="20">
        <v>0</v>
      </c>
      <c r="M22" s="20">
        <v>72</v>
      </c>
      <c r="N22" s="20">
        <v>77</v>
      </c>
      <c r="O22" s="14">
        <f t="shared" si="0"/>
        <v>2375</v>
      </c>
      <c r="P22" s="14">
        <f t="shared" si="1"/>
        <v>244</v>
      </c>
      <c r="Q22" s="14">
        <f t="shared" si="2"/>
        <v>287</v>
      </c>
      <c r="R22">
        <v>121</v>
      </c>
      <c r="S22">
        <f t="shared" si="3"/>
        <v>123</v>
      </c>
      <c r="T22" s="31"/>
      <c r="U22" s="16" t="e">
        <f t="shared" si="4"/>
        <v>#DIV/0!</v>
      </c>
    </row>
    <row r="23" ht="15" customHeight="1" spans="2:21">
      <c r="B23" s="6">
        <v>18</v>
      </c>
      <c r="C23" s="20">
        <v>3103</v>
      </c>
      <c r="D23" s="20">
        <v>101</v>
      </c>
      <c r="E23" s="20">
        <v>127</v>
      </c>
      <c r="F23" s="21"/>
      <c r="G23" s="21"/>
      <c r="H23" s="21"/>
      <c r="I23" s="19">
        <v>4618</v>
      </c>
      <c r="J23" s="19">
        <v>108</v>
      </c>
      <c r="K23" s="19">
        <v>67</v>
      </c>
      <c r="L23" s="20">
        <v>4660</v>
      </c>
      <c r="M23" s="20">
        <v>96</v>
      </c>
      <c r="N23" s="20">
        <v>65</v>
      </c>
      <c r="O23" s="14">
        <f t="shared" si="0"/>
        <v>12381</v>
      </c>
      <c r="P23" s="14">
        <f t="shared" si="1"/>
        <v>305</v>
      </c>
      <c r="Q23" s="14">
        <f t="shared" si="2"/>
        <v>259</v>
      </c>
      <c r="R23">
        <v>144</v>
      </c>
      <c r="S23">
        <f t="shared" si="3"/>
        <v>161</v>
      </c>
      <c r="T23" s="31"/>
      <c r="U23" s="16" t="e">
        <f t="shared" si="4"/>
        <v>#DIV/0!</v>
      </c>
    </row>
    <row r="24" ht="15" customHeight="1" spans="2:21">
      <c r="B24" s="6">
        <v>19</v>
      </c>
      <c r="C24" s="21"/>
      <c r="D24" s="21"/>
      <c r="E24" s="21"/>
      <c r="F24" s="20">
        <v>5551</v>
      </c>
      <c r="G24" s="20">
        <v>126</v>
      </c>
      <c r="H24" s="20">
        <v>81</v>
      </c>
      <c r="I24" s="19">
        <v>6001</v>
      </c>
      <c r="J24" s="19">
        <v>121</v>
      </c>
      <c r="K24" s="19">
        <v>62</v>
      </c>
      <c r="L24" s="20">
        <v>5402</v>
      </c>
      <c r="M24" s="20">
        <v>79</v>
      </c>
      <c r="N24" s="20">
        <v>122</v>
      </c>
      <c r="O24" s="14">
        <f t="shared" si="0"/>
        <v>16954</v>
      </c>
      <c r="P24" s="14">
        <f t="shared" si="1"/>
        <v>326</v>
      </c>
      <c r="Q24" s="14">
        <f t="shared" si="2"/>
        <v>265</v>
      </c>
      <c r="R24">
        <v>152</v>
      </c>
      <c r="S24">
        <f t="shared" si="3"/>
        <v>174</v>
      </c>
      <c r="T24" s="31"/>
      <c r="U24" s="16" t="e">
        <f t="shared" si="4"/>
        <v>#DIV/0!</v>
      </c>
    </row>
    <row r="25" ht="15" customHeight="1" spans="2:21">
      <c r="B25" s="6">
        <v>20</v>
      </c>
      <c r="C25" s="21"/>
      <c r="D25" s="21"/>
      <c r="E25" s="21"/>
      <c r="F25" s="20">
        <v>3167</v>
      </c>
      <c r="G25" s="20">
        <v>109</v>
      </c>
      <c r="H25" s="20">
        <v>48</v>
      </c>
      <c r="I25" s="19">
        <v>3940</v>
      </c>
      <c r="J25" s="19">
        <v>61</v>
      </c>
      <c r="K25" s="19">
        <v>37</v>
      </c>
      <c r="L25" s="20">
        <v>4786</v>
      </c>
      <c r="M25" s="20">
        <v>84</v>
      </c>
      <c r="N25" s="20">
        <v>91</v>
      </c>
      <c r="O25" s="14">
        <f t="shared" si="0"/>
        <v>11893</v>
      </c>
      <c r="P25" s="14">
        <f t="shared" si="1"/>
        <v>254</v>
      </c>
      <c r="Q25" s="14">
        <f t="shared" si="2"/>
        <v>176</v>
      </c>
      <c r="R25">
        <v>77</v>
      </c>
      <c r="S25">
        <f t="shared" si="3"/>
        <v>177</v>
      </c>
      <c r="T25" s="31"/>
      <c r="U25" s="16" t="e">
        <f t="shared" si="4"/>
        <v>#DIV/0!</v>
      </c>
    </row>
    <row r="26" ht="15" customHeight="1" spans="2:21">
      <c r="B26" s="6">
        <v>21</v>
      </c>
      <c r="C26" s="19">
        <v>4102</v>
      </c>
      <c r="D26" s="19">
        <v>102</v>
      </c>
      <c r="E26" s="19">
        <v>58</v>
      </c>
      <c r="F26" s="20">
        <v>590</v>
      </c>
      <c r="G26" s="20">
        <v>86</v>
      </c>
      <c r="H26" s="20">
        <v>81</v>
      </c>
      <c r="I26" s="19">
        <v>6000</v>
      </c>
      <c r="J26" s="19">
        <v>106</v>
      </c>
      <c r="K26" s="19">
        <v>99</v>
      </c>
      <c r="L26" s="21"/>
      <c r="M26" s="21"/>
      <c r="N26" s="21"/>
      <c r="O26" s="14">
        <f t="shared" si="0"/>
        <v>10692</v>
      </c>
      <c r="P26" s="14">
        <f t="shared" si="1"/>
        <v>294</v>
      </c>
      <c r="Q26" s="14">
        <f t="shared" si="2"/>
        <v>238</v>
      </c>
      <c r="R26">
        <v>139</v>
      </c>
      <c r="S26">
        <f t="shared" si="3"/>
        <v>155</v>
      </c>
      <c r="T26" s="31"/>
      <c r="U26" s="16" t="e">
        <f t="shared" si="4"/>
        <v>#DIV/0!</v>
      </c>
    </row>
    <row r="27" ht="15" customHeight="1" spans="2:21">
      <c r="B27" s="6">
        <v>22</v>
      </c>
      <c r="C27" s="19">
        <v>1252</v>
      </c>
      <c r="D27" s="19">
        <v>119</v>
      </c>
      <c r="E27" s="19">
        <v>81</v>
      </c>
      <c r="F27" s="20">
        <v>0</v>
      </c>
      <c r="G27" s="20">
        <v>133</v>
      </c>
      <c r="H27" s="20">
        <v>63</v>
      </c>
      <c r="I27" s="19">
        <v>2809</v>
      </c>
      <c r="J27" s="19">
        <v>75</v>
      </c>
      <c r="K27" s="19">
        <v>98</v>
      </c>
      <c r="L27" s="21"/>
      <c r="M27" s="21"/>
      <c r="N27" s="21"/>
      <c r="O27" s="14">
        <f t="shared" si="0"/>
        <v>4061</v>
      </c>
      <c r="P27" s="14">
        <f t="shared" si="1"/>
        <v>327</v>
      </c>
      <c r="Q27" s="14">
        <f t="shared" si="2"/>
        <v>242</v>
      </c>
      <c r="R27">
        <v>163</v>
      </c>
      <c r="S27">
        <f t="shared" si="3"/>
        <v>164</v>
      </c>
      <c r="T27" s="31"/>
      <c r="U27" s="16" t="e">
        <f t="shared" si="4"/>
        <v>#DIV/0!</v>
      </c>
    </row>
    <row r="28" ht="15" customHeight="1" spans="2:21">
      <c r="B28" s="6">
        <v>23</v>
      </c>
      <c r="C28" s="19">
        <v>1803</v>
      </c>
      <c r="D28" s="19">
        <v>84</v>
      </c>
      <c r="E28" s="19">
        <v>34</v>
      </c>
      <c r="F28" s="19">
        <v>3972</v>
      </c>
      <c r="G28" s="19">
        <v>112</v>
      </c>
      <c r="H28" s="19">
        <v>87</v>
      </c>
      <c r="I28" s="21"/>
      <c r="J28" s="21"/>
      <c r="K28" s="21"/>
      <c r="L28" s="20">
        <v>5700</v>
      </c>
      <c r="M28" s="20">
        <v>119</v>
      </c>
      <c r="N28" s="20">
        <v>73</v>
      </c>
      <c r="O28" s="14">
        <f t="shared" si="0"/>
        <v>11475</v>
      </c>
      <c r="P28" s="14">
        <f t="shared" si="1"/>
        <v>315</v>
      </c>
      <c r="Q28" s="14">
        <f t="shared" si="2"/>
        <v>194</v>
      </c>
      <c r="R28">
        <v>149</v>
      </c>
      <c r="S28">
        <f t="shared" si="3"/>
        <v>166</v>
      </c>
      <c r="T28" s="31"/>
      <c r="U28" s="16" t="e">
        <f t="shared" si="4"/>
        <v>#DIV/0!</v>
      </c>
    </row>
    <row r="29" ht="15" customHeight="1" spans="2:21">
      <c r="B29" s="6">
        <v>24</v>
      </c>
      <c r="C29" s="20">
        <v>5231</v>
      </c>
      <c r="D29" s="20">
        <v>103</v>
      </c>
      <c r="E29" s="20">
        <v>67</v>
      </c>
      <c r="F29" s="20">
        <v>5903</v>
      </c>
      <c r="G29" s="20">
        <v>111</v>
      </c>
      <c r="H29" s="20">
        <v>94</v>
      </c>
      <c r="I29" s="21"/>
      <c r="J29" s="21"/>
      <c r="K29" s="21"/>
      <c r="L29" s="20">
        <v>5474</v>
      </c>
      <c r="M29" s="20">
        <v>107</v>
      </c>
      <c r="N29" s="20">
        <v>71</v>
      </c>
      <c r="O29" s="14">
        <f t="shared" si="0"/>
        <v>16608</v>
      </c>
      <c r="P29" s="14">
        <f t="shared" si="1"/>
        <v>321</v>
      </c>
      <c r="Q29" s="14">
        <f t="shared" si="2"/>
        <v>232</v>
      </c>
      <c r="R29">
        <v>169</v>
      </c>
      <c r="S29">
        <f t="shared" si="3"/>
        <v>152</v>
      </c>
      <c r="T29" s="31"/>
      <c r="U29" s="16" t="e">
        <f t="shared" si="4"/>
        <v>#DIV/0!</v>
      </c>
    </row>
    <row r="30" ht="15" customHeight="1" spans="2:21">
      <c r="B30" s="6">
        <v>25</v>
      </c>
      <c r="C30" s="20">
        <v>0</v>
      </c>
      <c r="D30" s="20">
        <v>98</v>
      </c>
      <c r="E30" s="20">
        <v>129</v>
      </c>
      <c r="F30" s="21"/>
      <c r="G30" s="21"/>
      <c r="H30" s="21"/>
      <c r="I30" s="20">
        <v>6053</v>
      </c>
      <c r="J30" s="20">
        <v>117</v>
      </c>
      <c r="K30" s="20">
        <v>72</v>
      </c>
      <c r="L30" s="20">
        <v>0</v>
      </c>
      <c r="M30" s="20">
        <v>97</v>
      </c>
      <c r="N30" s="20">
        <v>54</v>
      </c>
      <c r="O30" s="14">
        <f t="shared" si="0"/>
        <v>6053</v>
      </c>
      <c r="P30" s="14">
        <f t="shared" si="1"/>
        <v>312</v>
      </c>
      <c r="Q30" s="14">
        <f t="shared" si="2"/>
        <v>255</v>
      </c>
      <c r="R30">
        <v>187</v>
      </c>
      <c r="S30">
        <f t="shared" si="3"/>
        <v>125</v>
      </c>
      <c r="T30" s="31"/>
      <c r="U30" s="16" t="e">
        <f t="shared" si="4"/>
        <v>#DIV/0!</v>
      </c>
    </row>
    <row r="31" ht="15" customHeight="1" spans="2:21">
      <c r="B31" s="6">
        <v>26</v>
      </c>
      <c r="C31" s="20">
        <v>1872</v>
      </c>
      <c r="D31" s="20">
        <v>87</v>
      </c>
      <c r="E31" s="20">
        <v>91</v>
      </c>
      <c r="F31" s="21"/>
      <c r="G31" s="21"/>
      <c r="H31" s="21"/>
      <c r="I31" s="19">
        <v>5702</v>
      </c>
      <c r="J31" s="19">
        <v>94</v>
      </c>
      <c r="K31" s="19">
        <v>50</v>
      </c>
      <c r="L31" s="20">
        <v>4260</v>
      </c>
      <c r="M31" s="20">
        <v>54</v>
      </c>
      <c r="N31" s="20">
        <v>37</v>
      </c>
      <c r="O31" s="14">
        <f t="shared" si="0"/>
        <v>11834</v>
      </c>
      <c r="P31" s="14">
        <f t="shared" si="1"/>
        <v>235</v>
      </c>
      <c r="Q31" s="14">
        <f t="shared" si="2"/>
        <v>178</v>
      </c>
      <c r="R31">
        <v>97</v>
      </c>
      <c r="S31">
        <f t="shared" si="3"/>
        <v>138</v>
      </c>
      <c r="T31" s="31"/>
      <c r="U31" s="16" t="e">
        <f t="shared" si="4"/>
        <v>#DIV/0!</v>
      </c>
    </row>
    <row r="32" ht="15" customHeight="1" spans="2:20">
      <c r="B32" s="6">
        <v>27</v>
      </c>
      <c r="C32" s="21"/>
      <c r="D32" s="21"/>
      <c r="E32" s="21"/>
      <c r="F32" s="20">
        <v>927</v>
      </c>
      <c r="G32" s="20">
        <v>142</v>
      </c>
      <c r="H32" s="20">
        <v>72</v>
      </c>
      <c r="I32" s="19">
        <v>0</v>
      </c>
      <c r="J32" s="19">
        <v>113</v>
      </c>
      <c r="K32" s="19">
        <v>42</v>
      </c>
      <c r="L32" s="20">
        <v>607</v>
      </c>
      <c r="M32" s="20">
        <v>80</v>
      </c>
      <c r="N32" s="20">
        <v>130</v>
      </c>
      <c r="O32" s="14">
        <f t="shared" si="0"/>
        <v>1534</v>
      </c>
      <c r="P32" s="14">
        <f t="shared" si="1"/>
        <v>335</v>
      </c>
      <c r="Q32" s="14">
        <f t="shared" si="2"/>
        <v>244</v>
      </c>
      <c r="R32">
        <v>176</v>
      </c>
      <c r="S32">
        <f t="shared" si="3"/>
        <v>159</v>
      </c>
      <c r="T32" s="31"/>
    </row>
    <row r="33" ht="15" customHeight="1" spans="2:21">
      <c r="B33" s="6">
        <v>28</v>
      </c>
      <c r="C33" s="21"/>
      <c r="D33" s="21"/>
      <c r="E33" s="21"/>
      <c r="F33" s="20">
        <v>6603</v>
      </c>
      <c r="G33" s="20">
        <v>67</v>
      </c>
      <c r="H33" s="20">
        <v>80</v>
      </c>
      <c r="I33" s="19">
        <v>6133</v>
      </c>
      <c r="J33" s="19">
        <v>64</v>
      </c>
      <c r="K33" s="19">
        <v>44</v>
      </c>
      <c r="L33" s="20">
        <v>6400</v>
      </c>
      <c r="M33" s="20">
        <v>48</v>
      </c>
      <c r="N33" s="20">
        <v>120</v>
      </c>
      <c r="O33" s="14">
        <f t="shared" ref="O33:Q37" si="5">C33+F33+I33+L33</f>
        <v>19136</v>
      </c>
      <c r="P33" s="14">
        <f t="shared" si="5"/>
        <v>179</v>
      </c>
      <c r="Q33" s="14">
        <f t="shared" si="5"/>
        <v>244</v>
      </c>
      <c r="R33">
        <v>87</v>
      </c>
      <c r="S33">
        <f t="shared" si="3"/>
        <v>92</v>
      </c>
      <c r="T33" s="31"/>
      <c r="U33" s="16" t="e">
        <f>P33/T33</f>
        <v>#DIV/0!</v>
      </c>
    </row>
    <row r="34" ht="15" customHeight="1" spans="2:21">
      <c r="B34" s="6">
        <v>29</v>
      </c>
      <c r="C34" s="19">
        <v>6406</v>
      </c>
      <c r="D34" s="19">
        <v>51</v>
      </c>
      <c r="E34" s="19">
        <v>26</v>
      </c>
      <c r="F34" s="20">
        <v>6516</v>
      </c>
      <c r="G34" s="20">
        <v>78</v>
      </c>
      <c r="H34" s="20">
        <v>32</v>
      </c>
      <c r="I34" s="19">
        <v>6397</v>
      </c>
      <c r="J34" s="19">
        <v>43</v>
      </c>
      <c r="K34" s="19">
        <v>115</v>
      </c>
      <c r="L34" s="21"/>
      <c r="M34" s="21"/>
      <c r="N34" s="21"/>
      <c r="O34" s="14">
        <f t="shared" si="5"/>
        <v>19319</v>
      </c>
      <c r="P34" s="14">
        <f t="shared" si="5"/>
        <v>172</v>
      </c>
      <c r="Q34" s="14">
        <f t="shared" si="5"/>
        <v>173</v>
      </c>
      <c r="R34">
        <v>89</v>
      </c>
      <c r="S34">
        <f t="shared" si="3"/>
        <v>83</v>
      </c>
      <c r="T34" s="31"/>
      <c r="U34" s="16" t="e">
        <f>P34/T34</f>
        <v>#DIV/0!</v>
      </c>
    </row>
    <row r="35" ht="15" customHeight="1" spans="2:21">
      <c r="B35" s="6">
        <v>30</v>
      </c>
      <c r="C35" s="19">
        <v>6207</v>
      </c>
      <c r="D35" s="19">
        <v>0</v>
      </c>
      <c r="E35" s="19">
        <v>50</v>
      </c>
      <c r="F35" s="20">
        <v>3500</v>
      </c>
      <c r="G35" s="20">
        <v>50</v>
      </c>
      <c r="H35" s="20">
        <v>25</v>
      </c>
      <c r="I35" s="19">
        <v>4700</v>
      </c>
      <c r="J35" s="19">
        <v>67</v>
      </c>
      <c r="K35" s="19">
        <v>105</v>
      </c>
      <c r="L35" s="21"/>
      <c r="M35" s="21"/>
      <c r="N35" s="21"/>
      <c r="O35" s="14">
        <f t="shared" si="5"/>
        <v>14407</v>
      </c>
      <c r="P35" s="14">
        <f t="shared" si="5"/>
        <v>117</v>
      </c>
      <c r="Q35" s="14">
        <f t="shared" si="5"/>
        <v>180</v>
      </c>
      <c r="R35">
        <v>57</v>
      </c>
      <c r="S35">
        <f t="shared" si="3"/>
        <v>60</v>
      </c>
      <c r="T35" s="31"/>
      <c r="U35" s="16" t="e">
        <f>P35/T35</f>
        <v>#DIV/0!</v>
      </c>
    </row>
    <row r="36" ht="15" customHeight="1" spans="2:21">
      <c r="B36" s="6">
        <v>31</v>
      </c>
      <c r="C36" s="19"/>
      <c r="D36" s="19"/>
      <c r="E36" s="19"/>
      <c r="F36" s="19"/>
      <c r="G36" s="19"/>
      <c r="H36" s="19"/>
      <c r="I36" s="21"/>
      <c r="J36" s="21"/>
      <c r="K36" s="21"/>
      <c r="L36" s="20"/>
      <c r="M36" s="20"/>
      <c r="N36" s="20"/>
      <c r="O36" s="14">
        <f t="shared" si="5"/>
        <v>0</v>
      </c>
      <c r="P36" s="14">
        <f t="shared" si="5"/>
        <v>0</v>
      </c>
      <c r="Q36" s="14">
        <f t="shared" si="5"/>
        <v>0</v>
      </c>
      <c r="S36">
        <f t="shared" si="3"/>
        <v>0</v>
      </c>
      <c r="T36" s="31"/>
      <c r="U36" s="16" t="e">
        <f>P36/T36</f>
        <v>#DIV/0!</v>
      </c>
    </row>
    <row r="37" ht="15" customHeight="1" spans="2:21">
      <c r="B37" s="23" t="s">
        <v>17</v>
      </c>
      <c r="C37" s="24">
        <f t="shared" ref="C37:N37" si="6">SUM(C6:C36)</f>
        <v>69492</v>
      </c>
      <c r="D37" s="24">
        <f t="shared" si="6"/>
        <v>1706</v>
      </c>
      <c r="E37" s="24">
        <f t="shared" si="6"/>
        <v>1372</v>
      </c>
      <c r="F37" s="24">
        <f t="shared" si="6"/>
        <v>76610</v>
      </c>
      <c r="G37" s="24">
        <f t="shared" si="6"/>
        <v>1865</v>
      </c>
      <c r="H37" s="24">
        <f t="shared" si="6"/>
        <v>1428</v>
      </c>
      <c r="I37" s="24">
        <f t="shared" si="6"/>
        <v>108467</v>
      </c>
      <c r="J37" s="24">
        <f t="shared" si="6"/>
        <v>2124</v>
      </c>
      <c r="K37" s="24">
        <f t="shared" si="6"/>
        <v>1527</v>
      </c>
      <c r="L37" s="24">
        <f t="shared" si="6"/>
        <v>83355</v>
      </c>
      <c r="M37" s="24">
        <f t="shared" si="6"/>
        <v>1843</v>
      </c>
      <c r="N37" s="24">
        <f t="shared" si="6"/>
        <v>1595</v>
      </c>
      <c r="O37" s="14">
        <f t="shared" si="5"/>
        <v>337924</v>
      </c>
      <c r="P37" s="14">
        <f t="shared" si="5"/>
        <v>7538</v>
      </c>
      <c r="Q37" s="14">
        <f t="shared" si="5"/>
        <v>5922</v>
      </c>
      <c r="R37">
        <f>SUM(R6:R36)</f>
        <v>3788</v>
      </c>
      <c r="S37" s="33">
        <f t="shared" si="3"/>
        <v>3750</v>
      </c>
      <c r="U37" s="16" t="e">
        <f>P37/T37</f>
        <v>#DIV/0!</v>
      </c>
    </row>
    <row r="38" ht="15" customHeight="1" spans="2:19">
      <c r="B38" s="25" t="s">
        <v>18</v>
      </c>
      <c r="C38" s="12">
        <f>C37/22</f>
        <v>3158.72727272727</v>
      </c>
      <c r="D38" s="12">
        <f t="shared" ref="D38:N38" si="7">D37/22</f>
        <v>77.5454545454545</v>
      </c>
      <c r="E38" s="12">
        <f t="shared" si="7"/>
        <v>62.3636363636364</v>
      </c>
      <c r="F38" s="12">
        <f t="shared" si="7"/>
        <v>3482.27272727273</v>
      </c>
      <c r="G38" s="12">
        <f t="shared" si="7"/>
        <v>84.7727272727273</v>
      </c>
      <c r="H38" s="12">
        <f t="shared" si="7"/>
        <v>64.9090909090909</v>
      </c>
      <c r="I38" s="12">
        <f>I37/24</f>
        <v>4519.45833333333</v>
      </c>
      <c r="J38" s="12">
        <f>J37/24</f>
        <v>88.5</v>
      </c>
      <c r="K38" s="12">
        <f>K37/24</f>
        <v>63.625</v>
      </c>
      <c r="L38" s="12">
        <f t="shared" si="7"/>
        <v>3788.86363636364</v>
      </c>
      <c r="M38" s="12">
        <f t="shared" si="7"/>
        <v>83.7727272727273</v>
      </c>
      <c r="N38" s="12">
        <f t="shared" si="7"/>
        <v>72.5</v>
      </c>
      <c r="O38" s="28">
        <f>O37/30</f>
        <v>11264.1333333333</v>
      </c>
      <c r="P38" s="28">
        <f>P37/30</f>
        <v>251.266666666667</v>
      </c>
      <c r="Q38" s="28">
        <f>Q37/30</f>
        <v>197.4</v>
      </c>
      <c r="R38" s="28">
        <f>R37/30</f>
        <v>126.266666666667</v>
      </c>
      <c r="S38" s="28">
        <f>S37/30</f>
        <v>125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3"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42461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9">
        <v>4015</v>
      </c>
      <c r="D6" s="9">
        <v>0</v>
      </c>
      <c r="E6" s="10"/>
      <c r="F6" s="10"/>
      <c r="G6" s="8">
        <v>5804</v>
      </c>
      <c r="H6" s="8">
        <v>0</v>
      </c>
      <c r="I6" s="9">
        <v>3239</v>
      </c>
      <c r="J6" s="9">
        <v>0</v>
      </c>
      <c r="K6" s="14">
        <f t="shared" ref="K6:K36" si="0">C6+E6+G6+I6</f>
        <v>13058</v>
      </c>
      <c r="L6" s="14">
        <f t="shared" ref="L6:L36" si="1">D6+F6+H6+J6</f>
        <v>0</v>
      </c>
    </row>
    <row r="7" ht="20.25" customHeight="1" spans="2:12">
      <c r="B7" s="6">
        <v>2</v>
      </c>
      <c r="C7" s="9">
        <v>4502</v>
      </c>
      <c r="D7" s="9">
        <v>11</v>
      </c>
      <c r="E7" s="10"/>
      <c r="F7" s="10"/>
      <c r="G7" s="8">
        <v>5811</v>
      </c>
      <c r="H7" s="8">
        <v>0</v>
      </c>
      <c r="I7" s="9">
        <v>5600</v>
      </c>
      <c r="J7" s="9">
        <v>37</v>
      </c>
      <c r="K7" s="14">
        <f t="shared" si="0"/>
        <v>15913</v>
      </c>
      <c r="L7" s="14">
        <f t="shared" si="1"/>
        <v>48</v>
      </c>
    </row>
    <row r="8" ht="20.25" customHeight="1" spans="2:12">
      <c r="B8" s="6">
        <v>3</v>
      </c>
      <c r="C8" s="10"/>
      <c r="D8" s="10"/>
      <c r="E8" s="9">
        <v>4582</v>
      </c>
      <c r="F8" s="9">
        <v>32</v>
      </c>
      <c r="G8" s="8">
        <v>5200</v>
      </c>
      <c r="H8" s="8">
        <v>23</v>
      </c>
      <c r="I8" s="9">
        <v>6102</v>
      </c>
      <c r="J8" s="9">
        <v>25</v>
      </c>
      <c r="K8" s="14">
        <f t="shared" si="0"/>
        <v>15884</v>
      </c>
      <c r="L8" s="14">
        <f t="shared" si="1"/>
        <v>80</v>
      </c>
    </row>
    <row r="9" ht="20.25" customHeight="1" spans="2:12">
      <c r="B9" s="6">
        <v>4</v>
      </c>
      <c r="C9" s="10"/>
      <c r="D9" s="10"/>
      <c r="E9" s="9">
        <v>5020</v>
      </c>
      <c r="F9" s="9">
        <v>0</v>
      </c>
      <c r="G9" s="8">
        <v>2349</v>
      </c>
      <c r="H9" s="8">
        <v>13</v>
      </c>
      <c r="I9" s="9">
        <v>5104</v>
      </c>
      <c r="J9" s="9">
        <v>14</v>
      </c>
      <c r="K9" s="14">
        <f t="shared" si="0"/>
        <v>12473</v>
      </c>
      <c r="L9" s="14">
        <f t="shared" si="1"/>
        <v>27</v>
      </c>
    </row>
    <row r="10" ht="20.25" customHeight="1" spans="2:12">
      <c r="B10" s="6">
        <v>5</v>
      </c>
      <c r="C10" s="8">
        <v>5565</v>
      </c>
      <c r="D10" s="8">
        <v>19</v>
      </c>
      <c r="E10" s="8">
        <v>4825</v>
      </c>
      <c r="F10" s="8">
        <v>34</v>
      </c>
      <c r="G10" s="9">
        <v>3500</v>
      </c>
      <c r="H10" s="9">
        <v>20</v>
      </c>
      <c r="I10" s="10"/>
      <c r="J10" s="10"/>
      <c r="K10" s="14">
        <f t="shared" si="0"/>
        <v>13890</v>
      </c>
      <c r="L10" s="14">
        <f t="shared" si="1"/>
        <v>73</v>
      </c>
    </row>
    <row r="11" ht="20.25" customHeight="1" spans="2:12">
      <c r="B11" s="6">
        <v>6</v>
      </c>
      <c r="C11" s="8">
        <v>4690</v>
      </c>
      <c r="D11" s="8">
        <v>11</v>
      </c>
      <c r="E11" s="8">
        <v>0</v>
      </c>
      <c r="F11" s="8">
        <v>12</v>
      </c>
      <c r="G11" s="9">
        <v>0</v>
      </c>
      <c r="H11" s="9">
        <v>18</v>
      </c>
      <c r="I11" s="10"/>
      <c r="J11" s="10"/>
      <c r="K11" s="14">
        <f t="shared" si="0"/>
        <v>4690</v>
      </c>
      <c r="L11" s="14">
        <f t="shared" si="1"/>
        <v>41</v>
      </c>
    </row>
    <row r="12" ht="20.25" customHeight="1" spans="2:12">
      <c r="B12" s="6">
        <v>7</v>
      </c>
      <c r="C12" s="8">
        <v>0</v>
      </c>
      <c r="D12" s="8">
        <v>14</v>
      </c>
      <c r="E12" s="8">
        <v>0</v>
      </c>
      <c r="F12" s="8">
        <v>23</v>
      </c>
      <c r="G12" s="10"/>
      <c r="H12" s="10"/>
      <c r="I12" s="9">
        <v>0</v>
      </c>
      <c r="J12" s="9">
        <v>11</v>
      </c>
      <c r="K12" s="14">
        <f t="shared" si="0"/>
        <v>0</v>
      </c>
      <c r="L12" s="14">
        <f t="shared" si="1"/>
        <v>48</v>
      </c>
    </row>
    <row r="13" ht="20.25" customHeight="1" spans="2:12">
      <c r="B13" s="6">
        <v>8</v>
      </c>
      <c r="C13" s="9">
        <v>0</v>
      </c>
      <c r="D13" s="9">
        <v>19</v>
      </c>
      <c r="E13" s="9">
        <v>0</v>
      </c>
      <c r="F13" s="9">
        <v>6</v>
      </c>
      <c r="G13" s="10"/>
      <c r="H13" s="10"/>
      <c r="I13" s="9">
        <v>0</v>
      </c>
      <c r="J13" s="9">
        <v>12</v>
      </c>
      <c r="K13" s="14">
        <f t="shared" si="0"/>
        <v>0</v>
      </c>
      <c r="L13" s="14">
        <f t="shared" si="1"/>
        <v>37</v>
      </c>
    </row>
    <row r="14" ht="20.25" customHeight="1" spans="2:12">
      <c r="B14" s="6">
        <v>9</v>
      </c>
      <c r="C14" s="8">
        <v>4933</v>
      </c>
      <c r="D14" s="8">
        <v>15</v>
      </c>
      <c r="E14" s="10"/>
      <c r="F14" s="10"/>
      <c r="G14" s="8">
        <v>6000</v>
      </c>
      <c r="H14" s="8">
        <v>23</v>
      </c>
      <c r="I14" s="9">
        <v>6028</v>
      </c>
      <c r="J14" s="9">
        <v>10</v>
      </c>
      <c r="K14" s="14">
        <f t="shared" si="0"/>
        <v>16961</v>
      </c>
      <c r="L14" s="14">
        <f t="shared" si="1"/>
        <v>48</v>
      </c>
    </row>
    <row r="15" ht="20.25" customHeight="1" spans="2:12">
      <c r="B15" s="6">
        <v>10</v>
      </c>
      <c r="C15" s="9">
        <v>6002</v>
      </c>
      <c r="D15" s="9">
        <v>20</v>
      </c>
      <c r="E15" s="10"/>
      <c r="F15" s="10"/>
      <c r="G15" s="8">
        <v>5500</v>
      </c>
      <c r="H15" s="8">
        <v>20</v>
      </c>
      <c r="I15" s="9">
        <v>5105</v>
      </c>
      <c r="J15" s="9">
        <v>27</v>
      </c>
      <c r="K15" s="14">
        <f t="shared" si="0"/>
        <v>16607</v>
      </c>
      <c r="L15" s="14">
        <f t="shared" si="1"/>
        <v>67</v>
      </c>
    </row>
    <row r="16" ht="20.25" customHeight="1" spans="2:12">
      <c r="B16" s="6">
        <v>11</v>
      </c>
      <c r="C16" s="10"/>
      <c r="D16" s="10"/>
      <c r="E16" s="9">
        <v>5500</v>
      </c>
      <c r="F16" s="9">
        <v>32</v>
      </c>
      <c r="G16" s="8">
        <v>3920</v>
      </c>
      <c r="H16" s="8">
        <v>28</v>
      </c>
      <c r="I16" s="9">
        <v>5704</v>
      </c>
      <c r="J16" s="9">
        <v>15</v>
      </c>
      <c r="K16" s="14">
        <f t="shared" si="0"/>
        <v>15124</v>
      </c>
      <c r="L16" s="14">
        <f t="shared" si="1"/>
        <v>75</v>
      </c>
    </row>
    <row r="17" ht="20.25" customHeight="1" spans="2:12">
      <c r="B17" s="6">
        <v>12</v>
      </c>
      <c r="C17" s="10"/>
      <c r="D17" s="10"/>
      <c r="E17" s="9">
        <v>1594</v>
      </c>
      <c r="F17" s="9">
        <v>10</v>
      </c>
      <c r="G17" s="8">
        <v>316</v>
      </c>
      <c r="H17" s="8">
        <v>0</v>
      </c>
      <c r="I17" s="9">
        <v>3612</v>
      </c>
      <c r="J17" s="9">
        <v>4</v>
      </c>
      <c r="K17" s="14">
        <f t="shared" si="0"/>
        <v>5522</v>
      </c>
      <c r="L17" s="14">
        <f t="shared" si="1"/>
        <v>14</v>
      </c>
    </row>
    <row r="18" ht="20.25" customHeight="1" spans="2:12">
      <c r="B18" s="6">
        <v>13</v>
      </c>
      <c r="C18" s="8">
        <v>2618</v>
      </c>
      <c r="D18" s="8">
        <v>0</v>
      </c>
      <c r="E18" s="8">
        <v>663</v>
      </c>
      <c r="F18" s="8">
        <v>0</v>
      </c>
      <c r="G18" s="9">
        <v>2958</v>
      </c>
      <c r="H18" s="9">
        <v>0</v>
      </c>
      <c r="I18" s="10"/>
      <c r="J18" s="10"/>
      <c r="K18" s="14">
        <f t="shared" si="0"/>
        <v>6239</v>
      </c>
      <c r="L18" s="14">
        <f t="shared" si="1"/>
        <v>0</v>
      </c>
    </row>
    <row r="19" ht="20.25" customHeight="1" spans="2:12">
      <c r="B19" s="6">
        <v>14</v>
      </c>
      <c r="C19" s="8">
        <v>6201</v>
      </c>
      <c r="D19" s="8">
        <v>0</v>
      </c>
      <c r="E19" s="8">
        <v>6200</v>
      </c>
      <c r="F19" s="8">
        <v>4</v>
      </c>
      <c r="G19" s="9">
        <v>4600</v>
      </c>
      <c r="H19" s="9">
        <v>12</v>
      </c>
      <c r="I19" s="10"/>
      <c r="J19" s="10"/>
      <c r="K19" s="14">
        <f t="shared" si="0"/>
        <v>17001</v>
      </c>
      <c r="L19" s="14">
        <f t="shared" si="1"/>
        <v>16</v>
      </c>
    </row>
    <row r="20" ht="20.25" customHeight="1" spans="2:12">
      <c r="B20" s="6">
        <v>15</v>
      </c>
      <c r="C20" s="8">
        <v>4277</v>
      </c>
      <c r="D20" s="8">
        <v>10</v>
      </c>
      <c r="E20" s="8">
        <v>4859</v>
      </c>
      <c r="F20" s="8">
        <v>14</v>
      </c>
      <c r="G20" s="10"/>
      <c r="H20" s="10"/>
      <c r="I20" s="9">
        <v>4172</v>
      </c>
      <c r="J20" s="9">
        <v>14</v>
      </c>
      <c r="K20" s="14">
        <f t="shared" si="0"/>
        <v>13308</v>
      </c>
      <c r="L20" s="14">
        <f t="shared" si="1"/>
        <v>38</v>
      </c>
    </row>
    <row r="21" ht="20.25" customHeight="1" spans="2:12">
      <c r="B21" s="6">
        <v>16</v>
      </c>
      <c r="C21" s="9">
        <v>0</v>
      </c>
      <c r="D21" s="9">
        <v>21</v>
      </c>
      <c r="E21" s="9">
        <v>0</v>
      </c>
      <c r="F21" s="9">
        <v>10</v>
      </c>
      <c r="G21" s="10"/>
      <c r="H21" s="10"/>
      <c r="I21" s="9">
        <v>1353</v>
      </c>
      <c r="J21" s="9">
        <v>21</v>
      </c>
      <c r="K21" s="14">
        <f t="shared" si="0"/>
        <v>1353</v>
      </c>
      <c r="L21" s="14">
        <f t="shared" si="1"/>
        <v>52</v>
      </c>
    </row>
    <row r="22" ht="20.25" customHeight="1" spans="2:12">
      <c r="B22" s="6">
        <v>17</v>
      </c>
      <c r="C22" s="8">
        <v>2064</v>
      </c>
      <c r="D22" s="8">
        <v>10</v>
      </c>
      <c r="E22" s="10"/>
      <c r="F22" s="10"/>
      <c r="G22" s="8">
        <v>5505</v>
      </c>
      <c r="H22" s="8">
        <v>15</v>
      </c>
      <c r="I22" s="9">
        <v>5255</v>
      </c>
      <c r="J22" s="9">
        <v>4</v>
      </c>
      <c r="K22" s="14">
        <f t="shared" si="0"/>
        <v>12824</v>
      </c>
      <c r="L22" s="14">
        <f t="shared" si="1"/>
        <v>29</v>
      </c>
    </row>
    <row r="23" ht="20.25" customHeight="1" spans="2:12">
      <c r="B23" s="6">
        <v>18</v>
      </c>
      <c r="C23" s="9">
        <v>2449</v>
      </c>
      <c r="D23" s="9">
        <v>0</v>
      </c>
      <c r="E23" s="10"/>
      <c r="F23" s="10"/>
      <c r="G23" s="8">
        <v>5406</v>
      </c>
      <c r="H23" s="8">
        <v>5</v>
      </c>
      <c r="I23" s="9">
        <v>4377</v>
      </c>
      <c r="J23" s="9">
        <v>9</v>
      </c>
      <c r="K23" s="14">
        <f t="shared" si="0"/>
        <v>12232</v>
      </c>
      <c r="L23" s="14">
        <f t="shared" si="1"/>
        <v>14</v>
      </c>
    </row>
    <row r="24" ht="20.25" customHeight="1" spans="2:12">
      <c r="B24" s="6">
        <v>19</v>
      </c>
      <c r="C24" s="10"/>
      <c r="D24" s="10"/>
      <c r="E24" s="9">
        <v>6106</v>
      </c>
      <c r="F24" s="9">
        <v>0</v>
      </c>
      <c r="G24" s="8">
        <v>3832</v>
      </c>
      <c r="H24" s="8">
        <v>0</v>
      </c>
      <c r="I24" s="9">
        <v>5707</v>
      </c>
      <c r="J24" s="9">
        <v>0</v>
      </c>
      <c r="K24" s="14">
        <f t="shared" si="0"/>
        <v>15645</v>
      </c>
      <c r="L24" s="14">
        <f t="shared" si="1"/>
        <v>0</v>
      </c>
    </row>
    <row r="25" ht="20.25" customHeight="1" spans="2:12">
      <c r="B25" s="6">
        <v>20</v>
      </c>
      <c r="C25" s="10"/>
      <c r="D25" s="10"/>
      <c r="E25" s="9">
        <v>3703</v>
      </c>
      <c r="F25" s="9">
        <v>0</v>
      </c>
      <c r="G25" s="8">
        <v>0</v>
      </c>
      <c r="H25" s="8">
        <v>2</v>
      </c>
      <c r="I25" s="9">
        <v>3059</v>
      </c>
      <c r="J25" s="9">
        <v>0</v>
      </c>
      <c r="K25" s="14">
        <f t="shared" si="0"/>
        <v>6762</v>
      </c>
      <c r="L25" s="14">
        <f t="shared" si="1"/>
        <v>2</v>
      </c>
    </row>
    <row r="26" ht="20.25" customHeight="1" spans="2:12">
      <c r="B26" s="6">
        <v>21</v>
      </c>
      <c r="C26" s="8">
        <v>3755</v>
      </c>
      <c r="D26" s="8">
        <v>0</v>
      </c>
      <c r="E26" s="8">
        <v>4535</v>
      </c>
      <c r="F26" s="8">
        <v>0</v>
      </c>
      <c r="G26" s="9">
        <v>5704</v>
      </c>
      <c r="H26" s="9">
        <v>0</v>
      </c>
      <c r="I26" s="10"/>
      <c r="J26" s="10"/>
      <c r="K26" s="14">
        <f t="shared" si="0"/>
        <v>13994</v>
      </c>
      <c r="L26" s="14">
        <f t="shared" si="1"/>
        <v>0</v>
      </c>
    </row>
    <row r="27" ht="20.25" customHeight="1" spans="2:12">
      <c r="B27" s="6">
        <v>22</v>
      </c>
      <c r="C27" s="8">
        <v>3525</v>
      </c>
      <c r="D27" s="8">
        <v>0</v>
      </c>
      <c r="E27" s="8">
        <v>5388</v>
      </c>
      <c r="F27" s="8">
        <v>12</v>
      </c>
      <c r="G27" s="9">
        <v>5500</v>
      </c>
      <c r="H27" s="9">
        <v>17</v>
      </c>
      <c r="I27" s="10"/>
      <c r="J27" s="10"/>
      <c r="K27" s="14">
        <f t="shared" si="0"/>
        <v>14413</v>
      </c>
      <c r="L27" s="14">
        <f t="shared" si="1"/>
        <v>29</v>
      </c>
    </row>
    <row r="28" ht="20.25" customHeight="1" spans="2:12">
      <c r="B28" s="6">
        <v>23</v>
      </c>
      <c r="C28" s="8">
        <v>4906</v>
      </c>
      <c r="D28" s="8">
        <v>10</v>
      </c>
      <c r="E28" s="8">
        <v>4015</v>
      </c>
      <c r="F28" s="8">
        <v>6</v>
      </c>
      <c r="G28" s="10"/>
      <c r="H28" s="10"/>
      <c r="I28" s="9">
        <v>6124</v>
      </c>
      <c r="J28" s="9">
        <v>16</v>
      </c>
      <c r="K28" s="14">
        <f t="shared" si="0"/>
        <v>15045</v>
      </c>
      <c r="L28" s="14">
        <f t="shared" si="1"/>
        <v>32</v>
      </c>
    </row>
    <row r="29" ht="20.25" customHeight="1" spans="2:12">
      <c r="B29" s="6">
        <v>24</v>
      </c>
      <c r="C29" s="9">
        <v>0</v>
      </c>
      <c r="D29" s="9">
        <v>16</v>
      </c>
      <c r="E29" s="9">
        <v>0</v>
      </c>
      <c r="F29" s="9">
        <v>14</v>
      </c>
      <c r="G29" s="10"/>
      <c r="H29" s="10"/>
      <c r="I29" s="9">
        <v>1653</v>
      </c>
      <c r="J29" s="9">
        <v>16</v>
      </c>
      <c r="K29" s="14">
        <f t="shared" si="0"/>
        <v>1653</v>
      </c>
      <c r="L29" s="14">
        <f t="shared" si="1"/>
        <v>46</v>
      </c>
    </row>
    <row r="30" ht="20.25" customHeight="1" spans="2:12">
      <c r="B30" s="6">
        <v>25</v>
      </c>
      <c r="C30" s="8">
        <v>5662</v>
      </c>
      <c r="D30" s="8">
        <v>14</v>
      </c>
      <c r="E30" s="10"/>
      <c r="F30" s="10"/>
      <c r="G30" s="8">
        <v>0</v>
      </c>
      <c r="H30" s="8">
        <v>9</v>
      </c>
      <c r="I30" s="9">
        <v>4506</v>
      </c>
      <c r="J30" s="9">
        <v>34</v>
      </c>
      <c r="K30" s="14">
        <f t="shared" si="0"/>
        <v>10168</v>
      </c>
      <c r="L30" s="14">
        <f t="shared" si="1"/>
        <v>57</v>
      </c>
    </row>
    <row r="31" ht="20.25" customHeight="1" spans="2:12">
      <c r="B31" s="6">
        <v>26</v>
      </c>
      <c r="C31" s="9">
        <v>4348</v>
      </c>
      <c r="D31" s="9">
        <v>14</v>
      </c>
      <c r="E31" s="10"/>
      <c r="F31" s="10"/>
      <c r="G31" s="8">
        <v>5300</v>
      </c>
      <c r="H31" s="8">
        <v>10</v>
      </c>
      <c r="I31" s="9">
        <v>4610</v>
      </c>
      <c r="J31" s="9">
        <v>19</v>
      </c>
      <c r="K31" s="14">
        <f t="shared" si="0"/>
        <v>14258</v>
      </c>
      <c r="L31" s="14">
        <f t="shared" si="1"/>
        <v>43</v>
      </c>
    </row>
    <row r="32" ht="20.25" customHeight="1" spans="2:12">
      <c r="B32" s="6">
        <v>27</v>
      </c>
      <c r="C32" s="10"/>
      <c r="D32" s="10"/>
      <c r="E32" s="9">
        <v>4605</v>
      </c>
      <c r="F32" s="9">
        <v>13</v>
      </c>
      <c r="G32" s="8">
        <v>0</v>
      </c>
      <c r="H32" s="8">
        <v>15</v>
      </c>
      <c r="I32" s="9">
        <v>920</v>
      </c>
      <c r="J32" s="9">
        <v>24</v>
      </c>
      <c r="K32" s="14">
        <f t="shared" si="0"/>
        <v>5525</v>
      </c>
      <c r="L32" s="14">
        <f t="shared" si="1"/>
        <v>52</v>
      </c>
    </row>
    <row r="33" ht="20.25" customHeight="1" spans="2:12">
      <c r="B33" s="6">
        <v>28</v>
      </c>
      <c r="C33" s="10"/>
      <c r="D33" s="10"/>
      <c r="E33" s="9">
        <v>6326</v>
      </c>
      <c r="F33" s="9">
        <v>0</v>
      </c>
      <c r="G33" s="8">
        <v>4475</v>
      </c>
      <c r="H33" s="8">
        <v>0</v>
      </c>
      <c r="I33" s="9">
        <v>6708</v>
      </c>
      <c r="J33" s="9">
        <v>0</v>
      </c>
      <c r="K33" s="14">
        <f t="shared" si="0"/>
        <v>17509</v>
      </c>
      <c r="L33" s="14">
        <f t="shared" si="1"/>
        <v>0</v>
      </c>
    </row>
    <row r="34" ht="20.25" customHeight="1" spans="2:12">
      <c r="B34" s="6">
        <v>29</v>
      </c>
      <c r="C34" s="8">
        <v>6617</v>
      </c>
      <c r="D34" s="8">
        <v>0</v>
      </c>
      <c r="E34" s="8">
        <v>4011</v>
      </c>
      <c r="F34" s="8">
        <v>0</v>
      </c>
      <c r="G34" s="9">
        <v>6500</v>
      </c>
      <c r="H34" s="9">
        <v>0</v>
      </c>
      <c r="I34" s="10"/>
      <c r="J34" s="10"/>
      <c r="K34" s="14">
        <f t="shared" si="0"/>
        <v>17128</v>
      </c>
      <c r="L34" s="14">
        <f t="shared" si="1"/>
        <v>0</v>
      </c>
    </row>
    <row r="35" ht="20.25" customHeight="1" spans="2:12">
      <c r="B35" s="6">
        <v>30</v>
      </c>
      <c r="C35" s="8">
        <v>4685</v>
      </c>
      <c r="D35" s="8">
        <v>0</v>
      </c>
      <c r="E35" s="8">
        <v>0</v>
      </c>
      <c r="F35" s="8">
        <v>0</v>
      </c>
      <c r="G35" s="9">
        <v>4600</v>
      </c>
      <c r="H35" s="9">
        <v>0</v>
      </c>
      <c r="I35" s="10"/>
      <c r="J35" s="10"/>
      <c r="K35" s="14">
        <f t="shared" si="0"/>
        <v>9285</v>
      </c>
      <c r="L35" s="14">
        <f t="shared" si="1"/>
        <v>0</v>
      </c>
    </row>
    <row r="36" ht="20.25" customHeight="1" spans="2:12">
      <c r="B36" s="6">
        <v>31</v>
      </c>
      <c r="C36" s="8"/>
      <c r="D36" s="8"/>
      <c r="E36" s="8"/>
      <c r="F36" s="8"/>
      <c r="G36" s="10"/>
      <c r="H36" s="10"/>
      <c r="I36" s="9"/>
      <c r="J36" s="9"/>
      <c r="K36" s="14">
        <f t="shared" si="0"/>
        <v>0</v>
      </c>
      <c r="L36" s="14">
        <f t="shared" si="1"/>
        <v>0</v>
      </c>
    </row>
    <row r="37" ht="20.25" customHeight="1" spans="2:12">
      <c r="B37" s="7" t="s">
        <v>17</v>
      </c>
      <c r="C37" s="11">
        <f t="shared" ref="C37:L37" si="2">SUM(C6:C36)</f>
        <v>80814</v>
      </c>
      <c r="D37" s="11">
        <f t="shared" si="2"/>
        <v>204</v>
      </c>
      <c r="E37" s="11">
        <f t="shared" si="2"/>
        <v>71932</v>
      </c>
      <c r="F37" s="11">
        <f t="shared" si="2"/>
        <v>222</v>
      </c>
      <c r="G37" s="11">
        <f t="shared" si="2"/>
        <v>92780</v>
      </c>
      <c r="H37" s="11">
        <f t="shared" si="2"/>
        <v>230</v>
      </c>
      <c r="I37" s="11">
        <f t="shared" si="2"/>
        <v>88938</v>
      </c>
      <c r="J37" s="11">
        <f t="shared" si="2"/>
        <v>312</v>
      </c>
      <c r="K37" s="11">
        <f t="shared" si="2"/>
        <v>334464</v>
      </c>
      <c r="L37" s="11">
        <f t="shared" si="2"/>
        <v>968</v>
      </c>
    </row>
    <row r="38" ht="20.25" customHeight="1" spans="2:12">
      <c r="B38" t="s">
        <v>18</v>
      </c>
      <c r="C38" s="12">
        <f>C37/22</f>
        <v>3673.36363636364</v>
      </c>
      <c r="D38" s="12">
        <f>D37/22</f>
        <v>9.27272727272727</v>
      </c>
      <c r="E38" s="12">
        <f>E37/22</f>
        <v>3269.63636363636</v>
      </c>
      <c r="F38" s="12">
        <f>F37/22</f>
        <v>10.0909090909091</v>
      </c>
      <c r="G38" s="12">
        <f>G37/24</f>
        <v>3865.83333333333</v>
      </c>
      <c r="H38" s="12">
        <f>H37/24</f>
        <v>9.58333333333333</v>
      </c>
      <c r="I38" s="12">
        <f>I37/23</f>
        <v>3866.86956521739</v>
      </c>
      <c r="J38" s="12">
        <f>J37/23</f>
        <v>13.5652173913043</v>
      </c>
      <c r="K38" s="12">
        <f>K37/30</f>
        <v>11148.8</v>
      </c>
      <c r="L38" s="12">
        <f>L37/30</f>
        <v>32.2666666666667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20">
        <v>0</v>
      </c>
      <c r="D6" s="20">
        <v>106</v>
      </c>
      <c r="E6" s="20">
        <v>83</v>
      </c>
      <c r="F6" s="21"/>
      <c r="G6" s="21"/>
      <c r="H6" s="21"/>
      <c r="I6" s="19">
        <v>3195</v>
      </c>
      <c r="J6" s="19">
        <v>138</v>
      </c>
      <c r="K6" s="19">
        <v>24</v>
      </c>
      <c r="L6" s="20">
        <v>1175</v>
      </c>
      <c r="M6" s="20">
        <v>98</v>
      </c>
      <c r="N6" s="20">
        <v>36</v>
      </c>
      <c r="O6" s="14">
        <f>C6+F6+I6+L6</f>
        <v>4370</v>
      </c>
      <c r="P6" s="14">
        <f t="shared" ref="P6:Q19" si="0">D6+G6+J6+M6</f>
        <v>342</v>
      </c>
      <c r="Q6" s="14">
        <f t="shared" si="0"/>
        <v>143</v>
      </c>
      <c r="R6">
        <v>179</v>
      </c>
      <c r="S6">
        <f>P6-R6</f>
        <v>163</v>
      </c>
      <c r="T6" s="31"/>
      <c r="U6" s="16" t="e">
        <f t="shared" ref="U6:U37" si="1">P6/T6</f>
        <v>#DIV/0!</v>
      </c>
    </row>
    <row r="7" ht="15" customHeight="1" spans="2:21">
      <c r="B7" s="6">
        <v>2</v>
      </c>
      <c r="C7" s="21"/>
      <c r="D7" s="21"/>
      <c r="E7" s="21"/>
      <c r="F7" s="20">
        <v>0</v>
      </c>
      <c r="G7" s="20">
        <v>91</v>
      </c>
      <c r="H7" s="20">
        <v>55</v>
      </c>
      <c r="I7" s="19">
        <v>0</v>
      </c>
      <c r="J7" s="19">
        <v>98</v>
      </c>
      <c r="K7" s="19">
        <v>39</v>
      </c>
      <c r="L7" s="20">
        <v>0</v>
      </c>
      <c r="M7" s="20">
        <v>112</v>
      </c>
      <c r="N7" s="20">
        <v>88</v>
      </c>
      <c r="O7" s="14">
        <f>C7+F7+I7+L7</f>
        <v>0</v>
      </c>
      <c r="P7" s="14">
        <f t="shared" si="0"/>
        <v>301</v>
      </c>
      <c r="Q7" s="14">
        <f t="shared" si="0"/>
        <v>182</v>
      </c>
      <c r="R7">
        <v>160</v>
      </c>
      <c r="S7">
        <f t="shared" ref="S7:S37" si="2">P7-R7</f>
        <v>141</v>
      </c>
      <c r="T7" s="31"/>
      <c r="U7" s="16" t="e">
        <f t="shared" si="1"/>
        <v>#DIV/0!</v>
      </c>
    </row>
    <row r="8" ht="15" customHeight="1" spans="2:21">
      <c r="B8" s="6">
        <v>3</v>
      </c>
      <c r="C8" s="21"/>
      <c r="D8" s="21"/>
      <c r="E8" s="21"/>
      <c r="F8" s="20">
        <v>4912</v>
      </c>
      <c r="G8" s="20">
        <v>107</v>
      </c>
      <c r="H8" s="20">
        <v>78</v>
      </c>
      <c r="I8" s="19">
        <v>0</v>
      </c>
      <c r="J8" s="19">
        <v>124</v>
      </c>
      <c r="K8" s="19">
        <v>32</v>
      </c>
      <c r="L8" s="20">
        <v>1203</v>
      </c>
      <c r="M8" s="20">
        <v>98</v>
      </c>
      <c r="N8" s="20">
        <v>95</v>
      </c>
      <c r="O8" s="14">
        <f t="shared" ref="O8:Q37" si="3">C8+F8+I8+L8</f>
        <v>6115</v>
      </c>
      <c r="P8" s="14">
        <f t="shared" si="0"/>
        <v>329</v>
      </c>
      <c r="Q8" s="14">
        <f t="shared" si="0"/>
        <v>205</v>
      </c>
      <c r="R8">
        <v>167</v>
      </c>
      <c r="S8">
        <f t="shared" si="2"/>
        <v>162</v>
      </c>
      <c r="T8" s="31"/>
      <c r="U8" s="16" t="e">
        <f t="shared" si="1"/>
        <v>#DIV/0!</v>
      </c>
    </row>
    <row r="9" ht="15" customHeight="1" spans="2:21">
      <c r="B9" s="6">
        <v>4</v>
      </c>
      <c r="C9" s="19">
        <v>5222</v>
      </c>
      <c r="D9" s="19">
        <v>94</v>
      </c>
      <c r="E9" s="19">
        <v>77</v>
      </c>
      <c r="F9" s="20">
        <v>0</v>
      </c>
      <c r="G9" s="20">
        <v>76</v>
      </c>
      <c r="H9" s="20">
        <v>51</v>
      </c>
      <c r="I9" s="19">
        <v>3667</v>
      </c>
      <c r="J9" s="19">
        <v>119</v>
      </c>
      <c r="K9" s="19">
        <v>102</v>
      </c>
      <c r="L9" s="21"/>
      <c r="M9" s="21"/>
      <c r="N9" s="21"/>
      <c r="O9" s="14">
        <f t="shared" si="3"/>
        <v>8889</v>
      </c>
      <c r="P9" s="14">
        <f t="shared" si="0"/>
        <v>289</v>
      </c>
      <c r="Q9" s="14">
        <f t="shared" si="0"/>
        <v>230</v>
      </c>
      <c r="R9">
        <v>130</v>
      </c>
      <c r="S9">
        <f t="shared" si="2"/>
        <v>159</v>
      </c>
      <c r="T9" s="31"/>
      <c r="U9" s="16" t="e">
        <f t="shared" si="1"/>
        <v>#DIV/0!</v>
      </c>
    </row>
    <row r="10" ht="15" customHeight="1" spans="2:21">
      <c r="B10" s="6">
        <v>5</v>
      </c>
      <c r="C10" s="19">
        <v>2110</v>
      </c>
      <c r="D10" s="19">
        <v>90</v>
      </c>
      <c r="E10" s="19">
        <v>60</v>
      </c>
      <c r="F10" s="20">
        <v>3703</v>
      </c>
      <c r="G10" s="20">
        <v>83</v>
      </c>
      <c r="H10" s="20">
        <v>59</v>
      </c>
      <c r="I10" s="19">
        <v>3464</v>
      </c>
      <c r="J10" s="19">
        <v>103</v>
      </c>
      <c r="K10" s="19">
        <v>104</v>
      </c>
      <c r="L10" s="21"/>
      <c r="M10" s="21"/>
      <c r="N10" s="21"/>
      <c r="O10" s="14">
        <f t="shared" si="3"/>
        <v>9277</v>
      </c>
      <c r="P10" s="14">
        <f t="shared" si="0"/>
        <v>276</v>
      </c>
      <c r="Q10" s="14">
        <f t="shared" si="0"/>
        <v>223</v>
      </c>
      <c r="R10">
        <v>147</v>
      </c>
      <c r="S10">
        <f t="shared" si="2"/>
        <v>129</v>
      </c>
      <c r="T10" s="31"/>
      <c r="U10" s="16" t="e">
        <f t="shared" si="1"/>
        <v>#DIV/0!</v>
      </c>
    </row>
    <row r="11" ht="15" customHeight="1" spans="2:21">
      <c r="B11" s="6">
        <v>6</v>
      </c>
      <c r="C11" s="19">
        <v>2968</v>
      </c>
      <c r="D11" s="19">
        <v>105</v>
      </c>
      <c r="E11" s="19">
        <v>51</v>
      </c>
      <c r="F11" s="19">
        <v>1403</v>
      </c>
      <c r="G11" s="19">
        <v>66</v>
      </c>
      <c r="H11" s="19">
        <v>113</v>
      </c>
      <c r="I11" s="21"/>
      <c r="J11" s="21"/>
      <c r="K11" s="21"/>
      <c r="L11" s="20">
        <v>2332</v>
      </c>
      <c r="M11" s="20">
        <v>74</v>
      </c>
      <c r="N11" s="20">
        <v>57</v>
      </c>
      <c r="O11" s="14">
        <f t="shared" si="3"/>
        <v>6703</v>
      </c>
      <c r="P11" s="14">
        <f t="shared" si="0"/>
        <v>245</v>
      </c>
      <c r="Q11" s="14">
        <f t="shared" si="0"/>
        <v>221</v>
      </c>
      <c r="R11">
        <v>127</v>
      </c>
      <c r="S11">
        <f t="shared" si="2"/>
        <v>118</v>
      </c>
      <c r="T11" s="31"/>
      <c r="U11" s="16" t="e">
        <f t="shared" si="1"/>
        <v>#DIV/0!</v>
      </c>
    </row>
    <row r="12" ht="15" customHeight="1" spans="2:21">
      <c r="B12" s="6">
        <v>7</v>
      </c>
      <c r="C12" s="20">
        <v>4230</v>
      </c>
      <c r="D12" s="20">
        <v>92</v>
      </c>
      <c r="E12" s="20">
        <v>67</v>
      </c>
      <c r="F12" s="20">
        <v>1121</v>
      </c>
      <c r="G12" s="20">
        <v>107</v>
      </c>
      <c r="H12" s="20">
        <v>93</v>
      </c>
      <c r="I12" s="21"/>
      <c r="J12" s="21"/>
      <c r="K12" s="21"/>
      <c r="L12" s="20">
        <v>4841</v>
      </c>
      <c r="M12" s="20">
        <v>100</v>
      </c>
      <c r="N12" s="20">
        <v>54</v>
      </c>
      <c r="O12" s="14">
        <f t="shared" si="3"/>
        <v>10192</v>
      </c>
      <c r="P12" s="14">
        <f t="shared" si="0"/>
        <v>299</v>
      </c>
      <c r="Q12" s="14">
        <f t="shared" si="0"/>
        <v>214</v>
      </c>
      <c r="R12">
        <v>118</v>
      </c>
      <c r="S12">
        <f t="shared" si="2"/>
        <v>181</v>
      </c>
      <c r="T12" s="31"/>
      <c r="U12" s="16" t="e">
        <f t="shared" si="1"/>
        <v>#DIV/0!</v>
      </c>
    </row>
    <row r="13" ht="15" customHeight="1" spans="2:21">
      <c r="B13" s="6">
        <v>8</v>
      </c>
      <c r="C13" s="20">
        <v>1008</v>
      </c>
      <c r="D13" s="20">
        <v>100</v>
      </c>
      <c r="E13" s="20">
        <v>55</v>
      </c>
      <c r="F13" s="21"/>
      <c r="G13" s="21"/>
      <c r="H13" s="21"/>
      <c r="I13" s="20">
        <v>3742</v>
      </c>
      <c r="J13" s="20">
        <v>95</v>
      </c>
      <c r="K13" s="20">
        <v>90</v>
      </c>
      <c r="L13" s="20">
        <v>1378</v>
      </c>
      <c r="M13" s="20">
        <v>89</v>
      </c>
      <c r="N13" s="20">
        <v>50</v>
      </c>
      <c r="O13" s="14">
        <f t="shared" si="3"/>
        <v>6128</v>
      </c>
      <c r="P13" s="14">
        <f t="shared" si="0"/>
        <v>284</v>
      </c>
      <c r="Q13" s="14">
        <f t="shared" si="0"/>
        <v>195</v>
      </c>
      <c r="R13">
        <v>120</v>
      </c>
      <c r="S13">
        <f t="shared" si="2"/>
        <v>164</v>
      </c>
      <c r="T13" s="31"/>
      <c r="U13" s="16" t="e">
        <f t="shared" si="1"/>
        <v>#DIV/0!</v>
      </c>
    </row>
    <row r="14" ht="15" customHeight="1" spans="2:21">
      <c r="B14" s="6">
        <v>9</v>
      </c>
      <c r="C14" s="20">
        <v>3219</v>
      </c>
      <c r="D14" s="20">
        <v>71</v>
      </c>
      <c r="E14" s="20">
        <v>86</v>
      </c>
      <c r="F14" s="21"/>
      <c r="G14" s="21"/>
      <c r="H14" s="21"/>
      <c r="I14" s="19">
        <v>1365</v>
      </c>
      <c r="J14" s="19">
        <v>127</v>
      </c>
      <c r="K14" s="19">
        <v>56</v>
      </c>
      <c r="L14" s="20">
        <v>2217</v>
      </c>
      <c r="M14" s="20">
        <v>104</v>
      </c>
      <c r="N14" s="20">
        <v>47</v>
      </c>
      <c r="O14" s="14">
        <f t="shared" si="3"/>
        <v>6801</v>
      </c>
      <c r="P14" s="14">
        <f t="shared" si="0"/>
        <v>302</v>
      </c>
      <c r="Q14" s="14">
        <f t="shared" si="0"/>
        <v>189</v>
      </c>
      <c r="R14">
        <v>166</v>
      </c>
      <c r="S14">
        <f t="shared" si="2"/>
        <v>136</v>
      </c>
      <c r="T14" s="31"/>
      <c r="U14" s="16" t="e">
        <f t="shared" si="1"/>
        <v>#DIV/0!</v>
      </c>
    </row>
    <row r="15" ht="15" customHeight="1" spans="2:21">
      <c r="B15" s="6">
        <v>10</v>
      </c>
      <c r="C15" s="21"/>
      <c r="D15" s="21"/>
      <c r="E15" s="21"/>
      <c r="F15" s="20">
        <v>2012</v>
      </c>
      <c r="G15" s="20">
        <v>32</v>
      </c>
      <c r="H15" s="20">
        <v>56</v>
      </c>
      <c r="I15" s="19">
        <v>1168</v>
      </c>
      <c r="J15" s="19">
        <v>32</v>
      </c>
      <c r="K15" s="19">
        <v>31</v>
      </c>
      <c r="L15" s="20">
        <v>1084</v>
      </c>
      <c r="M15" s="20">
        <v>34</v>
      </c>
      <c r="N15" s="20">
        <v>90</v>
      </c>
      <c r="O15" s="14">
        <f t="shared" si="3"/>
        <v>4264</v>
      </c>
      <c r="P15" s="14">
        <f t="shared" si="0"/>
        <v>98</v>
      </c>
      <c r="Q15" s="14">
        <f t="shared" si="0"/>
        <v>177</v>
      </c>
      <c r="R15">
        <v>32</v>
      </c>
      <c r="S15">
        <f t="shared" si="2"/>
        <v>66</v>
      </c>
      <c r="T15" s="31"/>
      <c r="U15" s="16" t="e">
        <f t="shared" si="1"/>
        <v>#DIV/0!</v>
      </c>
    </row>
    <row r="16" ht="15" customHeight="1" spans="2:21">
      <c r="B16" s="6">
        <v>11</v>
      </c>
      <c r="C16" s="21"/>
      <c r="D16" s="21"/>
      <c r="E16" s="21"/>
      <c r="F16" s="20">
        <v>3325</v>
      </c>
      <c r="G16" s="20">
        <v>28</v>
      </c>
      <c r="H16" s="20">
        <v>64</v>
      </c>
      <c r="I16" s="19">
        <v>0</v>
      </c>
      <c r="J16" s="19">
        <v>10</v>
      </c>
      <c r="K16" s="19">
        <v>33</v>
      </c>
      <c r="L16" s="20">
        <v>1408</v>
      </c>
      <c r="M16" s="20">
        <v>49</v>
      </c>
      <c r="N16" s="20">
        <v>67</v>
      </c>
      <c r="O16" s="14">
        <f t="shared" si="3"/>
        <v>4733</v>
      </c>
      <c r="P16" s="14">
        <f t="shared" si="0"/>
        <v>87</v>
      </c>
      <c r="Q16" s="14">
        <f t="shared" si="0"/>
        <v>164</v>
      </c>
      <c r="R16">
        <v>8</v>
      </c>
      <c r="S16">
        <f t="shared" si="2"/>
        <v>79</v>
      </c>
      <c r="T16" s="31"/>
      <c r="U16" s="16" t="e">
        <f t="shared" si="1"/>
        <v>#DIV/0!</v>
      </c>
    </row>
    <row r="17" ht="15" customHeight="1" spans="2:21">
      <c r="B17" s="6">
        <v>12</v>
      </c>
      <c r="C17" s="19">
        <v>0</v>
      </c>
      <c r="D17" s="19">
        <v>51</v>
      </c>
      <c r="E17" s="19">
        <v>70</v>
      </c>
      <c r="F17" s="20">
        <v>0</v>
      </c>
      <c r="G17" s="20">
        <v>45</v>
      </c>
      <c r="H17" s="20">
        <v>40</v>
      </c>
      <c r="I17" s="19">
        <v>0</v>
      </c>
      <c r="J17" s="19">
        <v>20</v>
      </c>
      <c r="K17" s="19">
        <v>69</v>
      </c>
      <c r="L17" s="21"/>
      <c r="M17" s="21"/>
      <c r="N17" s="21"/>
      <c r="O17" s="14">
        <f t="shared" si="3"/>
        <v>0</v>
      </c>
      <c r="P17" s="14">
        <f t="shared" si="0"/>
        <v>116</v>
      </c>
      <c r="Q17" s="14">
        <f t="shared" si="0"/>
        <v>179</v>
      </c>
      <c r="R17">
        <v>72</v>
      </c>
      <c r="S17">
        <f t="shared" si="2"/>
        <v>44</v>
      </c>
      <c r="T17" s="31"/>
      <c r="U17" s="16" t="e">
        <f t="shared" si="1"/>
        <v>#DIV/0!</v>
      </c>
    </row>
    <row r="18" ht="15" customHeight="1" spans="2:21">
      <c r="B18" s="6">
        <v>13</v>
      </c>
      <c r="C18" s="19">
        <v>0</v>
      </c>
      <c r="D18" s="19">
        <v>28</v>
      </c>
      <c r="E18" s="19">
        <v>40</v>
      </c>
      <c r="F18" s="20">
        <v>0</v>
      </c>
      <c r="G18" s="20">
        <v>53</v>
      </c>
      <c r="H18" s="20">
        <v>30</v>
      </c>
      <c r="I18" s="19">
        <v>0</v>
      </c>
      <c r="J18" s="19">
        <v>69</v>
      </c>
      <c r="K18" s="19">
        <v>71</v>
      </c>
      <c r="L18" s="21"/>
      <c r="M18" s="21"/>
      <c r="N18" s="21"/>
      <c r="O18" s="14">
        <f t="shared" si="3"/>
        <v>0</v>
      </c>
      <c r="P18" s="14">
        <f t="shared" si="0"/>
        <v>150</v>
      </c>
      <c r="Q18" s="14">
        <f t="shared" si="0"/>
        <v>141</v>
      </c>
      <c r="R18">
        <v>72</v>
      </c>
      <c r="S18">
        <f t="shared" si="2"/>
        <v>78</v>
      </c>
      <c r="T18" s="31"/>
      <c r="U18" s="16" t="e">
        <f t="shared" si="1"/>
        <v>#DIV/0!</v>
      </c>
    </row>
    <row r="19" ht="15" customHeight="1" spans="2:21">
      <c r="B19" s="6">
        <v>14</v>
      </c>
      <c r="C19" s="19">
        <v>2566</v>
      </c>
      <c r="D19" s="19">
        <v>47</v>
      </c>
      <c r="E19" s="19">
        <v>32</v>
      </c>
      <c r="F19" s="19">
        <v>5005</v>
      </c>
      <c r="G19" s="19">
        <v>37</v>
      </c>
      <c r="H19" s="19">
        <v>73</v>
      </c>
      <c r="I19" s="21"/>
      <c r="J19" s="21"/>
      <c r="K19" s="21"/>
      <c r="L19" s="20">
        <v>5001</v>
      </c>
      <c r="M19" s="20">
        <v>0</v>
      </c>
      <c r="N19" s="20">
        <v>21</v>
      </c>
      <c r="O19" s="14">
        <f t="shared" si="3"/>
        <v>12572</v>
      </c>
      <c r="P19" s="14">
        <f t="shared" si="0"/>
        <v>84</v>
      </c>
      <c r="Q19" s="14">
        <f t="shared" si="0"/>
        <v>126</v>
      </c>
      <c r="R19">
        <v>58</v>
      </c>
      <c r="S19">
        <f t="shared" si="2"/>
        <v>26</v>
      </c>
      <c r="T19" s="31"/>
      <c r="U19" s="16" t="e">
        <f t="shared" si="1"/>
        <v>#DIV/0!</v>
      </c>
    </row>
    <row r="20" ht="15" customHeight="1" spans="2:21">
      <c r="B20" s="6">
        <v>15</v>
      </c>
      <c r="C20" s="20">
        <v>5403</v>
      </c>
      <c r="D20" s="20">
        <v>16</v>
      </c>
      <c r="E20" s="20">
        <v>22</v>
      </c>
      <c r="F20" s="20">
        <v>5107</v>
      </c>
      <c r="G20" s="20">
        <v>20</v>
      </c>
      <c r="H20" s="20">
        <v>87</v>
      </c>
      <c r="I20" s="21"/>
      <c r="J20" s="21"/>
      <c r="K20" s="21"/>
      <c r="L20" s="20">
        <v>5006</v>
      </c>
      <c r="M20" s="20">
        <v>39</v>
      </c>
      <c r="N20" s="20">
        <v>16</v>
      </c>
      <c r="O20" s="14">
        <f t="shared" si="3"/>
        <v>15516</v>
      </c>
      <c r="P20" s="14">
        <f t="shared" si="3"/>
        <v>75</v>
      </c>
      <c r="Q20" s="14">
        <f t="shared" si="3"/>
        <v>125</v>
      </c>
      <c r="R20">
        <v>73</v>
      </c>
      <c r="S20">
        <f t="shared" si="2"/>
        <v>2</v>
      </c>
      <c r="T20" s="31"/>
      <c r="U20" s="16" t="e">
        <f t="shared" si="1"/>
        <v>#DIV/0!</v>
      </c>
    </row>
    <row r="21" ht="15" customHeight="1" spans="2:21">
      <c r="B21" s="6">
        <v>16</v>
      </c>
      <c r="C21" s="20">
        <v>4007</v>
      </c>
      <c r="D21" s="20">
        <v>0</v>
      </c>
      <c r="E21" s="20">
        <v>83</v>
      </c>
      <c r="F21" s="21"/>
      <c r="G21" s="21"/>
      <c r="H21" s="21"/>
      <c r="I21" s="20">
        <v>5801</v>
      </c>
      <c r="J21" s="20">
        <v>21</v>
      </c>
      <c r="K21" s="20">
        <v>49</v>
      </c>
      <c r="L21" s="20">
        <v>5732</v>
      </c>
      <c r="M21" s="20">
        <v>0</v>
      </c>
      <c r="N21" s="20">
        <v>25</v>
      </c>
      <c r="O21" s="14">
        <f t="shared" si="3"/>
        <v>15540</v>
      </c>
      <c r="P21" s="14">
        <f t="shared" si="3"/>
        <v>21</v>
      </c>
      <c r="Q21" s="14">
        <f t="shared" si="3"/>
        <v>157</v>
      </c>
      <c r="R21">
        <v>21</v>
      </c>
      <c r="S21">
        <f t="shared" si="2"/>
        <v>0</v>
      </c>
      <c r="T21" s="31"/>
      <c r="U21" s="16" t="e">
        <f t="shared" si="1"/>
        <v>#DIV/0!</v>
      </c>
    </row>
    <row r="22" ht="15" customHeight="1" spans="2:21">
      <c r="B22" s="6">
        <v>17</v>
      </c>
      <c r="C22" s="20">
        <v>3829</v>
      </c>
      <c r="D22" s="20">
        <v>61</v>
      </c>
      <c r="E22" s="20">
        <v>64</v>
      </c>
      <c r="F22" s="21"/>
      <c r="G22" s="21"/>
      <c r="H22" s="21"/>
      <c r="I22" s="19">
        <v>5719</v>
      </c>
      <c r="J22" s="19">
        <v>22</v>
      </c>
      <c r="K22" s="19">
        <v>64</v>
      </c>
      <c r="L22" s="20">
        <v>4214</v>
      </c>
      <c r="M22" s="20">
        <v>49</v>
      </c>
      <c r="N22" s="20">
        <v>49</v>
      </c>
      <c r="O22" s="14">
        <f t="shared" si="3"/>
        <v>13762</v>
      </c>
      <c r="P22" s="14">
        <f t="shared" si="3"/>
        <v>132</v>
      </c>
      <c r="Q22" s="14">
        <f t="shared" si="3"/>
        <v>177</v>
      </c>
      <c r="R22">
        <v>74</v>
      </c>
      <c r="S22">
        <f t="shared" si="2"/>
        <v>58</v>
      </c>
      <c r="T22" s="31"/>
      <c r="U22" s="16" t="e">
        <f t="shared" si="1"/>
        <v>#DIV/0!</v>
      </c>
    </row>
    <row r="23" ht="15" customHeight="1" spans="2:21">
      <c r="B23" s="6">
        <v>18</v>
      </c>
      <c r="C23" s="21"/>
      <c r="D23" s="21"/>
      <c r="E23" s="21"/>
      <c r="F23" s="20">
        <v>4895</v>
      </c>
      <c r="G23" s="20">
        <v>50</v>
      </c>
      <c r="H23" s="20">
        <v>95</v>
      </c>
      <c r="I23" s="19">
        <v>0</v>
      </c>
      <c r="J23" s="19">
        <v>59</v>
      </c>
      <c r="K23" s="19">
        <v>60</v>
      </c>
      <c r="L23" s="20">
        <v>5628</v>
      </c>
      <c r="M23" s="20">
        <v>54</v>
      </c>
      <c r="N23" s="20">
        <v>104</v>
      </c>
      <c r="O23" s="14">
        <f t="shared" si="3"/>
        <v>10523</v>
      </c>
      <c r="P23" s="14">
        <f t="shared" si="3"/>
        <v>163</v>
      </c>
      <c r="Q23" s="14">
        <f t="shared" si="3"/>
        <v>259</v>
      </c>
      <c r="R23">
        <v>125</v>
      </c>
      <c r="S23">
        <f t="shared" si="2"/>
        <v>38</v>
      </c>
      <c r="T23" s="31"/>
      <c r="U23" s="16" t="e">
        <f t="shared" si="1"/>
        <v>#DIV/0!</v>
      </c>
    </row>
    <row r="24" ht="15" customHeight="1" spans="2:21">
      <c r="B24" s="6">
        <v>19</v>
      </c>
      <c r="C24" s="21"/>
      <c r="D24" s="21"/>
      <c r="E24" s="21"/>
      <c r="F24" s="20">
        <v>3641</v>
      </c>
      <c r="G24" s="20">
        <v>78</v>
      </c>
      <c r="H24" s="20">
        <v>63</v>
      </c>
      <c r="I24" s="19">
        <v>5500</v>
      </c>
      <c r="J24" s="19">
        <v>76</v>
      </c>
      <c r="K24" s="19">
        <v>59</v>
      </c>
      <c r="L24" s="20">
        <v>2962</v>
      </c>
      <c r="M24" s="20">
        <v>90</v>
      </c>
      <c r="N24" s="20">
        <v>85</v>
      </c>
      <c r="O24" s="14">
        <f t="shared" si="3"/>
        <v>12103</v>
      </c>
      <c r="P24" s="14">
        <f t="shared" si="3"/>
        <v>244</v>
      </c>
      <c r="Q24" s="14">
        <f t="shared" si="3"/>
        <v>207</v>
      </c>
      <c r="R24">
        <v>124</v>
      </c>
      <c r="S24">
        <f t="shared" si="2"/>
        <v>120</v>
      </c>
      <c r="T24" s="31"/>
      <c r="U24" s="16" t="e">
        <f t="shared" si="1"/>
        <v>#DIV/0!</v>
      </c>
    </row>
    <row r="25" ht="15" customHeight="1" spans="2:21">
      <c r="B25" s="6">
        <v>20</v>
      </c>
      <c r="C25" s="19">
        <v>2016</v>
      </c>
      <c r="D25" s="19">
        <v>76</v>
      </c>
      <c r="E25" s="19">
        <v>59</v>
      </c>
      <c r="F25" s="20">
        <v>624</v>
      </c>
      <c r="G25" s="20">
        <v>68</v>
      </c>
      <c r="H25" s="20">
        <v>60</v>
      </c>
      <c r="I25" s="19">
        <v>2718</v>
      </c>
      <c r="J25" s="19">
        <v>75</v>
      </c>
      <c r="K25" s="19">
        <v>77</v>
      </c>
      <c r="L25" s="21"/>
      <c r="M25" s="21"/>
      <c r="N25" s="21"/>
      <c r="O25" s="14">
        <f t="shared" si="3"/>
        <v>5358</v>
      </c>
      <c r="P25" s="14">
        <f t="shared" si="3"/>
        <v>219</v>
      </c>
      <c r="Q25" s="14">
        <f t="shared" si="3"/>
        <v>196</v>
      </c>
      <c r="R25">
        <v>99</v>
      </c>
      <c r="S25">
        <f t="shared" si="2"/>
        <v>120</v>
      </c>
      <c r="T25" s="31"/>
      <c r="U25" s="16" t="e">
        <f t="shared" si="1"/>
        <v>#DIV/0!</v>
      </c>
    </row>
    <row r="26" ht="15" customHeight="1" spans="2:21">
      <c r="B26" s="6">
        <v>21</v>
      </c>
      <c r="C26" s="19">
        <v>0</v>
      </c>
      <c r="D26" s="19">
        <v>42</v>
      </c>
      <c r="E26" s="19">
        <v>52</v>
      </c>
      <c r="F26" s="20">
        <v>2154</v>
      </c>
      <c r="G26" s="20">
        <v>42</v>
      </c>
      <c r="H26" s="20">
        <v>42</v>
      </c>
      <c r="I26" s="19">
        <v>0</v>
      </c>
      <c r="J26" s="19">
        <v>67</v>
      </c>
      <c r="K26" s="19">
        <v>81</v>
      </c>
      <c r="L26" s="21"/>
      <c r="M26" s="21"/>
      <c r="N26" s="21"/>
      <c r="O26" s="14">
        <f t="shared" si="3"/>
        <v>2154</v>
      </c>
      <c r="P26" s="14">
        <f t="shared" si="3"/>
        <v>151</v>
      </c>
      <c r="Q26" s="14">
        <f t="shared" si="3"/>
        <v>175</v>
      </c>
      <c r="R26">
        <v>120</v>
      </c>
      <c r="S26">
        <f t="shared" si="2"/>
        <v>31</v>
      </c>
      <c r="T26" s="31"/>
      <c r="U26" s="16" t="e">
        <f t="shared" si="1"/>
        <v>#DIV/0!</v>
      </c>
    </row>
    <row r="27" ht="15" customHeight="1" spans="2:21">
      <c r="B27" s="6">
        <v>22</v>
      </c>
      <c r="C27" s="19">
        <v>0</v>
      </c>
      <c r="D27" s="19">
        <v>61</v>
      </c>
      <c r="E27" s="19">
        <v>34</v>
      </c>
      <c r="F27" s="19">
        <v>0</v>
      </c>
      <c r="G27" s="19">
        <v>88</v>
      </c>
      <c r="H27" s="19">
        <v>54</v>
      </c>
      <c r="I27" s="21"/>
      <c r="J27" s="21"/>
      <c r="K27" s="21"/>
      <c r="L27" s="20">
        <v>0</v>
      </c>
      <c r="M27" s="20">
        <v>58</v>
      </c>
      <c r="N27" s="20">
        <v>36</v>
      </c>
      <c r="O27" s="14">
        <f t="shared" si="3"/>
        <v>0</v>
      </c>
      <c r="P27" s="14">
        <f t="shared" si="3"/>
        <v>207</v>
      </c>
      <c r="Q27" s="14">
        <f t="shared" si="3"/>
        <v>124</v>
      </c>
      <c r="R27">
        <v>99</v>
      </c>
      <c r="S27">
        <f t="shared" si="2"/>
        <v>108</v>
      </c>
      <c r="T27" s="31"/>
      <c r="U27" s="16" t="e">
        <f t="shared" si="1"/>
        <v>#DIV/0!</v>
      </c>
    </row>
    <row r="28" ht="15" customHeight="1" spans="2:21">
      <c r="B28" s="6">
        <v>23</v>
      </c>
      <c r="C28" s="20">
        <v>0</v>
      </c>
      <c r="D28" s="20">
        <v>66</v>
      </c>
      <c r="E28" s="20">
        <v>67</v>
      </c>
      <c r="F28" s="20">
        <v>2673</v>
      </c>
      <c r="G28" s="20">
        <v>69</v>
      </c>
      <c r="H28" s="20">
        <v>85</v>
      </c>
      <c r="I28" s="21"/>
      <c r="J28" s="21"/>
      <c r="K28" s="21"/>
      <c r="L28" s="20">
        <v>0</v>
      </c>
      <c r="M28" s="20">
        <v>92</v>
      </c>
      <c r="N28" s="20">
        <v>3</v>
      </c>
      <c r="O28" s="14">
        <f t="shared" si="3"/>
        <v>2673</v>
      </c>
      <c r="P28" s="14">
        <f t="shared" si="3"/>
        <v>227</v>
      </c>
      <c r="Q28" s="14">
        <f t="shared" si="3"/>
        <v>155</v>
      </c>
      <c r="R28">
        <v>78</v>
      </c>
      <c r="S28">
        <f t="shared" si="2"/>
        <v>149</v>
      </c>
      <c r="T28" s="31"/>
      <c r="U28" s="16" t="e">
        <f t="shared" si="1"/>
        <v>#DIV/0!</v>
      </c>
    </row>
    <row r="29" ht="15" customHeight="1" spans="2:21">
      <c r="B29" s="6">
        <v>24</v>
      </c>
      <c r="C29" s="20">
        <v>5614</v>
      </c>
      <c r="D29" s="20">
        <v>90</v>
      </c>
      <c r="E29" s="20">
        <v>67</v>
      </c>
      <c r="F29" s="21"/>
      <c r="G29" s="21"/>
      <c r="H29" s="21"/>
      <c r="I29" s="20">
        <v>4325</v>
      </c>
      <c r="J29" s="20">
        <v>76</v>
      </c>
      <c r="K29" s="20">
        <v>86</v>
      </c>
      <c r="L29" s="20">
        <v>3803</v>
      </c>
      <c r="M29" s="20">
        <v>78</v>
      </c>
      <c r="N29" s="20">
        <v>35</v>
      </c>
      <c r="O29" s="14">
        <f t="shared" si="3"/>
        <v>13742</v>
      </c>
      <c r="P29" s="14">
        <f t="shared" si="3"/>
        <v>244</v>
      </c>
      <c r="Q29" s="14">
        <f t="shared" si="3"/>
        <v>188</v>
      </c>
      <c r="R29">
        <v>133</v>
      </c>
      <c r="S29">
        <f t="shared" si="2"/>
        <v>111</v>
      </c>
      <c r="T29" s="31"/>
      <c r="U29" s="16" t="e">
        <f t="shared" si="1"/>
        <v>#DIV/0!</v>
      </c>
    </row>
    <row r="30" ht="15" customHeight="1" spans="2:21">
      <c r="B30" s="6">
        <v>25</v>
      </c>
      <c r="C30" s="20">
        <v>3504</v>
      </c>
      <c r="D30" s="20">
        <v>100</v>
      </c>
      <c r="E30" s="20">
        <v>86</v>
      </c>
      <c r="F30" s="21"/>
      <c r="G30" s="21"/>
      <c r="H30" s="21"/>
      <c r="I30" s="19">
        <v>5449</v>
      </c>
      <c r="J30" s="19">
        <v>101</v>
      </c>
      <c r="K30" s="19">
        <v>55</v>
      </c>
      <c r="L30" s="20">
        <v>0</v>
      </c>
      <c r="M30" s="20">
        <v>98</v>
      </c>
      <c r="N30" s="20">
        <v>55</v>
      </c>
      <c r="O30" s="14">
        <f t="shared" si="3"/>
        <v>8953</v>
      </c>
      <c r="P30" s="14">
        <f t="shared" si="3"/>
        <v>299</v>
      </c>
      <c r="Q30" s="14">
        <f t="shared" si="3"/>
        <v>196</v>
      </c>
      <c r="R30">
        <v>156</v>
      </c>
      <c r="S30">
        <f t="shared" si="2"/>
        <v>143</v>
      </c>
      <c r="T30" s="31"/>
      <c r="U30" s="16" t="e">
        <f t="shared" si="1"/>
        <v>#DIV/0!</v>
      </c>
    </row>
    <row r="31" ht="15" customHeight="1" spans="2:20">
      <c r="B31" s="6">
        <v>26</v>
      </c>
      <c r="C31" s="21"/>
      <c r="D31" s="21"/>
      <c r="E31" s="21"/>
      <c r="F31" s="20">
        <v>6003</v>
      </c>
      <c r="G31" s="20">
        <v>91</v>
      </c>
      <c r="H31" s="20">
        <v>63</v>
      </c>
      <c r="I31" s="19">
        <v>5907</v>
      </c>
      <c r="J31" s="19">
        <v>112</v>
      </c>
      <c r="K31" s="19">
        <v>26</v>
      </c>
      <c r="L31" s="20">
        <v>3206</v>
      </c>
      <c r="M31" s="20">
        <v>86</v>
      </c>
      <c r="N31" s="20">
        <v>82</v>
      </c>
      <c r="O31" s="14">
        <v>15116</v>
      </c>
      <c r="P31" s="14">
        <v>289</v>
      </c>
      <c r="Q31" s="14">
        <v>171</v>
      </c>
      <c r="R31">
        <v>152</v>
      </c>
      <c r="S31">
        <f t="shared" si="2"/>
        <v>137</v>
      </c>
      <c r="T31" s="31"/>
    </row>
    <row r="32" ht="15" customHeight="1" spans="2:21">
      <c r="B32" s="6">
        <v>27</v>
      </c>
      <c r="C32" s="21"/>
      <c r="D32" s="21"/>
      <c r="E32" s="21"/>
      <c r="F32" s="20">
        <v>6104</v>
      </c>
      <c r="G32" s="20">
        <v>80</v>
      </c>
      <c r="H32" s="20">
        <v>41</v>
      </c>
      <c r="I32" s="19">
        <v>5838</v>
      </c>
      <c r="J32" s="19">
        <v>90</v>
      </c>
      <c r="K32" s="19">
        <v>17</v>
      </c>
      <c r="L32" s="20">
        <v>5898</v>
      </c>
      <c r="M32" s="20">
        <v>93</v>
      </c>
      <c r="N32" s="20">
        <v>80</v>
      </c>
      <c r="O32" s="14">
        <f t="shared" si="3"/>
        <v>17840</v>
      </c>
      <c r="P32" s="14">
        <f t="shared" si="3"/>
        <v>263</v>
      </c>
      <c r="Q32" s="14">
        <f t="shared" si="3"/>
        <v>138</v>
      </c>
      <c r="R32">
        <v>121</v>
      </c>
      <c r="S32">
        <f t="shared" si="2"/>
        <v>142</v>
      </c>
      <c r="T32" s="31"/>
      <c r="U32" s="16" t="e">
        <f t="shared" si="1"/>
        <v>#DIV/0!</v>
      </c>
    </row>
    <row r="33" ht="15" customHeight="1" spans="2:21">
      <c r="B33" s="6">
        <v>28</v>
      </c>
      <c r="C33" s="19">
        <v>1843</v>
      </c>
      <c r="D33" s="19">
        <v>62</v>
      </c>
      <c r="E33" s="19">
        <v>44</v>
      </c>
      <c r="F33" s="20">
        <v>5513</v>
      </c>
      <c r="G33" s="20">
        <v>131</v>
      </c>
      <c r="H33" s="20">
        <v>37</v>
      </c>
      <c r="I33" s="19">
        <v>6106</v>
      </c>
      <c r="J33" s="19">
        <v>109</v>
      </c>
      <c r="K33" s="19">
        <v>87</v>
      </c>
      <c r="L33" s="21"/>
      <c r="M33" s="21"/>
      <c r="N33" s="21"/>
      <c r="O33" s="14">
        <f t="shared" si="3"/>
        <v>13462</v>
      </c>
      <c r="P33" s="14">
        <f t="shared" si="3"/>
        <v>302</v>
      </c>
      <c r="Q33" s="14">
        <f t="shared" si="3"/>
        <v>168</v>
      </c>
      <c r="R33">
        <v>176</v>
      </c>
      <c r="S33">
        <f t="shared" si="2"/>
        <v>126</v>
      </c>
      <c r="T33" s="31"/>
      <c r="U33" s="16" t="e">
        <f t="shared" si="1"/>
        <v>#DIV/0!</v>
      </c>
    </row>
    <row r="34" ht="15" customHeight="1" spans="2:21">
      <c r="B34" s="6">
        <v>29</v>
      </c>
      <c r="C34" s="19">
        <v>5402</v>
      </c>
      <c r="D34" s="19">
        <v>91</v>
      </c>
      <c r="E34" s="19">
        <v>64</v>
      </c>
      <c r="F34" s="20">
        <v>5114</v>
      </c>
      <c r="G34" s="20">
        <v>87</v>
      </c>
      <c r="H34" s="20">
        <v>52</v>
      </c>
      <c r="I34" s="19">
        <v>6113</v>
      </c>
      <c r="J34" s="19">
        <v>94</v>
      </c>
      <c r="K34" s="19">
        <v>83</v>
      </c>
      <c r="L34" s="21"/>
      <c r="M34" s="21"/>
      <c r="N34" s="21"/>
      <c r="O34" s="14">
        <f t="shared" si="3"/>
        <v>16629</v>
      </c>
      <c r="P34" s="14">
        <f t="shared" si="3"/>
        <v>272</v>
      </c>
      <c r="Q34" s="14">
        <f t="shared" si="3"/>
        <v>199</v>
      </c>
      <c r="R34">
        <v>104</v>
      </c>
      <c r="S34">
        <f t="shared" si="2"/>
        <v>168</v>
      </c>
      <c r="T34" s="31"/>
      <c r="U34" s="16" t="e">
        <f t="shared" si="1"/>
        <v>#DIV/0!</v>
      </c>
    </row>
    <row r="35" ht="15" customHeight="1" spans="2:21">
      <c r="B35" s="6">
        <v>30</v>
      </c>
      <c r="C35" s="19">
        <v>0</v>
      </c>
      <c r="D35" s="19">
        <v>112</v>
      </c>
      <c r="E35" s="19">
        <v>15</v>
      </c>
      <c r="F35" s="19">
        <v>0</v>
      </c>
      <c r="G35" s="19">
        <v>0</v>
      </c>
      <c r="H35" s="19">
        <v>91</v>
      </c>
      <c r="I35" s="21"/>
      <c r="J35" s="21"/>
      <c r="K35" s="21"/>
      <c r="L35" s="20">
        <v>4266</v>
      </c>
      <c r="M35" s="20">
        <v>95</v>
      </c>
      <c r="N35" s="20">
        <v>24</v>
      </c>
      <c r="O35" s="14">
        <f t="shared" si="3"/>
        <v>4266</v>
      </c>
      <c r="P35" s="14">
        <f t="shared" si="3"/>
        <v>207</v>
      </c>
      <c r="Q35" s="14">
        <f t="shared" si="3"/>
        <v>130</v>
      </c>
      <c r="R35">
        <v>102</v>
      </c>
      <c r="S35">
        <f t="shared" si="2"/>
        <v>105</v>
      </c>
      <c r="T35" s="31"/>
      <c r="U35" s="16" t="e">
        <f t="shared" si="1"/>
        <v>#DIV/0!</v>
      </c>
    </row>
    <row r="36" ht="15" customHeight="1" spans="2:21">
      <c r="B36" s="6">
        <v>31</v>
      </c>
      <c r="C36" s="20">
        <v>0</v>
      </c>
      <c r="D36" s="20">
        <v>99</v>
      </c>
      <c r="E36" s="20">
        <v>33</v>
      </c>
      <c r="F36" s="20">
        <v>2602</v>
      </c>
      <c r="G36" s="20">
        <v>108</v>
      </c>
      <c r="H36" s="20">
        <v>43</v>
      </c>
      <c r="I36" s="21"/>
      <c r="J36" s="21"/>
      <c r="K36" s="21"/>
      <c r="L36" s="20">
        <v>1062</v>
      </c>
      <c r="M36" s="20">
        <v>102</v>
      </c>
      <c r="N36" s="20">
        <v>64</v>
      </c>
      <c r="O36" s="14">
        <f t="shared" si="3"/>
        <v>3664</v>
      </c>
      <c r="P36" s="14">
        <f t="shared" si="3"/>
        <v>309</v>
      </c>
      <c r="Q36" s="14">
        <f t="shared" si="3"/>
        <v>140</v>
      </c>
      <c r="R36">
        <v>153</v>
      </c>
      <c r="S36">
        <f t="shared" si="2"/>
        <v>156</v>
      </c>
      <c r="T36" s="31"/>
      <c r="U36" s="16" t="e">
        <f t="shared" si="1"/>
        <v>#DIV/0!</v>
      </c>
    </row>
    <row r="37" ht="15" customHeight="1" spans="2:21">
      <c r="B37" s="23" t="s">
        <v>17</v>
      </c>
      <c r="C37" s="24">
        <f t="shared" ref="C37:N37" si="4">SUM(C6:C36)</f>
        <v>52941</v>
      </c>
      <c r="D37" s="24">
        <f t="shared" si="4"/>
        <v>1660</v>
      </c>
      <c r="E37" s="24">
        <f t="shared" si="4"/>
        <v>1311</v>
      </c>
      <c r="F37" s="24">
        <f t="shared" si="4"/>
        <v>65911</v>
      </c>
      <c r="G37" s="24">
        <f t="shared" si="4"/>
        <v>1637</v>
      </c>
      <c r="H37" s="24">
        <f t="shared" si="4"/>
        <v>1525</v>
      </c>
      <c r="I37" s="24">
        <f t="shared" si="4"/>
        <v>70077</v>
      </c>
      <c r="J37" s="24">
        <f t="shared" si="4"/>
        <v>1837</v>
      </c>
      <c r="K37" s="24">
        <f t="shared" si="4"/>
        <v>1395</v>
      </c>
      <c r="L37" s="24">
        <f t="shared" si="4"/>
        <v>62416</v>
      </c>
      <c r="M37" s="24">
        <f t="shared" si="4"/>
        <v>1692</v>
      </c>
      <c r="N37" s="24">
        <f t="shared" si="4"/>
        <v>1263</v>
      </c>
      <c r="O37" s="14">
        <f t="shared" si="3"/>
        <v>251345</v>
      </c>
      <c r="P37" s="14">
        <f t="shared" si="3"/>
        <v>6826</v>
      </c>
      <c r="Q37" s="14">
        <f t="shared" si="3"/>
        <v>5494</v>
      </c>
      <c r="R37">
        <f>SUM(R6:R36)</f>
        <v>3466</v>
      </c>
      <c r="S37" s="33">
        <f t="shared" si="2"/>
        <v>3360</v>
      </c>
      <c r="U37" s="16" t="e">
        <f t="shared" si="1"/>
        <v>#DIV/0!</v>
      </c>
    </row>
    <row r="38" ht="15" customHeight="1" spans="2:19">
      <c r="B38" s="25" t="s">
        <v>18</v>
      </c>
      <c r="C38" s="12">
        <f>C37/23</f>
        <v>2301.78260869565</v>
      </c>
      <c r="D38" s="12">
        <f>D37/23</f>
        <v>72.1739130434783</v>
      </c>
      <c r="E38" s="12">
        <f>E37/24</f>
        <v>54.625</v>
      </c>
      <c r="F38" s="12">
        <f>F37/24</f>
        <v>2746.29166666667</v>
      </c>
      <c r="G38" s="12">
        <f>G37/24</f>
        <v>68.2083333333333</v>
      </c>
      <c r="H38" s="12">
        <f>H37/24</f>
        <v>63.5416666666667</v>
      </c>
      <c r="I38" s="12">
        <f t="shared" ref="I38:N38" si="5">I37/23</f>
        <v>3046.82608695652</v>
      </c>
      <c r="J38" s="12">
        <f t="shared" si="5"/>
        <v>79.8695652173913</v>
      </c>
      <c r="K38" s="12">
        <f t="shared" si="5"/>
        <v>60.6521739130435</v>
      </c>
      <c r="L38" s="12">
        <f t="shared" si="5"/>
        <v>2713.73913043478</v>
      </c>
      <c r="M38" s="12">
        <f t="shared" si="5"/>
        <v>73.5652173913043</v>
      </c>
      <c r="N38" s="12">
        <f t="shared" si="5"/>
        <v>54.9130434782609</v>
      </c>
      <c r="O38" s="28">
        <f>O37/29</f>
        <v>8667.06896551724</v>
      </c>
      <c r="P38" s="28">
        <f>P37/29</f>
        <v>235.379310344828</v>
      </c>
      <c r="Q38" s="28">
        <f>Q37/29</f>
        <v>189.448275862069</v>
      </c>
      <c r="R38" s="28">
        <f>R37/29</f>
        <v>119.51724137931</v>
      </c>
      <c r="S38" s="28">
        <f>S37/29</f>
        <v>115.862068965517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U1" sqref="U1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5">
        <v>7083</v>
      </c>
      <c r="E7" s="75">
        <v>98</v>
      </c>
      <c r="F7" s="75">
        <v>116</v>
      </c>
      <c r="G7" s="75">
        <v>8</v>
      </c>
      <c r="H7" s="75">
        <v>0</v>
      </c>
      <c r="I7" s="73">
        <v>7214</v>
      </c>
      <c r="J7" s="73">
        <v>6840</v>
      </c>
      <c r="K7" s="73">
        <v>107</v>
      </c>
      <c r="L7" s="73">
        <v>103</v>
      </c>
      <c r="M7" s="73">
        <v>8</v>
      </c>
      <c r="N7" s="73">
        <v>0</v>
      </c>
      <c r="O7" s="75">
        <v>5105</v>
      </c>
      <c r="P7" s="75">
        <v>6500</v>
      </c>
      <c r="Q7" s="75">
        <v>80</v>
      </c>
      <c r="R7" s="75">
        <v>110</v>
      </c>
      <c r="S7" s="75">
        <v>19</v>
      </c>
      <c r="T7" s="75">
        <v>0</v>
      </c>
      <c r="U7" s="74"/>
      <c r="V7" s="74"/>
      <c r="W7" s="74"/>
      <c r="X7" s="74"/>
      <c r="Y7" s="74"/>
      <c r="Z7" s="74"/>
      <c r="AA7" s="37">
        <f t="shared" ref="AA7:AA37" si="0">C7+D7+I7+J7+O7+P7+U7+V7</f>
        <v>32742</v>
      </c>
      <c r="AB7" s="37">
        <f t="shared" ref="AB7:AB37" si="1">E7+K7+Q7+W7</f>
        <v>285</v>
      </c>
      <c r="AC7" s="37">
        <f t="shared" ref="AC7:AC37" si="2">F7+L7+R7+X7</f>
        <v>329</v>
      </c>
      <c r="AD7" s="37">
        <f t="shared" ref="AD7:AD37" si="3">G7+M7+S7+Y7</f>
        <v>35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5365</v>
      </c>
      <c r="D8" s="73">
        <v>3003</v>
      </c>
      <c r="E8" s="73">
        <v>71</v>
      </c>
      <c r="F8" s="73">
        <v>61</v>
      </c>
      <c r="G8" s="73">
        <v>0</v>
      </c>
      <c r="H8" s="73">
        <v>0</v>
      </c>
      <c r="I8" s="73">
        <v>3305</v>
      </c>
      <c r="J8" s="73">
        <v>3713</v>
      </c>
      <c r="K8" s="73">
        <v>71</v>
      </c>
      <c r="L8" s="73">
        <v>86</v>
      </c>
      <c r="M8" s="73">
        <v>5</v>
      </c>
      <c r="N8" s="73">
        <v>9</v>
      </c>
      <c r="O8" s="74"/>
      <c r="P8" s="74"/>
      <c r="Q8" s="74"/>
      <c r="R8" s="74"/>
      <c r="S8" s="74"/>
      <c r="T8" s="74"/>
      <c r="U8" s="73">
        <v>5300</v>
      </c>
      <c r="V8" s="73">
        <v>5484</v>
      </c>
      <c r="W8" s="73">
        <v>31</v>
      </c>
      <c r="X8" s="73">
        <v>105</v>
      </c>
      <c r="Y8" s="73">
        <v>0</v>
      </c>
      <c r="Z8" s="73">
        <v>26</v>
      </c>
      <c r="AA8" s="37">
        <f t="shared" si="0"/>
        <v>26170</v>
      </c>
      <c r="AB8" s="37">
        <f t="shared" si="1"/>
        <v>173</v>
      </c>
      <c r="AC8" s="37">
        <f t="shared" si="2"/>
        <v>252</v>
      </c>
      <c r="AD8" s="37">
        <f t="shared" si="3"/>
        <v>5</v>
      </c>
      <c r="AE8" s="37">
        <f t="shared" si="4"/>
        <v>35</v>
      </c>
      <c r="AF8" s="71">
        <v>2</v>
      </c>
    </row>
    <row r="9" ht="19.5" customHeight="1" spans="2:32">
      <c r="B9" s="71">
        <v>3</v>
      </c>
      <c r="C9" s="71">
        <v>3002</v>
      </c>
      <c r="D9" s="73">
        <v>7663</v>
      </c>
      <c r="E9" s="73">
        <v>96</v>
      </c>
      <c r="F9" s="73">
        <v>83</v>
      </c>
      <c r="G9" s="73">
        <v>12</v>
      </c>
      <c r="H9" s="73">
        <v>22</v>
      </c>
      <c r="I9" s="73">
        <v>2905</v>
      </c>
      <c r="J9" s="73">
        <v>6111</v>
      </c>
      <c r="K9" s="73">
        <v>109</v>
      </c>
      <c r="L9" s="73">
        <v>94</v>
      </c>
      <c r="M9" s="73">
        <v>6</v>
      </c>
      <c r="N9" s="73">
        <v>13</v>
      </c>
      <c r="O9" s="74"/>
      <c r="P9" s="74"/>
      <c r="Q9" s="74"/>
      <c r="R9" s="74"/>
      <c r="S9" s="74"/>
      <c r="T9" s="74"/>
      <c r="U9" s="73">
        <v>4175</v>
      </c>
      <c r="V9" s="73">
        <v>6003</v>
      </c>
      <c r="W9" s="73">
        <v>104</v>
      </c>
      <c r="X9" s="73">
        <v>119</v>
      </c>
      <c r="Y9" s="73">
        <v>6</v>
      </c>
      <c r="Z9" s="73">
        <v>0</v>
      </c>
      <c r="AA9" s="37">
        <f t="shared" si="0"/>
        <v>29859</v>
      </c>
      <c r="AB9" s="37">
        <f t="shared" si="1"/>
        <v>309</v>
      </c>
      <c r="AC9" s="37">
        <f t="shared" si="2"/>
        <v>296</v>
      </c>
      <c r="AD9" s="37">
        <f t="shared" si="3"/>
        <v>24</v>
      </c>
      <c r="AE9" s="37">
        <f t="shared" si="4"/>
        <v>35</v>
      </c>
      <c r="AF9" s="71">
        <v>3</v>
      </c>
    </row>
    <row r="10" ht="19.5" customHeight="1" spans="2:32">
      <c r="B10" s="71">
        <v>4</v>
      </c>
      <c r="C10" s="71">
        <v>6889</v>
      </c>
      <c r="D10" s="73">
        <v>0</v>
      </c>
      <c r="E10" s="73">
        <v>67</v>
      </c>
      <c r="F10" s="73">
        <v>100</v>
      </c>
      <c r="G10" s="73">
        <v>12</v>
      </c>
      <c r="H10" s="73">
        <v>0</v>
      </c>
      <c r="I10" s="74"/>
      <c r="J10" s="74"/>
      <c r="K10" s="74"/>
      <c r="L10" s="74"/>
      <c r="M10" s="74"/>
      <c r="N10" s="74"/>
      <c r="O10" s="73">
        <v>4803</v>
      </c>
      <c r="P10" s="73">
        <v>5274</v>
      </c>
      <c r="Q10" s="73">
        <v>112</v>
      </c>
      <c r="R10" s="73">
        <v>87</v>
      </c>
      <c r="S10" s="73">
        <v>3</v>
      </c>
      <c r="T10" s="73">
        <v>0</v>
      </c>
      <c r="U10" s="73">
        <v>6609</v>
      </c>
      <c r="V10" s="73">
        <v>0</v>
      </c>
      <c r="W10" s="73">
        <v>65</v>
      </c>
      <c r="X10" s="73">
        <v>78</v>
      </c>
      <c r="Y10" s="73">
        <v>6</v>
      </c>
      <c r="Z10" s="73">
        <v>0</v>
      </c>
      <c r="AA10" s="37">
        <f t="shared" si="0"/>
        <v>23575</v>
      </c>
      <c r="AB10" s="37">
        <f t="shared" si="1"/>
        <v>244</v>
      </c>
      <c r="AC10" s="37">
        <f t="shared" si="2"/>
        <v>265</v>
      </c>
      <c r="AD10" s="37">
        <f t="shared" si="3"/>
        <v>21</v>
      </c>
      <c r="AE10" s="37">
        <f t="shared" si="4"/>
        <v>0</v>
      </c>
      <c r="AF10" s="71">
        <v>4</v>
      </c>
    </row>
    <row r="11" ht="19.5" customHeight="1" spans="2:32">
      <c r="B11" s="71">
        <v>5</v>
      </c>
      <c r="C11" s="73">
        <v>6227</v>
      </c>
      <c r="D11" s="73">
        <v>0</v>
      </c>
      <c r="E11" s="73">
        <v>74</v>
      </c>
      <c r="F11" s="73">
        <v>77</v>
      </c>
      <c r="G11" s="73">
        <v>0</v>
      </c>
      <c r="H11" s="73">
        <v>0</v>
      </c>
      <c r="I11" s="74"/>
      <c r="J11" s="74"/>
      <c r="K11" s="74"/>
      <c r="L11" s="74"/>
      <c r="M11" s="74"/>
      <c r="N11" s="74"/>
      <c r="O11" s="73">
        <v>6075</v>
      </c>
      <c r="P11" s="73">
        <v>0</v>
      </c>
      <c r="Q11" s="73">
        <v>82</v>
      </c>
      <c r="R11" s="73">
        <v>143</v>
      </c>
      <c r="S11" s="73">
        <v>0</v>
      </c>
      <c r="T11" s="73">
        <v>20</v>
      </c>
      <c r="U11" s="73">
        <v>4678</v>
      </c>
      <c r="V11" s="73">
        <v>0</v>
      </c>
      <c r="W11" s="73">
        <v>117</v>
      </c>
      <c r="X11" s="73">
        <v>79</v>
      </c>
      <c r="Y11" s="73">
        <v>2</v>
      </c>
      <c r="Z11" s="73">
        <v>7</v>
      </c>
      <c r="AA11" s="37">
        <f t="shared" si="0"/>
        <v>16980</v>
      </c>
      <c r="AB11" s="37">
        <f t="shared" si="1"/>
        <v>273</v>
      </c>
      <c r="AC11" s="37">
        <f t="shared" si="2"/>
        <v>299</v>
      </c>
      <c r="AD11" s="37">
        <f t="shared" si="3"/>
        <v>2</v>
      </c>
      <c r="AE11" s="37">
        <f t="shared" si="4"/>
        <v>27</v>
      </c>
      <c r="AF11" s="71">
        <v>5</v>
      </c>
    </row>
    <row r="12" ht="19.5" customHeight="1" spans="2:32">
      <c r="B12" s="71">
        <v>6</v>
      </c>
      <c r="C12" s="74"/>
      <c r="D12" s="74"/>
      <c r="E12" s="74"/>
      <c r="F12" s="74"/>
      <c r="G12" s="74"/>
      <c r="H12" s="74"/>
      <c r="I12" s="75">
        <v>6704</v>
      </c>
      <c r="J12" s="75">
        <v>0</v>
      </c>
      <c r="K12" s="75">
        <v>71</v>
      </c>
      <c r="L12" s="75">
        <v>106</v>
      </c>
      <c r="M12" s="75">
        <v>12</v>
      </c>
      <c r="N12" s="75">
        <v>0</v>
      </c>
      <c r="O12" s="73">
        <v>7000</v>
      </c>
      <c r="P12" s="73">
        <v>0</v>
      </c>
      <c r="Q12" s="73">
        <v>95</v>
      </c>
      <c r="R12" s="73">
        <v>88</v>
      </c>
      <c r="S12" s="73">
        <v>19</v>
      </c>
      <c r="T12" s="73">
        <v>35</v>
      </c>
      <c r="U12" s="73">
        <v>4887</v>
      </c>
      <c r="V12" s="73">
        <v>0</v>
      </c>
      <c r="W12" s="73">
        <v>75</v>
      </c>
      <c r="X12" s="73">
        <v>71</v>
      </c>
      <c r="Y12" s="73">
        <v>15</v>
      </c>
      <c r="Z12" s="73">
        <v>0</v>
      </c>
      <c r="AA12" s="37">
        <f t="shared" si="0"/>
        <v>18591</v>
      </c>
      <c r="AB12" s="37">
        <f t="shared" si="1"/>
        <v>241</v>
      </c>
      <c r="AC12" s="37">
        <f t="shared" si="2"/>
        <v>265</v>
      </c>
      <c r="AD12" s="37">
        <f t="shared" si="3"/>
        <v>46</v>
      </c>
      <c r="AE12" s="37">
        <f t="shared" si="4"/>
        <v>35</v>
      </c>
      <c r="AF12" s="71">
        <v>6</v>
      </c>
    </row>
    <row r="13" ht="19.5" customHeight="1" spans="2:32">
      <c r="B13" s="71">
        <v>7</v>
      </c>
      <c r="C13" s="74"/>
      <c r="D13" s="74"/>
      <c r="E13" s="74"/>
      <c r="F13" s="74"/>
      <c r="G13" s="74"/>
      <c r="H13" s="74"/>
      <c r="I13" s="75">
        <v>1805</v>
      </c>
      <c r="J13" s="75">
        <v>0</v>
      </c>
      <c r="K13" s="75">
        <v>71</v>
      </c>
      <c r="L13" s="75">
        <v>94</v>
      </c>
      <c r="M13" s="75">
        <v>8</v>
      </c>
      <c r="N13" s="75">
        <v>0</v>
      </c>
      <c r="O13" s="73">
        <v>0</v>
      </c>
      <c r="P13" s="73">
        <v>0</v>
      </c>
      <c r="Q13" s="73">
        <v>113</v>
      </c>
      <c r="R13" s="73">
        <v>123</v>
      </c>
      <c r="S13" s="73">
        <v>0</v>
      </c>
      <c r="T13" s="73">
        <v>21</v>
      </c>
      <c r="U13" s="73">
        <v>0</v>
      </c>
      <c r="V13" s="73">
        <v>0</v>
      </c>
      <c r="W13" s="73">
        <v>84</v>
      </c>
      <c r="X13" s="73">
        <v>93</v>
      </c>
      <c r="Y13" s="73">
        <v>8</v>
      </c>
      <c r="Z13" s="73">
        <v>0</v>
      </c>
      <c r="AA13" s="37">
        <f t="shared" si="0"/>
        <v>1805</v>
      </c>
      <c r="AB13" s="37">
        <f t="shared" si="1"/>
        <v>268</v>
      </c>
      <c r="AC13" s="37">
        <f t="shared" si="2"/>
        <v>310</v>
      </c>
      <c r="AD13" s="37">
        <f t="shared" si="3"/>
        <v>16</v>
      </c>
      <c r="AE13" s="37">
        <f t="shared" si="4"/>
        <v>21</v>
      </c>
      <c r="AF13" s="71">
        <v>7</v>
      </c>
    </row>
    <row r="14" ht="19.5" customHeight="1" spans="2:32">
      <c r="B14" s="71">
        <v>8</v>
      </c>
      <c r="C14" s="71">
        <v>0</v>
      </c>
      <c r="D14" s="75">
        <v>7261</v>
      </c>
      <c r="E14" s="75">
        <v>68</v>
      </c>
      <c r="F14" s="75">
        <v>104</v>
      </c>
      <c r="G14" s="75">
        <v>10</v>
      </c>
      <c r="H14" s="75">
        <v>0</v>
      </c>
      <c r="I14" s="73">
        <v>0</v>
      </c>
      <c r="J14" s="73">
        <v>6037</v>
      </c>
      <c r="K14" s="73">
        <v>107</v>
      </c>
      <c r="L14" s="73">
        <v>66</v>
      </c>
      <c r="M14" s="73">
        <v>13</v>
      </c>
      <c r="N14" s="73">
        <v>0</v>
      </c>
      <c r="O14" s="75">
        <v>0</v>
      </c>
      <c r="P14" s="75">
        <v>7103</v>
      </c>
      <c r="Q14" s="75">
        <v>102</v>
      </c>
      <c r="R14" s="75">
        <v>82</v>
      </c>
      <c r="S14" s="75">
        <v>7</v>
      </c>
      <c r="T14" s="75">
        <v>0</v>
      </c>
      <c r="U14" s="74"/>
      <c r="V14" s="74"/>
      <c r="W14" s="74"/>
      <c r="X14" s="74"/>
      <c r="Y14" s="74"/>
      <c r="Z14" s="74"/>
      <c r="AA14" s="37">
        <f t="shared" si="0"/>
        <v>20401</v>
      </c>
      <c r="AB14" s="37">
        <f t="shared" si="1"/>
        <v>277</v>
      </c>
      <c r="AC14" s="37">
        <f t="shared" si="2"/>
        <v>252</v>
      </c>
      <c r="AD14" s="37">
        <f t="shared" si="3"/>
        <v>30</v>
      </c>
      <c r="AE14" s="37">
        <f t="shared" si="4"/>
        <v>0</v>
      </c>
      <c r="AF14" s="71">
        <v>8</v>
      </c>
    </row>
    <row r="15" ht="19.5" customHeight="1" spans="2:32">
      <c r="B15" s="71">
        <v>9</v>
      </c>
      <c r="C15" s="71">
        <v>0</v>
      </c>
      <c r="D15" s="75">
        <v>7664</v>
      </c>
      <c r="E15" s="75">
        <v>118</v>
      </c>
      <c r="F15" s="75">
        <v>13</v>
      </c>
      <c r="G15" s="75">
        <v>0</v>
      </c>
      <c r="H15" s="75">
        <v>25</v>
      </c>
      <c r="I15" s="73">
        <v>0</v>
      </c>
      <c r="J15" s="73">
        <v>5803</v>
      </c>
      <c r="K15" s="73">
        <v>67</v>
      </c>
      <c r="L15" s="73">
        <v>72</v>
      </c>
      <c r="M15" s="73">
        <v>0</v>
      </c>
      <c r="N15" s="73">
        <v>0</v>
      </c>
      <c r="O15" s="75">
        <v>0</v>
      </c>
      <c r="P15" s="75">
        <v>7102</v>
      </c>
      <c r="Q15" s="75">
        <v>91</v>
      </c>
      <c r="R15" s="75">
        <v>112</v>
      </c>
      <c r="S15" s="75">
        <v>0</v>
      </c>
      <c r="T15" s="75">
        <v>10</v>
      </c>
      <c r="U15" s="74"/>
      <c r="V15" s="74"/>
      <c r="W15" s="74"/>
      <c r="X15" s="74"/>
      <c r="Y15" s="74"/>
      <c r="Z15" s="74"/>
      <c r="AA15" s="37">
        <f t="shared" si="0"/>
        <v>20569</v>
      </c>
      <c r="AB15" s="37">
        <f t="shared" si="1"/>
        <v>276</v>
      </c>
      <c r="AC15" s="37">
        <f t="shared" si="2"/>
        <v>197</v>
      </c>
      <c r="AD15" s="37">
        <f t="shared" si="3"/>
        <v>0</v>
      </c>
      <c r="AE15" s="37">
        <f t="shared" si="4"/>
        <v>35</v>
      </c>
      <c r="AF15" s="71">
        <v>9</v>
      </c>
    </row>
    <row r="16" ht="19.5" customHeight="1" spans="2:32">
      <c r="B16" s="71">
        <v>10</v>
      </c>
      <c r="C16" s="71">
        <v>2502</v>
      </c>
      <c r="D16" s="73">
        <v>6019</v>
      </c>
      <c r="E16" s="73">
        <v>102</v>
      </c>
      <c r="F16" s="73">
        <v>42</v>
      </c>
      <c r="G16" s="73">
        <v>0</v>
      </c>
      <c r="H16" s="73">
        <v>17</v>
      </c>
      <c r="I16" s="73">
        <v>5310</v>
      </c>
      <c r="J16" s="73">
        <v>5515</v>
      </c>
      <c r="K16" s="73">
        <v>117</v>
      </c>
      <c r="L16" s="73">
        <v>49</v>
      </c>
      <c r="M16" s="73">
        <v>0</v>
      </c>
      <c r="N16" s="73">
        <v>0</v>
      </c>
      <c r="O16" s="74"/>
      <c r="P16" s="74"/>
      <c r="Q16" s="74"/>
      <c r="R16" s="74"/>
      <c r="S16" s="74"/>
      <c r="T16" s="74"/>
      <c r="U16" s="73">
        <v>0</v>
      </c>
      <c r="V16" s="73">
        <v>7979</v>
      </c>
      <c r="W16" s="73">
        <v>89</v>
      </c>
      <c r="X16" s="73">
        <v>81</v>
      </c>
      <c r="Y16" s="73">
        <v>0</v>
      </c>
      <c r="Z16" s="73">
        <v>0</v>
      </c>
      <c r="AA16" s="37">
        <f t="shared" si="0"/>
        <v>27325</v>
      </c>
      <c r="AB16" s="37">
        <f t="shared" si="1"/>
        <v>308</v>
      </c>
      <c r="AC16" s="37">
        <f t="shared" si="2"/>
        <v>172</v>
      </c>
      <c r="AD16" s="37">
        <f t="shared" si="3"/>
        <v>0</v>
      </c>
      <c r="AE16" s="37">
        <f t="shared" si="4"/>
        <v>17</v>
      </c>
      <c r="AF16" s="71">
        <v>10</v>
      </c>
    </row>
    <row r="17" ht="19.5" customHeight="1" spans="2:32">
      <c r="B17" s="71">
        <v>11</v>
      </c>
      <c r="C17" s="71">
        <v>5810</v>
      </c>
      <c r="D17" s="73">
        <v>4607</v>
      </c>
      <c r="E17" s="73">
        <v>90</v>
      </c>
      <c r="F17" s="73">
        <v>71</v>
      </c>
      <c r="G17" s="73">
        <v>0</v>
      </c>
      <c r="H17" s="73">
        <v>20</v>
      </c>
      <c r="I17" s="73">
        <v>3586</v>
      </c>
      <c r="J17" s="73">
        <v>5514</v>
      </c>
      <c r="K17" s="73">
        <v>98</v>
      </c>
      <c r="L17" s="73">
        <v>106</v>
      </c>
      <c r="M17" s="73">
        <v>0</v>
      </c>
      <c r="N17" s="73">
        <v>0</v>
      </c>
      <c r="O17" s="74"/>
      <c r="P17" s="74"/>
      <c r="Q17" s="74"/>
      <c r="R17" s="74"/>
      <c r="S17" s="74"/>
      <c r="T17" s="74"/>
      <c r="U17" s="73">
        <v>6045</v>
      </c>
      <c r="V17" s="73">
        <v>6539</v>
      </c>
      <c r="W17" s="73">
        <v>83</v>
      </c>
      <c r="X17" s="73">
        <v>115</v>
      </c>
      <c r="Y17" s="73">
        <v>0</v>
      </c>
      <c r="Z17" s="73">
        <v>5</v>
      </c>
      <c r="AA17" s="37">
        <f t="shared" si="0"/>
        <v>32101</v>
      </c>
      <c r="AB17" s="37">
        <f t="shared" si="1"/>
        <v>271</v>
      </c>
      <c r="AC17" s="37">
        <f t="shared" si="2"/>
        <v>292</v>
      </c>
      <c r="AD17" s="37">
        <f t="shared" si="3"/>
        <v>0</v>
      </c>
      <c r="AE17" s="37">
        <f t="shared" si="4"/>
        <v>25</v>
      </c>
      <c r="AF17" s="71">
        <v>11</v>
      </c>
    </row>
    <row r="18" ht="19.5" customHeight="1" spans="2:32">
      <c r="B18" s="71">
        <v>12</v>
      </c>
      <c r="C18" s="71">
        <v>4507</v>
      </c>
      <c r="D18" s="73">
        <v>6001</v>
      </c>
      <c r="E18" s="73">
        <v>97</v>
      </c>
      <c r="F18" s="73">
        <v>67</v>
      </c>
      <c r="G18" s="73">
        <v>0</v>
      </c>
      <c r="H18" s="73">
        <v>10</v>
      </c>
      <c r="I18" s="74"/>
      <c r="J18" s="74"/>
      <c r="K18" s="74"/>
      <c r="L18" s="74"/>
      <c r="M18" s="74"/>
      <c r="N18" s="74"/>
      <c r="O18" s="73">
        <v>6236</v>
      </c>
      <c r="P18" s="73">
        <v>6773</v>
      </c>
      <c r="Q18" s="73">
        <v>90</v>
      </c>
      <c r="R18" s="73">
        <v>100</v>
      </c>
      <c r="S18" s="73">
        <v>0</v>
      </c>
      <c r="T18" s="73">
        <v>0</v>
      </c>
      <c r="U18" s="73">
        <v>4507</v>
      </c>
      <c r="V18" s="73">
        <v>4566</v>
      </c>
      <c r="W18" s="73">
        <v>114</v>
      </c>
      <c r="X18" s="73">
        <v>56</v>
      </c>
      <c r="Y18" s="73">
        <v>0</v>
      </c>
      <c r="Z18" s="73">
        <v>18</v>
      </c>
      <c r="AA18" s="37">
        <f t="shared" si="0"/>
        <v>32590</v>
      </c>
      <c r="AB18" s="37">
        <f t="shared" si="1"/>
        <v>301</v>
      </c>
      <c r="AC18" s="37">
        <f t="shared" si="2"/>
        <v>223</v>
      </c>
      <c r="AD18" s="37">
        <f t="shared" si="3"/>
        <v>0</v>
      </c>
      <c r="AE18" s="37">
        <f t="shared" si="4"/>
        <v>28</v>
      </c>
      <c r="AF18" s="71">
        <v>12</v>
      </c>
    </row>
    <row r="19" ht="19.5" customHeight="1" spans="2:32">
      <c r="B19" s="71">
        <v>13</v>
      </c>
      <c r="C19" s="73">
        <v>4059</v>
      </c>
      <c r="D19" s="73">
        <v>0</v>
      </c>
      <c r="E19" s="73">
        <v>105</v>
      </c>
      <c r="F19" s="73">
        <v>110</v>
      </c>
      <c r="G19" s="73">
        <v>0</v>
      </c>
      <c r="H19" s="73">
        <v>0</v>
      </c>
      <c r="I19" s="74"/>
      <c r="J19" s="74"/>
      <c r="K19" s="74"/>
      <c r="L19" s="74"/>
      <c r="M19" s="74"/>
      <c r="N19" s="74"/>
      <c r="O19" s="73">
        <v>5583</v>
      </c>
      <c r="P19" s="73">
        <v>6353</v>
      </c>
      <c r="Q19" s="73">
        <v>107</v>
      </c>
      <c r="R19" s="73">
        <v>91</v>
      </c>
      <c r="S19" s="73">
        <v>0</v>
      </c>
      <c r="T19" s="73">
        <v>0</v>
      </c>
      <c r="U19" s="73">
        <v>2193</v>
      </c>
      <c r="V19" s="73">
        <v>4416</v>
      </c>
      <c r="W19" s="73">
        <v>143</v>
      </c>
      <c r="X19" s="73">
        <v>85</v>
      </c>
      <c r="Y19" s="73">
        <v>0</v>
      </c>
      <c r="Z19" s="73">
        <v>0</v>
      </c>
      <c r="AA19" s="37">
        <f t="shared" si="0"/>
        <v>22604</v>
      </c>
      <c r="AB19" s="37">
        <f t="shared" si="1"/>
        <v>355</v>
      </c>
      <c r="AC19" s="37">
        <f t="shared" si="2"/>
        <v>286</v>
      </c>
      <c r="AD19" s="37">
        <f t="shared" si="3"/>
        <v>0</v>
      </c>
      <c r="AE19" s="37">
        <f t="shared" si="4"/>
        <v>0</v>
      </c>
      <c r="AF19" s="71">
        <v>13</v>
      </c>
    </row>
    <row r="20" ht="19.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6308</v>
      </c>
      <c r="J20" s="75">
        <v>0</v>
      </c>
      <c r="K20" s="75">
        <v>140</v>
      </c>
      <c r="L20" s="75">
        <v>84</v>
      </c>
      <c r="M20" s="75">
        <v>0</v>
      </c>
      <c r="N20" s="75">
        <v>26</v>
      </c>
      <c r="O20" s="73">
        <v>6520</v>
      </c>
      <c r="P20" s="73">
        <v>0</v>
      </c>
      <c r="Q20" s="73">
        <v>124</v>
      </c>
      <c r="R20" s="73">
        <v>98</v>
      </c>
      <c r="S20" s="73">
        <v>0</v>
      </c>
      <c r="T20" s="73">
        <v>0</v>
      </c>
      <c r="U20" s="73">
        <v>6005</v>
      </c>
      <c r="V20" s="73">
        <v>0</v>
      </c>
      <c r="W20" s="73">
        <v>105</v>
      </c>
      <c r="X20" s="73">
        <v>124</v>
      </c>
      <c r="Y20" s="73">
        <v>0</v>
      </c>
      <c r="Z20" s="73">
        <v>9</v>
      </c>
      <c r="AA20" s="37">
        <f t="shared" si="0"/>
        <v>18833</v>
      </c>
      <c r="AB20" s="37">
        <f t="shared" si="1"/>
        <v>369</v>
      </c>
      <c r="AC20" s="37">
        <f t="shared" si="2"/>
        <v>306</v>
      </c>
      <c r="AD20" s="37">
        <f t="shared" si="3"/>
        <v>0</v>
      </c>
      <c r="AE20" s="37">
        <f t="shared" si="4"/>
        <v>35</v>
      </c>
      <c r="AF20" s="71">
        <v>14</v>
      </c>
    </row>
    <row r="21" ht="19.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6530</v>
      </c>
      <c r="J21" s="75">
        <v>0</v>
      </c>
      <c r="K21" s="75">
        <v>75</v>
      </c>
      <c r="L21" s="75">
        <v>115</v>
      </c>
      <c r="M21" s="75">
        <v>0</v>
      </c>
      <c r="N21" s="75">
        <v>0</v>
      </c>
      <c r="O21" s="73">
        <v>6601</v>
      </c>
      <c r="P21" s="73">
        <v>0</v>
      </c>
      <c r="Q21" s="73">
        <v>72</v>
      </c>
      <c r="R21" s="73">
        <v>109</v>
      </c>
      <c r="S21" s="73">
        <v>0</v>
      </c>
      <c r="T21" s="73">
        <v>0</v>
      </c>
      <c r="U21" s="94">
        <v>4653</v>
      </c>
      <c r="V21" s="73">
        <v>0</v>
      </c>
      <c r="W21" s="73">
        <v>59</v>
      </c>
      <c r="X21" s="73">
        <v>115</v>
      </c>
      <c r="Y21" s="73">
        <v>0</v>
      </c>
      <c r="Z21" s="73">
        <v>5</v>
      </c>
      <c r="AA21" s="37">
        <f t="shared" si="0"/>
        <v>17784</v>
      </c>
      <c r="AB21" s="37">
        <f t="shared" si="1"/>
        <v>206</v>
      </c>
      <c r="AC21" s="37">
        <f t="shared" si="2"/>
        <v>339</v>
      </c>
      <c r="AD21" s="37">
        <f t="shared" si="3"/>
        <v>0</v>
      </c>
      <c r="AE21" s="37">
        <f t="shared" si="4"/>
        <v>5</v>
      </c>
      <c r="AF21" s="71">
        <v>15</v>
      </c>
    </row>
    <row r="22" ht="19.5" customHeight="1" spans="2:32">
      <c r="B22" s="71">
        <v>16</v>
      </c>
      <c r="C22" s="71">
        <v>2522</v>
      </c>
      <c r="D22" s="75">
        <v>0</v>
      </c>
      <c r="E22" s="75">
        <v>93</v>
      </c>
      <c r="F22" s="75">
        <v>21</v>
      </c>
      <c r="G22" s="75">
        <v>0</v>
      </c>
      <c r="H22" s="75">
        <v>0</v>
      </c>
      <c r="I22" s="73">
        <v>0</v>
      </c>
      <c r="J22" s="73">
        <v>0</v>
      </c>
      <c r="K22" s="73">
        <v>88</v>
      </c>
      <c r="L22" s="73">
        <v>47</v>
      </c>
      <c r="M22" s="73">
        <v>0</v>
      </c>
      <c r="N22" s="73">
        <v>30</v>
      </c>
      <c r="O22" s="75">
        <v>0</v>
      </c>
      <c r="P22" s="75">
        <v>0</v>
      </c>
      <c r="Q22" s="75">
        <v>85</v>
      </c>
      <c r="R22" s="75">
        <v>73</v>
      </c>
      <c r="S22" s="75">
        <v>0</v>
      </c>
      <c r="T22" s="75">
        <v>5</v>
      </c>
      <c r="U22" s="74"/>
      <c r="V22" s="74"/>
      <c r="W22" s="74"/>
      <c r="X22" s="74"/>
      <c r="Y22" s="74"/>
      <c r="Z22" s="74"/>
      <c r="AA22" s="37">
        <f t="shared" si="0"/>
        <v>2522</v>
      </c>
      <c r="AB22" s="37">
        <f t="shared" si="1"/>
        <v>266</v>
      </c>
      <c r="AC22" s="37">
        <f t="shared" si="2"/>
        <v>141</v>
      </c>
      <c r="AD22" s="37">
        <f t="shared" si="3"/>
        <v>0</v>
      </c>
      <c r="AE22" s="37">
        <f t="shared" si="4"/>
        <v>35</v>
      </c>
      <c r="AF22" s="71">
        <v>16</v>
      </c>
    </row>
    <row r="23" ht="19.5" customHeight="1" spans="2:32">
      <c r="B23" s="71">
        <v>17</v>
      </c>
      <c r="C23" s="71">
        <v>0</v>
      </c>
      <c r="D23" s="75">
        <v>0</v>
      </c>
      <c r="E23" s="75">
        <v>61</v>
      </c>
      <c r="F23" s="75">
        <v>61</v>
      </c>
      <c r="G23" s="75">
        <v>0</v>
      </c>
      <c r="H23" s="75">
        <v>0</v>
      </c>
      <c r="I23" s="73">
        <v>0</v>
      </c>
      <c r="J23" s="73">
        <v>0</v>
      </c>
      <c r="K23" s="73">
        <v>110</v>
      </c>
      <c r="L23" s="73">
        <v>11</v>
      </c>
      <c r="M23" s="73">
        <v>0</v>
      </c>
      <c r="N23" s="73">
        <v>0</v>
      </c>
      <c r="O23" s="75">
        <v>0</v>
      </c>
      <c r="P23" s="75">
        <v>8202</v>
      </c>
      <c r="Q23" s="75">
        <v>110</v>
      </c>
      <c r="R23" s="75">
        <v>112</v>
      </c>
      <c r="S23" s="75">
        <v>0</v>
      </c>
      <c r="T23" s="75">
        <v>0</v>
      </c>
      <c r="U23" s="74"/>
      <c r="V23" s="74"/>
      <c r="W23" s="74"/>
      <c r="X23" s="74"/>
      <c r="Y23" s="74"/>
      <c r="Z23" s="74"/>
      <c r="AA23" s="37">
        <f t="shared" si="0"/>
        <v>8202</v>
      </c>
      <c r="AB23" s="37">
        <f t="shared" si="1"/>
        <v>281</v>
      </c>
      <c r="AC23" s="37">
        <f t="shared" si="2"/>
        <v>184</v>
      </c>
      <c r="AD23" s="37">
        <f t="shared" si="3"/>
        <v>0</v>
      </c>
      <c r="AE23" s="37">
        <f t="shared" si="4"/>
        <v>0</v>
      </c>
      <c r="AF23" s="71">
        <v>17</v>
      </c>
    </row>
    <row r="24" ht="19.5" customHeight="1" spans="2:32">
      <c r="B24" s="71">
        <v>18</v>
      </c>
      <c r="C24" s="71">
        <v>0</v>
      </c>
      <c r="D24" s="73">
        <v>6612</v>
      </c>
      <c r="E24" s="73">
        <v>86</v>
      </c>
      <c r="F24" s="73">
        <v>87</v>
      </c>
      <c r="G24" s="73">
        <v>0</v>
      </c>
      <c r="H24" s="73">
        <v>0</v>
      </c>
      <c r="I24" s="73">
        <v>0</v>
      </c>
      <c r="J24" s="73">
        <v>3706</v>
      </c>
      <c r="K24" s="73">
        <v>98</v>
      </c>
      <c r="L24" s="73">
        <v>104</v>
      </c>
      <c r="M24" s="73">
        <v>0</v>
      </c>
      <c r="N24" s="73">
        <v>21</v>
      </c>
      <c r="O24" s="74"/>
      <c r="P24" s="74"/>
      <c r="Q24" s="74"/>
      <c r="R24" s="74"/>
      <c r="S24" s="74"/>
      <c r="T24" s="74"/>
      <c r="U24" s="73">
        <v>0</v>
      </c>
      <c r="V24" s="73">
        <v>8007</v>
      </c>
      <c r="W24" s="73">
        <v>117</v>
      </c>
      <c r="X24" s="73">
        <v>117</v>
      </c>
      <c r="Y24" s="73">
        <v>0</v>
      </c>
      <c r="Z24" s="73">
        <v>14</v>
      </c>
      <c r="AA24" s="37">
        <f t="shared" si="0"/>
        <v>18325</v>
      </c>
      <c r="AB24" s="37">
        <f t="shared" si="1"/>
        <v>301</v>
      </c>
      <c r="AC24" s="37">
        <f t="shared" si="2"/>
        <v>308</v>
      </c>
      <c r="AD24" s="37">
        <f t="shared" si="3"/>
        <v>0</v>
      </c>
      <c r="AE24" s="37">
        <f t="shared" si="4"/>
        <v>35</v>
      </c>
      <c r="AF24" s="71">
        <v>18</v>
      </c>
    </row>
    <row r="25" ht="19.5" customHeight="1" spans="2:32">
      <c r="B25" s="71">
        <v>19</v>
      </c>
      <c r="C25" s="71">
        <v>0</v>
      </c>
      <c r="D25" s="73">
        <v>7802</v>
      </c>
      <c r="E25" s="73">
        <v>95</v>
      </c>
      <c r="F25" s="73">
        <v>66</v>
      </c>
      <c r="G25" s="73">
        <v>0</v>
      </c>
      <c r="H25" s="73">
        <v>0</v>
      </c>
      <c r="I25" s="73">
        <v>3004</v>
      </c>
      <c r="J25" s="73">
        <v>5214</v>
      </c>
      <c r="K25" s="73">
        <v>100</v>
      </c>
      <c r="L25" s="73">
        <v>64</v>
      </c>
      <c r="M25" s="73">
        <v>0</v>
      </c>
      <c r="N25" s="73">
        <v>13</v>
      </c>
      <c r="O25" s="74"/>
      <c r="P25" s="74"/>
      <c r="Q25" s="74"/>
      <c r="R25" s="74"/>
      <c r="S25" s="74"/>
      <c r="T25" s="74"/>
      <c r="U25" s="73">
        <v>0</v>
      </c>
      <c r="V25" s="73">
        <v>6662</v>
      </c>
      <c r="W25" s="73">
        <v>107</v>
      </c>
      <c r="X25" s="73">
        <v>103</v>
      </c>
      <c r="Y25" s="73">
        <v>0</v>
      </c>
      <c r="Z25" s="73">
        <v>0</v>
      </c>
      <c r="AA25" s="37">
        <f t="shared" si="0"/>
        <v>22682</v>
      </c>
      <c r="AB25" s="37">
        <f t="shared" si="1"/>
        <v>302</v>
      </c>
      <c r="AC25" s="37">
        <f t="shared" si="2"/>
        <v>233</v>
      </c>
      <c r="AD25" s="37">
        <f t="shared" si="3"/>
        <v>0</v>
      </c>
      <c r="AE25" s="37">
        <f t="shared" si="4"/>
        <v>13</v>
      </c>
      <c r="AF25" s="71">
        <v>19</v>
      </c>
    </row>
    <row r="26" ht="19.5" customHeight="1" spans="2:32">
      <c r="B26" s="71">
        <v>20</v>
      </c>
      <c r="C26" s="71">
        <v>6137</v>
      </c>
      <c r="D26" s="73">
        <v>3120</v>
      </c>
      <c r="E26" s="73">
        <v>33</v>
      </c>
      <c r="F26" s="73">
        <v>44</v>
      </c>
      <c r="G26" s="73">
        <v>0</v>
      </c>
      <c r="H26" s="73">
        <v>3</v>
      </c>
      <c r="I26" s="74"/>
      <c r="J26" s="74"/>
      <c r="K26" s="74"/>
      <c r="L26" s="74"/>
      <c r="M26" s="74"/>
      <c r="N26" s="74"/>
      <c r="O26" s="73">
        <v>7000</v>
      </c>
      <c r="P26" s="73">
        <v>5032</v>
      </c>
      <c r="Q26" s="73">
        <v>76</v>
      </c>
      <c r="R26" s="73">
        <v>121</v>
      </c>
      <c r="S26" s="73">
        <v>0</v>
      </c>
      <c r="T26" s="73">
        <v>0</v>
      </c>
      <c r="U26" s="73">
        <v>7181</v>
      </c>
      <c r="V26" s="73">
        <v>4504</v>
      </c>
      <c r="W26" s="73">
        <v>99</v>
      </c>
      <c r="X26" s="73">
        <v>71</v>
      </c>
      <c r="Y26" s="73">
        <v>0</v>
      </c>
      <c r="Z26" s="73">
        <v>24</v>
      </c>
      <c r="AA26" s="37">
        <f t="shared" si="0"/>
        <v>32974</v>
      </c>
      <c r="AB26" s="37">
        <f t="shared" si="1"/>
        <v>208</v>
      </c>
      <c r="AC26" s="37">
        <f t="shared" si="2"/>
        <v>236</v>
      </c>
      <c r="AD26" s="37">
        <f t="shared" si="3"/>
        <v>0</v>
      </c>
      <c r="AE26" s="37">
        <f t="shared" si="4"/>
        <v>27</v>
      </c>
      <c r="AF26" s="71">
        <v>20</v>
      </c>
    </row>
    <row r="27" ht="19.5" customHeight="1" spans="2:32">
      <c r="B27" s="71">
        <v>21</v>
      </c>
      <c r="C27" s="73">
        <v>4879</v>
      </c>
      <c r="D27" s="73">
        <v>6094</v>
      </c>
      <c r="E27" s="73">
        <v>64</v>
      </c>
      <c r="F27" s="73">
        <v>72</v>
      </c>
      <c r="G27" s="73">
        <v>0</v>
      </c>
      <c r="H27" s="73">
        <v>11</v>
      </c>
      <c r="I27" s="74"/>
      <c r="J27" s="74"/>
      <c r="K27" s="74"/>
      <c r="L27" s="74"/>
      <c r="M27" s="74"/>
      <c r="N27" s="74"/>
      <c r="O27" s="73">
        <v>0</v>
      </c>
      <c r="P27" s="73">
        <v>6214</v>
      </c>
      <c r="Q27" s="73">
        <v>13</v>
      </c>
      <c r="R27" s="73">
        <v>86</v>
      </c>
      <c r="S27" s="73">
        <v>0</v>
      </c>
      <c r="T27" s="73">
        <v>0</v>
      </c>
      <c r="U27" s="73">
        <v>3163</v>
      </c>
      <c r="V27" s="73">
        <v>7204</v>
      </c>
      <c r="W27" s="73">
        <v>102</v>
      </c>
      <c r="X27" s="73">
        <v>71</v>
      </c>
      <c r="Y27" s="73">
        <v>0</v>
      </c>
      <c r="Z27" s="73">
        <v>20</v>
      </c>
      <c r="AA27" s="37">
        <f t="shared" si="0"/>
        <v>27554</v>
      </c>
      <c r="AB27" s="37">
        <f t="shared" si="1"/>
        <v>179</v>
      </c>
      <c r="AC27" s="37">
        <f t="shared" si="2"/>
        <v>229</v>
      </c>
      <c r="AD27" s="37">
        <f t="shared" si="3"/>
        <v>0</v>
      </c>
      <c r="AE27" s="37">
        <f t="shared" si="4"/>
        <v>31</v>
      </c>
      <c r="AF27" s="71">
        <v>21</v>
      </c>
    </row>
    <row r="28" ht="19.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4064</v>
      </c>
      <c r="J28" s="75">
        <v>4064</v>
      </c>
      <c r="K28" s="75">
        <v>81</v>
      </c>
      <c r="L28" s="75">
        <v>65</v>
      </c>
      <c r="M28" s="75">
        <v>0</v>
      </c>
      <c r="N28" s="75">
        <v>32</v>
      </c>
      <c r="O28" s="73">
        <v>6027</v>
      </c>
      <c r="P28" s="73">
        <v>7603</v>
      </c>
      <c r="Q28" s="73">
        <v>86</v>
      </c>
      <c r="R28" s="73">
        <v>69</v>
      </c>
      <c r="S28" s="73">
        <v>0</v>
      </c>
      <c r="T28" s="73">
        <v>0</v>
      </c>
      <c r="U28" s="73">
        <v>6003</v>
      </c>
      <c r="V28" s="73">
        <v>6719</v>
      </c>
      <c r="W28" s="73">
        <v>25</v>
      </c>
      <c r="X28" s="73">
        <v>95</v>
      </c>
      <c r="Y28" s="73">
        <v>0</v>
      </c>
      <c r="Z28" s="73">
        <v>7</v>
      </c>
      <c r="AA28" s="37">
        <f t="shared" si="0"/>
        <v>34480</v>
      </c>
      <c r="AB28" s="37">
        <f t="shared" si="1"/>
        <v>192</v>
      </c>
      <c r="AC28" s="37">
        <f t="shared" si="2"/>
        <v>229</v>
      </c>
      <c r="AD28" s="37">
        <f t="shared" si="3"/>
        <v>0</v>
      </c>
      <c r="AE28" s="37">
        <f t="shared" si="4"/>
        <v>39</v>
      </c>
      <c r="AF28" s="71">
        <v>22</v>
      </c>
    </row>
    <row r="29" ht="19.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5465</v>
      </c>
      <c r="K29" s="75">
        <v>34</v>
      </c>
      <c r="L29" s="75">
        <v>92</v>
      </c>
      <c r="M29" s="75">
        <v>0</v>
      </c>
      <c r="N29" s="75">
        <v>26</v>
      </c>
      <c r="O29" s="73">
        <v>5703</v>
      </c>
      <c r="P29" s="73">
        <v>2053</v>
      </c>
      <c r="Q29" s="73">
        <v>93</v>
      </c>
      <c r="R29" s="73">
        <v>74</v>
      </c>
      <c r="S29" s="73">
        <v>0</v>
      </c>
      <c r="T29" s="73">
        <v>0</v>
      </c>
      <c r="U29" s="94">
        <v>4860</v>
      </c>
      <c r="V29" s="73">
        <v>0</v>
      </c>
      <c r="W29" s="73">
        <v>94</v>
      </c>
      <c r="X29" s="73">
        <v>108</v>
      </c>
      <c r="Y29" s="73">
        <v>11</v>
      </c>
      <c r="Z29" s="73">
        <v>9</v>
      </c>
      <c r="AA29" s="37">
        <f t="shared" si="0"/>
        <v>18081</v>
      </c>
      <c r="AB29" s="37">
        <f t="shared" si="1"/>
        <v>221</v>
      </c>
      <c r="AC29" s="37">
        <f t="shared" si="2"/>
        <v>274</v>
      </c>
      <c r="AD29" s="37">
        <f t="shared" si="3"/>
        <v>11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71">
        <v>6331</v>
      </c>
      <c r="D30" s="75">
        <v>0</v>
      </c>
      <c r="E30" s="75">
        <v>83</v>
      </c>
      <c r="F30" s="75">
        <v>81</v>
      </c>
      <c r="G30" s="75">
        <v>3</v>
      </c>
      <c r="H30" s="75">
        <v>0</v>
      </c>
      <c r="I30" s="73">
        <v>5407</v>
      </c>
      <c r="J30" s="73">
        <v>0</v>
      </c>
      <c r="K30" s="73">
        <v>58</v>
      </c>
      <c r="L30" s="73">
        <v>59</v>
      </c>
      <c r="M30" s="73">
        <v>10</v>
      </c>
      <c r="N30" s="73">
        <v>25</v>
      </c>
      <c r="O30" s="75">
        <v>6000</v>
      </c>
      <c r="P30" s="75">
        <v>0</v>
      </c>
      <c r="Q30" s="75">
        <v>40</v>
      </c>
      <c r="R30" s="75">
        <v>120</v>
      </c>
      <c r="S30" s="75">
        <v>8</v>
      </c>
      <c r="T30" s="75">
        <v>8</v>
      </c>
      <c r="U30" s="74"/>
      <c r="V30" s="74"/>
      <c r="W30" s="74"/>
      <c r="X30" s="74"/>
      <c r="Y30" s="74"/>
      <c r="Z30" s="74"/>
      <c r="AA30" s="37">
        <f t="shared" si="0"/>
        <v>17738</v>
      </c>
      <c r="AB30" s="37">
        <f t="shared" si="1"/>
        <v>181</v>
      </c>
      <c r="AC30" s="37">
        <f t="shared" si="2"/>
        <v>260</v>
      </c>
      <c r="AD30" s="37">
        <f t="shared" si="3"/>
        <v>21</v>
      </c>
      <c r="AE30" s="37">
        <f t="shared" si="4"/>
        <v>33</v>
      </c>
      <c r="AF30" s="71">
        <v>24</v>
      </c>
    </row>
    <row r="31" ht="19.5" customHeight="1" spans="2:32">
      <c r="B31" s="71">
        <v>25</v>
      </c>
      <c r="C31" s="71">
        <v>5921</v>
      </c>
      <c r="D31" s="75">
        <v>0</v>
      </c>
      <c r="E31" s="75">
        <v>60</v>
      </c>
      <c r="F31" s="75">
        <v>81</v>
      </c>
      <c r="G31" s="75">
        <v>9</v>
      </c>
      <c r="H31" s="75">
        <v>0</v>
      </c>
      <c r="I31" s="73">
        <v>5022</v>
      </c>
      <c r="J31" s="73">
        <v>0</v>
      </c>
      <c r="K31" s="73">
        <v>101</v>
      </c>
      <c r="L31" s="73">
        <v>29</v>
      </c>
      <c r="M31" s="73">
        <v>2</v>
      </c>
      <c r="N31" s="73">
        <v>19</v>
      </c>
      <c r="O31" s="75">
        <v>4335</v>
      </c>
      <c r="P31" s="75">
        <v>0</v>
      </c>
      <c r="Q31" s="75">
        <v>96</v>
      </c>
      <c r="R31" s="75">
        <v>53</v>
      </c>
      <c r="S31" s="75">
        <v>1</v>
      </c>
      <c r="T31" s="75">
        <v>16</v>
      </c>
      <c r="U31" s="74"/>
      <c r="V31" s="74"/>
      <c r="W31" s="74"/>
      <c r="X31" s="74"/>
      <c r="Y31" s="74"/>
      <c r="Z31" s="74"/>
      <c r="AA31" s="37">
        <f t="shared" si="0"/>
        <v>15278</v>
      </c>
      <c r="AB31" s="37">
        <f t="shared" si="1"/>
        <v>257</v>
      </c>
      <c r="AC31" s="37">
        <f t="shared" si="2"/>
        <v>163</v>
      </c>
      <c r="AD31" s="37">
        <f t="shared" si="3"/>
        <v>12</v>
      </c>
      <c r="AE31" s="37">
        <f t="shared" si="4"/>
        <v>35</v>
      </c>
      <c r="AF31" s="71">
        <v>25</v>
      </c>
    </row>
    <row r="32" ht="19.5" customHeight="1" spans="2:32">
      <c r="B32" s="71">
        <v>26</v>
      </c>
      <c r="C32" s="71">
        <v>0</v>
      </c>
      <c r="D32" s="73">
        <v>0</v>
      </c>
      <c r="E32" s="73">
        <v>61</v>
      </c>
      <c r="F32" s="73">
        <v>2</v>
      </c>
      <c r="G32" s="73">
        <v>13</v>
      </c>
      <c r="H32" s="73">
        <v>3</v>
      </c>
      <c r="I32" s="73">
        <v>0</v>
      </c>
      <c r="J32" s="73">
        <v>5024</v>
      </c>
      <c r="K32" s="73">
        <v>85</v>
      </c>
      <c r="L32" s="73">
        <v>11</v>
      </c>
      <c r="M32" s="73">
        <v>21</v>
      </c>
      <c r="N32" s="73">
        <v>0</v>
      </c>
      <c r="O32" s="74"/>
      <c r="P32" s="74"/>
      <c r="Q32" s="74"/>
      <c r="R32" s="74"/>
      <c r="S32" s="74"/>
      <c r="T32" s="74"/>
      <c r="U32" s="73">
        <v>1151</v>
      </c>
      <c r="V32" s="73">
        <v>0</v>
      </c>
      <c r="W32" s="73">
        <v>40</v>
      </c>
      <c r="X32" s="73">
        <v>19</v>
      </c>
      <c r="Y32" s="73">
        <v>15</v>
      </c>
      <c r="Z32" s="73">
        <v>0</v>
      </c>
      <c r="AA32" s="37">
        <f t="shared" si="0"/>
        <v>6175</v>
      </c>
      <c r="AB32" s="37">
        <f t="shared" si="1"/>
        <v>186</v>
      </c>
      <c r="AC32" s="37">
        <f t="shared" si="2"/>
        <v>32</v>
      </c>
      <c r="AD32" s="37">
        <f t="shared" si="3"/>
        <v>49</v>
      </c>
      <c r="AE32" s="37">
        <f t="shared" si="4"/>
        <v>3</v>
      </c>
      <c r="AF32" s="71">
        <v>26</v>
      </c>
    </row>
    <row r="33" ht="19.5" customHeight="1" spans="2:32">
      <c r="B33" s="71">
        <v>27</v>
      </c>
      <c r="C33" s="71">
        <v>0</v>
      </c>
      <c r="D33" s="73">
        <v>6004</v>
      </c>
      <c r="E33" s="73">
        <v>88</v>
      </c>
      <c r="F33" s="73">
        <v>4</v>
      </c>
      <c r="G33" s="73">
        <v>14</v>
      </c>
      <c r="H33" s="73">
        <v>0</v>
      </c>
      <c r="I33" s="73">
        <v>0</v>
      </c>
      <c r="J33" s="73">
        <v>6109</v>
      </c>
      <c r="K33" s="73">
        <v>56</v>
      </c>
      <c r="L33" s="73">
        <v>86</v>
      </c>
      <c r="M33" s="73">
        <v>13</v>
      </c>
      <c r="N33" s="73">
        <v>0</v>
      </c>
      <c r="O33" s="74"/>
      <c r="P33" s="74"/>
      <c r="Q33" s="74"/>
      <c r="R33" s="74"/>
      <c r="S33" s="74"/>
      <c r="T33" s="74"/>
      <c r="U33" s="73">
        <v>0</v>
      </c>
      <c r="V33" s="73">
        <v>8004</v>
      </c>
      <c r="W33" s="73">
        <v>59</v>
      </c>
      <c r="X33" s="73">
        <v>12</v>
      </c>
      <c r="Y33" s="73">
        <v>6</v>
      </c>
      <c r="Z33" s="73">
        <v>0</v>
      </c>
      <c r="AA33" s="37">
        <f t="shared" si="0"/>
        <v>20117</v>
      </c>
      <c r="AB33" s="37">
        <f t="shared" si="1"/>
        <v>203</v>
      </c>
      <c r="AC33" s="37">
        <f t="shared" si="2"/>
        <v>102</v>
      </c>
      <c r="AD33" s="37">
        <f t="shared" si="3"/>
        <v>33</v>
      </c>
      <c r="AE33" s="37">
        <f t="shared" si="4"/>
        <v>0</v>
      </c>
      <c r="AF33" s="71">
        <v>27</v>
      </c>
    </row>
    <row r="34" ht="19.5" customHeight="1" spans="2:32">
      <c r="B34" s="71">
        <v>28</v>
      </c>
      <c r="C34" s="71">
        <v>4523</v>
      </c>
      <c r="D34" s="73">
        <v>6629</v>
      </c>
      <c r="E34" s="73">
        <v>67</v>
      </c>
      <c r="F34" s="73">
        <v>72</v>
      </c>
      <c r="G34" s="73">
        <v>6</v>
      </c>
      <c r="H34" s="73">
        <v>14</v>
      </c>
      <c r="I34" s="74"/>
      <c r="J34" s="74"/>
      <c r="K34" s="74"/>
      <c r="L34" s="74"/>
      <c r="M34" s="74"/>
      <c r="N34" s="74"/>
      <c r="O34" s="73">
        <v>0</v>
      </c>
      <c r="P34" s="73">
        <v>7128</v>
      </c>
      <c r="Q34" s="73">
        <v>63</v>
      </c>
      <c r="R34" s="73">
        <v>86</v>
      </c>
      <c r="S34" s="73">
        <v>76</v>
      </c>
      <c r="T34" s="73">
        <v>0</v>
      </c>
      <c r="U34" s="73">
        <v>4127</v>
      </c>
      <c r="V34" s="73">
        <v>6378</v>
      </c>
      <c r="W34" s="73">
        <v>68</v>
      </c>
      <c r="X34" s="73">
        <v>81</v>
      </c>
      <c r="Y34" s="73">
        <v>15</v>
      </c>
      <c r="Z34" s="73">
        <v>21</v>
      </c>
      <c r="AA34" s="37">
        <f t="shared" si="0"/>
        <v>28785</v>
      </c>
      <c r="AB34" s="37">
        <f t="shared" si="1"/>
        <v>198</v>
      </c>
      <c r="AC34" s="37">
        <f t="shared" si="2"/>
        <v>239</v>
      </c>
      <c r="AD34" s="37">
        <f t="shared" si="3"/>
        <v>97</v>
      </c>
      <c r="AE34" s="37">
        <f t="shared" si="4"/>
        <v>35</v>
      </c>
      <c r="AF34" s="71">
        <v>28</v>
      </c>
    </row>
    <row r="35" ht="19.5" customHeight="1" spans="2:32">
      <c r="B35" s="71">
        <v>29</v>
      </c>
      <c r="C35" s="73">
        <v>4899</v>
      </c>
      <c r="D35" s="73">
        <v>7303</v>
      </c>
      <c r="E35" s="73">
        <v>97</v>
      </c>
      <c r="F35" s="73">
        <v>141</v>
      </c>
      <c r="G35" s="73">
        <v>0</v>
      </c>
      <c r="H35" s="73">
        <v>24</v>
      </c>
      <c r="I35" s="74"/>
      <c r="J35" s="74"/>
      <c r="K35" s="74"/>
      <c r="L35" s="74"/>
      <c r="M35" s="74"/>
      <c r="N35" s="74"/>
      <c r="O35" s="73">
        <v>5429</v>
      </c>
      <c r="P35" s="73">
        <v>7000</v>
      </c>
      <c r="Q35" s="73">
        <v>86</v>
      </c>
      <c r="R35" s="73">
        <v>97</v>
      </c>
      <c r="S35" s="73">
        <v>97</v>
      </c>
      <c r="T35" s="73">
        <v>0</v>
      </c>
      <c r="U35" s="73">
        <v>5017</v>
      </c>
      <c r="V35" s="73">
        <v>6217</v>
      </c>
      <c r="W35" s="73">
        <v>92</v>
      </c>
      <c r="X35" s="73">
        <v>112</v>
      </c>
      <c r="Y35" s="73">
        <v>0</v>
      </c>
      <c r="Z35" s="73">
        <v>9</v>
      </c>
      <c r="AA35" s="37">
        <f t="shared" si="0"/>
        <v>35865</v>
      </c>
      <c r="AB35" s="37">
        <f t="shared" si="1"/>
        <v>275</v>
      </c>
      <c r="AC35" s="37">
        <f t="shared" si="2"/>
        <v>350</v>
      </c>
      <c r="AD35" s="37">
        <f t="shared" si="3"/>
        <v>97</v>
      </c>
      <c r="AE35" s="37">
        <f t="shared" si="4"/>
        <v>33</v>
      </c>
      <c r="AF35" s="71">
        <v>29</v>
      </c>
    </row>
    <row r="36" ht="19.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5305</v>
      </c>
      <c r="J36" s="75">
        <v>7063</v>
      </c>
      <c r="K36" s="75">
        <v>108</v>
      </c>
      <c r="L36" s="75">
        <v>32</v>
      </c>
      <c r="M36" s="75">
        <v>0</v>
      </c>
      <c r="N36" s="75">
        <v>0</v>
      </c>
      <c r="O36" s="73">
        <v>0</v>
      </c>
      <c r="P36" s="73">
        <v>6002</v>
      </c>
      <c r="Q36" s="73">
        <v>60</v>
      </c>
      <c r="R36" s="73">
        <v>0</v>
      </c>
      <c r="S36" s="73">
        <v>62</v>
      </c>
      <c r="T36" s="73">
        <v>0</v>
      </c>
      <c r="U36" s="73">
        <v>5246</v>
      </c>
      <c r="V36" s="73">
        <v>6008</v>
      </c>
      <c r="W36" s="73">
        <v>77</v>
      </c>
      <c r="X36" s="73">
        <v>132</v>
      </c>
      <c r="Y36" s="73">
        <v>0</v>
      </c>
      <c r="Z36" s="73">
        <v>0</v>
      </c>
      <c r="AA36" s="37">
        <f t="shared" si="0"/>
        <v>29624</v>
      </c>
      <c r="AB36" s="37">
        <f t="shared" si="1"/>
        <v>245</v>
      </c>
      <c r="AC36" s="37">
        <f t="shared" si="2"/>
        <v>164</v>
      </c>
      <c r="AD36" s="37">
        <f t="shared" si="3"/>
        <v>62</v>
      </c>
      <c r="AE36" s="37">
        <f t="shared" si="4"/>
        <v>0</v>
      </c>
      <c r="AF36" s="71">
        <v>30</v>
      </c>
    </row>
    <row r="37" ht="19.5" customHeight="1" spans="2:32">
      <c r="B37" s="71">
        <v>31</v>
      </c>
      <c r="C37" s="74"/>
      <c r="D37" s="74"/>
      <c r="E37" s="74"/>
      <c r="F37" s="74"/>
      <c r="G37" s="74"/>
      <c r="H37" s="74"/>
      <c r="I37" s="75">
        <v>5013</v>
      </c>
      <c r="J37" s="75">
        <v>5204</v>
      </c>
      <c r="K37" s="75">
        <v>101</v>
      </c>
      <c r="L37" s="75">
        <v>79</v>
      </c>
      <c r="M37" s="75">
        <v>14</v>
      </c>
      <c r="N37" s="75">
        <v>0</v>
      </c>
      <c r="O37" s="73">
        <v>0</v>
      </c>
      <c r="P37" s="73">
        <v>3563</v>
      </c>
      <c r="Q37" s="73">
        <v>78</v>
      </c>
      <c r="R37" s="73">
        <v>49</v>
      </c>
      <c r="S37" s="73">
        <v>21</v>
      </c>
      <c r="T37" s="73">
        <v>22</v>
      </c>
      <c r="U37" s="94"/>
      <c r="V37" s="73"/>
      <c r="W37" s="73"/>
      <c r="X37" s="73"/>
      <c r="Y37" s="73"/>
      <c r="Z37" s="73"/>
      <c r="AA37" s="37">
        <f t="shared" si="0"/>
        <v>13780</v>
      </c>
      <c r="AB37" s="37">
        <f t="shared" si="1"/>
        <v>179</v>
      </c>
      <c r="AC37" s="37">
        <f t="shared" si="2"/>
        <v>128</v>
      </c>
      <c r="AD37" s="37">
        <f t="shared" si="3"/>
        <v>35</v>
      </c>
      <c r="AE37" s="37">
        <f t="shared" si="4"/>
        <v>22</v>
      </c>
      <c r="AF37" s="71">
        <v>31</v>
      </c>
    </row>
    <row r="38" ht="19.5" customHeight="1" spans="2:32">
      <c r="B38" s="53" t="s">
        <v>17</v>
      </c>
      <c r="C38" s="35">
        <f t="shared" ref="C38:AE38" si="5">SUM(C7:C37)</f>
        <v>73573</v>
      </c>
      <c r="D38" s="35">
        <f t="shared" si="5"/>
        <v>92865</v>
      </c>
      <c r="E38" s="35">
        <f t="shared" si="5"/>
        <v>1874</v>
      </c>
      <c r="F38" s="35">
        <f t="shared" si="5"/>
        <v>1576</v>
      </c>
      <c r="G38" s="92">
        <f t="shared" si="5"/>
        <v>87</v>
      </c>
      <c r="H38" s="35">
        <f t="shared" si="5"/>
        <v>149</v>
      </c>
      <c r="I38" s="35">
        <f t="shared" si="5"/>
        <v>71482</v>
      </c>
      <c r="J38" s="35">
        <f t="shared" si="5"/>
        <v>81382</v>
      </c>
      <c r="K38" s="35">
        <f t="shared" si="5"/>
        <v>2053</v>
      </c>
      <c r="L38" s="35">
        <f t="shared" si="5"/>
        <v>1654</v>
      </c>
      <c r="M38" s="92">
        <f t="shared" si="5"/>
        <v>112</v>
      </c>
      <c r="N38" s="35">
        <f t="shared" si="5"/>
        <v>214</v>
      </c>
      <c r="O38" s="35">
        <f t="shared" si="5"/>
        <v>82417</v>
      </c>
      <c r="P38" s="35">
        <f t="shared" si="5"/>
        <v>91902</v>
      </c>
      <c r="Q38" s="35">
        <f t="shared" si="5"/>
        <v>1954</v>
      </c>
      <c r="R38" s="35">
        <f t="shared" si="5"/>
        <v>2083</v>
      </c>
      <c r="S38" s="92">
        <f t="shared" si="5"/>
        <v>313</v>
      </c>
      <c r="T38" s="35">
        <f t="shared" si="5"/>
        <v>137</v>
      </c>
      <c r="U38" s="35">
        <f t="shared" si="5"/>
        <v>85800</v>
      </c>
      <c r="V38" s="35">
        <f t="shared" si="5"/>
        <v>94690</v>
      </c>
      <c r="W38" s="35">
        <f t="shared" si="5"/>
        <v>1949</v>
      </c>
      <c r="X38" s="35">
        <f t="shared" si="5"/>
        <v>2042</v>
      </c>
      <c r="Y38" s="92">
        <f t="shared" si="5"/>
        <v>84</v>
      </c>
      <c r="Z38" s="35">
        <f t="shared" si="5"/>
        <v>174</v>
      </c>
      <c r="AA38" s="35">
        <f t="shared" si="5"/>
        <v>674111</v>
      </c>
      <c r="AB38" s="35">
        <f t="shared" si="5"/>
        <v>7830</v>
      </c>
      <c r="AC38" s="35">
        <f t="shared" si="5"/>
        <v>7355</v>
      </c>
      <c r="AD38" s="35">
        <f t="shared" si="5"/>
        <v>596</v>
      </c>
      <c r="AE38" s="35">
        <f t="shared" si="5"/>
        <v>674</v>
      </c>
      <c r="AF38" s="53" t="s">
        <v>17</v>
      </c>
    </row>
    <row r="39" ht="19.5" customHeight="1" spans="2:32">
      <c r="B39" s="65" t="s">
        <v>18</v>
      </c>
      <c r="C39" s="38">
        <f>C38/23</f>
        <v>3198.82608695652</v>
      </c>
      <c r="D39" s="38">
        <f t="shared" ref="D39:T39" si="6">D38/23</f>
        <v>4037.60869565217</v>
      </c>
      <c r="E39" s="36">
        <f t="shared" si="6"/>
        <v>81.4782608695652</v>
      </c>
      <c r="F39" s="36">
        <f t="shared" si="6"/>
        <v>68.5217391304348</v>
      </c>
      <c r="G39" s="36">
        <f t="shared" si="6"/>
        <v>3.78260869565217</v>
      </c>
      <c r="H39" s="36">
        <f t="shared" si="6"/>
        <v>6.47826086956522</v>
      </c>
      <c r="I39" s="38">
        <f t="shared" si="6"/>
        <v>3107.91304347826</v>
      </c>
      <c r="J39" s="38">
        <f t="shared" si="6"/>
        <v>3538.34782608696</v>
      </c>
      <c r="K39" s="36">
        <f t="shared" si="6"/>
        <v>89.2608695652174</v>
      </c>
      <c r="L39" s="36">
        <f t="shared" si="6"/>
        <v>71.9130434782609</v>
      </c>
      <c r="M39" s="36">
        <f t="shared" si="6"/>
        <v>4.8695652173913</v>
      </c>
      <c r="N39" s="36">
        <f t="shared" si="6"/>
        <v>9.30434782608696</v>
      </c>
      <c r="O39" s="38">
        <f t="shared" si="6"/>
        <v>3583.34782608696</v>
      </c>
      <c r="P39" s="38">
        <f t="shared" si="6"/>
        <v>3995.73913043478</v>
      </c>
      <c r="Q39" s="36">
        <f t="shared" si="6"/>
        <v>84.9565217391304</v>
      </c>
      <c r="R39" s="36">
        <f t="shared" si="6"/>
        <v>90.5652173913043</v>
      </c>
      <c r="S39" s="36">
        <f t="shared" si="6"/>
        <v>13.6086956521739</v>
      </c>
      <c r="T39" s="36">
        <f t="shared" si="6"/>
        <v>5.95652173913043</v>
      </c>
      <c r="U39" s="38">
        <f t="shared" ref="U39:Z39" si="7">U38/24</f>
        <v>3575</v>
      </c>
      <c r="V39" s="38">
        <f t="shared" si="7"/>
        <v>3945.41666666667</v>
      </c>
      <c r="W39" s="36">
        <f t="shared" si="7"/>
        <v>81.2083333333333</v>
      </c>
      <c r="X39" s="36">
        <f t="shared" si="7"/>
        <v>85.0833333333333</v>
      </c>
      <c r="Y39" s="36">
        <f t="shared" si="7"/>
        <v>3.5</v>
      </c>
      <c r="Z39" s="36">
        <f t="shared" si="7"/>
        <v>7.25</v>
      </c>
      <c r="AA39" s="38">
        <f>AA38/31</f>
        <v>21745.5161290323</v>
      </c>
      <c r="AB39" s="36">
        <f>AB38/31</f>
        <v>252.58064516129</v>
      </c>
      <c r="AC39" s="36">
        <f>AC38/31</f>
        <v>237.258064516129</v>
      </c>
      <c r="AD39" s="36">
        <f>AD38/31</f>
        <v>19.2258064516129</v>
      </c>
      <c r="AE39" s="36">
        <f>AE38/31</f>
        <v>21.741935483871</v>
      </c>
      <c r="AF39" s="60" t="s">
        <v>18</v>
      </c>
    </row>
    <row r="40" s="84" customFormat="1" ht="19.5" customHeight="1" spans="2:22">
      <c r="B40" s="60"/>
      <c r="C40" s="91">
        <f>C39+D39</f>
        <v>7236.4347826087</v>
      </c>
      <c r="D40" s="91"/>
      <c r="I40" s="91">
        <f>I39+J39</f>
        <v>6646.26086956522</v>
      </c>
      <c r="J40" s="91"/>
      <c r="O40" s="91">
        <f>O39+P39</f>
        <v>7579.08695652174</v>
      </c>
      <c r="P40" s="91"/>
      <c r="U40" s="91">
        <f>U39+V39</f>
        <v>7520.41666666667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42430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9">
        <v>5238</v>
      </c>
      <c r="D6" s="9">
        <v>40</v>
      </c>
      <c r="E6" s="10"/>
      <c r="F6" s="10"/>
      <c r="G6" s="8">
        <v>6233</v>
      </c>
      <c r="H6" s="8">
        <v>38</v>
      </c>
      <c r="I6" s="9">
        <v>3202</v>
      </c>
      <c r="J6" s="9">
        <v>63</v>
      </c>
      <c r="K6" s="14">
        <f t="shared" ref="K6:L36" si="0">C6+E6+G6+I6</f>
        <v>14673</v>
      </c>
      <c r="L6" s="14">
        <f t="shared" si="0"/>
        <v>141</v>
      </c>
    </row>
    <row r="7" ht="20.25" customHeight="1" spans="2:12">
      <c r="B7" s="6">
        <v>2</v>
      </c>
      <c r="C7" s="10"/>
      <c r="D7" s="10"/>
      <c r="E7" s="9">
        <v>4200</v>
      </c>
      <c r="F7" s="9">
        <v>38</v>
      </c>
      <c r="G7" s="8">
        <v>0</v>
      </c>
      <c r="H7" s="8">
        <v>36</v>
      </c>
      <c r="I7" s="9">
        <v>3459</v>
      </c>
      <c r="J7" s="9">
        <v>42</v>
      </c>
      <c r="K7" s="14">
        <f t="shared" si="0"/>
        <v>7659</v>
      </c>
      <c r="L7" s="14">
        <f t="shared" si="0"/>
        <v>116</v>
      </c>
    </row>
    <row r="8" ht="20.25" customHeight="1" spans="2:12">
      <c r="B8" s="6">
        <v>3</v>
      </c>
      <c r="C8" s="10"/>
      <c r="D8" s="10"/>
      <c r="E8" s="9">
        <v>4430</v>
      </c>
      <c r="F8" s="9">
        <v>32</v>
      </c>
      <c r="G8" s="8">
        <v>4076</v>
      </c>
      <c r="H8" s="8">
        <v>59</v>
      </c>
      <c r="I8" s="9">
        <v>4659</v>
      </c>
      <c r="J8" s="9">
        <v>43</v>
      </c>
      <c r="K8" s="14">
        <f t="shared" si="0"/>
        <v>13165</v>
      </c>
      <c r="L8" s="14">
        <f t="shared" si="0"/>
        <v>134</v>
      </c>
    </row>
    <row r="9" ht="20.25" customHeight="1" spans="2:12">
      <c r="B9" s="6">
        <v>4</v>
      </c>
      <c r="C9" s="8">
        <v>4552</v>
      </c>
      <c r="D9" s="8">
        <v>71</v>
      </c>
      <c r="E9" s="8">
        <v>4726</v>
      </c>
      <c r="F9" s="8">
        <v>38</v>
      </c>
      <c r="G9" s="9">
        <v>5306</v>
      </c>
      <c r="H9" s="9">
        <v>50</v>
      </c>
      <c r="I9" s="10"/>
      <c r="J9" s="10"/>
      <c r="K9" s="14">
        <f t="shared" si="0"/>
        <v>14584</v>
      </c>
      <c r="L9" s="14">
        <f t="shared" si="0"/>
        <v>159</v>
      </c>
    </row>
    <row r="10" ht="20.25" customHeight="1" spans="2:12">
      <c r="B10" s="6">
        <v>5</v>
      </c>
      <c r="C10" s="8">
        <v>4023</v>
      </c>
      <c r="D10" s="8">
        <v>43</v>
      </c>
      <c r="E10" s="8">
        <v>5620</v>
      </c>
      <c r="F10" s="8">
        <v>36</v>
      </c>
      <c r="G10" s="9">
        <v>6007</v>
      </c>
      <c r="H10" s="9">
        <v>42</v>
      </c>
      <c r="I10" s="10"/>
      <c r="J10" s="10"/>
      <c r="K10" s="14">
        <f t="shared" si="0"/>
        <v>15650</v>
      </c>
      <c r="L10" s="14">
        <f t="shared" si="0"/>
        <v>121</v>
      </c>
    </row>
    <row r="11" ht="20.25" customHeight="1" spans="2:12">
      <c r="B11" s="6">
        <v>6</v>
      </c>
      <c r="C11" s="8">
        <v>5804</v>
      </c>
      <c r="D11" s="8">
        <v>59</v>
      </c>
      <c r="E11" s="8">
        <v>4749</v>
      </c>
      <c r="F11" s="8">
        <v>35</v>
      </c>
      <c r="G11" s="10"/>
      <c r="H11" s="10"/>
      <c r="I11" s="9">
        <v>4726</v>
      </c>
      <c r="J11" s="9">
        <v>55</v>
      </c>
      <c r="K11" s="14">
        <f t="shared" si="0"/>
        <v>15279</v>
      </c>
      <c r="L11" s="14">
        <f t="shared" si="0"/>
        <v>149</v>
      </c>
    </row>
    <row r="12" ht="20.25" customHeight="1" spans="2:12">
      <c r="B12" s="6">
        <v>7</v>
      </c>
      <c r="C12" s="9">
        <v>4012</v>
      </c>
      <c r="D12" s="9">
        <v>60</v>
      </c>
      <c r="E12" s="9">
        <v>3482</v>
      </c>
      <c r="F12" s="9">
        <v>36</v>
      </c>
      <c r="G12" s="10"/>
      <c r="H12" s="10"/>
      <c r="I12" s="9">
        <v>0</v>
      </c>
      <c r="J12" s="9">
        <v>58</v>
      </c>
      <c r="K12" s="14">
        <f t="shared" si="0"/>
        <v>7494</v>
      </c>
      <c r="L12" s="14">
        <f t="shared" si="0"/>
        <v>154</v>
      </c>
    </row>
    <row r="13" ht="20.25" customHeight="1" spans="2:12">
      <c r="B13" s="6">
        <v>8</v>
      </c>
      <c r="C13" s="8">
        <v>3007</v>
      </c>
      <c r="D13" s="8">
        <v>60</v>
      </c>
      <c r="E13" s="10"/>
      <c r="F13" s="10"/>
      <c r="G13" s="8">
        <v>5304</v>
      </c>
      <c r="H13" s="8">
        <v>62</v>
      </c>
      <c r="I13" s="9">
        <v>3538</v>
      </c>
      <c r="J13" s="9">
        <v>67</v>
      </c>
      <c r="K13" s="14">
        <f t="shared" si="0"/>
        <v>11849</v>
      </c>
      <c r="L13" s="14">
        <f t="shared" si="0"/>
        <v>189</v>
      </c>
    </row>
    <row r="14" ht="20.25" customHeight="1" spans="2:12">
      <c r="B14" s="6">
        <v>9</v>
      </c>
      <c r="C14" s="9">
        <v>4669</v>
      </c>
      <c r="D14" s="9">
        <v>60</v>
      </c>
      <c r="E14" s="10"/>
      <c r="F14" s="10"/>
      <c r="G14" s="8">
        <v>1564</v>
      </c>
      <c r="H14" s="8">
        <v>38</v>
      </c>
      <c r="I14" s="9">
        <v>0</v>
      </c>
      <c r="J14" s="9">
        <v>66</v>
      </c>
      <c r="K14" s="14">
        <f t="shared" si="0"/>
        <v>6233</v>
      </c>
      <c r="L14" s="14">
        <f t="shared" si="0"/>
        <v>164</v>
      </c>
    </row>
    <row r="15" ht="20.25" customHeight="1" spans="2:12">
      <c r="B15" s="6">
        <v>10</v>
      </c>
      <c r="C15" s="10"/>
      <c r="D15" s="10"/>
      <c r="E15" s="9">
        <v>3365</v>
      </c>
      <c r="F15" s="9">
        <v>18</v>
      </c>
      <c r="G15" s="8">
        <v>4300</v>
      </c>
      <c r="H15" s="8">
        <v>44</v>
      </c>
      <c r="I15" s="9">
        <v>4706</v>
      </c>
      <c r="J15" s="9">
        <v>67</v>
      </c>
      <c r="K15" s="14">
        <f t="shared" si="0"/>
        <v>12371</v>
      </c>
      <c r="L15" s="14">
        <f t="shared" si="0"/>
        <v>129</v>
      </c>
    </row>
    <row r="16" ht="20.25" customHeight="1" spans="2:12">
      <c r="B16" s="6">
        <v>11</v>
      </c>
      <c r="C16" s="10"/>
      <c r="D16" s="10"/>
      <c r="E16" s="9">
        <v>6117</v>
      </c>
      <c r="F16" s="9">
        <v>16</v>
      </c>
      <c r="G16" s="8">
        <v>5223</v>
      </c>
      <c r="H16" s="8">
        <v>12</v>
      </c>
      <c r="I16" s="9">
        <v>5310</v>
      </c>
      <c r="J16" s="9">
        <v>29</v>
      </c>
      <c r="K16" s="14">
        <f t="shared" si="0"/>
        <v>16650</v>
      </c>
      <c r="L16" s="14">
        <f t="shared" si="0"/>
        <v>57</v>
      </c>
    </row>
    <row r="17" ht="20.25" customHeight="1" spans="2:12">
      <c r="B17" s="6">
        <v>12</v>
      </c>
      <c r="C17" s="8">
        <v>5612</v>
      </c>
      <c r="D17" s="8">
        <v>20</v>
      </c>
      <c r="E17" s="8">
        <v>6020</v>
      </c>
      <c r="F17" s="8">
        <v>0</v>
      </c>
      <c r="G17" s="9">
        <v>5497</v>
      </c>
      <c r="H17" s="9">
        <v>0</v>
      </c>
      <c r="I17" s="10"/>
      <c r="J17" s="10"/>
      <c r="K17" s="14">
        <f t="shared" si="0"/>
        <v>17129</v>
      </c>
      <c r="L17" s="14">
        <f t="shared" si="0"/>
        <v>20</v>
      </c>
    </row>
    <row r="18" ht="20.25" customHeight="1" spans="2:12">
      <c r="B18" s="6">
        <v>13</v>
      </c>
      <c r="C18" s="8">
        <v>5568</v>
      </c>
      <c r="D18" s="8">
        <v>0</v>
      </c>
      <c r="E18" s="8">
        <v>4411</v>
      </c>
      <c r="F18" s="8">
        <v>0</v>
      </c>
      <c r="G18" s="9">
        <v>5111</v>
      </c>
      <c r="H18" s="9">
        <v>0</v>
      </c>
      <c r="I18" s="10"/>
      <c r="J18" s="10"/>
      <c r="K18" s="14">
        <f t="shared" si="0"/>
        <v>15090</v>
      </c>
      <c r="L18" s="14">
        <f t="shared" si="0"/>
        <v>0</v>
      </c>
    </row>
    <row r="19" ht="20.25" customHeight="1" spans="2:12">
      <c r="B19" s="6">
        <v>14</v>
      </c>
      <c r="C19" s="8">
        <v>0</v>
      </c>
      <c r="D19" s="8">
        <v>0</v>
      </c>
      <c r="E19" s="8">
        <v>0</v>
      </c>
      <c r="F19" s="8">
        <v>0</v>
      </c>
      <c r="G19" s="10"/>
      <c r="H19" s="10"/>
      <c r="I19" s="9">
        <v>5966</v>
      </c>
      <c r="J19" s="9">
        <v>0</v>
      </c>
      <c r="K19" s="14">
        <f t="shared" si="0"/>
        <v>5966</v>
      </c>
      <c r="L19" s="14">
        <f t="shared" si="0"/>
        <v>0</v>
      </c>
    </row>
    <row r="20" ht="20.25" customHeight="1" spans="2:12">
      <c r="B20" s="6">
        <v>15</v>
      </c>
      <c r="C20" s="9">
        <v>2584</v>
      </c>
      <c r="D20" s="9">
        <v>24</v>
      </c>
      <c r="E20" s="9">
        <v>6005</v>
      </c>
      <c r="F20" s="9">
        <v>0</v>
      </c>
      <c r="G20" s="10"/>
      <c r="H20" s="10"/>
      <c r="I20" s="9">
        <v>0</v>
      </c>
      <c r="J20" s="9">
        <v>32</v>
      </c>
      <c r="K20" s="14">
        <f t="shared" si="0"/>
        <v>8589</v>
      </c>
      <c r="L20" s="14">
        <f t="shared" si="0"/>
        <v>56</v>
      </c>
    </row>
    <row r="21" ht="20.25" customHeight="1" spans="2:12">
      <c r="B21" s="6">
        <v>16</v>
      </c>
      <c r="C21" s="8">
        <v>2808</v>
      </c>
      <c r="D21" s="8">
        <v>0</v>
      </c>
      <c r="E21" s="10"/>
      <c r="F21" s="10"/>
      <c r="G21" s="8">
        <v>5910</v>
      </c>
      <c r="H21" s="8">
        <v>28</v>
      </c>
      <c r="I21" s="9">
        <v>0</v>
      </c>
      <c r="J21" s="9">
        <v>12</v>
      </c>
      <c r="K21" s="14">
        <f t="shared" si="0"/>
        <v>8718</v>
      </c>
      <c r="L21" s="14">
        <f t="shared" si="0"/>
        <v>40</v>
      </c>
    </row>
    <row r="22" ht="20.25" customHeight="1" spans="2:12">
      <c r="B22" s="6">
        <v>17</v>
      </c>
      <c r="C22" s="9">
        <v>1497</v>
      </c>
      <c r="D22" s="9">
        <v>64</v>
      </c>
      <c r="E22" s="10"/>
      <c r="F22" s="10"/>
      <c r="G22" s="8">
        <v>5608</v>
      </c>
      <c r="H22" s="8">
        <v>64</v>
      </c>
      <c r="I22" s="9">
        <v>2180</v>
      </c>
      <c r="J22" s="9">
        <v>49</v>
      </c>
      <c r="K22" s="14">
        <f t="shared" si="0"/>
        <v>9285</v>
      </c>
      <c r="L22" s="14">
        <f t="shared" si="0"/>
        <v>177</v>
      </c>
    </row>
    <row r="23" ht="20.25" customHeight="1" spans="2:12">
      <c r="B23" s="6">
        <v>18</v>
      </c>
      <c r="C23" s="10"/>
      <c r="D23" s="10"/>
      <c r="E23" s="9">
        <v>5146</v>
      </c>
      <c r="F23" s="9">
        <v>25</v>
      </c>
      <c r="G23" s="8">
        <v>5516</v>
      </c>
      <c r="H23" s="8">
        <v>24</v>
      </c>
      <c r="I23" s="9">
        <v>6207</v>
      </c>
      <c r="J23" s="9">
        <v>22</v>
      </c>
      <c r="K23" s="14">
        <f t="shared" si="0"/>
        <v>16869</v>
      </c>
      <c r="L23" s="14">
        <f t="shared" si="0"/>
        <v>71</v>
      </c>
    </row>
    <row r="24" ht="20.25" customHeight="1" spans="2:12">
      <c r="B24" s="6">
        <v>19</v>
      </c>
      <c r="C24" s="10"/>
      <c r="D24" s="10"/>
      <c r="E24" s="9">
        <v>4866</v>
      </c>
      <c r="F24" s="9">
        <v>26</v>
      </c>
      <c r="G24" s="8">
        <v>3903</v>
      </c>
      <c r="H24" s="8">
        <v>27</v>
      </c>
      <c r="I24" s="9">
        <v>4459</v>
      </c>
      <c r="J24" s="9">
        <v>25</v>
      </c>
      <c r="K24" s="14">
        <f t="shared" si="0"/>
        <v>13228</v>
      </c>
      <c r="L24" s="14">
        <f t="shared" si="0"/>
        <v>78</v>
      </c>
    </row>
    <row r="25" ht="20.25" customHeight="1" spans="2:12">
      <c r="B25" s="6">
        <v>20</v>
      </c>
      <c r="C25" s="8">
        <v>4463</v>
      </c>
      <c r="D25" s="8">
        <v>25</v>
      </c>
      <c r="E25" s="8">
        <v>946</v>
      </c>
      <c r="F25" s="8">
        <v>17</v>
      </c>
      <c r="G25" s="9">
        <v>5992</v>
      </c>
      <c r="H25" s="9">
        <v>27</v>
      </c>
      <c r="I25" s="10"/>
      <c r="J25" s="10"/>
      <c r="K25" s="14">
        <f t="shared" si="0"/>
        <v>11401</v>
      </c>
      <c r="L25" s="14">
        <f t="shared" si="0"/>
        <v>69</v>
      </c>
    </row>
    <row r="26" ht="20.25" customHeight="1" spans="2:12">
      <c r="B26" s="6">
        <v>21</v>
      </c>
      <c r="C26" s="8">
        <v>1950</v>
      </c>
      <c r="D26" s="8">
        <v>24</v>
      </c>
      <c r="E26" s="8">
        <v>5627</v>
      </c>
      <c r="F26" s="8">
        <v>25</v>
      </c>
      <c r="G26" s="9">
        <v>6369</v>
      </c>
      <c r="H26" s="9">
        <v>24</v>
      </c>
      <c r="I26" s="10"/>
      <c r="J26" s="10"/>
      <c r="K26" s="14">
        <f t="shared" si="0"/>
        <v>13946</v>
      </c>
      <c r="L26" s="14">
        <f t="shared" si="0"/>
        <v>73</v>
      </c>
    </row>
    <row r="27" ht="20.25" customHeight="1" spans="2:12">
      <c r="B27" s="6">
        <v>22</v>
      </c>
      <c r="C27" s="8">
        <v>1170</v>
      </c>
      <c r="D27" s="8">
        <v>34</v>
      </c>
      <c r="E27" s="8">
        <v>5019</v>
      </c>
      <c r="F27" s="8">
        <v>19</v>
      </c>
      <c r="G27" s="10"/>
      <c r="H27" s="10"/>
      <c r="I27" s="9">
        <v>4280</v>
      </c>
      <c r="J27" s="9">
        <v>29</v>
      </c>
      <c r="K27" s="14">
        <f t="shared" si="0"/>
        <v>10469</v>
      </c>
      <c r="L27" s="14">
        <f t="shared" si="0"/>
        <v>82</v>
      </c>
    </row>
    <row r="28" ht="20.25" customHeight="1" spans="2:12">
      <c r="B28" s="6">
        <v>23</v>
      </c>
      <c r="C28" s="9">
        <v>857</v>
      </c>
      <c r="D28" s="9">
        <v>36</v>
      </c>
      <c r="E28" s="9">
        <v>4604</v>
      </c>
      <c r="F28" s="9">
        <v>24</v>
      </c>
      <c r="G28" s="10"/>
      <c r="H28" s="10"/>
      <c r="I28" s="9">
        <v>645</v>
      </c>
      <c r="J28" s="9">
        <v>25</v>
      </c>
      <c r="K28" s="14">
        <f t="shared" si="0"/>
        <v>6106</v>
      </c>
      <c r="L28" s="14">
        <f t="shared" si="0"/>
        <v>85</v>
      </c>
    </row>
    <row r="29" ht="20.25" customHeight="1" spans="2:12">
      <c r="B29" s="6">
        <v>24</v>
      </c>
      <c r="C29" s="8">
        <v>5082</v>
      </c>
      <c r="D29" s="8">
        <v>37</v>
      </c>
      <c r="E29" s="10"/>
      <c r="F29" s="10"/>
      <c r="G29" s="8">
        <v>2172</v>
      </c>
      <c r="H29" s="8">
        <v>0</v>
      </c>
      <c r="I29" s="9">
        <v>2713</v>
      </c>
      <c r="J29" s="9">
        <v>12</v>
      </c>
      <c r="K29" s="14">
        <f t="shared" si="0"/>
        <v>9967</v>
      </c>
      <c r="L29" s="14">
        <f t="shared" si="0"/>
        <v>49</v>
      </c>
    </row>
    <row r="30" ht="20.25" customHeight="1" spans="2:12">
      <c r="B30" s="6">
        <v>25</v>
      </c>
      <c r="C30" s="9">
        <v>4073</v>
      </c>
      <c r="D30" s="9">
        <v>26</v>
      </c>
      <c r="E30" s="10"/>
      <c r="F30" s="10"/>
      <c r="G30" s="8">
        <v>5329</v>
      </c>
      <c r="H30" s="8">
        <v>25</v>
      </c>
      <c r="I30" s="9">
        <v>4600</v>
      </c>
      <c r="J30" s="9">
        <v>30</v>
      </c>
      <c r="K30" s="14">
        <f t="shared" si="0"/>
        <v>14002</v>
      </c>
      <c r="L30" s="14">
        <f t="shared" si="0"/>
        <v>81</v>
      </c>
    </row>
    <row r="31" ht="20.25" customHeight="1" spans="2:12">
      <c r="B31" s="6">
        <v>26</v>
      </c>
      <c r="C31" s="10"/>
      <c r="D31" s="10"/>
      <c r="E31" s="9">
        <v>5104</v>
      </c>
      <c r="F31" s="9">
        <v>33</v>
      </c>
      <c r="G31" s="8">
        <v>4326</v>
      </c>
      <c r="H31" s="8">
        <v>24</v>
      </c>
      <c r="I31" s="9">
        <v>5605</v>
      </c>
      <c r="J31" s="9">
        <v>40</v>
      </c>
      <c r="K31" s="14">
        <f t="shared" si="0"/>
        <v>15035</v>
      </c>
      <c r="L31" s="14">
        <f t="shared" si="0"/>
        <v>97</v>
      </c>
    </row>
    <row r="32" ht="20.25" customHeight="1" spans="2:12">
      <c r="B32" s="6">
        <v>27</v>
      </c>
      <c r="C32" s="10"/>
      <c r="D32" s="10"/>
      <c r="E32" s="9">
        <v>5625</v>
      </c>
      <c r="F32" s="9">
        <v>21</v>
      </c>
      <c r="G32" s="8">
        <v>2006</v>
      </c>
      <c r="H32" s="8">
        <v>22</v>
      </c>
      <c r="I32" s="9">
        <v>6344</v>
      </c>
      <c r="J32" s="9">
        <v>34</v>
      </c>
      <c r="K32" s="14">
        <f t="shared" si="0"/>
        <v>13975</v>
      </c>
      <c r="L32" s="14">
        <f t="shared" si="0"/>
        <v>77</v>
      </c>
    </row>
    <row r="33" ht="20.25" customHeight="1" spans="2:12">
      <c r="B33" s="6">
        <v>28</v>
      </c>
      <c r="C33" s="8">
        <v>3853</v>
      </c>
      <c r="D33" s="8">
        <v>23</v>
      </c>
      <c r="E33" s="8">
        <v>4239</v>
      </c>
      <c r="F33" s="8">
        <v>23</v>
      </c>
      <c r="G33" s="9">
        <v>6049</v>
      </c>
      <c r="H33" s="9">
        <v>27</v>
      </c>
      <c r="I33" s="10"/>
      <c r="J33" s="10"/>
      <c r="K33" s="14">
        <f t="shared" si="0"/>
        <v>14141</v>
      </c>
      <c r="L33" s="14">
        <f t="shared" si="0"/>
        <v>73</v>
      </c>
    </row>
    <row r="34" ht="20.25" customHeight="1" spans="2:12">
      <c r="B34" s="6">
        <v>29</v>
      </c>
      <c r="C34" s="8">
        <v>5603</v>
      </c>
      <c r="D34" s="8">
        <v>8</v>
      </c>
      <c r="E34" s="8">
        <v>4860</v>
      </c>
      <c r="F34" s="8">
        <v>0</v>
      </c>
      <c r="G34" s="9">
        <v>5425</v>
      </c>
      <c r="H34" s="9">
        <v>0</v>
      </c>
      <c r="I34" s="10"/>
      <c r="J34" s="10"/>
      <c r="K34" s="14">
        <f t="shared" si="0"/>
        <v>15888</v>
      </c>
      <c r="L34" s="14">
        <f t="shared" si="0"/>
        <v>8</v>
      </c>
    </row>
    <row r="35" ht="20.25" customHeight="1" spans="2:12">
      <c r="B35" s="6">
        <v>30</v>
      </c>
      <c r="C35" s="8">
        <v>0</v>
      </c>
      <c r="D35" s="8">
        <v>0</v>
      </c>
      <c r="E35" s="8">
        <v>0</v>
      </c>
      <c r="F35" s="8">
        <v>4</v>
      </c>
      <c r="G35" s="10"/>
      <c r="H35" s="10"/>
      <c r="I35" s="9">
        <v>3468</v>
      </c>
      <c r="J35" s="9">
        <v>0</v>
      </c>
      <c r="K35" s="14">
        <f t="shared" si="0"/>
        <v>3468</v>
      </c>
      <c r="L35" s="14">
        <f t="shared" si="0"/>
        <v>4</v>
      </c>
    </row>
    <row r="36" ht="20.25" customHeight="1" spans="2:12">
      <c r="B36" s="6">
        <v>31</v>
      </c>
      <c r="C36" s="9">
        <v>5474</v>
      </c>
      <c r="D36" s="9">
        <v>9</v>
      </c>
      <c r="E36" s="9">
        <v>5659</v>
      </c>
      <c r="F36" s="9">
        <v>14</v>
      </c>
      <c r="G36" s="10"/>
      <c r="H36" s="10"/>
      <c r="I36" s="9">
        <v>5408</v>
      </c>
      <c r="J36" s="9">
        <v>4</v>
      </c>
      <c r="K36" s="14">
        <f t="shared" si="0"/>
        <v>16541</v>
      </c>
      <c r="L36" s="14">
        <f t="shared" si="0"/>
        <v>27</v>
      </c>
    </row>
    <row r="37" ht="20.25" customHeight="1" spans="2:12">
      <c r="B37" s="7" t="s">
        <v>17</v>
      </c>
      <c r="C37" s="11">
        <f t="shared" ref="C37:L37" si="1">SUM(C6:C36)</f>
        <v>81899</v>
      </c>
      <c r="D37" s="11">
        <f t="shared" si="1"/>
        <v>723</v>
      </c>
      <c r="E37" s="11">
        <f t="shared" si="1"/>
        <v>104820</v>
      </c>
      <c r="F37" s="11">
        <f t="shared" si="1"/>
        <v>480</v>
      </c>
      <c r="G37" s="11">
        <f t="shared" si="1"/>
        <v>107226</v>
      </c>
      <c r="H37" s="11">
        <f t="shared" si="1"/>
        <v>673</v>
      </c>
      <c r="I37" s="11">
        <f t="shared" si="1"/>
        <v>81475</v>
      </c>
      <c r="J37" s="11">
        <f t="shared" si="1"/>
        <v>804</v>
      </c>
      <c r="K37" s="11">
        <f t="shared" si="1"/>
        <v>375420</v>
      </c>
      <c r="L37" s="11">
        <f t="shared" si="1"/>
        <v>2680</v>
      </c>
    </row>
    <row r="38" ht="20.25" customHeight="1" spans="2:12">
      <c r="B38" t="s">
        <v>18</v>
      </c>
      <c r="C38" s="12">
        <f>C37/23</f>
        <v>3560.82608695652</v>
      </c>
      <c r="D38" s="12">
        <f>D37/23</f>
        <v>31.4347826086957</v>
      </c>
      <c r="E38" s="12">
        <f>E37/24</f>
        <v>4367.5</v>
      </c>
      <c r="F38" s="12">
        <f>F37/24</f>
        <v>20</v>
      </c>
      <c r="G38" s="12">
        <f>G37/23</f>
        <v>4662</v>
      </c>
      <c r="H38" s="12">
        <f>H37/23</f>
        <v>29.2608695652174</v>
      </c>
      <c r="I38" s="12">
        <f>I37/23</f>
        <v>3542.39130434783</v>
      </c>
      <c r="J38" s="12">
        <f>J37/23</f>
        <v>34.9565217391304</v>
      </c>
      <c r="K38" s="12">
        <f>K37/29</f>
        <v>12945.5172413793</v>
      </c>
      <c r="L38" s="12">
        <f>L37/29</f>
        <v>92.4137931034483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6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42401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8">
        <v>4010</v>
      </c>
      <c r="D6" s="8">
        <v>0</v>
      </c>
      <c r="E6" s="8">
        <v>5004</v>
      </c>
      <c r="F6" s="8">
        <v>0</v>
      </c>
      <c r="G6" s="9">
        <v>3297</v>
      </c>
      <c r="H6" s="9">
        <v>0</v>
      </c>
      <c r="I6" s="10"/>
      <c r="J6" s="10"/>
      <c r="K6" s="14">
        <f t="shared" ref="K6:L34" si="0">C6+E6+G6+I6</f>
        <v>12311</v>
      </c>
      <c r="L6" s="14">
        <f t="shared" si="0"/>
        <v>0</v>
      </c>
    </row>
    <row r="7" ht="20.25" customHeight="1" spans="2:12">
      <c r="B7" s="6">
        <v>2</v>
      </c>
      <c r="C7" s="8">
        <v>4448</v>
      </c>
      <c r="D7" s="8">
        <v>0</v>
      </c>
      <c r="E7" s="8">
        <v>4564</v>
      </c>
      <c r="F7" s="8">
        <v>10</v>
      </c>
      <c r="G7" s="9">
        <v>3562</v>
      </c>
      <c r="H7" s="9">
        <v>0</v>
      </c>
      <c r="I7" s="10"/>
      <c r="J7" s="10"/>
      <c r="K7" s="14">
        <f t="shared" si="0"/>
        <v>12574</v>
      </c>
      <c r="L7" s="14">
        <f t="shared" si="0"/>
        <v>10</v>
      </c>
    </row>
    <row r="8" ht="20.25" customHeight="1" spans="2:12">
      <c r="B8" s="6">
        <v>3</v>
      </c>
      <c r="C8" s="8">
        <v>0</v>
      </c>
      <c r="D8" s="8">
        <v>4</v>
      </c>
      <c r="E8" s="8">
        <v>2523</v>
      </c>
      <c r="F8" s="8">
        <v>0</v>
      </c>
      <c r="G8" s="10"/>
      <c r="H8" s="10"/>
      <c r="I8" s="9">
        <v>3805</v>
      </c>
      <c r="J8" s="9">
        <v>0</v>
      </c>
      <c r="K8" s="14">
        <f t="shared" si="0"/>
        <v>6328</v>
      </c>
      <c r="L8" s="14">
        <f t="shared" si="0"/>
        <v>4</v>
      </c>
    </row>
    <row r="9" ht="20.25" customHeight="1" spans="2:12">
      <c r="B9" s="6">
        <v>4</v>
      </c>
      <c r="C9" s="9">
        <v>3107</v>
      </c>
      <c r="D9" s="9">
        <v>0</v>
      </c>
      <c r="E9" s="9">
        <v>3246</v>
      </c>
      <c r="F9" s="9">
        <v>5</v>
      </c>
      <c r="G9" s="10"/>
      <c r="H9" s="10"/>
      <c r="I9" s="9">
        <v>4200</v>
      </c>
      <c r="J9" s="9">
        <v>9</v>
      </c>
      <c r="K9" s="14">
        <f t="shared" si="0"/>
        <v>10553</v>
      </c>
      <c r="L9" s="14">
        <f t="shared" si="0"/>
        <v>14</v>
      </c>
    </row>
    <row r="10" ht="20.25" customHeight="1" spans="2:12">
      <c r="B10" s="6">
        <v>5</v>
      </c>
      <c r="C10" s="8">
        <v>2518</v>
      </c>
      <c r="D10" s="8">
        <v>4</v>
      </c>
      <c r="E10" s="10"/>
      <c r="F10" s="10"/>
      <c r="G10" s="8">
        <v>2675</v>
      </c>
      <c r="H10" s="8">
        <v>0</v>
      </c>
      <c r="I10" s="9">
        <v>4194</v>
      </c>
      <c r="J10" s="9">
        <v>12</v>
      </c>
      <c r="K10" s="14">
        <f t="shared" si="0"/>
        <v>9387</v>
      </c>
      <c r="L10" s="14">
        <f t="shared" si="0"/>
        <v>16</v>
      </c>
    </row>
    <row r="11" ht="20.25" customHeight="1" spans="2:12">
      <c r="B11" s="6">
        <v>6</v>
      </c>
      <c r="C11" s="9">
        <v>3008</v>
      </c>
      <c r="D11" s="9">
        <v>21</v>
      </c>
      <c r="E11" s="10"/>
      <c r="F11" s="10"/>
      <c r="G11" s="8">
        <v>2477</v>
      </c>
      <c r="H11" s="8">
        <v>3</v>
      </c>
      <c r="I11" s="9">
        <v>3801</v>
      </c>
      <c r="J11" s="9">
        <v>18</v>
      </c>
      <c r="K11" s="14">
        <f t="shared" si="0"/>
        <v>9286</v>
      </c>
      <c r="L11" s="14">
        <f t="shared" si="0"/>
        <v>42</v>
      </c>
    </row>
    <row r="12" ht="20.25" customHeight="1" spans="2:12">
      <c r="B12" s="6">
        <v>7</v>
      </c>
      <c r="C12" s="10"/>
      <c r="D12" s="10"/>
      <c r="E12" s="9">
        <v>5002</v>
      </c>
      <c r="F12" s="9">
        <v>23</v>
      </c>
      <c r="G12" s="8">
        <v>3333</v>
      </c>
      <c r="H12" s="8">
        <v>30</v>
      </c>
      <c r="I12" s="9">
        <v>1573</v>
      </c>
      <c r="J12" s="9">
        <v>30</v>
      </c>
      <c r="K12" s="14">
        <f t="shared" si="0"/>
        <v>9908</v>
      </c>
      <c r="L12" s="14">
        <f t="shared" si="0"/>
        <v>83</v>
      </c>
    </row>
    <row r="13" ht="20.25" customHeight="1" spans="2:12">
      <c r="B13" s="6">
        <v>8</v>
      </c>
      <c r="C13" s="10"/>
      <c r="D13" s="10"/>
      <c r="E13" s="9">
        <v>4002</v>
      </c>
      <c r="F13" s="9">
        <v>23</v>
      </c>
      <c r="G13" s="8">
        <v>2508</v>
      </c>
      <c r="H13" s="8">
        <v>34</v>
      </c>
      <c r="I13" s="9">
        <v>5008</v>
      </c>
      <c r="J13" s="9">
        <v>30</v>
      </c>
      <c r="K13" s="14">
        <f t="shared" si="0"/>
        <v>11518</v>
      </c>
      <c r="L13" s="14">
        <f t="shared" si="0"/>
        <v>87</v>
      </c>
    </row>
    <row r="14" ht="20.25" customHeight="1" spans="2:12">
      <c r="B14" s="6">
        <v>9</v>
      </c>
      <c r="C14" s="8">
        <v>4036</v>
      </c>
      <c r="D14" s="8">
        <v>26</v>
      </c>
      <c r="E14" s="8">
        <v>0</v>
      </c>
      <c r="F14" s="8">
        <v>28</v>
      </c>
      <c r="G14" s="9">
        <v>0</v>
      </c>
      <c r="H14" s="9">
        <v>23</v>
      </c>
      <c r="I14" s="10"/>
      <c r="J14" s="10"/>
      <c r="K14" s="14">
        <f t="shared" si="0"/>
        <v>4036</v>
      </c>
      <c r="L14" s="14">
        <f t="shared" si="0"/>
        <v>77</v>
      </c>
    </row>
    <row r="15" ht="20.25" customHeight="1" spans="2:12">
      <c r="B15" s="6">
        <v>10</v>
      </c>
      <c r="C15" s="8">
        <v>4803</v>
      </c>
      <c r="D15" s="8">
        <v>13</v>
      </c>
      <c r="E15" s="8">
        <v>4557</v>
      </c>
      <c r="F15" s="8">
        <v>43</v>
      </c>
      <c r="G15" s="9">
        <v>4803</v>
      </c>
      <c r="H15" s="9">
        <v>27</v>
      </c>
      <c r="I15" s="10"/>
      <c r="J15" s="10"/>
      <c r="K15" s="14">
        <f t="shared" si="0"/>
        <v>14163</v>
      </c>
      <c r="L15" s="14">
        <f t="shared" si="0"/>
        <v>83</v>
      </c>
    </row>
    <row r="16" ht="20.25" customHeight="1" spans="2:12">
      <c r="B16" s="6">
        <v>11</v>
      </c>
      <c r="C16" s="8">
        <v>6001</v>
      </c>
      <c r="D16" s="8">
        <v>12</v>
      </c>
      <c r="E16" s="8">
        <v>5564</v>
      </c>
      <c r="F16" s="8">
        <v>36</v>
      </c>
      <c r="G16" s="10"/>
      <c r="H16" s="10"/>
      <c r="I16" s="9">
        <v>5402</v>
      </c>
      <c r="J16" s="9">
        <v>6</v>
      </c>
      <c r="K16" s="14">
        <f t="shared" si="0"/>
        <v>16967</v>
      </c>
      <c r="L16" s="14">
        <f t="shared" si="0"/>
        <v>54</v>
      </c>
    </row>
    <row r="17" ht="20.25" customHeight="1" spans="2:12">
      <c r="B17" s="6">
        <v>12</v>
      </c>
      <c r="C17" s="9">
        <v>5678</v>
      </c>
      <c r="D17" s="9">
        <v>21</v>
      </c>
      <c r="E17" s="9">
        <v>5334</v>
      </c>
      <c r="F17" s="9">
        <v>32</v>
      </c>
      <c r="G17" s="10"/>
      <c r="H17" s="10"/>
      <c r="I17" s="9">
        <v>5601</v>
      </c>
      <c r="J17" s="9">
        <v>34</v>
      </c>
      <c r="K17" s="14">
        <f t="shared" si="0"/>
        <v>16613</v>
      </c>
      <c r="L17" s="14">
        <f t="shared" si="0"/>
        <v>87</v>
      </c>
    </row>
    <row r="18" ht="20.25" customHeight="1" spans="2:12">
      <c r="B18" s="6">
        <v>13</v>
      </c>
      <c r="C18" s="8">
        <v>4030</v>
      </c>
      <c r="D18" s="8">
        <v>8</v>
      </c>
      <c r="E18" s="10"/>
      <c r="F18" s="10"/>
      <c r="G18" s="8">
        <v>4476</v>
      </c>
      <c r="H18" s="8">
        <v>25</v>
      </c>
      <c r="I18" s="9">
        <v>4480</v>
      </c>
      <c r="J18" s="9">
        <v>27</v>
      </c>
      <c r="K18" s="14">
        <f t="shared" si="0"/>
        <v>12986</v>
      </c>
      <c r="L18" s="14">
        <f t="shared" si="0"/>
        <v>60</v>
      </c>
    </row>
    <row r="19" ht="20.25" customHeight="1" spans="2:12">
      <c r="B19" s="6">
        <v>14</v>
      </c>
      <c r="C19" s="9">
        <v>5135</v>
      </c>
      <c r="D19" s="9">
        <v>24</v>
      </c>
      <c r="E19" s="10"/>
      <c r="F19" s="10"/>
      <c r="G19" s="8">
        <v>3805</v>
      </c>
      <c r="H19" s="8">
        <v>22</v>
      </c>
      <c r="I19" s="9">
        <v>0</v>
      </c>
      <c r="J19" s="9">
        <v>37</v>
      </c>
      <c r="K19" s="14">
        <f t="shared" si="0"/>
        <v>8940</v>
      </c>
      <c r="L19" s="14">
        <f t="shared" si="0"/>
        <v>83</v>
      </c>
    </row>
    <row r="20" ht="20.25" customHeight="1" spans="2:12">
      <c r="B20" s="6">
        <v>15</v>
      </c>
      <c r="C20" s="10"/>
      <c r="D20" s="10"/>
      <c r="E20" s="9">
        <v>4618</v>
      </c>
      <c r="F20" s="9">
        <v>3</v>
      </c>
      <c r="G20" s="8">
        <v>1561</v>
      </c>
      <c r="H20" s="8">
        <v>0</v>
      </c>
      <c r="I20" s="9">
        <v>4203</v>
      </c>
      <c r="J20" s="9">
        <v>0</v>
      </c>
      <c r="K20" s="14">
        <f t="shared" si="0"/>
        <v>10382</v>
      </c>
      <c r="L20" s="14">
        <f t="shared" si="0"/>
        <v>3</v>
      </c>
    </row>
    <row r="21" ht="20.25" customHeight="1" spans="2:12">
      <c r="B21" s="6">
        <v>16</v>
      </c>
      <c r="C21" s="10"/>
      <c r="D21" s="10"/>
      <c r="E21" s="9">
        <v>3207</v>
      </c>
      <c r="F21" s="9">
        <v>0</v>
      </c>
      <c r="G21" s="8">
        <v>0</v>
      </c>
      <c r="H21" s="8">
        <v>0</v>
      </c>
      <c r="I21" s="9">
        <v>2001</v>
      </c>
      <c r="J21" s="9">
        <v>0</v>
      </c>
      <c r="K21" s="14">
        <f t="shared" si="0"/>
        <v>5208</v>
      </c>
      <c r="L21" s="14">
        <f t="shared" si="0"/>
        <v>0</v>
      </c>
    </row>
    <row r="22" ht="20.25" customHeight="1" spans="2:12">
      <c r="B22" s="6">
        <v>17</v>
      </c>
      <c r="C22" s="8">
        <v>4002</v>
      </c>
      <c r="D22" s="8">
        <v>0</v>
      </c>
      <c r="E22" s="8">
        <v>3423</v>
      </c>
      <c r="F22" s="8">
        <v>0</v>
      </c>
      <c r="G22" s="9">
        <v>0</v>
      </c>
      <c r="H22" s="9">
        <v>10</v>
      </c>
      <c r="I22" s="10"/>
      <c r="J22" s="10"/>
      <c r="K22" s="14">
        <f t="shared" si="0"/>
        <v>7425</v>
      </c>
      <c r="L22" s="14">
        <f t="shared" si="0"/>
        <v>10</v>
      </c>
    </row>
    <row r="23" ht="20.25" customHeight="1" spans="2:12">
      <c r="B23" s="6">
        <v>18</v>
      </c>
      <c r="C23" s="8">
        <v>0</v>
      </c>
      <c r="D23" s="8">
        <v>17</v>
      </c>
      <c r="E23" s="8">
        <v>0</v>
      </c>
      <c r="F23" s="8">
        <v>8</v>
      </c>
      <c r="G23" s="9">
        <v>0</v>
      </c>
      <c r="H23" s="9">
        <v>7</v>
      </c>
      <c r="I23" s="10"/>
      <c r="J23" s="10"/>
      <c r="K23" s="14">
        <f t="shared" si="0"/>
        <v>0</v>
      </c>
      <c r="L23" s="14">
        <f t="shared" si="0"/>
        <v>32</v>
      </c>
    </row>
    <row r="24" ht="20.25" customHeight="1" spans="2:12">
      <c r="B24" s="6">
        <v>19</v>
      </c>
      <c r="C24" s="8">
        <v>0</v>
      </c>
      <c r="D24" s="8">
        <v>8</v>
      </c>
      <c r="E24" s="8">
        <v>0</v>
      </c>
      <c r="F24" s="8">
        <v>6</v>
      </c>
      <c r="G24" s="10"/>
      <c r="H24" s="10"/>
      <c r="I24" s="9">
        <v>0</v>
      </c>
      <c r="J24" s="9">
        <v>24</v>
      </c>
      <c r="K24" s="14">
        <f t="shared" si="0"/>
        <v>0</v>
      </c>
      <c r="L24" s="14">
        <f t="shared" si="0"/>
        <v>38</v>
      </c>
    </row>
    <row r="25" ht="20.25" customHeight="1" spans="2:12">
      <c r="B25" s="6">
        <v>20</v>
      </c>
      <c r="C25" s="9">
        <v>0</v>
      </c>
      <c r="D25" s="9">
        <v>0</v>
      </c>
      <c r="E25" s="9">
        <v>0</v>
      </c>
      <c r="F25" s="9">
        <v>13</v>
      </c>
      <c r="G25" s="10"/>
      <c r="H25" s="10"/>
      <c r="I25" s="9">
        <v>0</v>
      </c>
      <c r="J25" s="9">
        <v>17</v>
      </c>
      <c r="K25" s="14">
        <f t="shared" si="0"/>
        <v>0</v>
      </c>
      <c r="L25" s="14">
        <f t="shared" si="0"/>
        <v>30</v>
      </c>
    </row>
    <row r="26" ht="20.25" customHeight="1" spans="2:12">
      <c r="B26" s="6">
        <v>21</v>
      </c>
      <c r="C26" s="8">
        <v>4449</v>
      </c>
      <c r="D26" s="8">
        <v>11</v>
      </c>
      <c r="E26" s="10"/>
      <c r="F26" s="10"/>
      <c r="G26" s="8">
        <v>3691</v>
      </c>
      <c r="H26" s="8">
        <v>0</v>
      </c>
      <c r="I26" s="9">
        <v>4202</v>
      </c>
      <c r="J26" s="9">
        <v>0</v>
      </c>
      <c r="K26" s="14">
        <f t="shared" si="0"/>
        <v>12342</v>
      </c>
      <c r="L26" s="14">
        <f t="shared" si="0"/>
        <v>11</v>
      </c>
    </row>
    <row r="27" ht="20.25" customHeight="1" spans="2:12">
      <c r="B27" s="6">
        <v>22</v>
      </c>
      <c r="C27" s="9">
        <v>3130</v>
      </c>
      <c r="D27" s="9">
        <v>15</v>
      </c>
      <c r="E27" s="10"/>
      <c r="F27" s="10"/>
      <c r="G27" s="8">
        <v>4286</v>
      </c>
      <c r="H27" s="8">
        <v>12</v>
      </c>
      <c r="I27" s="9">
        <v>4521</v>
      </c>
      <c r="J27" s="9">
        <v>27</v>
      </c>
      <c r="K27" s="14">
        <f t="shared" si="0"/>
        <v>11937</v>
      </c>
      <c r="L27" s="14">
        <f t="shared" si="0"/>
        <v>54</v>
      </c>
    </row>
    <row r="28" ht="20.25" customHeight="1" spans="2:12">
      <c r="B28" s="6">
        <v>23</v>
      </c>
      <c r="C28" s="10"/>
      <c r="D28" s="10"/>
      <c r="E28" s="9">
        <v>4806</v>
      </c>
      <c r="F28" s="9">
        <v>23</v>
      </c>
      <c r="G28" s="8">
        <v>3317</v>
      </c>
      <c r="H28" s="8">
        <v>18</v>
      </c>
      <c r="I28" s="9">
        <v>4140</v>
      </c>
      <c r="J28" s="9">
        <v>47</v>
      </c>
      <c r="K28" s="14">
        <f t="shared" si="0"/>
        <v>12263</v>
      </c>
      <c r="L28" s="14">
        <f t="shared" si="0"/>
        <v>88</v>
      </c>
    </row>
    <row r="29" ht="20.25" customHeight="1" spans="2:12">
      <c r="B29" s="6">
        <v>24</v>
      </c>
      <c r="C29" s="10"/>
      <c r="D29" s="10"/>
      <c r="E29" s="9">
        <v>4669</v>
      </c>
      <c r="F29" s="9">
        <v>13</v>
      </c>
      <c r="G29" s="8">
        <v>0</v>
      </c>
      <c r="H29" s="8">
        <v>14</v>
      </c>
      <c r="I29" s="9">
        <v>3304</v>
      </c>
      <c r="J29" s="9">
        <v>8</v>
      </c>
      <c r="K29" s="14">
        <f t="shared" si="0"/>
        <v>7973</v>
      </c>
      <c r="L29" s="14">
        <f t="shared" si="0"/>
        <v>35</v>
      </c>
    </row>
    <row r="30" ht="20.25" customHeight="1" spans="2:12">
      <c r="B30" s="6">
        <v>25</v>
      </c>
      <c r="C30" s="8">
        <v>4012</v>
      </c>
      <c r="D30" s="8">
        <v>0</v>
      </c>
      <c r="E30" s="8">
        <v>5002</v>
      </c>
      <c r="F30" s="8">
        <v>6</v>
      </c>
      <c r="G30" s="9">
        <v>4262</v>
      </c>
      <c r="H30" s="9">
        <v>19</v>
      </c>
      <c r="I30" s="10"/>
      <c r="J30" s="10"/>
      <c r="K30" s="14">
        <f t="shared" si="0"/>
        <v>13276</v>
      </c>
      <c r="L30" s="14">
        <f t="shared" si="0"/>
        <v>25</v>
      </c>
    </row>
    <row r="31" ht="20.25" customHeight="1" spans="2:12">
      <c r="B31" s="6">
        <v>26</v>
      </c>
      <c r="C31" s="8">
        <v>2152</v>
      </c>
      <c r="D31" s="8">
        <v>18</v>
      </c>
      <c r="E31" s="8">
        <v>4451</v>
      </c>
      <c r="F31" s="8">
        <v>0</v>
      </c>
      <c r="G31" s="9">
        <v>3750</v>
      </c>
      <c r="H31" s="9">
        <v>18</v>
      </c>
      <c r="I31" s="10"/>
      <c r="J31" s="10"/>
      <c r="K31" s="14">
        <f t="shared" si="0"/>
        <v>10353</v>
      </c>
      <c r="L31" s="14">
        <f t="shared" si="0"/>
        <v>36</v>
      </c>
    </row>
    <row r="32" ht="20.25" customHeight="1" spans="2:12">
      <c r="B32" s="6">
        <v>27</v>
      </c>
      <c r="C32" s="8">
        <v>5103</v>
      </c>
      <c r="D32" s="8">
        <v>29</v>
      </c>
      <c r="E32" s="8">
        <v>4503</v>
      </c>
      <c r="F32" s="8">
        <v>39</v>
      </c>
      <c r="G32" s="10"/>
      <c r="H32" s="10"/>
      <c r="I32" s="9">
        <v>4085</v>
      </c>
      <c r="J32" s="9">
        <v>40</v>
      </c>
      <c r="K32" s="14">
        <f t="shared" si="0"/>
        <v>13691</v>
      </c>
      <c r="L32" s="14">
        <f t="shared" si="0"/>
        <v>108</v>
      </c>
    </row>
    <row r="33" ht="20.25" customHeight="1" spans="2:12">
      <c r="B33" s="6">
        <v>28</v>
      </c>
      <c r="C33" s="9">
        <v>3466</v>
      </c>
      <c r="D33" s="9">
        <v>33</v>
      </c>
      <c r="E33" s="9">
        <v>0</v>
      </c>
      <c r="F33" s="9">
        <v>34</v>
      </c>
      <c r="G33" s="10"/>
      <c r="H33" s="10"/>
      <c r="I33" s="9">
        <v>7203</v>
      </c>
      <c r="J33" s="9">
        <v>34</v>
      </c>
      <c r="K33" s="14">
        <f t="shared" si="0"/>
        <v>10669</v>
      </c>
      <c r="L33" s="14">
        <f t="shared" si="0"/>
        <v>101</v>
      </c>
    </row>
    <row r="34" ht="20.25" customHeight="1" spans="2:12">
      <c r="B34" s="6">
        <v>29</v>
      </c>
      <c r="C34" s="8">
        <v>4103</v>
      </c>
      <c r="D34" s="8">
        <v>63</v>
      </c>
      <c r="E34" s="10"/>
      <c r="F34" s="10"/>
      <c r="G34" s="8">
        <v>2589</v>
      </c>
      <c r="H34" s="8">
        <v>39</v>
      </c>
      <c r="I34" s="9">
        <v>5056</v>
      </c>
      <c r="J34" s="9">
        <v>55</v>
      </c>
      <c r="K34" s="14">
        <f t="shared" si="0"/>
        <v>11748</v>
      </c>
      <c r="L34" s="14">
        <f t="shared" si="0"/>
        <v>157</v>
      </c>
    </row>
    <row r="35" ht="20.25" customHeight="1" spans="2:12">
      <c r="B35" s="7" t="s">
        <v>17</v>
      </c>
      <c r="C35" s="11">
        <f t="shared" ref="C35:L35" si="1">SUM(C6:C34)</f>
        <v>77191</v>
      </c>
      <c r="D35" s="11">
        <f t="shared" si="1"/>
        <v>327</v>
      </c>
      <c r="E35" s="11">
        <f t="shared" si="1"/>
        <v>74475</v>
      </c>
      <c r="F35" s="11">
        <f t="shared" si="1"/>
        <v>345</v>
      </c>
      <c r="G35" s="11">
        <f t="shared" si="1"/>
        <v>54392</v>
      </c>
      <c r="H35" s="11">
        <f t="shared" si="1"/>
        <v>301</v>
      </c>
      <c r="I35" s="11">
        <f t="shared" si="1"/>
        <v>76779</v>
      </c>
      <c r="J35" s="11">
        <f t="shared" si="1"/>
        <v>455</v>
      </c>
      <c r="K35" s="11">
        <f t="shared" si="1"/>
        <v>282837</v>
      </c>
      <c r="L35" s="11">
        <f t="shared" si="1"/>
        <v>1428</v>
      </c>
    </row>
    <row r="36" ht="20.25" customHeight="1" spans="2:12">
      <c r="B36" t="s">
        <v>18</v>
      </c>
      <c r="C36" s="12">
        <f>C35/23</f>
        <v>3356.13043478261</v>
      </c>
      <c r="D36" s="12">
        <f>D35/23</f>
        <v>14.2173913043478</v>
      </c>
      <c r="E36" s="12">
        <f>E35/22</f>
        <v>3385.22727272727</v>
      </c>
      <c r="F36" s="12">
        <f>F35/22</f>
        <v>15.6818181818182</v>
      </c>
      <c r="G36" s="12">
        <f>G35/21</f>
        <v>2590.09523809524</v>
      </c>
      <c r="H36" s="12">
        <f>H35/21</f>
        <v>14.3333333333333</v>
      </c>
      <c r="I36" s="12">
        <f>I35/21</f>
        <v>3656.14285714286</v>
      </c>
      <c r="J36" s="12">
        <f>J35/21</f>
        <v>21.6666666666667</v>
      </c>
      <c r="K36" s="12">
        <f>K35/29</f>
        <v>9753</v>
      </c>
      <c r="L36" s="12">
        <f>L35/29</f>
        <v>49.2413793103448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6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19">
        <v>0</v>
      </c>
      <c r="D6" s="19">
        <v>0</v>
      </c>
      <c r="E6" s="19">
        <v>56</v>
      </c>
      <c r="F6" s="20">
        <v>4604</v>
      </c>
      <c r="G6" s="20">
        <v>0</v>
      </c>
      <c r="H6" s="20">
        <v>76</v>
      </c>
      <c r="I6" s="19">
        <v>4404</v>
      </c>
      <c r="J6" s="19">
        <v>30</v>
      </c>
      <c r="K6" s="19">
        <v>105</v>
      </c>
      <c r="L6" s="21"/>
      <c r="M6" s="21"/>
      <c r="N6" s="21"/>
      <c r="O6" s="14">
        <f>C6+F6+I6+L6</f>
        <v>9008</v>
      </c>
      <c r="P6" s="14">
        <f t="shared" ref="P6:Q19" si="0">D6+G6+J6+M6</f>
        <v>30</v>
      </c>
      <c r="Q6" s="14">
        <f t="shared" si="0"/>
        <v>237</v>
      </c>
      <c r="R6">
        <v>30</v>
      </c>
      <c r="S6">
        <f>P6-R6</f>
        <v>0</v>
      </c>
      <c r="T6" s="31"/>
      <c r="U6" s="16" t="e">
        <f t="shared" ref="U6:U35" si="1">P6/T6</f>
        <v>#DIV/0!</v>
      </c>
    </row>
    <row r="7" ht="15" customHeight="1" spans="2:21">
      <c r="B7" s="6">
        <v>2</v>
      </c>
      <c r="C7" s="19">
        <v>4278</v>
      </c>
      <c r="D7" s="19">
        <v>33</v>
      </c>
      <c r="E7" s="19">
        <v>83</v>
      </c>
      <c r="F7" s="20">
        <v>3703</v>
      </c>
      <c r="G7" s="20">
        <v>0</v>
      </c>
      <c r="H7" s="20">
        <v>68</v>
      </c>
      <c r="I7" s="19">
        <v>4802</v>
      </c>
      <c r="J7" s="19">
        <v>22</v>
      </c>
      <c r="K7" s="19">
        <v>88</v>
      </c>
      <c r="L7" s="21"/>
      <c r="M7" s="21"/>
      <c r="N7" s="21"/>
      <c r="O7" s="14">
        <f>C7+F7+I7+L7</f>
        <v>12783</v>
      </c>
      <c r="P7" s="14">
        <f t="shared" si="0"/>
        <v>55</v>
      </c>
      <c r="Q7" s="14">
        <f t="shared" si="0"/>
        <v>239</v>
      </c>
      <c r="R7">
        <v>25</v>
      </c>
      <c r="S7">
        <f t="shared" ref="S7:S35" si="2">P7-R7</f>
        <v>30</v>
      </c>
      <c r="T7" s="31"/>
      <c r="U7" s="16" t="e">
        <f t="shared" si="1"/>
        <v>#DIV/0!</v>
      </c>
    </row>
    <row r="8" ht="15" customHeight="1" spans="2:21">
      <c r="B8" s="6">
        <v>3</v>
      </c>
      <c r="C8" s="19">
        <v>5008</v>
      </c>
      <c r="D8" s="19">
        <v>0</v>
      </c>
      <c r="E8" s="19">
        <v>58</v>
      </c>
      <c r="F8" s="19">
        <v>4506</v>
      </c>
      <c r="G8" s="19">
        <v>9</v>
      </c>
      <c r="H8" s="19">
        <v>67</v>
      </c>
      <c r="I8" s="21"/>
      <c r="J8" s="21"/>
      <c r="K8" s="21"/>
      <c r="L8" s="20">
        <v>5502</v>
      </c>
      <c r="M8" s="20">
        <v>0</v>
      </c>
      <c r="N8" s="20">
        <v>39</v>
      </c>
      <c r="O8" s="14">
        <f t="shared" ref="O8:Q35" si="3">C8+F8+I8+L8</f>
        <v>15016</v>
      </c>
      <c r="P8" s="14">
        <f t="shared" si="0"/>
        <v>9</v>
      </c>
      <c r="Q8" s="14">
        <f t="shared" si="0"/>
        <v>164</v>
      </c>
      <c r="R8">
        <v>0</v>
      </c>
      <c r="S8">
        <f t="shared" si="2"/>
        <v>9</v>
      </c>
      <c r="T8" s="31"/>
      <c r="U8" s="16" t="e">
        <f t="shared" si="1"/>
        <v>#DIV/0!</v>
      </c>
    </row>
    <row r="9" ht="15" customHeight="1" spans="2:21">
      <c r="B9" s="6">
        <v>4</v>
      </c>
      <c r="C9" s="20">
        <v>4430</v>
      </c>
      <c r="D9" s="20">
        <v>0</v>
      </c>
      <c r="E9" s="20">
        <v>69</v>
      </c>
      <c r="F9" s="20">
        <v>1330</v>
      </c>
      <c r="G9" s="20">
        <v>15</v>
      </c>
      <c r="H9" s="20">
        <v>50</v>
      </c>
      <c r="I9" s="21"/>
      <c r="J9" s="21"/>
      <c r="K9" s="21"/>
      <c r="L9" s="20">
        <v>6224</v>
      </c>
      <c r="M9" s="20">
        <v>0</v>
      </c>
      <c r="N9" s="20">
        <v>72</v>
      </c>
      <c r="O9" s="14">
        <f t="shared" si="3"/>
        <v>11984</v>
      </c>
      <c r="P9" s="14">
        <f t="shared" si="0"/>
        <v>15</v>
      </c>
      <c r="Q9" s="14">
        <f t="shared" si="0"/>
        <v>191</v>
      </c>
      <c r="R9">
        <v>15</v>
      </c>
      <c r="S9">
        <f t="shared" si="2"/>
        <v>0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0</v>
      </c>
      <c r="D10" s="20">
        <v>28</v>
      </c>
      <c r="E10" s="20">
        <v>89</v>
      </c>
      <c r="F10" s="21"/>
      <c r="G10" s="21"/>
      <c r="H10" s="21"/>
      <c r="I10" s="20">
        <v>505</v>
      </c>
      <c r="J10" s="20">
        <v>0</v>
      </c>
      <c r="K10" s="20">
        <v>32</v>
      </c>
      <c r="L10" s="20">
        <v>0</v>
      </c>
      <c r="M10" s="20">
        <v>0</v>
      </c>
      <c r="N10" s="20">
        <v>9</v>
      </c>
      <c r="O10" s="14">
        <f t="shared" si="3"/>
        <v>505</v>
      </c>
      <c r="P10" s="14">
        <f t="shared" si="0"/>
        <v>28</v>
      </c>
      <c r="Q10" s="14">
        <f t="shared" si="0"/>
        <v>130</v>
      </c>
      <c r="R10">
        <v>26</v>
      </c>
      <c r="S10">
        <f t="shared" si="2"/>
        <v>2</v>
      </c>
      <c r="T10" s="31"/>
      <c r="U10" s="16" t="e">
        <f t="shared" si="1"/>
        <v>#DIV/0!</v>
      </c>
    </row>
    <row r="11" ht="15" customHeight="1" spans="2:21">
      <c r="B11" s="6">
        <v>6</v>
      </c>
      <c r="C11" s="20">
        <v>0</v>
      </c>
      <c r="D11" s="20">
        <v>76</v>
      </c>
      <c r="E11" s="20">
        <v>65</v>
      </c>
      <c r="F11" s="21"/>
      <c r="G11" s="21"/>
      <c r="H11" s="21"/>
      <c r="I11" s="19">
        <v>0</v>
      </c>
      <c r="J11" s="19">
        <v>9</v>
      </c>
      <c r="K11" s="19">
        <v>78</v>
      </c>
      <c r="L11" s="20">
        <v>0</v>
      </c>
      <c r="M11" s="20">
        <v>33</v>
      </c>
      <c r="N11" s="20">
        <v>70</v>
      </c>
      <c r="O11" s="14">
        <f t="shared" si="3"/>
        <v>0</v>
      </c>
      <c r="P11" s="14">
        <f t="shared" si="0"/>
        <v>118</v>
      </c>
      <c r="Q11" s="14">
        <f t="shared" si="0"/>
        <v>213</v>
      </c>
      <c r="R11">
        <v>69</v>
      </c>
      <c r="S11">
        <f t="shared" si="2"/>
        <v>49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0</v>
      </c>
      <c r="G12" s="20">
        <v>55</v>
      </c>
      <c r="H12" s="20">
        <v>57</v>
      </c>
      <c r="I12" s="19">
        <v>0</v>
      </c>
      <c r="J12" s="19">
        <v>55</v>
      </c>
      <c r="K12" s="19">
        <v>52</v>
      </c>
      <c r="L12" s="20">
        <v>0</v>
      </c>
      <c r="M12" s="20">
        <v>66</v>
      </c>
      <c r="N12" s="20">
        <v>12</v>
      </c>
      <c r="O12" s="14">
        <f t="shared" si="3"/>
        <v>0</v>
      </c>
      <c r="P12" s="14">
        <f t="shared" si="0"/>
        <v>176</v>
      </c>
      <c r="Q12" s="14">
        <f t="shared" si="0"/>
        <v>121</v>
      </c>
      <c r="R12">
        <v>67</v>
      </c>
      <c r="S12">
        <f t="shared" si="2"/>
        <v>109</v>
      </c>
      <c r="T12" s="31"/>
      <c r="U12" s="16" t="e">
        <f t="shared" si="1"/>
        <v>#DIV/0!</v>
      </c>
    </row>
    <row r="13" ht="15" customHeight="1" spans="2:21">
      <c r="B13" s="6">
        <v>8</v>
      </c>
      <c r="C13" s="21"/>
      <c r="D13" s="21"/>
      <c r="E13" s="21"/>
      <c r="F13" s="20">
        <v>0</v>
      </c>
      <c r="G13" s="20">
        <v>45</v>
      </c>
      <c r="H13" s="20">
        <v>0</v>
      </c>
      <c r="I13" s="19">
        <v>0</v>
      </c>
      <c r="J13" s="19">
        <v>42</v>
      </c>
      <c r="K13" s="19">
        <v>10</v>
      </c>
      <c r="L13" s="20">
        <v>0</v>
      </c>
      <c r="M13" s="20">
        <v>63</v>
      </c>
      <c r="N13" s="20">
        <v>15</v>
      </c>
      <c r="O13" s="14">
        <f t="shared" si="3"/>
        <v>0</v>
      </c>
      <c r="P13" s="14">
        <f t="shared" si="0"/>
        <v>150</v>
      </c>
      <c r="Q13" s="14">
        <f t="shared" si="0"/>
        <v>25</v>
      </c>
      <c r="R13">
        <v>95</v>
      </c>
      <c r="S13">
        <f t="shared" si="2"/>
        <v>55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0</v>
      </c>
      <c r="D14" s="19">
        <v>57</v>
      </c>
      <c r="E14" s="19">
        <v>12</v>
      </c>
      <c r="F14" s="20">
        <v>0</v>
      </c>
      <c r="G14" s="20">
        <v>29</v>
      </c>
      <c r="H14" s="20">
        <v>20</v>
      </c>
      <c r="I14" s="19">
        <v>0</v>
      </c>
      <c r="J14" s="19">
        <v>65</v>
      </c>
      <c r="K14" s="19">
        <v>36</v>
      </c>
      <c r="L14" s="21"/>
      <c r="M14" s="21"/>
      <c r="N14" s="21"/>
      <c r="O14" s="14">
        <f t="shared" si="3"/>
        <v>0</v>
      </c>
      <c r="P14" s="14">
        <f t="shared" si="0"/>
        <v>151</v>
      </c>
      <c r="Q14" s="14">
        <f t="shared" si="0"/>
        <v>68</v>
      </c>
      <c r="R14">
        <v>115</v>
      </c>
      <c r="S14">
        <f t="shared" si="2"/>
        <v>36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0</v>
      </c>
      <c r="D15" s="19">
        <v>46</v>
      </c>
      <c r="E15" s="19">
        <v>44</v>
      </c>
      <c r="F15" s="20">
        <v>0</v>
      </c>
      <c r="G15" s="20">
        <v>54</v>
      </c>
      <c r="H15" s="20">
        <v>51</v>
      </c>
      <c r="I15" s="19">
        <v>0</v>
      </c>
      <c r="J15" s="19">
        <v>61</v>
      </c>
      <c r="K15" s="19">
        <v>77</v>
      </c>
      <c r="L15" s="21"/>
      <c r="M15" s="21"/>
      <c r="N15" s="21"/>
      <c r="O15" s="14">
        <f t="shared" si="3"/>
        <v>0</v>
      </c>
      <c r="P15" s="14">
        <f t="shared" si="0"/>
        <v>161</v>
      </c>
      <c r="Q15" s="14">
        <f t="shared" si="0"/>
        <v>172</v>
      </c>
      <c r="R15">
        <v>85</v>
      </c>
      <c r="S15">
        <f t="shared" si="2"/>
        <v>76</v>
      </c>
      <c r="T15" s="31"/>
      <c r="U15" s="16" t="e">
        <f t="shared" si="1"/>
        <v>#DIV/0!</v>
      </c>
    </row>
    <row r="16" ht="15" customHeight="1" spans="2:21">
      <c r="B16" s="6">
        <v>11</v>
      </c>
      <c r="C16" s="19">
        <v>0</v>
      </c>
      <c r="D16" s="19">
        <v>40</v>
      </c>
      <c r="E16" s="19">
        <v>67</v>
      </c>
      <c r="F16" s="19">
        <v>0</v>
      </c>
      <c r="G16" s="19">
        <v>32</v>
      </c>
      <c r="H16" s="19">
        <v>55</v>
      </c>
      <c r="I16" s="21"/>
      <c r="J16" s="21"/>
      <c r="K16" s="21"/>
      <c r="L16" s="20">
        <v>0</v>
      </c>
      <c r="M16" s="20">
        <v>39</v>
      </c>
      <c r="N16" s="20">
        <v>59</v>
      </c>
      <c r="O16" s="14">
        <f t="shared" si="3"/>
        <v>0</v>
      </c>
      <c r="P16" s="14">
        <f t="shared" si="0"/>
        <v>111</v>
      </c>
      <c r="Q16" s="14">
        <f t="shared" si="0"/>
        <v>181</v>
      </c>
      <c r="R16">
        <v>30</v>
      </c>
      <c r="S16">
        <f t="shared" si="2"/>
        <v>81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0</v>
      </c>
      <c r="D17" s="20">
        <v>30</v>
      </c>
      <c r="E17" s="20">
        <v>32</v>
      </c>
      <c r="F17" s="20">
        <v>0</v>
      </c>
      <c r="G17" s="20">
        <v>58</v>
      </c>
      <c r="H17" s="20">
        <v>44</v>
      </c>
      <c r="I17" s="21"/>
      <c r="J17" s="21"/>
      <c r="K17" s="21"/>
      <c r="L17" s="20">
        <v>0</v>
      </c>
      <c r="M17" s="20">
        <v>29</v>
      </c>
      <c r="N17" s="20">
        <v>29</v>
      </c>
      <c r="O17" s="14">
        <f t="shared" si="3"/>
        <v>0</v>
      </c>
      <c r="P17" s="14">
        <f t="shared" si="0"/>
        <v>117</v>
      </c>
      <c r="Q17" s="14">
        <f t="shared" si="0"/>
        <v>105</v>
      </c>
      <c r="R17">
        <v>55</v>
      </c>
      <c r="S17">
        <f t="shared" si="2"/>
        <v>62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0</v>
      </c>
      <c r="D18" s="20">
        <v>39</v>
      </c>
      <c r="E18" s="20">
        <v>45</v>
      </c>
      <c r="F18" s="21"/>
      <c r="G18" s="21"/>
      <c r="H18" s="21"/>
      <c r="I18" s="20">
        <v>0</v>
      </c>
      <c r="J18" s="20">
        <v>25</v>
      </c>
      <c r="K18" s="20">
        <v>28</v>
      </c>
      <c r="L18" s="20">
        <v>0</v>
      </c>
      <c r="M18" s="20">
        <v>5</v>
      </c>
      <c r="N18" s="20">
        <v>29</v>
      </c>
      <c r="O18" s="14">
        <f t="shared" si="3"/>
        <v>0</v>
      </c>
      <c r="P18" s="14">
        <f t="shared" si="0"/>
        <v>69</v>
      </c>
      <c r="Q18" s="14">
        <f t="shared" si="0"/>
        <v>102</v>
      </c>
      <c r="R18">
        <v>37</v>
      </c>
      <c r="S18">
        <f t="shared" si="2"/>
        <v>32</v>
      </c>
      <c r="T18" s="31"/>
      <c r="U18" s="16" t="e">
        <f t="shared" si="1"/>
        <v>#DIV/0!</v>
      </c>
    </row>
    <row r="19" ht="15" customHeight="1" spans="2:21">
      <c r="B19" s="6">
        <v>14</v>
      </c>
      <c r="C19" s="20">
        <v>0</v>
      </c>
      <c r="D19" s="20">
        <v>26</v>
      </c>
      <c r="E19" s="20">
        <v>39</v>
      </c>
      <c r="F19" s="21"/>
      <c r="G19" s="21"/>
      <c r="H19" s="21"/>
      <c r="I19" s="19">
        <v>0</v>
      </c>
      <c r="J19" s="19">
        <v>33</v>
      </c>
      <c r="K19" s="19">
        <v>18</v>
      </c>
      <c r="L19" s="20">
        <v>0</v>
      </c>
      <c r="M19" s="20">
        <v>27</v>
      </c>
      <c r="N19" s="20">
        <v>69</v>
      </c>
      <c r="O19" s="14">
        <f t="shared" si="3"/>
        <v>0</v>
      </c>
      <c r="P19" s="14">
        <f t="shared" si="0"/>
        <v>86</v>
      </c>
      <c r="Q19" s="14">
        <f t="shared" si="0"/>
        <v>126</v>
      </c>
      <c r="R19">
        <v>14</v>
      </c>
      <c r="S19">
        <f t="shared" si="2"/>
        <v>72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0</v>
      </c>
      <c r="G20" s="20">
        <v>0</v>
      </c>
      <c r="H20" s="20">
        <v>31</v>
      </c>
      <c r="I20" s="19">
        <v>0</v>
      </c>
      <c r="J20" s="19">
        <v>0</v>
      </c>
      <c r="K20" s="19">
        <v>66</v>
      </c>
      <c r="L20" s="20">
        <v>0</v>
      </c>
      <c r="M20" s="20">
        <v>0</v>
      </c>
      <c r="N20" s="20">
        <v>79</v>
      </c>
      <c r="O20" s="14">
        <f t="shared" si="3"/>
        <v>0</v>
      </c>
      <c r="P20" s="14">
        <f t="shared" si="3"/>
        <v>0</v>
      </c>
      <c r="Q20" s="14">
        <f t="shared" si="3"/>
        <v>176</v>
      </c>
      <c r="R20">
        <v>0</v>
      </c>
      <c r="S20">
        <f t="shared" si="2"/>
        <v>0</v>
      </c>
      <c r="T20" s="31"/>
      <c r="U20" s="16" t="e">
        <f t="shared" si="1"/>
        <v>#DIV/0!</v>
      </c>
    </row>
    <row r="21" ht="15" customHeight="1" spans="2:21">
      <c r="B21" s="6">
        <v>16</v>
      </c>
      <c r="C21" s="21"/>
      <c r="D21" s="21"/>
      <c r="E21" s="21"/>
      <c r="F21" s="20">
        <v>0</v>
      </c>
      <c r="G21" s="20">
        <v>0</v>
      </c>
      <c r="H21" s="20">
        <v>114</v>
      </c>
      <c r="I21" s="19">
        <v>0</v>
      </c>
      <c r="J21" s="19">
        <v>0</v>
      </c>
      <c r="K21" s="19">
        <v>110</v>
      </c>
      <c r="L21" s="20">
        <v>0</v>
      </c>
      <c r="M21" s="20">
        <v>0</v>
      </c>
      <c r="N21" s="20">
        <v>123</v>
      </c>
      <c r="O21" s="14">
        <f t="shared" si="3"/>
        <v>0</v>
      </c>
      <c r="P21" s="14">
        <f t="shared" si="3"/>
        <v>0</v>
      </c>
      <c r="Q21" s="14">
        <f t="shared" si="3"/>
        <v>347</v>
      </c>
      <c r="R21">
        <v>0</v>
      </c>
      <c r="S21">
        <f t="shared" si="2"/>
        <v>0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0</v>
      </c>
      <c r="D22" s="19">
        <v>0</v>
      </c>
      <c r="E22" s="19">
        <v>115</v>
      </c>
      <c r="F22" s="20">
        <v>0</v>
      </c>
      <c r="G22" s="20">
        <v>39</v>
      </c>
      <c r="H22" s="20">
        <v>110</v>
      </c>
      <c r="I22" s="19">
        <v>0</v>
      </c>
      <c r="J22" s="19">
        <v>28</v>
      </c>
      <c r="K22" s="19">
        <v>122</v>
      </c>
      <c r="L22" s="21"/>
      <c r="M22" s="21"/>
      <c r="N22" s="21"/>
      <c r="O22" s="14">
        <f t="shared" si="3"/>
        <v>0</v>
      </c>
      <c r="P22" s="14">
        <f t="shared" si="3"/>
        <v>67</v>
      </c>
      <c r="Q22" s="14">
        <f t="shared" si="3"/>
        <v>347</v>
      </c>
      <c r="R22">
        <v>67</v>
      </c>
      <c r="S22">
        <f t="shared" si="2"/>
        <v>0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0</v>
      </c>
      <c r="D23" s="19">
        <v>16</v>
      </c>
      <c r="E23" s="19">
        <v>102</v>
      </c>
      <c r="F23" s="20">
        <v>0</v>
      </c>
      <c r="G23" s="20">
        <v>0</v>
      </c>
      <c r="H23" s="20">
        <v>61</v>
      </c>
      <c r="I23" s="19">
        <v>0</v>
      </c>
      <c r="J23" s="19">
        <v>52</v>
      </c>
      <c r="K23" s="19">
        <v>82</v>
      </c>
      <c r="L23" s="21"/>
      <c r="M23" s="21"/>
      <c r="N23" s="21"/>
      <c r="O23" s="14">
        <f t="shared" si="3"/>
        <v>0</v>
      </c>
      <c r="P23" s="14">
        <f t="shared" si="3"/>
        <v>68</v>
      </c>
      <c r="Q23" s="14">
        <f t="shared" si="3"/>
        <v>245</v>
      </c>
      <c r="R23">
        <v>68</v>
      </c>
      <c r="S23">
        <f t="shared" si="2"/>
        <v>0</v>
      </c>
      <c r="T23" s="31"/>
      <c r="U23" s="16" t="e">
        <f t="shared" si="1"/>
        <v>#DIV/0!</v>
      </c>
    </row>
    <row r="24" ht="15" customHeight="1" spans="2:21">
      <c r="B24" s="6">
        <v>19</v>
      </c>
      <c r="C24" s="19">
        <v>0</v>
      </c>
      <c r="D24" s="19">
        <v>0</v>
      </c>
      <c r="E24" s="19">
        <v>104</v>
      </c>
      <c r="F24" s="19">
        <v>3616</v>
      </c>
      <c r="G24" s="19">
        <v>13</v>
      </c>
      <c r="H24" s="19">
        <v>71</v>
      </c>
      <c r="I24" s="21"/>
      <c r="J24" s="21"/>
      <c r="K24" s="21"/>
      <c r="L24" s="20">
        <v>3685</v>
      </c>
      <c r="M24" s="20">
        <v>0</v>
      </c>
      <c r="N24" s="20">
        <v>128</v>
      </c>
      <c r="O24" s="14">
        <f t="shared" si="3"/>
        <v>7301</v>
      </c>
      <c r="P24" s="14">
        <f t="shared" si="3"/>
        <v>13</v>
      </c>
      <c r="Q24" s="14">
        <f t="shared" si="3"/>
        <v>303</v>
      </c>
      <c r="R24">
        <v>13</v>
      </c>
      <c r="S24">
        <f t="shared" si="2"/>
        <v>0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3884</v>
      </c>
      <c r="D25" s="20">
        <v>12</v>
      </c>
      <c r="E25" s="20">
        <v>32</v>
      </c>
      <c r="F25" s="20">
        <v>5204</v>
      </c>
      <c r="G25" s="20">
        <v>0</v>
      </c>
      <c r="H25" s="20">
        <v>74</v>
      </c>
      <c r="I25" s="21"/>
      <c r="J25" s="21"/>
      <c r="K25" s="21"/>
      <c r="L25" s="20">
        <v>4873</v>
      </c>
      <c r="M25" s="20">
        <v>16</v>
      </c>
      <c r="N25" s="20">
        <v>69</v>
      </c>
      <c r="O25" s="14">
        <f t="shared" si="3"/>
        <v>13961</v>
      </c>
      <c r="P25" s="14">
        <f t="shared" si="3"/>
        <v>28</v>
      </c>
      <c r="Q25" s="14">
        <f t="shared" si="3"/>
        <v>175</v>
      </c>
      <c r="R25">
        <v>28</v>
      </c>
      <c r="S25">
        <f t="shared" si="2"/>
        <v>0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5308</v>
      </c>
      <c r="D26" s="20">
        <v>53</v>
      </c>
      <c r="E26" s="20">
        <v>64</v>
      </c>
      <c r="F26" s="21"/>
      <c r="G26" s="21"/>
      <c r="H26" s="21"/>
      <c r="I26" s="20">
        <v>4647</v>
      </c>
      <c r="J26" s="20">
        <v>70</v>
      </c>
      <c r="K26" s="20">
        <v>11</v>
      </c>
      <c r="L26" s="20">
        <v>5254</v>
      </c>
      <c r="M26" s="20">
        <v>80</v>
      </c>
      <c r="N26" s="20">
        <v>17</v>
      </c>
      <c r="O26" s="14">
        <f t="shared" si="3"/>
        <v>15209</v>
      </c>
      <c r="P26" s="14">
        <f t="shared" si="3"/>
        <v>203</v>
      </c>
      <c r="Q26" s="14">
        <f t="shared" si="3"/>
        <v>92</v>
      </c>
      <c r="R26">
        <v>165</v>
      </c>
      <c r="S26">
        <f t="shared" si="2"/>
        <v>38</v>
      </c>
      <c r="T26" s="31"/>
      <c r="U26" s="16" t="e">
        <f t="shared" si="1"/>
        <v>#DIV/0!</v>
      </c>
    </row>
    <row r="27" ht="15" customHeight="1" spans="2:21">
      <c r="B27" s="6">
        <v>22</v>
      </c>
      <c r="C27" s="20">
        <v>4208</v>
      </c>
      <c r="D27" s="20">
        <v>67</v>
      </c>
      <c r="E27" s="20">
        <v>31</v>
      </c>
      <c r="F27" s="21"/>
      <c r="G27" s="21"/>
      <c r="H27" s="21"/>
      <c r="I27" s="19">
        <v>5456</v>
      </c>
      <c r="J27" s="19">
        <v>63</v>
      </c>
      <c r="K27" s="19">
        <v>3</v>
      </c>
      <c r="L27" s="20">
        <v>5352</v>
      </c>
      <c r="M27" s="20">
        <v>56</v>
      </c>
      <c r="N27" s="20">
        <v>31</v>
      </c>
      <c r="O27" s="14">
        <f t="shared" si="3"/>
        <v>15016</v>
      </c>
      <c r="P27" s="14">
        <f t="shared" si="3"/>
        <v>186</v>
      </c>
      <c r="Q27" s="14">
        <f t="shared" si="3"/>
        <v>65</v>
      </c>
      <c r="R27">
        <v>69</v>
      </c>
      <c r="S27">
        <f t="shared" si="2"/>
        <v>117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5220</v>
      </c>
      <c r="G28" s="20">
        <v>56</v>
      </c>
      <c r="H28" s="20">
        <v>1</v>
      </c>
      <c r="I28" s="19">
        <v>5000</v>
      </c>
      <c r="J28" s="19">
        <v>56</v>
      </c>
      <c r="K28" s="19">
        <v>10</v>
      </c>
      <c r="L28" s="20">
        <v>5563</v>
      </c>
      <c r="M28" s="20">
        <v>74</v>
      </c>
      <c r="N28" s="20">
        <v>80</v>
      </c>
      <c r="O28" s="14">
        <f t="shared" si="3"/>
        <v>15783</v>
      </c>
      <c r="P28" s="14">
        <f t="shared" si="3"/>
        <v>186</v>
      </c>
      <c r="Q28" s="14">
        <f t="shared" si="3"/>
        <v>91</v>
      </c>
      <c r="R28">
        <v>108</v>
      </c>
      <c r="S28">
        <f t="shared" si="2"/>
        <v>78</v>
      </c>
      <c r="T28" s="31"/>
      <c r="U28" s="16" t="e">
        <f t="shared" si="1"/>
        <v>#DIV/0!</v>
      </c>
    </row>
    <row r="29" ht="15" customHeight="1" spans="2:21">
      <c r="B29" s="6">
        <v>24</v>
      </c>
      <c r="C29" s="21"/>
      <c r="D29" s="21"/>
      <c r="E29" s="21"/>
      <c r="F29" s="20">
        <v>5125</v>
      </c>
      <c r="G29" s="20">
        <v>62</v>
      </c>
      <c r="H29" s="20">
        <v>31</v>
      </c>
      <c r="I29" s="19">
        <v>3838</v>
      </c>
      <c r="J29" s="19">
        <v>0</v>
      </c>
      <c r="K29" s="19">
        <v>29</v>
      </c>
      <c r="L29" s="20">
        <v>1330</v>
      </c>
      <c r="M29" s="20">
        <v>31</v>
      </c>
      <c r="N29" s="20">
        <v>99</v>
      </c>
      <c r="O29" s="14">
        <f t="shared" si="3"/>
        <v>10293</v>
      </c>
      <c r="P29" s="14">
        <f t="shared" si="3"/>
        <v>93</v>
      </c>
      <c r="Q29" s="14">
        <f t="shared" si="3"/>
        <v>159</v>
      </c>
      <c r="R29">
        <v>63</v>
      </c>
      <c r="S29">
        <f t="shared" si="2"/>
        <v>30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0</v>
      </c>
      <c r="D30" s="19">
        <v>24</v>
      </c>
      <c r="E30" s="19">
        <v>45</v>
      </c>
      <c r="F30" s="20">
        <v>1516</v>
      </c>
      <c r="G30" s="20">
        <v>0</v>
      </c>
      <c r="H30" s="20">
        <v>39</v>
      </c>
      <c r="I30" s="19">
        <v>0</v>
      </c>
      <c r="J30" s="19">
        <v>35</v>
      </c>
      <c r="K30" s="19">
        <v>88</v>
      </c>
      <c r="L30" s="21"/>
      <c r="M30" s="21"/>
      <c r="N30" s="21"/>
      <c r="O30" s="14">
        <f t="shared" si="3"/>
        <v>1516</v>
      </c>
      <c r="P30" s="14">
        <f t="shared" si="3"/>
        <v>59</v>
      </c>
      <c r="Q30" s="14">
        <f t="shared" si="3"/>
        <v>172</v>
      </c>
      <c r="R30">
        <v>59</v>
      </c>
      <c r="S30">
        <f t="shared" si="2"/>
        <v>0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0</v>
      </c>
      <c r="D31" s="19">
        <v>0</v>
      </c>
      <c r="E31" s="19">
        <v>67</v>
      </c>
      <c r="F31" s="20">
        <v>3773</v>
      </c>
      <c r="G31" s="20">
        <v>0</v>
      </c>
      <c r="H31" s="20">
        <v>45</v>
      </c>
      <c r="I31" s="19">
        <v>5527</v>
      </c>
      <c r="J31" s="19">
        <v>37</v>
      </c>
      <c r="K31" s="19">
        <v>98</v>
      </c>
      <c r="L31" s="21"/>
      <c r="M31" s="21"/>
      <c r="N31" s="21"/>
      <c r="O31" s="14">
        <f t="shared" si="3"/>
        <v>9300</v>
      </c>
      <c r="P31" s="14">
        <f t="shared" si="3"/>
        <v>37</v>
      </c>
      <c r="Q31" s="14">
        <f t="shared" si="3"/>
        <v>210</v>
      </c>
      <c r="R31">
        <v>25</v>
      </c>
      <c r="S31">
        <f t="shared" si="2"/>
        <v>12</v>
      </c>
      <c r="T31" s="31"/>
      <c r="U31" s="16" t="e">
        <f t="shared" si="1"/>
        <v>#DIV/0!</v>
      </c>
    </row>
    <row r="32" ht="15" customHeight="1" spans="2:21">
      <c r="B32" s="6">
        <v>27</v>
      </c>
      <c r="C32" s="19">
        <v>4121</v>
      </c>
      <c r="D32" s="19">
        <v>77</v>
      </c>
      <c r="E32" s="19">
        <v>59</v>
      </c>
      <c r="F32" s="19">
        <v>3513</v>
      </c>
      <c r="G32" s="19">
        <v>107</v>
      </c>
      <c r="H32" s="19">
        <v>96</v>
      </c>
      <c r="I32" s="21"/>
      <c r="J32" s="21"/>
      <c r="K32" s="21"/>
      <c r="L32" s="20">
        <v>3183</v>
      </c>
      <c r="M32" s="20">
        <v>57</v>
      </c>
      <c r="N32" s="20">
        <v>83</v>
      </c>
      <c r="O32" s="14">
        <f t="shared" si="3"/>
        <v>10817</v>
      </c>
      <c r="P32" s="14">
        <f t="shared" si="3"/>
        <v>241</v>
      </c>
      <c r="Q32" s="14">
        <f t="shared" si="3"/>
        <v>238</v>
      </c>
      <c r="R32">
        <v>106</v>
      </c>
      <c r="S32">
        <f t="shared" si="2"/>
        <v>135</v>
      </c>
      <c r="T32" s="31"/>
      <c r="U32" s="16" t="e">
        <f t="shared" si="1"/>
        <v>#DIV/0!</v>
      </c>
    </row>
    <row r="33" ht="15" customHeight="1" spans="2:21">
      <c r="B33" s="6">
        <v>28</v>
      </c>
      <c r="C33" s="20">
        <v>2032</v>
      </c>
      <c r="D33" s="20">
        <v>63</v>
      </c>
      <c r="E33" s="20">
        <v>40</v>
      </c>
      <c r="F33" s="20">
        <v>3526</v>
      </c>
      <c r="G33" s="20">
        <v>113</v>
      </c>
      <c r="H33" s="20">
        <v>67</v>
      </c>
      <c r="I33" s="21"/>
      <c r="J33" s="21"/>
      <c r="K33" s="21"/>
      <c r="L33" s="20">
        <v>2604</v>
      </c>
      <c r="M33" s="20">
        <v>37</v>
      </c>
      <c r="N33" s="20">
        <v>62</v>
      </c>
      <c r="O33" s="14">
        <f t="shared" si="3"/>
        <v>8162</v>
      </c>
      <c r="P33" s="14">
        <f t="shared" si="3"/>
        <v>213</v>
      </c>
      <c r="Q33" s="14">
        <f t="shared" si="3"/>
        <v>169</v>
      </c>
      <c r="R33">
        <v>156</v>
      </c>
      <c r="S33">
        <f t="shared" si="2"/>
        <v>57</v>
      </c>
      <c r="T33" s="31"/>
      <c r="U33" s="16" t="e">
        <f t="shared" si="1"/>
        <v>#DIV/0!</v>
      </c>
    </row>
    <row r="34" ht="15" customHeight="1" spans="2:21">
      <c r="B34" s="6">
        <v>29</v>
      </c>
      <c r="C34" s="20">
        <v>3200</v>
      </c>
      <c r="D34" s="20">
        <v>81</v>
      </c>
      <c r="E34" s="20">
        <v>84</v>
      </c>
      <c r="F34" s="21"/>
      <c r="G34" s="21"/>
      <c r="H34" s="21"/>
      <c r="I34" s="20">
        <v>3882</v>
      </c>
      <c r="J34" s="20">
        <v>100</v>
      </c>
      <c r="K34" s="20">
        <v>46</v>
      </c>
      <c r="L34" s="20">
        <v>2405</v>
      </c>
      <c r="M34" s="20">
        <v>89</v>
      </c>
      <c r="N34" s="20">
        <v>21</v>
      </c>
      <c r="O34" s="14">
        <f t="shared" si="3"/>
        <v>9487</v>
      </c>
      <c r="P34" s="14">
        <f t="shared" si="3"/>
        <v>270</v>
      </c>
      <c r="Q34" s="14">
        <f t="shared" si="3"/>
        <v>151</v>
      </c>
      <c r="R34">
        <v>111</v>
      </c>
      <c r="S34">
        <f t="shared" si="2"/>
        <v>159</v>
      </c>
      <c r="T34" s="31"/>
      <c r="U34" s="16" t="e">
        <f t="shared" si="1"/>
        <v>#DIV/0!</v>
      </c>
    </row>
    <row r="35" ht="15" customHeight="1" spans="2:21">
      <c r="B35" s="23" t="s">
        <v>17</v>
      </c>
      <c r="C35" s="24">
        <f t="shared" ref="C35:N35" si="4">SUM(C6:C34)</f>
        <v>36469</v>
      </c>
      <c r="D35" s="24">
        <f t="shared" si="4"/>
        <v>768</v>
      </c>
      <c r="E35" s="24">
        <f t="shared" si="4"/>
        <v>1402</v>
      </c>
      <c r="F35" s="24">
        <f t="shared" si="4"/>
        <v>45636</v>
      </c>
      <c r="G35" s="24">
        <f t="shared" si="4"/>
        <v>687</v>
      </c>
      <c r="H35" s="24">
        <f t="shared" si="4"/>
        <v>1228</v>
      </c>
      <c r="I35" s="24">
        <f t="shared" si="4"/>
        <v>38061</v>
      </c>
      <c r="J35" s="24">
        <f t="shared" si="4"/>
        <v>783</v>
      </c>
      <c r="K35" s="24">
        <f t="shared" si="4"/>
        <v>1189</v>
      </c>
      <c r="L35" s="24">
        <f t="shared" si="4"/>
        <v>45975</v>
      </c>
      <c r="M35" s="24">
        <f t="shared" si="4"/>
        <v>702</v>
      </c>
      <c r="N35" s="24">
        <f t="shared" si="4"/>
        <v>1195</v>
      </c>
      <c r="O35" s="14">
        <f t="shared" si="3"/>
        <v>166141</v>
      </c>
      <c r="P35" s="14">
        <f t="shared" si="3"/>
        <v>2940</v>
      </c>
      <c r="Q35" s="14">
        <f t="shared" si="3"/>
        <v>5014</v>
      </c>
      <c r="R35">
        <v>1701</v>
      </c>
      <c r="S35" s="33">
        <f t="shared" si="2"/>
        <v>1239</v>
      </c>
      <c r="U35" s="16" t="e">
        <f t="shared" si="1"/>
        <v>#DIV/0!</v>
      </c>
    </row>
    <row r="36" ht="15" customHeight="1" spans="2:19">
      <c r="B36" s="25" t="s">
        <v>18</v>
      </c>
      <c r="C36" s="12">
        <f>C35/23</f>
        <v>1585.60869565217</v>
      </c>
      <c r="D36" s="12">
        <f>D35/23</f>
        <v>33.3913043478261</v>
      </c>
      <c r="E36" s="12">
        <f>E35/23</f>
        <v>60.9565217391304</v>
      </c>
      <c r="F36" s="12">
        <f>F35/22</f>
        <v>2074.36363636364</v>
      </c>
      <c r="G36" s="12">
        <f>G35/22</f>
        <v>31.2272727272727</v>
      </c>
      <c r="H36" s="12">
        <f>H35/22</f>
        <v>55.8181818181818</v>
      </c>
      <c r="I36" s="12">
        <f t="shared" ref="I36:N36" si="5">I35/21</f>
        <v>1812.42857142857</v>
      </c>
      <c r="J36" s="12">
        <f t="shared" si="5"/>
        <v>37.2857142857143</v>
      </c>
      <c r="K36" s="12">
        <f t="shared" si="5"/>
        <v>56.6190476190476</v>
      </c>
      <c r="L36" s="12">
        <f t="shared" si="5"/>
        <v>2189.28571428571</v>
      </c>
      <c r="M36" s="12">
        <f t="shared" si="5"/>
        <v>33.4285714285714</v>
      </c>
      <c r="N36" s="12">
        <f t="shared" si="5"/>
        <v>56.9047619047619</v>
      </c>
      <c r="O36" s="28">
        <f>O35/29</f>
        <v>5729</v>
      </c>
      <c r="P36" s="28">
        <f>P35/29</f>
        <v>101.379310344828</v>
      </c>
      <c r="Q36" s="28">
        <f>Q35/29</f>
        <v>172.896551724138</v>
      </c>
      <c r="R36" s="28">
        <f>R35/29</f>
        <v>58.6551724137931</v>
      </c>
      <c r="S36" s="28">
        <f>S35/29</f>
        <v>42.7241379310345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9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42370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19">
        <v>5216</v>
      </c>
      <c r="D6" s="19">
        <v>0</v>
      </c>
      <c r="E6" s="19">
        <v>0</v>
      </c>
      <c r="F6" s="20">
        <v>5303</v>
      </c>
      <c r="G6" s="20">
        <v>0</v>
      </c>
      <c r="H6" s="20">
        <v>44</v>
      </c>
      <c r="I6" s="19">
        <v>5003</v>
      </c>
      <c r="J6" s="19">
        <v>36</v>
      </c>
      <c r="K6" s="19">
        <v>17</v>
      </c>
      <c r="L6" s="21"/>
      <c r="M6" s="21"/>
      <c r="N6" s="21"/>
      <c r="O6" s="14">
        <f>C6+F6+I6+L6</f>
        <v>15522</v>
      </c>
      <c r="P6" s="14">
        <f t="shared" ref="P6:Q19" si="0">D6+G6+J6+M6</f>
        <v>36</v>
      </c>
      <c r="Q6" s="14">
        <f t="shared" si="0"/>
        <v>61</v>
      </c>
      <c r="R6">
        <v>18</v>
      </c>
      <c r="S6">
        <f>P6-R6</f>
        <v>18</v>
      </c>
      <c r="T6" s="31"/>
      <c r="U6" s="16" t="e">
        <f t="shared" ref="U6:U37" si="1">P6/T6</f>
        <v>#DIV/0!</v>
      </c>
    </row>
    <row r="7" ht="15" customHeight="1" spans="2:21">
      <c r="B7" s="6">
        <v>2</v>
      </c>
      <c r="C7" s="19">
        <v>4127</v>
      </c>
      <c r="D7" s="19">
        <v>77</v>
      </c>
      <c r="E7" s="19">
        <v>29</v>
      </c>
      <c r="F7" s="19">
        <v>5145</v>
      </c>
      <c r="G7" s="19">
        <v>54</v>
      </c>
      <c r="H7" s="19">
        <v>40</v>
      </c>
      <c r="I7" s="21"/>
      <c r="J7" s="21"/>
      <c r="K7" s="21"/>
      <c r="L7" s="20">
        <v>4058</v>
      </c>
      <c r="M7" s="20">
        <v>50</v>
      </c>
      <c r="N7" s="20">
        <v>15</v>
      </c>
      <c r="O7" s="14">
        <f>C7+F7+I7+L7</f>
        <v>13330</v>
      </c>
      <c r="P7" s="14">
        <f t="shared" si="0"/>
        <v>181</v>
      </c>
      <c r="Q7" s="14">
        <f t="shared" si="0"/>
        <v>84</v>
      </c>
      <c r="R7">
        <v>111</v>
      </c>
      <c r="S7">
        <f t="shared" ref="S7:S37" si="2">P7-R7</f>
        <v>70</v>
      </c>
      <c r="T7" s="31"/>
      <c r="U7" s="16" t="e">
        <f t="shared" si="1"/>
        <v>#DIV/0!</v>
      </c>
    </row>
    <row r="8" ht="15" customHeight="1" spans="2:21">
      <c r="B8" s="6">
        <v>3</v>
      </c>
      <c r="C8" s="20">
        <v>5110</v>
      </c>
      <c r="D8" s="20">
        <v>45</v>
      </c>
      <c r="E8" s="20">
        <v>30</v>
      </c>
      <c r="F8" s="20">
        <v>4106</v>
      </c>
      <c r="G8" s="20">
        <v>55</v>
      </c>
      <c r="H8" s="20">
        <v>61</v>
      </c>
      <c r="I8" s="21"/>
      <c r="J8" s="21"/>
      <c r="K8" s="21"/>
      <c r="L8" s="20">
        <v>5342</v>
      </c>
      <c r="M8" s="20">
        <v>26</v>
      </c>
      <c r="N8" s="20">
        <v>23</v>
      </c>
      <c r="O8" s="14">
        <f t="shared" ref="O8:Q37" si="3">C8+F8+I8+L8</f>
        <v>14558</v>
      </c>
      <c r="P8" s="14">
        <f t="shared" si="0"/>
        <v>126</v>
      </c>
      <c r="Q8" s="14">
        <f t="shared" si="0"/>
        <v>114</v>
      </c>
      <c r="R8">
        <v>66</v>
      </c>
      <c r="S8">
        <f t="shared" si="2"/>
        <v>60</v>
      </c>
      <c r="T8" s="31"/>
      <c r="U8" s="16" t="e">
        <f t="shared" si="1"/>
        <v>#DIV/0!</v>
      </c>
    </row>
    <row r="9" ht="15" customHeight="1" spans="2:21">
      <c r="B9" s="6">
        <v>4</v>
      </c>
      <c r="C9" s="19">
        <v>4866</v>
      </c>
      <c r="D9" s="19">
        <v>51</v>
      </c>
      <c r="E9" s="19">
        <v>48</v>
      </c>
      <c r="F9" s="21"/>
      <c r="G9" s="21"/>
      <c r="H9" s="21"/>
      <c r="I9" s="19">
        <v>5379</v>
      </c>
      <c r="J9" s="19">
        <v>14</v>
      </c>
      <c r="K9" s="19">
        <v>18</v>
      </c>
      <c r="L9" s="20">
        <v>4908</v>
      </c>
      <c r="M9" s="20">
        <v>47</v>
      </c>
      <c r="N9" s="20">
        <v>31</v>
      </c>
      <c r="O9" s="14">
        <f t="shared" si="3"/>
        <v>15153</v>
      </c>
      <c r="P9" s="14">
        <f t="shared" si="0"/>
        <v>112</v>
      </c>
      <c r="Q9" s="14">
        <f t="shared" si="0"/>
        <v>97</v>
      </c>
      <c r="R9">
        <v>51</v>
      </c>
      <c r="S9">
        <f t="shared" si="2"/>
        <v>61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5019</v>
      </c>
      <c r="D10" s="20">
        <v>24</v>
      </c>
      <c r="E10" s="20">
        <v>73</v>
      </c>
      <c r="F10" s="21"/>
      <c r="G10" s="21"/>
      <c r="H10" s="21"/>
      <c r="I10" s="19">
        <v>5386</v>
      </c>
      <c r="J10" s="19">
        <v>71</v>
      </c>
      <c r="K10" s="19">
        <v>47</v>
      </c>
      <c r="L10" s="20">
        <v>4513</v>
      </c>
      <c r="M10" s="20">
        <v>34</v>
      </c>
      <c r="N10" s="20">
        <v>40</v>
      </c>
      <c r="O10" s="14">
        <f t="shared" si="3"/>
        <v>14918</v>
      </c>
      <c r="P10" s="14">
        <f t="shared" si="0"/>
        <v>129</v>
      </c>
      <c r="Q10" s="14">
        <f t="shared" si="0"/>
        <v>160</v>
      </c>
      <c r="R10">
        <v>89</v>
      </c>
      <c r="S10">
        <f t="shared" si="2"/>
        <v>40</v>
      </c>
      <c r="T10" s="31"/>
      <c r="U10" s="16" t="e">
        <f t="shared" si="1"/>
        <v>#DIV/0!</v>
      </c>
    </row>
    <row r="11" ht="15" customHeight="1" spans="2:21">
      <c r="B11" s="6">
        <v>6</v>
      </c>
      <c r="C11" s="21"/>
      <c r="D11" s="21"/>
      <c r="E11" s="21"/>
      <c r="F11" s="20">
        <v>4612</v>
      </c>
      <c r="G11" s="20">
        <v>49</v>
      </c>
      <c r="H11" s="20">
        <v>34</v>
      </c>
      <c r="I11" s="19">
        <v>4287</v>
      </c>
      <c r="J11" s="19">
        <v>57</v>
      </c>
      <c r="K11" s="19">
        <v>33</v>
      </c>
      <c r="L11" s="20">
        <v>3706</v>
      </c>
      <c r="M11" s="20">
        <v>48</v>
      </c>
      <c r="N11" s="20">
        <v>67</v>
      </c>
      <c r="O11" s="14">
        <f t="shared" si="3"/>
        <v>12605</v>
      </c>
      <c r="P11" s="14">
        <f t="shared" si="0"/>
        <v>154</v>
      </c>
      <c r="Q11" s="14">
        <f t="shared" si="0"/>
        <v>134</v>
      </c>
      <c r="R11">
        <v>77</v>
      </c>
      <c r="S11">
        <f t="shared" si="2"/>
        <v>77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2793</v>
      </c>
      <c r="G12" s="20">
        <v>44</v>
      </c>
      <c r="H12" s="20">
        <v>45</v>
      </c>
      <c r="I12" s="19">
        <v>0</v>
      </c>
      <c r="J12" s="19">
        <v>79</v>
      </c>
      <c r="K12" s="19">
        <v>31</v>
      </c>
      <c r="L12" s="20">
        <v>0</v>
      </c>
      <c r="M12" s="20">
        <v>50</v>
      </c>
      <c r="N12" s="20">
        <v>77</v>
      </c>
      <c r="O12" s="14">
        <f t="shared" si="3"/>
        <v>2793</v>
      </c>
      <c r="P12" s="14">
        <f t="shared" si="0"/>
        <v>173</v>
      </c>
      <c r="Q12" s="14">
        <f t="shared" si="0"/>
        <v>153</v>
      </c>
      <c r="R12">
        <v>68</v>
      </c>
      <c r="S12">
        <f t="shared" si="2"/>
        <v>105</v>
      </c>
      <c r="T12" s="31"/>
      <c r="U12" s="16" t="e">
        <f t="shared" si="1"/>
        <v>#DIV/0!</v>
      </c>
    </row>
    <row r="13" ht="15" customHeight="1" spans="2:21">
      <c r="B13" s="6">
        <v>8</v>
      </c>
      <c r="C13" s="19">
        <v>0</v>
      </c>
      <c r="D13" s="19">
        <v>72</v>
      </c>
      <c r="E13" s="19">
        <v>52</v>
      </c>
      <c r="F13" s="20">
        <v>0</v>
      </c>
      <c r="G13" s="20">
        <v>51</v>
      </c>
      <c r="H13" s="20">
        <v>32</v>
      </c>
      <c r="I13" s="19">
        <v>1646</v>
      </c>
      <c r="J13" s="19">
        <v>45</v>
      </c>
      <c r="K13" s="19">
        <v>65</v>
      </c>
      <c r="L13" s="21"/>
      <c r="M13" s="21"/>
      <c r="N13" s="21"/>
      <c r="O13" s="14">
        <f t="shared" si="3"/>
        <v>1646</v>
      </c>
      <c r="P13" s="14">
        <f t="shared" si="0"/>
        <v>168</v>
      </c>
      <c r="Q13" s="14">
        <f t="shared" si="0"/>
        <v>149</v>
      </c>
      <c r="R13">
        <v>62</v>
      </c>
      <c r="S13">
        <f t="shared" si="2"/>
        <v>106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5208</v>
      </c>
      <c r="D14" s="19">
        <v>34</v>
      </c>
      <c r="E14" s="19">
        <v>53</v>
      </c>
      <c r="F14" s="20">
        <v>3457</v>
      </c>
      <c r="G14" s="20">
        <v>59</v>
      </c>
      <c r="H14" s="20">
        <v>31</v>
      </c>
      <c r="I14" s="19">
        <v>5198</v>
      </c>
      <c r="J14" s="19">
        <v>92</v>
      </c>
      <c r="K14" s="19">
        <v>43</v>
      </c>
      <c r="L14" s="21"/>
      <c r="M14" s="21"/>
      <c r="N14" s="21"/>
      <c r="O14" s="14">
        <f t="shared" si="3"/>
        <v>13863</v>
      </c>
      <c r="P14" s="14">
        <f t="shared" si="0"/>
        <v>185</v>
      </c>
      <c r="Q14" s="14">
        <f t="shared" si="0"/>
        <v>127</v>
      </c>
      <c r="R14">
        <v>108</v>
      </c>
      <c r="S14">
        <f t="shared" si="2"/>
        <v>77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5016</v>
      </c>
      <c r="D15" s="19">
        <v>63</v>
      </c>
      <c r="E15" s="19">
        <v>40</v>
      </c>
      <c r="F15" s="19">
        <v>5356</v>
      </c>
      <c r="G15" s="19">
        <v>53</v>
      </c>
      <c r="H15" s="19">
        <v>60</v>
      </c>
      <c r="I15" s="21"/>
      <c r="J15" s="21"/>
      <c r="K15" s="21"/>
      <c r="L15" s="20">
        <v>5220</v>
      </c>
      <c r="M15" s="20">
        <v>65</v>
      </c>
      <c r="N15" s="20">
        <v>47</v>
      </c>
      <c r="O15" s="14">
        <f t="shared" si="3"/>
        <v>15592</v>
      </c>
      <c r="P15" s="14">
        <f t="shared" si="0"/>
        <v>181</v>
      </c>
      <c r="Q15" s="14">
        <f t="shared" si="0"/>
        <v>147</v>
      </c>
      <c r="R15">
        <v>87</v>
      </c>
      <c r="S15">
        <f t="shared" si="2"/>
        <v>94</v>
      </c>
      <c r="T15" s="31"/>
      <c r="U15" s="16" t="e">
        <f t="shared" si="1"/>
        <v>#DIV/0!</v>
      </c>
    </row>
    <row r="16" ht="15" customHeight="1" spans="2:21">
      <c r="B16" s="6">
        <v>11</v>
      </c>
      <c r="C16" s="20">
        <v>4234</v>
      </c>
      <c r="D16" s="20">
        <v>58</v>
      </c>
      <c r="E16" s="20">
        <v>49</v>
      </c>
      <c r="F16" s="20">
        <v>4302</v>
      </c>
      <c r="G16" s="20">
        <v>66</v>
      </c>
      <c r="H16" s="20">
        <v>45</v>
      </c>
      <c r="I16" s="21"/>
      <c r="J16" s="21"/>
      <c r="K16" s="21"/>
      <c r="L16" s="20">
        <v>4504</v>
      </c>
      <c r="M16" s="20">
        <v>24</v>
      </c>
      <c r="N16" s="20">
        <v>53</v>
      </c>
      <c r="O16" s="14">
        <f t="shared" si="3"/>
        <v>13040</v>
      </c>
      <c r="P16" s="14">
        <f t="shared" si="0"/>
        <v>148</v>
      </c>
      <c r="Q16" s="14">
        <f t="shared" si="0"/>
        <v>147</v>
      </c>
      <c r="R16">
        <v>92</v>
      </c>
      <c r="S16">
        <f t="shared" si="2"/>
        <v>56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4128</v>
      </c>
      <c r="D17" s="20">
        <v>65</v>
      </c>
      <c r="E17" s="20">
        <v>66</v>
      </c>
      <c r="F17" s="21"/>
      <c r="G17" s="21"/>
      <c r="H17" s="21"/>
      <c r="I17" s="20">
        <v>4956</v>
      </c>
      <c r="J17" s="20">
        <v>76</v>
      </c>
      <c r="K17" s="20">
        <v>40</v>
      </c>
      <c r="L17" s="20">
        <v>3584</v>
      </c>
      <c r="M17" s="20">
        <v>32</v>
      </c>
      <c r="N17" s="20">
        <v>36</v>
      </c>
      <c r="O17" s="14">
        <f t="shared" si="3"/>
        <v>12668</v>
      </c>
      <c r="P17" s="14">
        <f t="shared" si="0"/>
        <v>173</v>
      </c>
      <c r="Q17" s="14">
        <f t="shared" si="0"/>
        <v>142</v>
      </c>
      <c r="R17">
        <v>82</v>
      </c>
      <c r="S17">
        <f t="shared" si="2"/>
        <v>91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1710</v>
      </c>
      <c r="D18" s="20">
        <v>82</v>
      </c>
      <c r="E18" s="20">
        <v>83</v>
      </c>
      <c r="F18" s="21"/>
      <c r="G18" s="21"/>
      <c r="H18" s="21"/>
      <c r="I18" s="19">
        <v>5401</v>
      </c>
      <c r="J18" s="19">
        <v>87</v>
      </c>
      <c r="K18" s="19">
        <v>35</v>
      </c>
      <c r="L18" s="20">
        <v>5111</v>
      </c>
      <c r="M18" s="20">
        <v>27</v>
      </c>
      <c r="N18" s="20">
        <v>33</v>
      </c>
      <c r="O18" s="14">
        <f t="shared" si="3"/>
        <v>12222</v>
      </c>
      <c r="P18" s="14">
        <f t="shared" si="0"/>
        <v>196</v>
      </c>
      <c r="Q18" s="14">
        <f t="shared" si="0"/>
        <v>151</v>
      </c>
      <c r="R18">
        <v>91</v>
      </c>
      <c r="S18">
        <f t="shared" si="2"/>
        <v>105</v>
      </c>
      <c r="T18" s="31"/>
      <c r="U18" s="16" t="e">
        <f t="shared" si="1"/>
        <v>#DIV/0!</v>
      </c>
    </row>
    <row r="19" ht="15" customHeight="1" spans="2:21">
      <c r="B19" s="6">
        <v>14</v>
      </c>
      <c r="C19" s="21"/>
      <c r="D19" s="21"/>
      <c r="E19" s="21"/>
      <c r="F19" s="20">
        <v>5306</v>
      </c>
      <c r="G19" s="20">
        <v>78</v>
      </c>
      <c r="H19" s="20">
        <v>38</v>
      </c>
      <c r="I19" s="19">
        <v>5327</v>
      </c>
      <c r="J19" s="19">
        <v>51</v>
      </c>
      <c r="K19" s="19">
        <v>18</v>
      </c>
      <c r="L19" s="20">
        <v>4430</v>
      </c>
      <c r="M19" s="20">
        <v>83</v>
      </c>
      <c r="N19" s="20">
        <v>85</v>
      </c>
      <c r="O19" s="14">
        <f t="shared" si="3"/>
        <v>15063</v>
      </c>
      <c r="P19" s="14">
        <f t="shared" si="0"/>
        <v>212</v>
      </c>
      <c r="Q19" s="14">
        <f t="shared" si="0"/>
        <v>141</v>
      </c>
      <c r="R19">
        <v>81</v>
      </c>
      <c r="S19">
        <f t="shared" si="2"/>
        <v>131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4818</v>
      </c>
      <c r="G20" s="20">
        <v>27</v>
      </c>
      <c r="H20" s="20">
        <v>28</v>
      </c>
      <c r="I20" s="19">
        <v>0</v>
      </c>
      <c r="J20" s="19">
        <v>29</v>
      </c>
      <c r="K20" s="19">
        <v>20</v>
      </c>
      <c r="L20" s="20">
        <v>3003</v>
      </c>
      <c r="M20" s="20">
        <v>66</v>
      </c>
      <c r="N20" s="20">
        <v>66</v>
      </c>
      <c r="O20" s="14">
        <f t="shared" si="3"/>
        <v>7821</v>
      </c>
      <c r="P20" s="14">
        <f t="shared" si="3"/>
        <v>122</v>
      </c>
      <c r="Q20" s="14">
        <f t="shared" si="3"/>
        <v>114</v>
      </c>
      <c r="R20">
        <v>91</v>
      </c>
      <c r="S20">
        <f t="shared" si="2"/>
        <v>31</v>
      </c>
      <c r="T20" s="31"/>
      <c r="U20" s="16" t="e">
        <f t="shared" si="1"/>
        <v>#DIV/0!</v>
      </c>
    </row>
    <row r="21" ht="15" customHeight="1" spans="2:21">
      <c r="B21" s="6">
        <v>16</v>
      </c>
      <c r="C21" s="19">
        <v>5047</v>
      </c>
      <c r="D21" s="19">
        <v>57</v>
      </c>
      <c r="E21" s="19">
        <v>49</v>
      </c>
      <c r="F21" s="20">
        <v>812</v>
      </c>
      <c r="G21" s="20">
        <v>37</v>
      </c>
      <c r="H21" s="20">
        <v>28</v>
      </c>
      <c r="I21" s="19">
        <v>0</v>
      </c>
      <c r="J21" s="19">
        <v>59</v>
      </c>
      <c r="K21" s="19">
        <v>86</v>
      </c>
      <c r="L21" s="21"/>
      <c r="M21" s="21"/>
      <c r="N21" s="21"/>
      <c r="O21" s="14">
        <f t="shared" si="3"/>
        <v>5859</v>
      </c>
      <c r="P21" s="14">
        <f t="shared" si="3"/>
        <v>153</v>
      </c>
      <c r="Q21" s="14">
        <f t="shared" si="3"/>
        <v>163</v>
      </c>
      <c r="R21">
        <v>56</v>
      </c>
      <c r="S21">
        <f t="shared" si="2"/>
        <v>97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0</v>
      </c>
      <c r="D22" s="19">
        <v>32</v>
      </c>
      <c r="E22" s="19">
        <v>47</v>
      </c>
      <c r="F22" s="20">
        <v>0</v>
      </c>
      <c r="G22" s="20">
        <v>79</v>
      </c>
      <c r="H22" s="20">
        <v>40</v>
      </c>
      <c r="I22" s="19">
        <v>0</v>
      </c>
      <c r="J22" s="19">
        <v>81</v>
      </c>
      <c r="K22" s="19">
        <v>72</v>
      </c>
      <c r="L22" s="21"/>
      <c r="M22" s="21"/>
      <c r="N22" s="21"/>
      <c r="O22" s="14">
        <f t="shared" si="3"/>
        <v>0</v>
      </c>
      <c r="P22" s="14">
        <f t="shared" si="3"/>
        <v>192</v>
      </c>
      <c r="Q22" s="14">
        <f t="shared" si="3"/>
        <v>159</v>
      </c>
      <c r="R22">
        <v>96</v>
      </c>
      <c r="S22">
        <f t="shared" si="2"/>
        <v>96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3606</v>
      </c>
      <c r="D23" s="19">
        <v>33</v>
      </c>
      <c r="E23" s="19">
        <v>49</v>
      </c>
      <c r="F23" s="19">
        <v>4103</v>
      </c>
      <c r="G23" s="19">
        <v>108</v>
      </c>
      <c r="H23" s="19">
        <v>90</v>
      </c>
      <c r="I23" s="21"/>
      <c r="J23" s="21"/>
      <c r="K23" s="21"/>
      <c r="L23" s="20">
        <v>5345</v>
      </c>
      <c r="M23" s="20">
        <v>51</v>
      </c>
      <c r="N23" s="20">
        <v>54</v>
      </c>
      <c r="O23" s="14">
        <f t="shared" si="3"/>
        <v>13054</v>
      </c>
      <c r="P23" s="14">
        <f t="shared" si="3"/>
        <v>192</v>
      </c>
      <c r="Q23" s="14">
        <f t="shared" si="3"/>
        <v>193</v>
      </c>
      <c r="R23">
        <v>95</v>
      </c>
      <c r="S23">
        <f t="shared" si="2"/>
        <v>97</v>
      </c>
      <c r="T23" s="31"/>
      <c r="U23" s="16" t="e">
        <f t="shared" si="1"/>
        <v>#DIV/0!</v>
      </c>
    </row>
    <row r="24" ht="15" customHeight="1" spans="2:21">
      <c r="B24" s="6">
        <v>19</v>
      </c>
      <c r="C24" s="20">
        <v>5403</v>
      </c>
      <c r="D24" s="20">
        <v>62</v>
      </c>
      <c r="E24" s="20">
        <v>43</v>
      </c>
      <c r="F24" s="20">
        <v>5306</v>
      </c>
      <c r="G24" s="20">
        <v>74</v>
      </c>
      <c r="H24" s="20">
        <v>84</v>
      </c>
      <c r="I24" s="21"/>
      <c r="J24" s="21"/>
      <c r="K24" s="21"/>
      <c r="L24" s="20">
        <v>5363</v>
      </c>
      <c r="M24" s="20">
        <v>60</v>
      </c>
      <c r="N24" s="20">
        <v>40</v>
      </c>
      <c r="O24" s="14">
        <f t="shared" si="3"/>
        <v>16072</v>
      </c>
      <c r="P24" s="14">
        <f t="shared" si="3"/>
        <v>196</v>
      </c>
      <c r="Q24" s="14">
        <f t="shared" si="3"/>
        <v>167</v>
      </c>
      <c r="R24">
        <v>95</v>
      </c>
      <c r="S24">
        <f t="shared" si="2"/>
        <v>101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5003</v>
      </c>
      <c r="D25" s="20">
        <v>43</v>
      </c>
      <c r="E25" s="20">
        <v>112</v>
      </c>
      <c r="F25" s="21"/>
      <c r="G25" s="21"/>
      <c r="H25" s="21"/>
      <c r="I25" s="20">
        <v>5324</v>
      </c>
      <c r="J25" s="20">
        <v>93</v>
      </c>
      <c r="K25" s="20">
        <v>46</v>
      </c>
      <c r="L25" s="20">
        <v>5200</v>
      </c>
      <c r="M25" s="20">
        <v>42</v>
      </c>
      <c r="N25" s="20">
        <v>28</v>
      </c>
      <c r="O25" s="14">
        <f t="shared" si="3"/>
        <v>15527</v>
      </c>
      <c r="P25" s="14">
        <f t="shared" si="3"/>
        <v>178</v>
      </c>
      <c r="Q25" s="14">
        <f t="shared" si="3"/>
        <v>186</v>
      </c>
      <c r="R25">
        <v>111</v>
      </c>
      <c r="S25">
        <f t="shared" si="2"/>
        <v>67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3003</v>
      </c>
      <c r="D26" s="20">
        <v>70</v>
      </c>
      <c r="E26" s="20">
        <v>96</v>
      </c>
      <c r="F26" s="21"/>
      <c r="G26" s="21"/>
      <c r="H26" s="21"/>
      <c r="I26" s="19">
        <v>4965</v>
      </c>
      <c r="J26" s="19">
        <v>99</v>
      </c>
      <c r="K26" s="19">
        <v>79</v>
      </c>
      <c r="L26" s="20">
        <v>0</v>
      </c>
      <c r="M26" s="20">
        <v>61</v>
      </c>
      <c r="N26" s="20">
        <v>62</v>
      </c>
      <c r="O26" s="14">
        <f t="shared" si="3"/>
        <v>7968</v>
      </c>
      <c r="P26" s="14">
        <f t="shared" si="3"/>
        <v>230</v>
      </c>
      <c r="Q26" s="14">
        <f t="shared" si="3"/>
        <v>237</v>
      </c>
      <c r="R26">
        <v>119</v>
      </c>
      <c r="S26">
        <f t="shared" si="2"/>
        <v>111</v>
      </c>
      <c r="T26" s="31"/>
      <c r="U26" s="16" t="e">
        <f t="shared" si="1"/>
        <v>#DIV/0!</v>
      </c>
    </row>
    <row r="27" ht="15" customHeight="1" spans="2:21">
      <c r="B27" s="6">
        <v>22</v>
      </c>
      <c r="C27" s="21"/>
      <c r="D27" s="21"/>
      <c r="E27" s="21"/>
      <c r="F27" s="20">
        <v>5007</v>
      </c>
      <c r="G27" s="20">
        <v>31</v>
      </c>
      <c r="H27" s="20">
        <v>82</v>
      </c>
      <c r="I27" s="19">
        <v>4848</v>
      </c>
      <c r="J27" s="19">
        <v>24</v>
      </c>
      <c r="K27" s="19">
        <v>53</v>
      </c>
      <c r="L27" s="20">
        <v>5229</v>
      </c>
      <c r="M27" s="20">
        <v>47</v>
      </c>
      <c r="N27" s="20">
        <v>95</v>
      </c>
      <c r="O27" s="14">
        <f t="shared" si="3"/>
        <v>15084</v>
      </c>
      <c r="P27" s="14">
        <f t="shared" si="3"/>
        <v>102</v>
      </c>
      <c r="Q27" s="14">
        <f t="shared" si="3"/>
        <v>230</v>
      </c>
      <c r="R27">
        <v>76</v>
      </c>
      <c r="S27">
        <f t="shared" si="2"/>
        <v>26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4363</v>
      </c>
      <c r="G28" s="20">
        <v>8</v>
      </c>
      <c r="H28" s="20">
        <v>84</v>
      </c>
      <c r="I28" s="19">
        <v>3676</v>
      </c>
      <c r="J28" s="19">
        <v>82</v>
      </c>
      <c r="K28" s="19">
        <v>50</v>
      </c>
      <c r="L28" s="20">
        <v>4507</v>
      </c>
      <c r="M28" s="20">
        <v>26</v>
      </c>
      <c r="N28" s="20">
        <v>101</v>
      </c>
      <c r="O28" s="14">
        <f t="shared" si="3"/>
        <v>12546</v>
      </c>
      <c r="P28" s="14">
        <f t="shared" si="3"/>
        <v>116</v>
      </c>
      <c r="Q28" s="14">
        <f t="shared" si="3"/>
        <v>235</v>
      </c>
      <c r="R28">
        <v>37</v>
      </c>
      <c r="S28">
        <f t="shared" si="2"/>
        <v>79</v>
      </c>
      <c r="T28" s="31"/>
      <c r="U28" s="16" t="e">
        <f t="shared" si="1"/>
        <v>#DIV/0!</v>
      </c>
    </row>
    <row r="29" ht="15" customHeight="1" spans="2:21">
      <c r="B29" s="6">
        <v>24</v>
      </c>
      <c r="C29" s="19">
        <v>4525</v>
      </c>
      <c r="D29" s="19">
        <v>46</v>
      </c>
      <c r="E29" s="19">
        <v>77</v>
      </c>
      <c r="F29" s="20">
        <v>5002</v>
      </c>
      <c r="G29" s="20">
        <v>60</v>
      </c>
      <c r="H29" s="20">
        <v>55</v>
      </c>
      <c r="I29" s="19">
        <v>5017</v>
      </c>
      <c r="J29" s="19">
        <v>70</v>
      </c>
      <c r="K29" s="19">
        <v>86</v>
      </c>
      <c r="L29" s="21"/>
      <c r="M29" s="21"/>
      <c r="N29" s="21"/>
      <c r="O29" s="14">
        <f t="shared" si="3"/>
        <v>14544</v>
      </c>
      <c r="P29" s="14">
        <f t="shared" si="3"/>
        <v>176</v>
      </c>
      <c r="Q29" s="14">
        <f t="shared" si="3"/>
        <v>218</v>
      </c>
      <c r="R29">
        <v>91</v>
      </c>
      <c r="S29">
        <f t="shared" si="2"/>
        <v>85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2104</v>
      </c>
      <c r="D30" s="19">
        <v>41</v>
      </c>
      <c r="E30" s="19">
        <v>68</v>
      </c>
      <c r="F30" s="20">
        <v>1832</v>
      </c>
      <c r="G30" s="20">
        <v>46</v>
      </c>
      <c r="H30" s="20">
        <v>52</v>
      </c>
      <c r="I30" s="19">
        <v>0</v>
      </c>
      <c r="J30" s="19">
        <v>87</v>
      </c>
      <c r="K30" s="19">
        <v>63</v>
      </c>
      <c r="L30" s="21"/>
      <c r="M30" s="21"/>
      <c r="N30" s="21"/>
      <c r="O30" s="14">
        <f t="shared" si="3"/>
        <v>3936</v>
      </c>
      <c r="P30" s="14">
        <f t="shared" si="3"/>
        <v>174</v>
      </c>
      <c r="Q30" s="14">
        <f t="shared" si="3"/>
        <v>183</v>
      </c>
      <c r="R30">
        <v>84</v>
      </c>
      <c r="S30">
        <f t="shared" si="2"/>
        <v>90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0</v>
      </c>
      <c r="D31" s="19">
        <v>45</v>
      </c>
      <c r="E31" s="19">
        <v>26</v>
      </c>
      <c r="F31" s="19">
        <v>213</v>
      </c>
      <c r="G31" s="19">
        <v>66</v>
      </c>
      <c r="H31" s="19">
        <v>47</v>
      </c>
      <c r="I31" s="21"/>
      <c r="J31" s="21"/>
      <c r="K31" s="21"/>
      <c r="L31" s="20">
        <v>0</v>
      </c>
      <c r="M31" s="20">
        <v>48</v>
      </c>
      <c r="N31" s="20">
        <v>80</v>
      </c>
      <c r="O31" s="14">
        <f t="shared" si="3"/>
        <v>213</v>
      </c>
      <c r="P31" s="14">
        <f t="shared" si="3"/>
        <v>159</v>
      </c>
      <c r="Q31" s="14">
        <f t="shared" si="3"/>
        <v>153</v>
      </c>
      <c r="R31">
        <v>97</v>
      </c>
      <c r="S31">
        <f t="shared" si="2"/>
        <v>62</v>
      </c>
      <c r="T31" s="31"/>
      <c r="U31" s="16" t="e">
        <f t="shared" si="1"/>
        <v>#DIV/0!</v>
      </c>
    </row>
    <row r="32" ht="15" customHeight="1" spans="2:21">
      <c r="B32" s="6">
        <v>27</v>
      </c>
      <c r="C32" s="20">
        <v>2551</v>
      </c>
      <c r="D32" s="20">
        <v>46</v>
      </c>
      <c r="E32" s="20">
        <v>50</v>
      </c>
      <c r="F32" s="20">
        <v>3905</v>
      </c>
      <c r="G32" s="20">
        <v>82</v>
      </c>
      <c r="H32" s="20">
        <v>70</v>
      </c>
      <c r="I32" s="21"/>
      <c r="J32" s="21"/>
      <c r="K32" s="21"/>
      <c r="L32" s="20">
        <v>4064</v>
      </c>
      <c r="M32" s="20">
        <v>69</v>
      </c>
      <c r="N32" s="20">
        <v>70</v>
      </c>
      <c r="O32" s="14">
        <f t="shared" si="3"/>
        <v>10520</v>
      </c>
      <c r="P32" s="14">
        <f t="shared" si="3"/>
        <v>197</v>
      </c>
      <c r="Q32" s="14">
        <f t="shared" si="3"/>
        <v>190</v>
      </c>
      <c r="R32">
        <v>103</v>
      </c>
      <c r="S32">
        <f t="shared" si="2"/>
        <v>94</v>
      </c>
      <c r="T32" s="31"/>
      <c r="U32" s="16" t="e">
        <f t="shared" si="1"/>
        <v>#DIV/0!</v>
      </c>
    </row>
    <row r="33" ht="15" customHeight="1" spans="2:21">
      <c r="B33" s="6">
        <v>28</v>
      </c>
      <c r="C33" s="20">
        <v>329</v>
      </c>
      <c r="D33" s="20">
        <v>21</v>
      </c>
      <c r="E33" s="20">
        <v>85</v>
      </c>
      <c r="F33" s="21"/>
      <c r="G33" s="21"/>
      <c r="H33" s="21"/>
      <c r="I33" s="20">
        <v>4014</v>
      </c>
      <c r="J33" s="20">
        <v>46</v>
      </c>
      <c r="K33" s="20">
        <v>56</v>
      </c>
      <c r="L33" s="20">
        <v>343</v>
      </c>
      <c r="M33" s="20">
        <v>0</v>
      </c>
      <c r="N33" s="20">
        <v>46</v>
      </c>
      <c r="O33" s="14">
        <f t="shared" si="3"/>
        <v>4686</v>
      </c>
      <c r="P33" s="14">
        <f t="shared" si="3"/>
        <v>67</v>
      </c>
      <c r="Q33" s="14">
        <f t="shared" si="3"/>
        <v>187</v>
      </c>
      <c r="R33">
        <v>37</v>
      </c>
      <c r="S33">
        <f t="shared" si="2"/>
        <v>30</v>
      </c>
      <c r="T33" s="31"/>
      <c r="U33" s="16" t="e">
        <f t="shared" si="1"/>
        <v>#DIV/0!</v>
      </c>
    </row>
    <row r="34" ht="15" customHeight="1" spans="2:21">
      <c r="B34" s="6">
        <v>29</v>
      </c>
      <c r="C34" s="20">
        <v>3154</v>
      </c>
      <c r="D34" s="20">
        <v>0</v>
      </c>
      <c r="E34" s="20">
        <v>59</v>
      </c>
      <c r="F34" s="21"/>
      <c r="G34" s="21"/>
      <c r="H34" s="21"/>
      <c r="I34" s="19">
        <v>0</v>
      </c>
      <c r="J34" s="19">
        <v>21</v>
      </c>
      <c r="K34" s="19">
        <v>38</v>
      </c>
      <c r="L34" s="20">
        <v>2001</v>
      </c>
      <c r="M34" s="20">
        <v>0</v>
      </c>
      <c r="N34" s="20">
        <v>72</v>
      </c>
      <c r="O34" s="14">
        <f t="shared" si="3"/>
        <v>5155</v>
      </c>
      <c r="P34" s="14">
        <f t="shared" si="3"/>
        <v>21</v>
      </c>
      <c r="Q34" s="14">
        <f t="shared" si="3"/>
        <v>169</v>
      </c>
      <c r="R34">
        <v>21</v>
      </c>
      <c r="S34">
        <f t="shared" si="2"/>
        <v>0</v>
      </c>
      <c r="T34" s="31"/>
      <c r="U34" s="16" t="e">
        <f t="shared" si="1"/>
        <v>#DIV/0!</v>
      </c>
    </row>
    <row r="35" ht="15" customHeight="1" spans="2:21">
      <c r="B35" s="6">
        <v>30</v>
      </c>
      <c r="C35" s="21"/>
      <c r="D35" s="21"/>
      <c r="E35" s="21"/>
      <c r="F35" s="20">
        <v>5304</v>
      </c>
      <c r="G35" s="20">
        <v>11</v>
      </c>
      <c r="H35" s="20">
        <v>60</v>
      </c>
      <c r="I35" s="19">
        <v>5134</v>
      </c>
      <c r="J35" s="19">
        <v>0</v>
      </c>
      <c r="K35" s="19">
        <v>50</v>
      </c>
      <c r="L35" s="20">
        <v>5628</v>
      </c>
      <c r="M35" s="20">
        <v>0</v>
      </c>
      <c r="N35" s="20">
        <v>89</v>
      </c>
      <c r="O35" s="14">
        <f t="shared" si="3"/>
        <v>16066</v>
      </c>
      <c r="P35" s="14">
        <f t="shared" si="3"/>
        <v>11</v>
      </c>
      <c r="Q35" s="14">
        <f>E35+H35+K35+N35</f>
        <v>199</v>
      </c>
      <c r="R35">
        <v>0</v>
      </c>
      <c r="S35">
        <f t="shared" si="2"/>
        <v>11</v>
      </c>
      <c r="T35" s="31"/>
      <c r="U35" s="16" t="e">
        <f t="shared" si="1"/>
        <v>#DIV/0!</v>
      </c>
    </row>
    <row r="36" ht="15" customHeight="1" spans="2:21">
      <c r="B36" s="22">
        <v>31</v>
      </c>
      <c r="C36" s="21"/>
      <c r="D36" s="21"/>
      <c r="E36" s="21"/>
      <c r="F36" s="20">
        <v>6402</v>
      </c>
      <c r="G36" s="20">
        <v>0</v>
      </c>
      <c r="H36" s="20">
        <v>48</v>
      </c>
      <c r="I36" s="19">
        <v>4020</v>
      </c>
      <c r="J36" s="19">
        <v>0</v>
      </c>
      <c r="K36" s="19">
        <v>52</v>
      </c>
      <c r="L36" s="20">
        <v>2400</v>
      </c>
      <c r="M36" s="20">
        <v>0</v>
      </c>
      <c r="N36" s="20">
        <v>64</v>
      </c>
      <c r="O36" s="14">
        <f t="shared" si="3"/>
        <v>12822</v>
      </c>
      <c r="P36" s="14">
        <f t="shared" si="3"/>
        <v>0</v>
      </c>
      <c r="Q36" s="14">
        <f>E36+H36+K36+N36</f>
        <v>164</v>
      </c>
      <c r="R36">
        <v>0</v>
      </c>
      <c r="S36">
        <f t="shared" si="2"/>
        <v>0</v>
      </c>
      <c r="T36" s="32"/>
      <c r="U36" s="16" t="e">
        <f t="shared" si="1"/>
        <v>#DIV/0!</v>
      </c>
    </row>
    <row r="37" ht="15" customHeight="1" spans="2:21">
      <c r="B37" s="23" t="s">
        <v>17</v>
      </c>
      <c r="C37" s="24">
        <f t="shared" ref="C37:N37" si="4">SUM(C6:C36)</f>
        <v>79359</v>
      </c>
      <c r="D37" s="24">
        <f t="shared" si="4"/>
        <v>1067</v>
      </c>
      <c r="E37" s="24">
        <f t="shared" si="4"/>
        <v>1284</v>
      </c>
      <c r="F37" s="24">
        <f t="shared" si="4"/>
        <v>87447</v>
      </c>
      <c r="G37" s="24">
        <f t="shared" si="4"/>
        <v>1138</v>
      </c>
      <c r="H37" s="24">
        <f t="shared" si="4"/>
        <v>1198</v>
      </c>
      <c r="I37" s="24">
        <f t="shared" si="4"/>
        <v>79581</v>
      </c>
      <c r="J37" s="24">
        <f t="shared" si="4"/>
        <v>1299</v>
      </c>
      <c r="K37" s="24">
        <f t="shared" si="4"/>
        <v>1098</v>
      </c>
      <c r="L37" s="24">
        <f t="shared" si="4"/>
        <v>88459</v>
      </c>
      <c r="M37" s="24">
        <f t="shared" si="4"/>
        <v>956</v>
      </c>
      <c r="N37" s="24">
        <f t="shared" si="4"/>
        <v>1374</v>
      </c>
      <c r="O37" s="14">
        <f t="shared" si="3"/>
        <v>334846</v>
      </c>
      <c r="P37" s="14">
        <f t="shared" si="3"/>
        <v>4460</v>
      </c>
      <c r="Q37" s="14">
        <f t="shared" si="3"/>
        <v>4954</v>
      </c>
      <c r="R37">
        <v>2292</v>
      </c>
      <c r="S37" s="33">
        <f t="shared" si="2"/>
        <v>2168</v>
      </c>
      <c r="U37" s="16" t="e">
        <f t="shared" si="1"/>
        <v>#DIV/0!</v>
      </c>
    </row>
    <row r="38" ht="15" customHeight="1" spans="2:19">
      <c r="B38" s="25" t="s">
        <v>18</v>
      </c>
      <c r="C38" s="12">
        <f>C37/23</f>
        <v>3450.39130434783</v>
      </c>
      <c r="D38" s="12">
        <f t="shared" ref="D38:K38" si="5">D37/23</f>
        <v>46.3913043478261</v>
      </c>
      <c r="E38" s="12">
        <f t="shared" si="5"/>
        <v>55.8260869565217</v>
      </c>
      <c r="F38" s="12">
        <f t="shared" si="5"/>
        <v>3802.04347826087</v>
      </c>
      <c r="G38" s="12">
        <f t="shared" si="5"/>
        <v>49.4782608695652</v>
      </c>
      <c r="H38" s="12">
        <f t="shared" si="5"/>
        <v>52.0869565217391</v>
      </c>
      <c r="I38" s="12">
        <f t="shared" si="5"/>
        <v>3460.04347826087</v>
      </c>
      <c r="J38" s="12">
        <f t="shared" si="5"/>
        <v>56.4782608695652</v>
      </c>
      <c r="K38" s="12">
        <f t="shared" si="5"/>
        <v>47.7391304347826</v>
      </c>
      <c r="L38" s="12">
        <f>L37/24</f>
        <v>3685.79166666667</v>
      </c>
      <c r="M38" s="12">
        <f>M37/24</f>
        <v>39.8333333333333</v>
      </c>
      <c r="N38" s="12">
        <f>N37/24</f>
        <v>57.25</v>
      </c>
      <c r="O38" s="28">
        <f>O37/31</f>
        <v>10801.4838709677</v>
      </c>
      <c r="P38" s="28">
        <f>P37/31</f>
        <v>143.870967741935</v>
      </c>
      <c r="Q38" s="28">
        <f>Q37/31</f>
        <v>159.806451612903</v>
      </c>
      <c r="R38" s="28">
        <f>R37/31</f>
        <v>73.9354838709677</v>
      </c>
      <c r="S38" s="28">
        <f>S37/31</f>
        <v>69.9354838709677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9"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1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42370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8">
        <v>5602</v>
      </c>
      <c r="D6" s="8">
        <v>4</v>
      </c>
      <c r="E6" s="8">
        <v>5206</v>
      </c>
      <c r="F6" s="8">
        <v>0</v>
      </c>
      <c r="G6" s="9">
        <v>5404</v>
      </c>
      <c r="H6" s="9">
        <v>4</v>
      </c>
      <c r="I6" s="10"/>
      <c r="J6" s="10"/>
      <c r="K6" s="14">
        <f t="shared" ref="K6:L36" si="0">C6+E6+G6+I6</f>
        <v>16212</v>
      </c>
      <c r="L6" s="14">
        <f t="shared" si="0"/>
        <v>8</v>
      </c>
    </row>
    <row r="7" ht="20.25" customHeight="1" spans="2:12">
      <c r="B7" s="6">
        <v>2</v>
      </c>
      <c r="C7" s="8">
        <v>3854</v>
      </c>
      <c r="D7" s="8">
        <v>34</v>
      </c>
      <c r="E7" s="8">
        <v>4016</v>
      </c>
      <c r="F7" s="8">
        <v>27</v>
      </c>
      <c r="G7" s="10"/>
      <c r="H7" s="10"/>
      <c r="I7" s="9">
        <v>5407</v>
      </c>
      <c r="J7" s="9">
        <v>35</v>
      </c>
      <c r="K7" s="14">
        <f t="shared" si="0"/>
        <v>13277</v>
      </c>
      <c r="L7" s="14">
        <f t="shared" si="0"/>
        <v>96</v>
      </c>
    </row>
    <row r="8" ht="20.25" customHeight="1" spans="2:12">
      <c r="B8" s="6">
        <v>3</v>
      </c>
      <c r="C8" s="9">
        <v>5372</v>
      </c>
      <c r="D8" s="9">
        <v>24</v>
      </c>
      <c r="E8" s="9">
        <v>4411</v>
      </c>
      <c r="F8" s="9">
        <v>1</v>
      </c>
      <c r="G8" s="10"/>
      <c r="H8" s="10"/>
      <c r="I8" s="9">
        <v>6101</v>
      </c>
      <c r="J8" s="9">
        <v>27</v>
      </c>
      <c r="K8" s="14">
        <f t="shared" si="0"/>
        <v>15884</v>
      </c>
      <c r="L8" s="14">
        <f t="shared" si="0"/>
        <v>52</v>
      </c>
    </row>
    <row r="9" ht="20.25" customHeight="1" spans="2:12">
      <c r="B9" s="6">
        <v>4</v>
      </c>
      <c r="C9" s="8">
        <v>5502</v>
      </c>
      <c r="D9" s="8">
        <v>26</v>
      </c>
      <c r="E9" s="10"/>
      <c r="F9" s="10"/>
      <c r="G9" s="8">
        <v>3743</v>
      </c>
      <c r="H9" s="8">
        <v>21</v>
      </c>
      <c r="I9" s="9">
        <v>6238</v>
      </c>
      <c r="J9" s="9">
        <v>29</v>
      </c>
      <c r="K9" s="14">
        <f t="shared" si="0"/>
        <v>15483</v>
      </c>
      <c r="L9" s="14">
        <f t="shared" si="0"/>
        <v>76</v>
      </c>
    </row>
    <row r="10" ht="20.25" customHeight="1" spans="2:12">
      <c r="B10" s="6">
        <v>5</v>
      </c>
      <c r="C10" s="9">
        <v>4172</v>
      </c>
      <c r="D10" s="9">
        <v>30</v>
      </c>
      <c r="E10" s="10"/>
      <c r="F10" s="10"/>
      <c r="G10" s="8">
        <v>3701</v>
      </c>
      <c r="H10" s="8">
        <v>20</v>
      </c>
      <c r="I10" s="9">
        <v>6309</v>
      </c>
      <c r="J10" s="9">
        <v>32</v>
      </c>
      <c r="K10" s="14">
        <f t="shared" si="0"/>
        <v>14182</v>
      </c>
      <c r="L10" s="14">
        <f t="shared" si="0"/>
        <v>82</v>
      </c>
    </row>
    <row r="11" ht="20.25" customHeight="1" spans="2:12">
      <c r="B11" s="6">
        <v>6</v>
      </c>
      <c r="C11" s="10"/>
      <c r="D11" s="10"/>
      <c r="E11" s="9">
        <v>5203</v>
      </c>
      <c r="F11" s="9">
        <v>15</v>
      </c>
      <c r="G11" s="8">
        <v>4102</v>
      </c>
      <c r="H11" s="8">
        <v>24</v>
      </c>
      <c r="I11" s="9">
        <v>5003</v>
      </c>
      <c r="J11" s="9">
        <v>42</v>
      </c>
      <c r="K11" s="14">
        <f t="shared" si="0"/>
        <v>14308</v>
      </c>
      <c r="L11" s="14">
        <f t="shared" si="0"/>
        <v>81</v>
      </c>
    </row>
    <row r="12" ht="20.25" customHeight="1" spans="2:12">
      <c r="B12" s="6">
        <v>7</v>
      </c>
      <c r="C12" s="10"/>
      <c r="D12" s="10"/>
      <c r="E12" s="9">
        <v>2594</v>
      </c>
      <c r="F12" s="9">
        <v>7</v>
      </c>
      <c r="G12" s="8">
        <v>0</v>
      </c>
      <c r="H12" s="8">
        <v>34</v>
      </c>
      <c r="I12" s="9">
        <v>0</v>
      </c>
      <c r="J12" s="9">
        <v>37</v>
      </c>
      <c r="K12" s="14">
        <f t="shared" si="0"/>
        <v>2594</v>
      </c>
      <c r="L12" s="14">
        <f t="shared" si="0"/>
        <v>78</v>
      </c>
    </row>
    <row r="13" ht="20.25" customHeight="1" spans="2:12">
      <c r="B13" s="6">
        <v>8</v>
      </c>
      <c r="C13" s="8">
        <v>0</v>
      </c>
      <c r="D13" s="8">
        <v>34</v>
      </c>
      <c r="E13" s="8">
        <v>0</v>
      </c>
      <c r="F13" s="8">
        <v>11</v>
      </c>
      <c r="G13" s="9">
        <v>0</v>
      </c>
      <c r="H13" s="9">
        <v>21</v>
      </c>
      <c r="I13" s="10"/>
      <c r="J13" s="10"/>
      <c r="K13" s="14">
        <f t="shared" si="0"/>
        <v>0</v>
      </c>
      <c r="L13" s="14">
        <f t="shared" si="0"/>
        <v>66</v>
      </c>
    </row>
    <row r="14" ht="20.25" customHeight="1" spans="2:12">
      <c r="B14" s="6">
        <v>9</v>
      </c>
      <c r="C14" s="8">
        <v>0</v>
      </c>
      <c r="D14" s="8">
        <v>29</v>
      </c>
      <c r="E14" s="8">
        <v>1800</v>
      </c>
      <c r="F14" s="8">
        <v>23</v>
      </c>
      <c r="G14" s="9">
        <v>6501</v>
      </c>
      <c r="H14" s="9">
        <v>34</v>
      </c>
      <c r="I14" s="10"/>
      <c r="J14" s="10"/>
      <c r="K14" s="14">
        <f t="shared" si="0"/>
        <v>8301</v>
      </c>
      <c r="L14" s="14">
        <f t="shared" si="0"/>
        <v>86</v>
      </c>
    </row>
    <row r="15" ht="20.25" customHeight="1" spans="2:12">
      <c r="B15" s="6">
        <v>10</v>
      </c>
      <c r="C15" s="8">
        <v>5658</v>
      </c>
      <c r="D15" s="8">
        <v>22</v>
      </c>
      <c r="E15" s="8">
        <v>5470</v>
      </c>
      <c r="F15" s="8">
        <v>24</v>
      </c>
      <c r="G15" s="10"/>
      <c r="H15" s="10"/>
      <c r="I15" s="9">
        <v>6201</v>
      </c>
      <c r="J15" s="9">
        <v>29</v>
      </c>
      <c r="K15" s="14">
        <f t="shared" si="0"/>
        <v>17329</v>
      </c>
      <c r="L15" s="14">
        <f t="shared" si="0"/>
        <v>75</v>
      </c>
    </row>
    <row r="16" ht="20.25" customHeight="1" spans="2:12">
      <c r="B16" s="6">
        <v>11</v>
      </c>
      <c r="C16" s="9">
        <v>4803</v>
      </c>
      <c r="D16" s="9">
        <v>32</v>
      </c>
      <c r="E16" s="9">
        <v>5714</v>
      </c>
      <c r="F16" s="9">
        <v>29</v>
      </c>
      <c r="G16" s="10"/>
      <c r="H16" s="10"/>
      <c r="I16" s="9">
        <v>5801</v>
      </c>
      <c r="J16" s="9">
        <v>22</v>
      </c>
      <c r="K16" s="14">
        <f t="shared" si="0"/>
        <v>16318</v>
      </c>
      <c r="L16" s="14">
        <f t="shared" si="0"/>
        <v>83</v>
      </c>
    </row>
    <row r="17" ht="20.25" customHeight="1" spans="2:12">
      <c r="B17" s="6">
        <v>12</v>
      </c>
      <c r="C17" s="8">
        <v>5600</v>
      </c>
      <c r="D17" s="8">
        <v>29</v>
      </c>
      <c r="E17" s="10"/>
      <c r="F17" s="10"/>
      <c r="G17" s="8">
        <v>5800</v>
      </c>
      <c r="H17" s="8">
        <v>28</v>
      </c>
      <c r="I17" s="9">
        <v>4701</v>
      </c>
      <c r="J17" s="9">
        <v>50</v>
      </c>
      <c r="K17" s="14">
        <f t="shared" si="0"/>
        <v>16101</v>
      </c>
      <c r="L17" s="14">
        <f t="shared" si="0"/>
        <v>107</v>
      </c>
    </row>
    <row r="18" ht="20.25" customHeight="1" spans="2:12">
      <c r="B18" s="6">
        <v>13</v>
      </c>
      <c r="C18" s="9">
        <v>3431</v>
      </c>
      <c r="D18" s="9">
        <v>39</v>
      </c>
      <c r="E18" s="10"/>
      <c r="F18" s="10"/>
      <c r="G18" s="8">
        <v>5603</v>
      </c>
      <c r="H18" s="8">
        <v>28</v>
      </c>
      <c r="I18" s="9">
        <v>0</v>
      </c>
      <c r="J18" s="9">
        <v>44</v>
      </c>
      <c r="K18" s="14">
        <f t="shared" si="0"/>
        <v>9034</v>
      </c>
      <c r="L18" s="14">
        <f t="shared" si="0"/>
        <v>111</v>
      </c>
    </row>
    <row r="19" ht="20.25" customHeight="1" spans="2:12">
      <c r="B19" s="6">
        <v>14</v>
      </c>
      <c r="C19" s="10"/>
      <c r="D19" s="10"/>
      <c r="E19" s="9">
        <v>5836</v>
      </c>
      <c r="F19" s="9">
        <v>32</v>
      </c>
      <c r="G19" s="8">
        <v>5244</v>
      </c>
      <c r="H19" s="8">
        <v>25</v>
      </c>
      <c r="I19" s="9">
        <v>5404</v>
      </c>
      <c r="J19" s="9">
        <v>49</v>
      </c>
      <c r="K19" s="14">
        <f t="shared" si="0"/>
        <v>16484</v>
      </c>
      <c r="L19" s="14">
        <f t="shared" si="0"/>
        <v>106</v>
      </c>
    </row>
    <row r="20" ht="20.25" customHeight="1" spans="2:12">
      <c r="B20" s="6">
        <v>15</v>
      </c>
      <c r="C20" s="10"/>
      <c r="D20" s="10"/>
      <c r="E20" s="9">
        <v>5301</v>
      </c>
      <c r="F20" s="9">
        <v>23</v>
      </c>
      <c r="G20" s="8">
        <v>2827</v>
      </c>
      <c r="H20" s="8">
        <v>5</v>
      </c>
      <c r="I20" s="9">
        <v>0</v>
      </c>
      <c r="J20" s="9">
        <v>26</v>
      </c>
      <c r="K20" s="14">
        <f t="shared" si="0"/>
        <v>8128</v>
      </c>
      <c r="L20" s="14">
        <f t="shared" si="0"/>
        <v>54</v>
      </c>
    </row>
    <row r="21" ht="20.25" customHeight="1" spans="2:12">
      <c r="B21" s="6">
        <v>16</v>
      </c>
      <c r="C21" s="8">
        <v>0</v>
      </c>
      <c r="D21" s="8">
        <v>26</v>
      </c>
      <c r="E21" s="8">
        <v>0</v>
      </c>
      <c r="F21" s="8">
        <v>21</v>
      </c>
      <c r="G21" s="9">
        <v>0</v>
      </c>
      <c r="H21" s="9">
        <v>14</v>
      </c>
      <c r="I21" s="10"/>
      <c r="J21" s="10"/>
      <c r="K21" s="14">
        <f t="shared" si="0"/>
        <v>0</v>
      </c>
      <c r="L21" s="14">
        <f t="shared" si="0"/>
        <v>61</v>
      </c>
    </row>
    <row r="22" ht="20.25" customHeight="1" spans="2:12">
      <c r="B22" s="6">
        <v>17</v>
      </c>
      <c r="C22" s="8">
        <v>4805</v>
      </c>
      <c r="D22" s="8">
        <v>17</v>
      </c>
      <c r="E22" s="8">
        <v>5123</v>
      </c>
      <c r="F22" s="8">
        <v>25</v>
      </c>
      <c r="G22" s="9">
        <v>5504</v>
      </c>
      <c r="H22" s="9">
        <v>15</v>
      </c>
      <c r="I22" s="10"/>
      <c r="J22" s="10"/>
      <c r="K22" s="14">
        <f t="shared" si="0"/>
        <v>15432</v>
      </c>
      <c r="L22" s="14">
        <f t="shared" si="0"/>
        <v>57</v>
      </c>
    </row>
    <row r="23" ht="20.25" customHeight="1" spans="2:12">
      <c r="B23" s="6">
        <v>18</v>
      </c>
      <c r="C23" s="8">
        <v>5187</v>
      </c>
      <c r="D23" s="8">
        <v>16</v>
      </c>
      <c r="E23" s="8">
        <v>3709</v>
      </c>
      <c r="F23" s="8">
        <v>17</v>
      </c>
      <c r="G23" s="10"/>
      <c r="H23" s="10"/>
      <c r="I23" s="9">
        <v>5800</v>
      </c>
      <c r="J23" s="9">
        <v>19</v>
      </c>
      <c r="K23" s="14">
        <f t="shared" si="0"/>
        <v>14696</v>
      </c>
      <c r="L23" s="14">
        <f t="shared" si="0"/>
        <v>52</v>
      </c>
    </row>
    <row r="24" ht="20.25" customHeight="1" spans="2:12">
      <c r="B24" s="6">
        <v>19</v>
      </c>
      <c r="C24" s="9">
        <v>6307</v>
      </c>
      <c r="D24" s="9">
        <v>9</v>
      </c>
      <c r="E24" s="9">
        <v>5300</v>
      </c>
      <c r="F24" s="9">
        <v>19</v>
      </c>
      <c r="G24" s="10"/>
      <c r="H24" s="10"/>
      <c r="I24" s="9">
        <v>6303</v>
      </c>
      <c r="J24" s="9">
        <v>23</v>
      </c>
      <c r="K24" s="14">
        <f t="shared" si="0"/>
        <v>17910</v>
      </c>
      <c r="L24" s="14">
        <f t="shared" si="0"/>
        <v>51</v>
      </c>
    </row>
    <row r="25" ht="20.25" customHeight="1" spans="2:12">
      <c r="B25" s="6">
        <v>20</v>
      </c>
      <c r="C25" s="8">
        <v>3885</v>
      </c>
      <c r="D25" s="8">
        <v>21</v>
      </c>
      <c r="E25" s="10"/>
      <c r="F25" s="10"/>
      <c r="G25" s="8">
        <v>2693</v>
      </c>
      <c r="H25" s="8">
        <v>7</v>
      </c>
      <c r="I25" s="9">
        <v>0</v>
      </c>
      <c r="J25" s="9">
        <v>26</v>
      </c>
      <c r="K25" s="14">
        <f t="shared" si="0"/>
        <v>6578</v>
      </c>
      <c r="L25" s="14">
        <f t="shared" si="0"/>
        <v>54</v>
      </c>
    </row>
    <row r="26" ht="20.25" customHeight="1" spans="2:12">
      <c r="B26" s="6">
        <v>21</v>
      </c>
      <c r="C26" s="9">
        <v>2000</v>
      </c>
      <c r="D26" s="9">
        <v>12</v>
      </c>
      <c r="E26" s="10"/>
      <c r="F26" s="10"/>
      <c r="G26" s="8">
        <v>5500</v>
      </c>
      <c r="H26" s="8">
        <v>10</v>
      </c>
      <c r="I26" s="9">
        <v>4751</v>
      </c>
      <c r="J26" s="9">
        <v>19</v>
      </c>
      <c r="K26" s="14">
        <f t="shared" si="0"/>
        <v>12251</v>
      </c>
      <c r="L26" s="14">
        <f t="shared" si="0"/>
        <v>41</v>
      </c>
    </row>
    <row r="27" ht="20.25" customHeight="1" spans="2:12">
      <c r="B27" s="6">
        <v>22</v>
      </c>
      <c r="C27" s="10"/>
      <c r="D27" s="10"/>
      <c r="E27" s="9">
        <v>2500</v>
      </c>
      <c r="F27" s="9">
        <v>15</v>
      </c>
      <c r="G27" s="8">
        <v>5503</v>
      </c>
      <c r="H27" s="8">
        <v>9</v>
      </c>
      <c r="I27" s="9">
        <v>5706</v>
      </c>
      <c r="J27" s="9">
        <v>25</v>
      </c>
      <c r="K27" s="14">
        <f t="shared" si="0"/>
        <v>13709</v>
      </c>
      <c r="L27" s="14">
        <f t="shared" si="0"/>
        <v>49</v>
      </c>
    </row>
    <row r="28" ht="20.25" customHeight="1" spans="2:12">
      <c r="B28" s="6">
        <v>23</v>
      </c>
      <c r="C28" s="10"/>
      <c r="D28" s="10"/>
      <c r="E28" s="9">
        <v>6006</v>
      </c>
      <c r="F28" s="9">
        <v>12</v>
      </c>
      <c r="G28" s="8">
        <v>4811</v>
      </c>
      <c r="H28" s="8">
        <v>10</v>
      </c>
      <c r="I28" s="9">
        <v>2158</v>
      </c>
      <c r="J28" s="9">
        <v>10</v>
      </c>
      <c r="K28" s="14">
        <f t="shared" si="0"/>
        <v>12975</v>
      </c>
      <c r="L28" s="14">
        <f t="shared" si="0"/>
        <v>32</v>
      </c>
    </row>
    <row r="29" ht="20.25" customHeight="1" spans="2:12">
      <c r="B29" s="6">
        <v>24</v>
      </c>
      <c r="C29" s="8">
        <v>0</v>
      </c>
      <c r="D29" s="8">
        <v>0</v>
      </c>
      <c r="E29" s="8">
        <v>0</v>
      </c>
      <c r="F29" s="8">
        <v>12</v>
      </c>
      <c r="G29" s="9">
        <v>0</v>
      </c>
      <c r="H29" s="9">
        <v>10</v>
      </c>
      <c r="I29" s="10"/>
      <c r="J29" s="10"/>
      <c r="K29" s="14">
        <f t="shared" si="0"/>
        <v>0</v>
      </c>
      <c r="L29" s="14">
        <f t="shared" si="0"/>
        <v>22</v>
      </c>
    </row>
    <row r="30" ht="20.25" customHeight="1" spans="2:12">
      <c r="B30" s="6">
        <v>25</v>
      </c>
      <c r="C30" s="8">
        <v>3400</v>
      </c>
      <c r="D30" s="8">
        <v>16</v>
      </c>
      <c r="E30" s="8">
        <v>4327</v>
      </c>
      <c r="F30" s="8">
        <v>5</v>
      </c>
      <c r="G30" s="9">
        <v>2439</v>
      </c>
      <c r="H30" s="9">
        <v>7</v>
      </c>
      <c r="I30" s="10"/>
      <c r="J30" s="10"/>
      <c r="K30" s="14">
        <f t="shared" si="0"/>
        <v>10166</v>
      </c>
      <c r="L30" s="14">
        <f t="shared" si="0"/>
        <v>28</v>
      </c>
    </row>
    <row r="31" ht="20.25" customHeight="1" spans="2:12">
      <c r="B31" s="6">
        <v>26</v>
      </c>
      <c r="C31" s="8">
        <v>4671</v>
      </c>
      <c r="D31" s="8">
        <v>11</v>
      </c>
      <c r="E31" s="8">
        <v>5235</v>
      </c>
      <c r="F31" s="8">
        <v>29</v>
      </c>
      <c r="G31" s="10"/>
      <c r="H31" s="10"/>
      <c r="I31" s="9">
        <v>5004</v>
      </c>
      <c r="J31" s="9">
        <v>17</v>
      </c>
      <c r="K31" s="14">
        <f t="shared" si="0"/>
        <v>14910</v>
      </c>
      <c r="L31" s="14">
        <f t="shared" si="0"/>
        <v>57</v>
      </c>
    </row>
    <row r="32" ht="20.25" customHeight="1" spans="2:12">
      <c r="B32" s="6">
        <v>27</v>
      </c>
      <c r="C32" s="9">
        <v>0</v>
      </c>
      <c r="D32" s="9">
        <v>19</v>
      </c>
      <c r="E32" s="9">
        <v>4368</v>
      </c>
      <c r="F32" s="9">
        <v>14</v>
      </c>
      <c r="G32" s="10"/>
      <c r="H32" s="10"/>
      <c r="I32" s="9">
        <v>5501</v>
      </c>
      <c r="J32" s="9">
        <v>19</v>
      </c>
      <c r="K32" s="14">
        <f t="shared" si="0"/>
        <v>9869</v>
      </c>
      <c r="L32" s="14">
        <f t="shared" si="0"/>
        <v>52</v>
      </c>
    </row>
    <row r="33" ht="20.25" customHeight="1" spans="2:12">
      <c r="B33" s="6">
        <v>28</v>
      </c>
      <c r="C33" s="8">
        <v>2061</v>
      </c>
      <c r="D33" s="8">
        <v>0</v>
      </c>
      <c r="E33" s="10"/>
      <c r="F33" s="10"/>
      <c r="G33" s="8">
        <v>3109</v>
      </c>
      <c r="H33" s="8">
        <v>21</v>
      </c>
      <c r="I33" s="9">
        <v>2414</v>
      </c>
      <c r="J33" s="9">
        <v>4</v>
      </c>
      <c r="K33" s="14">
        <f t="shared" si="0"/>
        <v>7584</v>
      </c>
      <c r="L33" s="14">
        <f t="shared" si="0"/>
        <v>25</v>
      </c>
    </row>
    <row r="34" ht="20.25" customHeight="1" spans="2:12">
      <c r="B34" s="6">
        <v>29</v>
      </c>
      <c r="C34" s="9">
        <v>1433</v>
      </c>
      <c r="D34" s="9">
        <v>0</v>
      </c>
      <c r="E34" s="10"/>
      <c r="F34" s="10"/>
      <c r="G34" s="8">
        <v>4820</v>
      </c>
      <c r="H34" s="8">
        <v>5</v>
      </c>
      <c r="I34" s="9">
        <v>3501</v>
      </c>
      <c r="J34" s="9">
        <v>10</v>
      </c>
      <c r="K34" s="14">
        <f t="shared" si="0"/>
        <v>9754</v>
      </c>
      <c r="L34" s="14">
        <f t="shared" si="0"/>
        <v>15</v>
      </c>
    </row>
    <row r="35" ht="20.25" customHeight="1" spans="2:12">
      <c r="B35" s="6">
        <v>30</v>
      </c>
      <c r="C35" s="10"/>
      <c r="D35" s="10"/>
      <c r="E35" s="9">
        <v>4506</v>
      </c>
      <c r="F35" s="9">
        <v>7</v>
      </c>
      <c r="G35" s="8">
        <v>5402</v>
      </c>
      <c r="H35" s="8">
        <v>0</v>
      </c>
      <c r="I35" s="9">
        <v>5300</v>
      </c>
      <c r="J35" s="9">
        <v>0</v>
      </c>
      <c r="K35" s="14">
        <f t="shared" si="0"/>
        <v>15208</v>
      </c>
      <c r="L35" s="14">
        <f t="shared" si="0"/>
        <v>7</v>
      </c>
    </row>
    <row r="36" ht="20.25" customHeight="1" spans="2:12">
      <c r="B36" s="6">
        <v>31</v>
      </c>
      <c r="C36" s="10"/>
      <c r="D36" s="10"/>
      <c r="E36" s="9">
        <v>3576</v>
      </c>
      <c r="F36" s="9">
        <v>0</v>
      </c>
      <c r="G36" s="8">
        <v>2331</v>
      </c>
      <c r="H36" s="8">
        <v>0</v>
      </c>
      <c r="I36" s="9">
        <v>7510</v>
      </c>
      <c r="J36" s="9">
        <v>0</v>
      </c>
      <c r="K36" s="14">
        <f t="shared" si="0"/>
        <v>13417</v>
      </c>
      <c r="L36" s="14">
        <f t="shared" si="0"/>
        <v>0</v>
      </c>
    </row>
    <row r="37" ht="20.25" customHeight="1" spans="2:12">
      <c r="B37" s="7" t="s">
        <v>17</v>
      </c>
      <c r="C37" s="11">
        <f t="shared" ref="C37:L37" si="1">SUM(C6:C36)</f>
        <v>77743</v>
      </c>
      <c r="D37" s="11">
        <f t="shared" si="1"/>
        <v>450</v>
      </c>
      <c r="E37" s="11">
        <f t="shared" si="1"/>
        <v>90201</v>
      </c>
      <c r="F37" s="11">
        <f t="shared" si="1"/>
        <v>368</v>
      </c>
      <c r="G37" s="11">
        <f t="shared" si="1"/>
        <v>85037</v>
      </c>
      <c r="H37" s="11">
        <f t="shared" si="1"/>
        <v>352</v>
      </c>
      <c r="I37" s="11">
        <f t="shared" si="1"/>
        <v>105113</v>
      </c>
      <c r="J37" s="11">
        <f t="shared" si="1"/>
        <v>594</v>
      </c>
      <c r="K37" s="11">
        <f t="shared" si="1"/>
        <v>358094</v>
      </c>
      <c r="L37" s="11">
        <f t="shared" si="1"/>
        <v>1764</v>
      </c>
    </row>
    <row r="38" ht="20.25" customHeight="1" spans="2:12">
      <c r="B38" t="s">
        <v>18</v>
      </c>
      <c r="C38" s="12">
        <f t="shared" ref="C38:H38" si="2">C37/23</f>
        <v>3380.13043478261</v>
      </c>
      <c r="D38" s="12">
        <f t="shared" si="2"/>
        <v>19.5652173913043</v>
      </c>
      <c r="E38" s="12">
        <f t="shared" si="2"/>
        <v>3921.78260869565</v>
      </c>
      <c r="F38" s="12">
        <f t="shared" si="2"/>
        <v>16</v>
      </c>
      <c r="G38" s="12">
        <f t="shared" si="2"/>
        <v>3697.26086956522</v>
      </c>
      <c r="H38" s="12">
        <f t="shared" si="2"/>
        <v>15.304347826087</v>
      </c>
      <c r="I38" s="12">
        <f>I37/24</f>
        <v>4379.70833333333</v>
      </c>
      <c r="J38" s="12">
        <f>J37/24</f>
        <v>24.75</v>
      </c>
      <c r="K38" s="12">
        <f>K37/31</f>
        <v>11551.4193548387</v>
      </c>
      <c r="L38" s="12">
        <f>L37/31</f>
        <v>56.9032258064516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5" defaultRowHeight="15.6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6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3">
        <v>6001</v>
      </c>
      <c r="E7" s="73">
        <v>91</v>
      </c>
      <c r="F7" s="73">
        <v>78</v>
      </c>
      <c r="G7" s="73">
        <v>6</v>
      </c>
      <c r="H7" s="73">
        <v>0</v>
      </c>
      <c r="I7" s="73">
        <v>0</v>
      </c>
      <c r="J7" s="73">
        <v>7106</v>
      </c>
      <c r="K7" s="73">
        <v>116</v>
      </c>
      <c r="L7" s="73">
        <v>88</v>
      </c>
      <c r="M7" s="73">
        <v>9</v>
      </c>
      <c r="N7" s="73">
        <v>0</v>
      </c>
      <c r="O7" s="74"/>
      <c r="P7" s="74"/>
      <c r="Q7" s="74"/>
      <c r="R7" s="74"/>
      <c r="S7" s="74"/>
      <c r="T7" s="74"/>
      <c r="U7" s="73">
        <v>0</v>
      </c>
      <c r="V7" s="73">
        <v>0</v>
      </c>
      <c r="W7" s="73">
        <v>106</v>
      </c>
      <c r="X7" s="73">
        <v>130</v>
      </c>
      <c r="Y7" s="73">
        <v>0</v>
      </c>
      <c r="Z7" s="73">
        <v>0</v>
      </c>
      <c r="AA7" s="37">
        <f t="shared" ref="AA7:AA37" si="0">C7+D7+I7+J7+O7+P7+U7+V7</f>
        <v>13107</v>
      </c>
      <c r="AB7" s="37">
        <f t="shared" ref="AB7:AB37" si="1">E7+K7+Q7+W7</f>
        <v>313</v>
      </c>
      <c r="AC7" s="37">
        <f t="shared" ref="AC7:AC37" si="2">F7+L7+R7+X7</f>
        <v>296</v>
      </c>
      <c r="AD7" s="37">
        <f t="shared" ref="AD7:AD37" si="3">G7+M7+S7+Y7</f>
        <v>15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0</v>
      </c>
      <c r="D8" s="73">
        <v>5007</v>
      </c>
      <c r="E8" s="73">
        <v>123</v>
      </c>
      <c r="F8" s="73">
        <v>85</v>
      </c>
      <c r="G8" s="73">
        <v>19</v>
      </c>
      <c r="H8" s="73">
        <v>0</v>
      </c>
      <c r="I8" s="74"/>
      <c r="J8" s="74"/>
      <c r="K8" s="74"/>
      <c r="L8" s="74"/>
      <c r="M8" s="74"/>
      <c r="N8" s="74"/>
      <c r="O8" s="73">
        <v>0</v>
      </c>
      <c r="P8" s="73">
        <v>8003</v>
      </c>
      <c r="Q8" s="73">
        <v>74</v>
      </c>
      <c r="R8" s="73">
        <v>128</v>
      </c>
      <c r="S8" s="73">
        <v>60</v>
      </c>
      <c r="T8" s="73">
        <v>0</v>
      </c>
      <c r="U8" s="73">
        <v>0</v>
      </c>
      <c r="V8" s="73">
        <v>6727</v>
      </c>
      <c r="W8" s="73">
        <v>87</v>
      </c>
      <c r="X8" s="73">
        <v>70</v>
      </c>
      <c r="Y8" s="73">
        <v>0</v>
      </c>
      <c r="Z8" s="73">
        <v>0</v>
      </c>
      <c r="AA8" s="37">
        <f t="shared" si="0"/>
        <v>19737</v>
      </c>
      <c r="AB8" s="37">
        <f t="shared" si="1"/>
        <v>284</v>
      </c>
      <c r="AC8" s="37">
        <f t="shared" si="2"/>
        <v>283</v>
      </c>
      <c r="AD8" s="37">
        <f t="shared" si="3"/>
        <v>79</v>
      </c>
      <c r="AE8" s="37">
        <f t="shared" si="4"/>
        <v>0</v>
      </c>
      <c r="AF8" s="71">
        <v>2</v>
      </c>
    </row>
    <row r="9" ht="19.5" customHeight="1" spans="2:32">
      <c r="B9" s="71">
        <v>3</v>
      </c>
      <c r="C9" s="73">
        <v>1709</v>
      </c>
      <c r="D9" s="73">
        <v>5867</v>
      </c>
      <c r="E9" s="73">
        <v>109</v>
      </c>
      <c r="F9" s="73">
        <v>98</v>
      </c>
      <c r="G9" s="73">
        <v>18</v>
      </c>
      <c r="H9" s="73">
        <v>0</v>
      </c>
      <c r="I9" s="74"/>
      <c r="J9" s="74"/>
      <c r="K9" s="74"/>
      <c r="L9" s="74"/>
      <c r="M9" s="74"/>
      <c r="N9" s="74"/>
      <c r="O9" s="73">
        <v>0</v>
      </c>
      <c r="P9" s="73">
        <v>7082</v>
      </c>
      <c r="Q9" s="73">
        <v>60</v>
      </c>
      <c r="R9" s="73">
        <v>81</v>
      </c>
      <c r="S9" s="73">
        <v>20</v>
      </c>
      <c r="T9" s="73">
        <v>7</v>
      </c>
      <c r="U9" s="73">
        <v>0</v>
      </c>
      <c r="V9" s="73">
        <v>7004</v>
      </c>
      <c r="W9" s="73">
        <v>85</v>
      </c>
      <c r="X9" s="73">
        <v>82</v>
      </c>
      <c r="Y9" s="73">
        <v>5</v>
      </c>
      <c r="Z9" s="73">
        <v>6</v>
      </c>
      <c r="AA9" s="37">
        <f t="shared" si="0"/>
        <v>21662</v>
      </c>
      <c r="AB9" s="37">
        <f t="shared" si="1"/>
        <v>254</v>
      </c>
      <c r="AC9" s="37">
        <f t="shared" si="2"/>
        <v>261</v>
      </c>
      <c r="AD9" s="37">
        <f t="shared" si="3"/>
        <v>43</v>
      </c>
      <c r="AE9" s="37">
        <f t="shared" si="4"/>
        <v>13</v>
      </c>
      <c r="AF9" s="71">
        <v>3</v>
      </c>
    </row>
    <row r="10" ht="19.5" customHeight="1" spans="2:32">
      <c r="B10" s="71">
        <v>4</v>
      </c>
      <c r="C10" s="74"/>
      <c r="D10" s="74"/>
      <c r="E10" s="74"/>
      <c r="F10" s="74"/>
      <c r="G10" s="74"/>
      <c r="H10" s="74"/>
      <c r="I10" s="75">
        <v>8006</v>
      </c>
      <c r="J10" s="75">
        <v>5006</v>
      </c>
      <c r="K10" s="75">
        <v>137</v>
      </c>
      <c r="L10" s="75">
        <v>91</v>
      </c>
      <c r="M10" s="75">
        <v>15</v>
      </c>
      <c r="N10" s="75">
        <v>1</v>
      </c>
      <c r="O10" s="73">
        <v>0</v>
      </c>
      <c r="P10" s="73">
        <v>6135</v>
      </c>
      <c r="Q10" s="73">
        <v>131</v>
      </c>
      <c r="R10" s="73">
        <v>61</v>
      </c>
      <c r="S10" s="73">
        <v>11</v>
      </c>
      <c r="T10" s="73">
        <v>28</v>
      </c>
      <c r="U10" s="73">
        <v>4078</v>
      </c>
      <c r="V10" s="73">
        <v>6024</v>
      </c>
      <c r="W10" s="73">
        <v>101</v>
      </c>
      <c r="X10" s="73">
        <v>62</v>
      </c>
      <c r="Y10" s="73">
        <v>15</v>
      </c>
      <c r="Z10" s="73">
        <v>7</v>
      </c>
      <c r="AA10" s="37">
        <f t="shared" si="0"/>
        <v>29249</v>
      </c>
      <c r="AB10" s="37">
        <f t="shared" si="1"/>
        <v>369</v>
      </c>
      <c r="AC10" s="37">
        <f t="shared" si="2"/>
        <v>214</v>
      </c>
      <c r="AD10" s="37">
        <f t="shared" si="3"/>
        <v>41</v>
      </c>
      <c r="AE10" s="37">
        <f t="shared" si="4"/>
        <v>36</v>
      </c>
      <c r="AF10" s="71">
        <v>4</v>
      </c>
    </row>
    <row r="11" ht="19.5" customHeight="1" spans="2:32">
      <c r="B11" s="71">
        <v>5</v>
      </c>
      <c r="C11" s="74"/>
      <c r="D11" s="74"/>
      <c r="E11" s="74"/>
      <c r="F11" s="74"/>
      <c r="G11" s="74"/>
      <c r="H11" s="74"/>
      <c r="I11" s="75">
        <v>5013</v>
      </c>
      <c r="J11" s="75">
        <v>5108</v>
      </c>
      <c r="K11" s="75">
        <v>89</v>
      </c>
      <c r="L11" s="75">
        <v>83</v>
      </c>
      <c r="M11" s="75">
        <v>6</v>
      </c>
      <c r="N11" s="75">
        <v>0</v>
      </c>
      <c r="O11" s="73">
        <v>4380</v>
      </c>
      <c r="P11" s="73">
        <v>4209</v>
      </c>
      <c r="Q11" s="73">
        <v>98</v>
      </c>
      <c r="R11" s="73">
        <v>90</v>
      </c>
      <c r="S11" s="73">
        <v>21</v>
      </c>
      <c r="T11" s="73">
        <v>14</v>
      </c>
      <c r="U11" s="73">
        <v>4830</v>
      </c>
      <c r="V11" s="73">
        <v>6481</v>
      </c>
      <c r="W11" s="73">
        <v>51</v>
      </c>
      <c r="X11" s="73">
        <v>90</v>
      </c>
      <c r="Y11" s="73">
        <v>21</v>
      </c>
      <c r="Z11" s="73">
        <v>21</v>
      </c>
      <c r="AA11" s="37">
        <f t="shared" si="0"/>
        <v>30021</v>
      </c>
      <c r="AB11" s="37">
        <f t="shared" si="1"/>
        <v>238</v>
      </c>
      <c r="AC11" s="37">
        <f t="shared" si="2"/>
        <v>263</v>
      </c>
      <c r="AD11" s="37">
        <f t="shared" si="3"/>
        <v>48</v>
      </c>
      <c r="AE11" s="37">
        <f t="shared" si="4"/>
        <v>35</v>
      </c>
      <c r="AF11" s="71">
        <v>5</v>
      </c>
    </row>
    <row r="12" ht="19.5" customHeight="1" spans="2:32">
      <c r="B12" s="71">
        <v>6</v>
      </c>
      <c r="C12" s="71">
        <v>3885</v>
      </c>
      <c r="D12" s="75">
        <v>6154</v>
      </c>
      <c r="E12" s="75">
        <v>74</v>
      </c>
      <c r="F12" s="75">
        <v>76</v>
      </c>
      <c r="G12" s="75">
        <v>8</v>
      </c>
      <c r="H12" s="75">
        <v>12</v>
      </c>
      <c r="I12" s="73">
        <v>5505</v>
      </c>
      <c r="J12" s="73">
        <v>5032</v>
      </c>
      <c r="K12" s="73">
        <v>114</v>
      </c>
      <c r="L12" s="73">
        <v>50</v>
      </c>
      <c r="M12" s="73">
        <v>13</v>
      </c>
      <c r="N12" s="73">
        <v>11</v>
      </c>
      <c r="O12" s="75">
        <v>3626</v>
      </c>
      <c r="P12" s="75">
        <v>4505</v>
      </c>
      <c r="Q12" s="75">
        <v>110</v>
      </c>
      <c r="R12" s="75">
        <v>78</v>
      </c>
      <c r="S12" s="75">
        <v>21</v>
      </c>
      <c r="T12" s="75">
        <v>17</v>
      </c>
      <c r="U12" s="74"/>
      <c r="V12" s="74"/>
      <c r="W12" s="74"/>
      <c r="X12" s="74"/>
      <c r="Y12" s="74"/>
      <c r="Z12" s="74"/>
      <c r="AA12" s="37">
        <f t="shared" si="0"/>
        <v>28707</v>
      </c>
      <c r="AB12" s="37">
        <f t="shared" si="1"/>
        <v>298</v>
      </c>
      <c r="AC12" s="37">
        <f t="shared" si="2"/>
        <v>204</v>
      </c>
      <c r="AD12" s="37">
        <f t="shared" si="3"/>
        <v>42</v>
      </c>
      <c r="AE12" s="37">
        <f t="shared" si="4"/>
        <v>40</v>
      </c>
      <c r="AF12" s="71">
        <v>6</v>
      </c>
    </row>
    <row r="13" ht="19.5" customHeight="1" spans="2:32">
      <c r="B13" s="71">
        <v>7</v>
      </c>
      <c r="C13" s="71">
        <v>4382</v>
      </c>
      <c r="D13" s="75">
        <v>1202</v>
      </c>
      <c r="E13" s="75">
        <v>108</v>
      </c>
      <c r="F13" s="75">
        <v>66</v>
      </c>
      <c r="G13" s="75">
        <v>14</v>
      </c>
      <c r="H13" s="75">
        <v>0</v>
      </c>
      <c r="I13" s="73">
        <v>4629</v>
      </c>
      <c r="J13" s="73">
        <v>0</v>
      </c>
      <c r="K13" s="73">
        <v>101</v>
      </c>
      <c r="L13" s="73">
        <v>100</v>
      </c>
      <c r="M13" s="73">
        <v>0</v>
      </c>
      <c r="N13" s="73">
        <v>19</v>
      </c>
      <c r="O13" s="75">
        <v>4006</v>
      </c>
      <c r="P13" s="75">
        <v>0</v>
      </c>
      <c r="Q13" s="75">
        <v>93</v>
      </c>
      <c r="R13" s="75">
        <v>102</v>
      </c>
      <c r="S13" s="75">
        <v>10</v>
      </c>
      <c r="T13" s="75">
        <v>10</v>
      </c>
      <c r="U13" s="74"/>
      <c r="V13" s="74"/>
      <c r="W13" s="74"/>
      <c r="X13" s="74"/>
      <c r="Y13" s="74"/>
      <c r="Z13" s="74"/>
      <c r="AA13" s="37">
        <f t="shared" si="0"/>
        <v>14219</v>
      </c>
      <c r="AB13" s="37">
        <f t="shared" si="1"/>
        <v>302</v>
      </c>
      <c r="AC13" s="37">
        <f t="shared" si="2"/>
        <v>268</v>
      </c>
      <c r="AD13" s="37">
        <f t="shared" si="3"/>
        <v>24</v>
      </c>
      <c r="AE13" s="37">
        <f t="shared" si="4"/>
        <v>29</v>
      </c>
      <c r="AF13" s="71">
        <v>7</v>
      </c>
    </row>
    <row r="14" ht="19.5" customHeight="1" spans="2:32">
      <c r="B14" s="71">
        <v>8</v>
      </c>
      <c r="C14" s="71">
        <v>1166</v>
      </c>
      <c r="D14" s="73">
        <v>0</v>
      </c>
      <c r="E14" s="73">
        <v>35</v>
      </c>
      <c r="F14" s="73">
        <v>70</v>
      </c>
      <c r="G14" s="73">
        <v>7</v>
      </c>
      <c r="H14" s="73">
        <v>8</v>
      </c>
      <c r="I14" s="73">
        <v>0</v>
      </c>
      <c r="J14" s="73">
        <v>0</v>
      </c>
      <c r="K14" s="73">
        <v>35</v>
      </c>
      <c r="L14" s="73">
        <v>102</v>
      </c>
      <c r="M14" s="73">
        <v>4</v>
      </c>
      <c r="N14" s="73">
        <v>17</v>
      </c>
      <c r="O14" s="74"/>
      <c r="P14" s="74"/>
      <c r="Q14" s="74"/>
      <c r="R14" s="74"/>
      <c r="S14" s="74"/>
      <c r="T14" s="74"/>
      <c r="U14" s="73">
        <v>4107</v>
      </c>
      <c r="V14" s="73">
        <v>0</v>
      </c>
      <c r="W14" s="73">
        <v>107</v>
      </c>
      <c r="X14" s="73">
        <v>108</v>
      </c>
      <c r="Y14" s="73">
        <v>4</v>
      </c>
      <c r="Z14" s="73">
        <v>20</v>
      </c>
      <c r="AA14" s="37">
        <f t="shared" si="0"/>
        <v>5273</v>
      </c>
      <c r="AB14" s="37">
        <f t="shared" si="1"/>
        <v>177</v>
      </c>
      <c r="AC14" s="37">
        <f t="shared" si="2"/>
        <v>280</v>
      </c>
      <c r="AD14" s="37">
        <f t="shared" si="3"/>
        <v>15</v>
      </c>
      <c r="AE14" s="37">
        <f t="shared" si="4"/>
        <v>45</v>
      </c>
      <c r="AF14" s="71">
        <v>8</v>
      </c>
    </row>
    <row r="15" ht="19.5" customHeight="1" spans="2:32">
      <c r="B15" s="71">
        <v>9</v>
      </c>
      <c r="C15" s="71">
        <v>3854</v>
      </c>
      <c r="D15" s="73">
        <v>0</v>
      </c>
      <c r="E15" s="73">
        <v>47</v>
      </c>
      <c r="F15" s="73">
        <v>129</v>
      </c>
      <c r="G15" s="73">
        <v>0</v>
      </c>
      <c r="H15" s="73">
        <v>0</v>
      </c>
      <c r="I15" s="73">
        <v>6002</v>
      </c>
      <c r="J15" s="73">
        <v>0</v>
      </c>
      <c r="K15" s="73">
        <v>72</v>
      </c>
      <c r="L15" s="73">
        <v>82</v>
      </c>
      <c r="M15" s="73">
        <v>0</v>
      </c>
      <c r="N15" s="73">
        <v>0</v>
      </c>
      <c r="O15" s="74"/>
      <c r="P15" s="74"/>
      <c r="Q15" s="74"/>
      <c r="R15" s="74"/>
      <c r="S15" s="74"/>
      <c r="T15" s="74"/>
      <c r="U15" s="73">
        <v>0</v>
      </c>
      <c r="V15" s="73">
        <v>0</v>
      </c>
      <c r="W15" s="73">
        <v>33</v>
      </c>
      <c r="X15" s="73">
        <v>87</v>
      </c>
      <c r="Y15" s="73">
        <v>0</v>
      </c>
      <c r="Z15" s="73">
        <v>0</v>
      </c>
      <c r="AA15" s="37">
        <f t="shared" si="0"/>
        <v>9856</v>
      </c>
      <c r="AB15" s="37">
        <f t="shared" si="1"/>
        <v>152</v>
      </c>
      <c r="AC15" s="37">
        <f t="shared" si="2"/>
        <v>298</v>
      </c>
      <c r="AD15" s="37">
        <f t="shared" si="3"/>
        <v>0</v>
      </c>
      <c r="AE15" s="37">
        <f t="shared" si="4"/>
        <v>0</v>
      </c>
      <c r="AF15" s="71">
        <v>9</v>
      </c>
    </row>
    <row r="16" ht="19.5" customHeight="1" spans="2:32">
      <c r="B16" s="71">
        <v>10</v>
      </c>
      <c r="C16" s="71">
        <v>5594</v>
      </c>
      <c r="D16" s="73">
        <v>1004</v>
      </c>
      <c r="E16" s="73">
        <v>90</v>
      </c>
      <c r="F16" s="73">
        <v>81</v>
      </c>
      <c r="G16" s="73">
        <v>3</v>
      </c>
      <c r="H16" s="73">
        <v>5</v>
      </c>
      <c r="I16" s="74"/>
      <c r="J16" s="74"/>
      <c r="K16" s="74"/>
      <c r="L16" s="74"/>
      <c r="M16" s="74"/>
      <c r="N16" s="74"/>
      <c r="O16" s="73">
        <v>4039</v>
      </c>
      <c r="P16" s="73">
        <v>0</v>
      </c>
      <c r="Q16" s="73">
        <v>101</v>
      </c>
      <c r="R16" s="73">
        <v>120</v>
      </c>
      <c r="S16" s="73">
        <v>0</v>
      </c>
      <c r="T16" s="73">
        <v>0</v>
      </c>
      <c r="U16" s="73">
        <v>5486</v>
      </c>
      <c r="V16" s="73">
        <v>0</v>
      </c>
      <c r="W16" s="73">
        <v>84</v>
      </c>
      <c r="X16" s="73">
        <v>101</v>
      </c>
      <c r="Y16" s="73">
        <v>0</v>
      </c>
      <c r="Z16" s="73">
        <v>18</v>
      </c>
      <c r="AA16" s="37">
        <f t="shared" si="0"/>
        <v>16123</v>
      </c>
      <c r="AB16" s="37">
        <f t="shared" si="1"/>
        <v>275</v>
      </c>
      <c r="AC16" s="37">
        <f t="shared" si="2"/>
        <v>302</v>
      </c>
      <c r="AD16" s="37">
        <f t="shared" si="3"/>
        <v>3</v>
      </c>
      <c r="AE16" s="37">
        <f t="shared" si="4"/>
        <v>23</v>
      </c>
      <c r="AF16" s="71">
        <v>10</v>
      </c>
    </row>
    <row r="17" ht="19.5" customHeight="1" spans="2:32">
      <c r="B17" s="71">
        <v>11</v>
      </c>
      <c r="C17" s="73">
        <v>0</v>
      </c>
      <c r="D17" s="73">
        <v>7505</v>
      </c>
      <c r="E17" s="73">
        <v>79</v>
      </c>
      <c r="F17" s="73">
        <v>10</v>
      </c>
      <c r="G17" s="73">
        <v>3</v>
      </c>
      <c r="H17" s="73">
        <v>10</v>
      </c>
      <c r="I17" s="74"/>
      <c r="J17" s="74"/>
      <c r="K17" s="74"/>
      <c r="L17" s="74"/>
      <c r="M17" s="74"/>
      <c r="N17" s="74"/>
      <c r="O17" s="73">
        <v>4394</v>
      </c>
      <c r="P17" s="73">
        <v>6230</v>
      </c>
      <c r="Q17" s="73">
        <v>88</v>
      </c>
      <c r="R17" s="73">
        <v>51</v>
      </c>
      <c r="S17" s="73">
        <v>10</v>
      </c>
      <c r="T17" s="73">
        <v>27</v>
      </c>
      <c r="U17" s="73">
        <v>4131</v>
      </c>
      <c r="V17" s="73">
        <v>3032</v>
      </c>
      <c r="W17" s="73">
        <v>48</v>
      </c>
      <c r="X17" s="73">
        <v>45</v>
      </c>
      <c r="Y17" s="73">
        <v>12</v>
      </c>
      <c r="Z17" s="73">
        <v>10</v>
      </c>
      <c r="AA17" s="37">
        <f t="shared" si="0"/>
        <v>25292</v>
      </c>
      <c r="AB17" s="37">
        <f t="shared" si="1"/>
        <v>215</v>
      </c>
      <c r="AC17" s="37">
        <f t="shared" si="2"/>
        <v>106</v>
      </c>
      <c r="AD17" s="37">
        <f t="shared" si="3"/>
        <v>25</v>
      </c>
      <c r="AE17" s="37">
        <f t="shared" si="4"/>
        <v>47</v>
      </c>
      <c r="AF17" s="71">
        <v>11</v>
      </c>
    </row>
    <row r="18" ht="19.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0</v>
      </c>
      <c r="J18" s="75">
        <v>7410</v>
      </c>
      <c r="K18" s="75">
        <v>63</v>
      </c>
      <c r="L18" s="75">
        <v>98</v>
      </c>
      <c r="M18" s="75">
        <v>15</v>
      </c>
      <c r="N18" s="75">
        <v>0</v>
      </c>
      <c r="O18" s="73">
        <v>0</v>
      </c>
      <c r="P18" s="73">
        <v>7402</v>
      </c>
      <c r="Q18" s="73">
        <v>102</v>
      </c>
      <c r="R18" s="73">
        <v>79</v>
      </c>
      <c r="S18" s="73">
        <v>2</v>
      </c>
      <c r="T18" s="73">
        <v>30</v>
      </c>
      <c r="U18" s="73">
        <v>3605</v>
      </c>
      <c r="V18" s="73">
        <v>6037</v>
      </c>
      <c r="W18" s="73">
        <v>60</v>
      </c>
      <c r="X18" s="73">
        <v>123</v>
      </c>
      <c r="Y18" s="73">
        <v>8</v>
      </c>
      <c r="Z18" s="73">
        <v>0</v>
      </c>
      <c r="AA18" s="37">
        <f t="shared" si="0"/>
        <v>24454</v>
      </c>
      <c r="AB18" s="37">
        <f t="shared" si="1"/>
        <v>225</v>
      </c>
      <c r="AC18" s="37">
        <f t="shared" si="2"/>
        <v>300</v>
      </c>
      <c r="AD18" s="37">
        <f t="shared" si="3"/>
        <v>25</v>
      </c>
      <c r="AE18" s="37">
        <f t="shared" si="4"/>
        <v>30</v>
      </c>
      <c r="AF18" s="71">
        <v>12</v>
      </c>
    </row>
    <row r="19" ht="19.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6203</v>
      </c>
      <c r="J19" s="75">
        <v>6210</v>
      </c>
      <c r="K19" s="75">
        <v>5</v>
      </c>
      <c r="L19" s="75">
        <v>114</v>
      </c>
      <c r="M19" s="75">
        <v>6</v>
      </c>
      <c r="N19" s="75">
        <v>0</v>
      </c>
      <c r="O19" s="73">
        <v>1806</v>
      </c>
      <c r="P19" s="73">
        <v>6005</v>
      </c>
      <c r="Q19" s="73">
        <v>47</v>
      </c>
      <c r="R19" s="73">
        <v>74</v>
      </c>
      <c r="S19" s="73">
        <v>12</v>
      </c>
      <c r="T19" s="73">
        <v>0</v>
      </c>
      <c r="U19" s="73">
        <v>3639</v>
      </c>
      <c r="V19" s="73">
        <v>6625</v>
      </c>
      <c r="W19" s="73">
        <v>33</v>
      </c>
      <c r="X19" s="73">
        <v>122</v>
      </c>
      <c r="Y19" s="73">
        <v>14</v>
      </c>
      <c r="Z19" s="73">
        <v>0</v>
      </c>
      <c r="AA19" s="37">
        <f t="shared" si="0"/>
        <v>30488</v>
      </c>
      <c r="AB19" s="37">
        <f t="shared" si="1"/>
        <v>85</v>
      </c>
      <c r="AC19" s="37">
        <f t="shared" si="2"/>
        <v>310</v>
      </c>
      <c r="AD19" s="37">
        <f t="shared" si="3"/>
        <v>32</v>
      </c>
      <c r="AE19" s="37">
        <f t="shared" si="4"/>
        <v>0</v>
      </c>
      <c r="AF19" s="71">
        <v>13</v>
      </c>
    </row>
    <row r="20" ht="19.5" customHeight="1" spans="2:32">
      <c r="B20" s="71">
        <v>14</v>
      </c>
      <c r="C20" s="71">
        <v>6303</v>
      </c>
      <c r="D20" s="75">
        <v>6013</v>
      </c>
      <c r="E20" s="75">
        <v>66</v>
      </c>
      <c r="F20" s="75">
        <v>125</v>
      </c>
      <c r="G20" s="75">
        <v>3</v>
      </c>
      <c r="H20" s="75">
        <v>0</v>
      </c>
      <c r="I20" s="73">
        <v>5230</v>
      </c>
      <c r="J20" s="73">
        <v>3012</v>
      </c>
      <c r="K20" s="73">
        <v>71</v>
      </c>
      <c r="L20" s="73">
        <v>61</v>
      </c>
      <c r="M20" s="73">
        <v>3</v>
      </c>
      <c r="N20" s="73">
        <v>12</v>
      </c>
      <c r="O20" s="75">
        <v>7808</v>
      </c>
      <c r="P20" s="75">
        <v>7002</v>
      </c>
      <c r="Q20" s="75">
        <v>54</v>
      </c>
      <c r="R20" s="75">
        <v>84</v>
      </c>
      <c r="S20" s="75">
        <v>20</v>
      </c>
      <c r="T20" s="75">
        <v>19</v>
      </c>
      <c r="U20" s="74"/>
      <c r="V20" s="74"/>
      <c r="W20" s="74"/>
      <c r="X20" s="74"/>
      <c r="Y20" s="74"/>
      <c r="Z20" s="74"/>
      <c r="AA20" s="37">
        <f t="shared" si="0"/>
        <v>35368</v>
      </c>
      <c r="AB20" s="37">
        <f t="shared" si="1"/>
        <v>191</v>
      </c>
      <c r="AC20" s="37">
        <f t="shared" si="2"/>
        <v>270</v>
      </c>
      <c r="AD20" s="37">
        <f t="shared" si="3"/>
        <v>26</v>
      </c>
      <c r="AE20" s="37">
        <f t="shared" si="4"/>
        <v>31</v>
      </c>
      <c r="AF20" s="71">
        <v>14</v>
      </c>
    </row>
    <row r="21" ht="19.5" customHeight="1" spans="2:32">
      <c r="B21" s="71">
        <v>15</v>
      </c>
      <c r="C21" s="71">
        <v>6497</v>
      </c>
      <c r="D21" s="75">
        <v>4260</v>
      </c>
      <c r="E21" s="75">
        <v>78</v>
      </c>
      <c r="F21" s="75">
        <v>78</v>
      </c>
      <c r="G21" s="75">
        <v>10</v>
      </c>
      <c r="H21" s="75">
        <v>10</v>
      </c>
      <c r="I21" s="73">
        <v>6811</v>
      </c>
      <c r="J21" s="73">
        <v>0</v>
      </c>
      <c r="K21" s="73">
        <v>7</v>
      </c>
      <c r="L21" s="73">
        <v>102</v>
      </c>
      <c r="M21" s="73">
        <v>5</v>
      </c>
      <c r="N21" s="73">
        <v>17</v>
      </c>
      <c r="O21" s="75">
        <v>6006</v>
      </c>
      <c r="P21" s="75">
        <v>6057</v>
      </c>
      <c r="Q21" s="75">
        <v>91</v>
      </c>
      <c r="R21" s="75">
        <v>126</v>
      </c>
      <c r="S21" s="75">
        <v>1</v>
      </c>
      <c r="T21" s="75">
        <v>22</v>
      </c>
      <c r="U21" s="74"/>
      <c r="V21" s="74"/>
      <c r="W21" s="74"/>
      <c r="X21" s="74"/>
      <c r="Y21" s="74"/>
      <c r="Z21" s="74"/>
      <c r="AA21" s="37">
        <f t="shared" si="0"/>
        <v>29631</v>
      </c>
      <c r="AB21" s="37">
        <f t="shared" si="1"/>
        <v>176</v>
      </c>
      <c r="AC21" s="37">
        <f t="shared" si="2"/>
        <v>306</v>
      </c>
      <c r="AD21" s="37">
        <f t="shared" si="3"/>
        <v>16</v>
      </c>
      <c r="AE21" s="37">
        <f t="shared" si="4"/>
        <v>49</v>
      </c>
      <c r="AF21" s="71">
        <v>15</v>
      </c>
    </row>
    <row r="22" ht="19.5" customHeight="1" spans="2:32">
      <c r="B22" s="71">
        <v>16</v>
      </c>
      <c r="C22" s="71">
        <v>5521</v>
      </c>
      <c r="D22" s="73">
        <v>6121</v>
      </c>
      <c r="E22" s="73">
        <v>93</v>
      </c>
      <c r="F22" s="73">
        <v>57</v>
      </c>
      <c r="G22" s="73">
        <v>3</v>
      </c>
      <c r="H22" s="73">
        <v>28</v>
      </c>
      <c r="I22" s="73">
        <v>5859</v>
      </c>
      <c r="J22" s="73">
        <v>6275</v>
      </c>
      <c r="K22" s="73">
        <v>123</v>
      </c>
      <c r="L22" s="73">
        <v>102</v>
      </c>
      <c r="M22" s="73">
        <v>4</v>
      </c>
      <c r="N22" s="73">
        <v>0</v>
      </c>
      <c r="O22" s="74"/>
      <c r="P22" s="74"/>
      <c r="Q22" s="74"/>
      <c r="R22" s="74"/>
      <c r="S22" s="74"/>
      <c r="T22" s="74"/>
      <c r="U22" s="73">
        <v>6817</v>
      </c>
      <c r="V22" s="73">
        <v>3691</v>
      </c>
      <c r="W22" s="73">
        <v>66</v>
      </c>
      <c r="X22" s="73">
        <v>97</v>
      </c>
      <c r="Y22" s="73">
        <v>11</v>
      </c>
      <c r="Z22" s="73">
        <v>0</v>
      </c>
      <c r="AA22" s="37">
        <f t="shared" si="0"/>
        <v>34284</v>
      </c>
      <c r="AB22" s="37">
        <f t="shared" si="1"/>
        <v>282</v>
      </c>
      <c r="AC22" s="37">
        <f t="shared" si="2"/>
        <v>256</v>
      </c>
      <c r="AD22" s="37">
        <f t="shared" si="3"/>
        <v>18</v>
      </c>
      <c r="AE22" s="37">
        <f t="shared" si="4"/>
        <v>28</v>
      </c>
      <c r="AF22" s="71">
        <v>16</v>
      </c>
    </row>
    <row r="23" ht="19.5" customHeight="1" spans="2:32">
      <c r="B23" s="71">
        <v>17</v>
      </c>
      <c r="C23" s="71">
        <v>5859</v>
      </c>
      <c r="D23" s="73">
        <v>3735</v>
      </c>
      <c r="E23" s="73">
        <v>85</v>
      </c>
      <c r="F23" s="73">
        <v>101</v>
      </c>
      <c r="G23" s="73">
        <v>19</v>
      </c>
      <c r="H23" s="73">
        <v>24</v>
      </c>
      <c r="I23" s="73">
        <v>5315</v>
      </c>
      <c r="J23" s="73">
        <v>0</v>
      </c>
      <c r="K23" s="73">
        <v>94</v>
      </c>
      <c r="L23" s="73">
        <v>106</v>
      </c>
      <c r="M23" s="73">
        <v>12</v>
      </c>
      <c r="N23" s="73">
        <v>10</v>
      </c>
      <c r="O23" s="74"/>
      <c r="P23" s="74"/>
      <c r="Q23" s="74"/>
      <c r="R23" s="74"/>
      <c r="S23" s="74"/>
      <c r="T23" s="74"/>
      <c r="U23" s="73">
        <v>5829</v>
      </c>
      <c r="V23" s="73">
        <v>3735</v>
      </c>
      <c r="W23" s="73">
        <v>85</v>
      </c>
      <c r="X23" s="73">
        <v>101</v>
      </c>
      <c r="Y23" s="73">
        <v>19</v>
      </c>
      <c r="Z23" s="73">
        <v>24</v>
      </c>
      <c r="AA23" s="37">
        <f t="shared" si="0"/>
        <v>24473</v>
      </c>
      <c r="AB23" s="37">
        <f t="shared" si="1"/>
        <v>264</v>
      </c>
      <c r="AC23" s="37">
        <f t="shared" si="2"/>
        <v>308</v>
      </c>
      <c r="AD23" s="37">
        <f t="shared" si="3"/>
        <v>50</v>
      </c>
      <c r="AE23" s="37">
        <f t="shared" si="4"/>
        <v>58</v>
      </c>
      <c r="AF23" s="71">
        <v>17</v>
      </c>
    </row>
    <row r="24" ht="19.5" customHeight="1" spans="2:32">
      <c r="B24" s="71">
        <v>18</v>
      </c>
      <c r="C24" s="71">
        <v>0</v>
      </c>
      <c r="D24" s="73">
        <v>0</v>
      </c>
      <c r="E24" s="73">
        <v>76</v>
      </c>
      <c r="F24" s="73">
        <v>51</v>
      </c>
      <c r="G24" s="73">
        <v>12</v>
      </c>
      <c r="H24" s="73">
        <v>4</v>
      </c>
      <c r="I24" s="74"/>
      <c r="J24" s="74"/>
      <c r="K24" s="74"/>
      <c r="L24" s="74"/>
      <c r="M24" s="74"/>
      <c r="N24" s="74"/>
      <c r="O24" s="73">
        <v>1819</v>
      </c>
      <c r="P24" s="73">
        <v>0</v>
      </c>
      <c r="Q24" s="73">
        <v>88</v>
      </c>
      <c r="R24" s="73">
        <v>103</v>
      </c>
      <c r="S24" s="73">
        <v>19</v>
      </c>
      <c r="T24" s="73">
        <v>0</v>
      </c>
      <c r="U24" s="73">
        <v>1673</v>
      </c>
      <c r="V24" s="73">
        <v>0</v>
      </c>
      <c r="W24" s="73">
        <v>106</v>
      </c>
      <c r="X24" s="73">
        <v>69</v>
      </c>
      <c r="Y24" s="73">
        <v>1</v>
      </c>
      <c r="Z24" s="73">
        <v>31</v>
      </c>
      <c r="AA24" s="37">
        <f t="shared" si="0"/>
        <v>3492</v>
      </c>
      <c r="AB24" s="37">
        <f t="shared" si="1"/>
        <v>270</v>
      </c>
      <c r="AC24" s="37">
        <f t="shared" si="2"/>
        <v>223</v>
      </c>
      <c r="AD24" s="37">
        <f t="shared" si="3"/>
        <v>32</v>
      </c>
      <c r="AE24" s="37">
        <f t="shared" si="4"/>
        <v>35</v>
      </c>
      <c r="AF24" s="71">
        <v>18</v>
      </c>
    </row>
    <row r="25" ht="19.5" customHeight="1" spans="2:32">
      <c r="B25" s="71">
        <v>19</v>
      </c>
      <c r="C25" s="73">
        <v>0</v>
      </c>
      <c r="D25" s="73">
        <v>6623</v>
      </c>
      <c r="E25" s="73">
        <v>97</v>
      </c>
      <c r="F25" s="73">
        <v>115</v>
      </c>
      <c r="G25" s="73">
        <v>9</v>
      </c>
      <c r="H25" s="73">
        <v>10</v>
      </c>
      <c r="I25" s="74"/>
      <c r="J25" s="74"/>
      <c r="K25" s="74"/>
      <c r="L25" s="74"/>
      <c r="M25" s="74"/>
      <c r="N25" s="74"/>
      <c r="O25" s="73">
        <v>0</v>
      </c>
      <c r="P25" s="73">
        <v>0</v>
      </c>
      <c r="Q25" s="73">
        <v>137</v>
      </c>
      <c r="R25" s="73">
        <v>23</v>
      </c>
      <c r="S25" s="73">
        <v>8</v>
      </c>
      <c r="T25" s="73">
        <v>0</v>
      </c>
      <c r="U25" s="73">
        <v>0</v>
      </c>
      <c r="V25" s="73">
        <v>2200</v>
      </c>
      <c r="W25" s="73">
        <v>81</v>
      </c>
      <c r="X25" s="73">
        <v>38</v>
      </c>
      <c r="Y25" s="73">
        <v>0</v>
      </c>
      <c r="Z25" s="73">
        <v>25</v>
      </c>
      <c r="AA25" s="37">
        <f t="shared" si="0"/>
        <v>8823</v>
      </c>
      <c r="AB25" s="37">
        <f t="shared" si="1"/>
        <v>315</v>
      </c>
      <c r="AC25" s="37">
        <f t="shared" si="2"/>
        <v>176</v>
      </c>
      <c r="AD25" s="37">
        <f t="shared" si="3"/>
        <v>17</v>
      </c>
      <c r="AE25" s="37">
        <f t="shared" si="4"/>
        <v>35</v>
      </c>
      <c r="AF25" s="71">
        <v>19</v>
      </c>
    </row>
    <row r="26" ht="19.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0</v>
      </c>
      <c r="J26" s="75">
        <v>6622</v>
      </c>
      <c r="K26" s="75">
        <v>90</v>
      </c>
      <c r="L26" s="75">
        <v>107</v>
      </c>
      <c r="M26" s="75">
        <v>13</v>
      </c>
      <c r="N26" s="75">
        <v>0</v>
      </c>
      <c r="O26" s="73">
        <v>0</v>
      </c>
      <c r="P26" s="73">
        <v>7501</v>
      </c>
      <c r="Q26" s="73">
        <v>119</v>
      </c>
      <c r="R26" s="73">
        <v>61</v>
      </c>
      <c r="S26" s="73">
        <v>0</v>
      </c>
      <c r="T26" s="73">
        <v>19</v>
      </c>
      <c r="U26" s="73">
        <v>0</v>
      </c>
      <c r="V26" s="73">
        <v>7022</v>
      </c>
      <c r="W26" s="73">
        <v>93</v>
      </c>
      <c r="X26" s="73">
        <v>103</v>
      </c>
      <c r="Y26" s="73">
        <v>0</v>
      </c>
      <c r="Z26" s="73">
        <v>0</v>
      </c>
      <c r="AA26" s="37">
        <f t="shared" si="0"/>
        <v>21145</v>
      </c>
      <c r="AB26" s="37">
        <f t="shared" si="1"/>
        <v>302</v>
      </c>
      <c r="AC26" s="37">
        <f t="shared" si="2"/>
        <v>271</v>
      </c>
      <c r="AD26" s="37">
        <f t="shared" si="3"/>
        <v>13</v>
      </c>
      <c r="AE26" s="37">
        <f t="shared" si="4"/>
        <v>19</v>
      </c>
      <c r="AF26" s="71">
        <v>20</v>
      </c>
    </row>
    <row r="27" ht="19.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4751</v>
      </c>
      <c r="K27" s="75">
        <v>0</v>
      </c>
      <c r="L27" s="75">
        <v>110</v>
      </c>
      <c r="M27" s="75">
        <v>0</v>
      </c>
      <c r="N27" s="75">
        <v>0</v>
      </c>
      <c r="O27" s="73">
        <v>3119</v>
      </c>
      <c r="P27" s="73">
        <v>0</v>
      </c>
      <c r="Q27" s="73">
        <v>131</v>
      </c>
      <c r="R27" s="73">
        <v>75</v>
      </c>
      <c r="S27" s="73">
        <v>0</v>
      </c>
      <c r="T27" s="73">
        <v>11</v>
      </c>
      <c r="U27" s="94">
        <v>6011</v>
      </c>
      <c r="V27" s="73">
        <v>4104</v>
      </c>
      <c r="W27" s="73">
        <v>105</v>
      </c>
      <c r="X27" s="73">
        <v>105</v>
      </c>
      <c r="Y27" s="73">
        <v>0</v>
      </c>
      <c r="Z27" s="73">
        <v>16</v>
      </c>
      <c r="AA27" s="37">
        <f t="shared" si="0"/>
        <v>17985</v>
      </c>
      <c r="AB27" s="37">
        <f t="shared" si="1"/>
        <v>236</v>
      </c>
      <c r="AC27" s="37">
        <f t="shared" si="2"/>
        <v>290</v>
      </c>
      <c r="AD27" s="37">
        <f t="shared" si="3"/>
        <v>0</v>
      </c>
      <c r="AE27" s="37">
        <f t="shared" si="4"/>
        <v>27</v>
      </c>
      <c r="AF27" s="71">
        <v>21</v>
      </c>
    </row>
    <row r="28" ht="19.5" customHeight="1" spans="2:32">
      <c r="B28" s="71">
        <v>22</v>
      </c>
      <c r="C28" s="71">
        <v>4397</v>
      </c>
      <c r="D28" s="75">
        <v>5581</v>
      </c>
      <c r="E28" s="75">
        <v>71</v>
      </c>
      <c r="F28" s="75">
        <v>113</v>
      </c>
      <c r="G28" s="75">
        <v>0</v>
      </c>
      <c r="H28" s="75">
        <v>14</v>
      </c>
      <c r="I28" s="73">
        <v>4376</v>
      </c>
      <c r="J28" s="73">
        <v>5111</v>
      </c>
      <c r="K28" s="73">
        <v>114</v>
      </c>
      <c r="L28" s="73">
        <v>99</v>
      </c>
      <c r="M28" s="73">
        <v>0</v>
      </c>
      <c r="N28" s="73">
        <v>11</v>
      </c>
      <c r="O28" s="75">
        <v>5442</v>
      </c>
      <c r="P28" s="75">
        <v>4809</v>
      </c>
      <c r="Q28" s="75">
        <v>103</v>
      </c>
      <c r="R28" s="75">
        <v>89</v>
      </c>
      <c r="S28" s="75">
        <v>0</v>
      </c>
      <c r="T28" s="75">
        <v>10</v>
      </c>
      <c r="U28" s="74"/>
      <c r="V28" s="74"/>
      <c r="W28" s="74"/>
      <c r="X28" s="74"/>
      <c r="Y28" s="74"/>
      <c r="Z28" s="74"/>
      <c r="AA28" s="37">
        <f t="shared" si="0"/>
        <v>29716</v>
      </c>
      <c r="AB28" s="37">
        <f t="shared" si="1"/>
        <v>288</v>
      </c>
      <c r="AC28" s="37">
        <f t="shared" si="2"/>
        <v>301</v>
      </c>
      <c r="AD28" s="37">
        <f t="shared" si="3"/>
        <v>0</v>
      </c>
      <c r="AE28" s="37">
        <f t="shared" si="4"/>
        <v>35</v>
      </c>
      <c r="AF28" s="71">
        <v>22</v>
      </c>
    </row>
    <row r="29" ht="19.5" customHeight="1" spans="2:32">
      <c r="B29" s="71">
        <v>23</v>
      </c>
      <c r="C29" s="71">
        <v>7001</v>
      </c>
      <c r="D29" s="75">
        <v>7204</v>
      </c>
      <c r="E29" s="75">
        <v>91</v>
      </c>
      <c r="F29" s="75">
        <v>138</v>
      </c>
      <c r="G29" s="75">
        <v>0</v>
      </c>
      <c r="H29" s="75">
        <v>0</v>
      </c>
      <c r="I29" s="73">
        <v>5502</v>
      </c>
      <c r="J29" s="73">
        <v>5805</v>
      </c>
      <c r="K29" s="73">
        <v>120</v>
      </c>
      <c r="L29" s="73">
        <v>101</v>
      </c>
      <c r="M29" s="73">
        <v>0</v>
      </c>
      <c r="N29" s="73">
        <v>16</v>
      </c>
      <c r="O29" s="75">
        <v>2107</v>
      </c>
      <c r="P29" s="75">
        <v>5175</v>
      </c>
      <c r="Q29" s="75">
        <v>93</v>
      </c>
      <c r="R29" s="75">
        <v>96</v>
      </c>
      <c r="S29" s="75">
        <v>0</v>
      </c>
      <c r="T29" s="75">
        <v>19</v>
      </c>
      <c r="U29" s="74"/>
      <c r="V29" s="74"/>
      <c r="W29" s="74"/>
      <c r="X29" s="74"/>
      <c r="Y29" s="74"/>
      <c r="Z29" s="74"/>
      <c r="AA29" s="37">
        <f t="shared" si="0"/>
        <v>32794</v>
      </c>
      <c r="AB29" s="37">
        <f t="shared" si="1"/>
        <v>304</v>
      </c>
      <c r="AC29" s="37">
        <f t="shared" si="2"/>
        <v>335</v>
      </c>
      <c r="AD29" s="37">
        <f t="shared" si="3"/>
        <v>0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71">
        <v>3507</v>
      </c>
      <c r="D30" s="73">
        <v>3727</v>
      </c>
      <c r="E30" s="73">
        <v>100</v>
      </c>
      <c r="F30" s="73">
        <v>116</v>
      </c>
      <c r="G30" s="73">
        <v>0</v>
      </c>
      <c r="H30" s="73">
        <v>0</v>
      </c>
      <c r="I30" s="73">
        <v>5315</v>
      </c>
      <c r="J30" s="73">
        <v>4533</v>
      </c>
      <c r="K30" s="73">
        <v>101</v>
      </c>
      <c r="L30" s="73">
        <v>152</v>
      </c>
      <c r="M30" s="73">
        <v>0</v>
      </c>
      <c r="N30" s="73">
        <v>0</v>
      </c>
      <c r="O30" s="74"/>
      <c r="P30" s="74"/>
      <c r="Q30" s="74"/>
      <c r="R30" s="74"/>
      <c r="S30" s="74"/>
      <c r="T30" s="74"/>
      <c r="U30" s="73">
        <v>5616</v>
      </c>
      <c r="V30" s="73">
        <v>5430</v>
      </c>
      <c r="W30" s="73">
        <v>95</v>
      </c>
      <c r="X30" s="73">
        <v>133</v>
      </c>
      <c r="Y30" s="73">
        <v>0</v>
      </c>
      <c r="Z30" s="73">
        <v>0</v>
      </c>
      <c r="AA30" s="37">
        <f t="shared" si="0"/>
        <v>28128</v>
      </c>
      <c r="AB30" s="37">
        <f t="shared" si="1"/>
        <v>296</v>
      </c>
      <c r="AC30" s="37">
        <f t="shared" si="2"/>
        <v>401</v>
      </c>
      <c r="AD30" s="37">
        <f t="shared" si="3"/>
        <v>0</v>
      </c>
      <c r="AE30" s="37">
        <f t="shared" si="4"/>
        <v>0</v>
      </c>
      <c r="AF30" s="71">
        <v>24</v>
      </c>
    </row>
    <row r="31" ht="19.5" customHeight="1" spans="2:32">
      <c r="B31" s="71">
        <v>25</v>
      </c>
      <c r="C31" s="71">
        <v>6005</v>
      </c>
      <c r="D31" s="73">
        <v>1686</v>
      </c>
      <c r="E31" s="73">
        <v>87</v>
      </c>
      <c r="F31" s="73">
        <v>77</v>
      </c>
      <c r="G31" s="73">
        <v>0</v>
      </c>
      <c r="H31" s="73">
        <v>11</v>
      </c>
      <c r="I31" s="73">
        <v>4211</v>
      </c>
      <c r="J31" s="73">
        <v>2815</v>
      </c>
      <c r="K31" s="73">
        <v>113</v>
      </c>
      <c r="L31" s="73">
        <v>96</v>
      </c>
      <c r="M31" s="73">
        <v>0</v>
      </c>
      <c r="N31" s="73">
        <v>22</v>
      </c>
      <c r="O31" s="74"/>
      <c r="P31" s="74"/>
      <c r="Q31" s="74"/>
      <c r="R31" s="74"/>
      <c r="S31" s="74"/>
      <c r="T31" s="74"/>
      <c r="U31" s="73">
        <v>5365</v>
      </c>
      <c r="V31" s="73">
        <v>6502</v>
      </c>
      <c r="W31" s="73">
        <v>105</v>
      </c>
      <c r="X31" s="73">
        <v>130</v>
      </c>
      <c r="Y31" s="73">
        <v>0</v>
      </c>
      <c r="Z31" s="73">
        <v>0</v>
      </c>
      <c r="AA31" s="37">
        <f t="shared" si="0"/>
        <v>26584</v>
      </c>
      <c r="AB31" s="37">
        <f t="shared" si="1"/>
        <v>305</v>
      </c>
      <c r="AC31" s="37">
        <f t="shared" si="2"/>
        <v>303</v>
      </c>
      <c r="AD31" s="37">
        <f t="shared" si="3"/>
        <v>0</v>
      </c>
      <c r="AE31" s="37">
        <f t="shared" si="4"/>
        <v>33</v>
      </c>
      <c r="AF31" s="71">
        <v>25</v>
      </c>
    </row>
    <row r="32" ht="19.5" customHeight="1" spans="2:32">
      <c r="B32" s="71">
        <v>26</v>
      </c>
      <c r="C32" s="71">
        <v>5408</v>
      </c>
      <c r="D32" s="73">
        <v>1515</v>
      </c>
      <c r="E32" s="73">
        <v>70</v>
      </c>
      <c r="F32" s="73">
        <v>86</v>
      </c>
      <c r="G32" s="73">
        <v>16</v>
      </c>
      <c r="H32" s="73">
        <v>6</v>
      </c>
      <c r="I32" s="74"/>
      <c r="J32" s="74"/>
      <c r="K32" s="74"/>
      <c r="L32" s="74"/>
      <c r="M32" s="74"/>
      <c r="N32" s="74"/>
      <c r="O32" s="73">
        <v>6380</v>
      </c>
      <c r="P32" s="73">
        <v>0</v>
      </c>
      <c r="Q32" s="73">
        <v>137</v>
      </c>
      <c r="R32" s="73">
        <v>126</v>
      </c>
      <c r="S32" s="73">
        <v>0</v>
      </c>
      <c r="T32" s="73">
        <v>7</v>
      </c>
      <c r="U32" s="73">
        <v>5503</v>
      </c>
      <c r="V32" s="73">
        <v>4877</v>
      </c>
      <c r="W32" s="73">
        <v>113</v>
      </c>
      <c r="X32" s="73">
        <v>63</v>
      </c>
      <c r="Y32" s="73">
        <v>0</v>
      </c>
      <c r="Z32" s="73">
        <v>5</v>
      </c>
      <c r="AA32" s="37">
        <f t="shared" si="0"/>
        <v>23683</v>
      </c>
      <c r="AB32" s="37">
        <f t="shared" si="1"/>
        <v>320</v>
      </c>
      <c r="AC32" s="37">
        <f t="shared" si="2"/>
        <v>275</v>
      </c>
      <c r="AD32" s="37">
        <f t="shared" si="3"/>
        <v>16</v>
      </c>
      <c r="AE32" s="37">
        <f t="shared" si="4"/>
        <v>18</v>
      </c>
      <c r="AF32" s="71">
        <v>26</v>
      </c>
    </row>
    <row r="33" ht="19.5" customHeight="1" spans="2:32">
      <c r="B33" s="71">
        <v>27</v>
      </c>
      <c r="C33" s="73">
        <v>0</v>
      </c>
      <c r="D33" s="73">
        <v>0</v>
      </c>
      <c r="E33" s="73">
        <v>118</v>
      </c>
      <c r="F33" s="73">
        <v>127</v>
      </c>
      <c r="G33" s="73">
        <v>0</v>
      </c>
      <c r="H33" s="73">
        <v>0</v>
      </c>
      <c r="I33" s="74"/>
      <c r="J33" s="74"/>
      <c r="K33" s="74"/>
      <c r="L33" s="74"/>
      <c r="M33" s="74"/>
      <c r="N33" s="74"/>
      <c r="O33" s="73">
        <v>6466</v>
      </c>
      <c r="P33" s="73">
        <v>0</v>
      </c>
      <c r="Q33" s="73">
        <v>71</v>
      </c>
      <c r="R33" s="73">
        <v>111</v>
      </c>
      <c r="S33" s="73">
        <v>1</v>
      </c>
      <c r="T33" s="73">
        <v>0</v>
      </c>
      <c r="U33" s="73">
        <v>1043</v>
      </c>
      <c r="V33" s="73">
        <v>0</v>
      </c>
      <c r="W33" s="73">
        <v>101</v>
      </c>
      <c r="X33" s="73">
        <v>67</v>
      </c>
      <c r="Y33" s="73">
        <v>0</v>
      </c>
      <c r="Z33" s="73">
        <v>0</v>
      </c>
      <c r="AA33" s="37">
        <f t="shared" si="0"/>
        <v>7509</v>
      </c>
      <c r="AB33" s="37">
        <f t="shared" si="1"/>
        <v>290</v>
      </c>
      <c r="AC33" s="37">
        <f t="shared" si="2"/>
        <v>305</v>
      </c>
      <c r="AD33" s="37">
        <f t="shared" si="3"/>
        <v>1</v>
      </c>
      <c r="AE33" s="37">
        <f t="shared" si="4"/>
        <v>0</v>
      </c>
      <c r="AF33" s="71">
        <v>27</v>
      </c>
    </row>
    <row r="34" ht="19.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0</v>
      </c>
      <c r="J34" s="75">
        <v>0</v>
      </c>
      <c r="K34" s="75">
        <v>115</v>
      </c>
      <c r="L34" s="75">
        <v>104</v>
      </c>
      <c r="M34" s="75">
        <v>4</v>
      </c>
      <c r="N34" s="75">
        <v>0</v>
      </c>
      <c r="O34" s="73">
        <v>0</v>
      </c>
      <c r="P34" s="73">
        <v>0</v>
      </c>
      <c r="Q34" s="73">
        <v>104</v>
      </c>
      <c r="R34" s="73">
        <v>101</v>
      </c>
      <c r="S34" s="73">
        <v>6</v>
      </c>
      <c r="T34" s="73">
        <v>22</v>
      </c>
      <c r="U34" s="73">
        <v>0</v>
      </c>
      <c r="V34" s="73">
        <v>5650</v>
      </c>
      <c r="W34" s="73">
        <v>97</v>
      </c>
      <c r="X34" s="73">
        <v>63</v>
      </c>
      <c r="Y34" s="73">
        <v>1</v>
      </c>
      <c r="Z34" s="73">
        <v>8</v>
      </c>
      <c r="AA34" s="37">
        <f t="shared" si="0"/>
        <v>5650</v>
      </c>
      <c r="AB34" s="37">
        <f t="shared" si="1"/>
        <v>316</v>
      </c>
      <c r="AC34" s="37">
        <f t="shared" si="2"/>
        <v>268</v>
      </c>
      <c r="AD34" s="37">
        <f t="shared" si="3"/>
        <v>11</v>
      </c>
      <c r="AE34" s="37">
        <f t="shared" si="4"/>
        <v>30</v>
      </c>
      <c r="AF34" s="71">
        <v>28</v>
      </c>
    </row>
    <row r="35" ht="19.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7123</v>
      </c>
      <c r="K35" s="75">
        <v>64</v>
      </c>
      <c r="L35" s="75">
        <v>113</v>
      </c>
      <c r="M35" s="75">
        <v>4</v>
      </c>
      <c r="N35" s="75">
        <v>0</v>
      </c>
      <c r="O35" s="73">
        <v>0</v>
      </c>
      <c r="P35" s="73">
        <v>7001</v>
      </c>
      <c r="Q35" s="73">
        <v>64</v>
      </c>
      <c r="R35" s="73">
        <v>112</v>
      </c>
      <c r="S35" s="73">
        <v>6</v>
      </c>
      <c r="T35" s="73">
        <v>0</v>
      </c>
      <c r="U35" s="94">
        <v>0</v>
      </c>
      <c r="V35" s="73">
        <v>5015</v>
      </c>
      <c r="W35" s="73">
        <v>131</v>
      </c>
      <c r="X35" s="73">
        <v>111</v>
      </c>
      <c r="Y35" s="73">
        <v>13</v>
      </c>
      <c r="Z35" s="73">
        <v>0</v>
      </c>
      <c r="AA35" s="37">
        <f t="shared" si="0"/>
        <v>19139</v>
      </c>
      <c r="AB35" s="37">
        <f t="shared" si="1"/>
        <v>259</v>
      </c>
      <c r="AC35" s="37">
        <f t="shared" si="2"/>
        <v>336</v>
      </c>
      <c r="AD35" s="37">
        <f t="shared" si="3"/>
        <v>23</v>
      </c>
      <c r="AE35" s="37">
        <f t="shared" si="4"/>
        <v>0</v>
      </c>
      <c r="AF35" s="71">
        <v>29</v>
      </c>
    </row>
    <row r="36" ht="19.5" customHeight="1" spans="2:32">
      <c r="B36" s="71">
        <v>30</v>
      </c>
      <c r="C36" s="71">
        <v>0</v>
      </c>
      <c r="D36" s="75">
        <v>7029</v>
      </c>
      <c r="E36" s="75">
        <v>96</v>
      </c>
      <c r="F36" s="75">
        <v>116</v>
      </c>
      <c r="G36" s="75">
        <v>0</v>
      </c>
      <c r="H36" s="75">
        <v>0</v>
      </c>
      <c r="I36" s="73">
        <v>0</v>
      </c>
      <c r="J36" s="73">
        <v>6733</v>
      </c>
      <c r="K36" s="73">
        <v>107</v>
      </c>
      <c r="L36" s="73">
        <v>98</v>
      </c>
      <c r="M36" s="73">
        <v>2</v>
      </c>
      <c r="N36" s="73">
        <v>0</v>
      </c>
      <c r="O36" s="75">
        <v>0</v>
      </c>
      <c r="P36" s="75">
        <v>7008</v>
      </c>
      <c r="Q36" s="75">
        <v>107</v>
      </c>
      <c r="R36" s="75">
        <v>120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20770</v>
      </c>
      <c r="AB36" s="37">
        <f t="shared" si="1"/>
        <v>310</v>
      </c>
      <c r="AC36" s="37">
        <f t="shared" si="2"/>
        <v>334</v>
      </c>
      <c r="AD36" s="37">
        <f t="shared" si="3"/>
        <v>2</v>
      </c>
      <c r="AE36" s="37">
        <f t="shared" si="4"/>
        <v>0</v>
      </c>
      <c r="AF36" s="71">
        <v>30</v>
      </c>
    </row>
    <row r="37" ht="19.5" customHeight="1" spans="2:32">
      <c r="B37" s="71"/>
      <c r="C37" s="95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9.5" customHeight="1" spans="2:32">
      <c r="B38" s="53" t="s">
        <v>17</v>
      </c>
      <c r="C38" s="35">
        <f t="shared" ref="C38:AE38" si="5">SUM(C7:C37)</f>
        <v>71088</v>
      </c>
      <c r="D38" s="35">
        <f t="shared" si="5"/>
        <v>86234</v>
      </c>
      <c r="E38" s="35">
        <f t="shared" si="5"/>
        <v>1884</v>
      </c>
      <c r="F38" s="35">
        <f t="shared" si="5"/>
        <v>1993</v>
      </c>
      <c r="G38" s="92">
        <f t="shared" si="5"/>
        <v>150</v>
      </c>
      <c r="H38" s="35">
        <f t="shared" si="5"/>
        <v>142</v>
      </c>
      <c r="I38" s="35">
        <f t="shared" si="5"/>
        <v>77977</v>
      </c>
      <c r="J38" s="35">
        <f t="shared" si="5"/>
        <v>88652</v>
      </c>
      <c r="K38" s="35">
        <f t="shared" si="5"/>
        <v>1851</v>
      </c>
      <c r="L38" s="35">
        <f t="shared" si="5"/>
        <v>2159</v>
      </c>
      <c r="M38" s="92">
        <f t="shared" si="5"/>
        <v>115</v>
      </c>
      <c r="N38" s="35">
        <f t="shared" si="5"/>
        <v>136</v>
      </c>
      <c r="O38" s="35">
        <f t="shared" si="5"/>
        <v>61398</v>
      </c>
      <c r="P38" s="35">
        <f t="shared" si="5"/>
        <v>94124</v>
      </c>
      <c r="Q38" s="35">
        <f t="shared" si="5"/>
        <v>2203</v>
      </c>
      <c r="R38" s="35">
        <f t="shared" si="5"/>
        <v>2091</v>
      </c>
      <c r="S38" s="92">
        <f t="shared" si="5"/>
        <v>228</v>
      </c>
      <c r="T38" s="35">
        <f t="shared" si="5"/>
        <v>262</v>
      </c>
      <c r="U38" s="35">
        <f t="shared" si="5"/>
        <v>67733</v>
      </c>
      <c r="V38" s="35">
        <f t="shared" si="5"/>
        <v>90156</v>
      </c>
      <c r="W38" s="35">
        <f t="shared" si="5"/>
        <v>1973</v>
      </c>
      <c r="X38" s="35">
        <f t="shared" si="5"/>
        <v>2100</v>
      </c>
      <c r="Y38" s="92">
        <f t="shared" si="5"/>
        <v>124</v>
      </c>
      <c r="Z38" s="35">
        <f t="shared" si="5"/>
        <v>191</v>
      </c>
      <c r="AA38" s="35">
        <f t="shared" si="5"/>
        <v>637362</v>
      </c>
      <c r="AB38" s="35">
        <f t="shared" si="5"/>
        <v>7911</v>
      </c>
      <c r="AC38" s="35">
        <f t="shared" si="5"/>
        <v>8343</v>
      </c>
      <c r="AD38" s="35">
        <f t="shared" si="5"/>
        <v>617</v>
      </c>
      <c r="AE38" s="35">
        <f t="shared" si="5"/>
        <v>731</v>
      </c>
      <c r="AF38" s="53" t="s">
        <v>17</v>
      </c>
    </row>
    <row r="39" ht="19.5" customHeight="1" spans="2:32">
      <c r="B39" s="65" t="s">
        <v>18</v>
      </c>
      <c r="C39" s="38">
        <f>C38/22</f>
        <v>3231.27272727273</v>
      </c>
      <c r="D39" s="38">
        <f t="shared" ref="D39:N39" si="6">D38/22</f>
        <v>3919.72727272727</v>
      </c>
      <c r="E39" s="36">
        <f t="shared" si="6"/>
        <v>85.6363636363636</v>
      </c>
      <c r="F39" s="36">
        <f t="shared" si="6"/>
        <v>90.5909090909091</v>
      </c>
      <c r="G39" s="36">
        <f t="shared" si="6"/>
        <v>6.81818181818182</v>
      </c>
      <c r="H39" s="36">
        <f t="shared" si="6"/>
        <v>6.45454545454545</v>
      </c>
      <c r="I39" s="38">
        <f t="shared" si="6"/>
        <v>3544.40909090909</v>
      </c>
      <c r="J39" s="38">
        <f t="shared" si="6"/>
        <v>4029.63636363636</v>
      </c>
      <c r="K39" s="36">
        <f t="shared" si="6"/>
        <v>84.1363636363636</v>
      </c>
      <c r="L39" s="36">
        <f t="shared" si="6"/>
        <v>98.1363636363636</v>
      </c>
      <c r="M39" s="36">
        <f t="shared" si="6"/>
        <v>5.22727272727273</v>
      </c>
      <c r="N39" s="36">
        <f t="shared" si="6"/>
        <v>6.18181818181818</v>
      </c>
      <c r="O39" s="38">
        <f>O38/23</f>
        <v>2669.47826086957</v>
      </c>
      <c r="P39" s="38">
        <f t="shared" ref="P39:Z39" si="7">P38/23</f>
        <v>4092.34782608696</v>
      </c>
      <c r="Q39" s="36">
        <f t="shared" si="7"/>
        <v>95.7826086956522</v>
      </c>
      <c r="R39" s="36">
        <f t="shared" si="7"/>
        <v>90.9130434782609</v>
      </c>
      <c r="S39" s="36">
        <f t="shared" si="7"/>
        <v>9.91304347826087</v>
      </c>
      <c r="T39" s="36">
        <f t="shared" si="7"/>
        <v>11.3913043478261</v>
      </c>
      <c r="U39" s="38">
        <f t="shared" si="7"/>
        <v>2944.91304347826</v>
      </c>
      <c r="V39" s="38">
        <f t="shared" si="7"/>
        <v>3919.82608695652</v>
      </c>
      <c r="W39" s="36">
        <f t="shared" si="7"/>
        <v>85.7826086956522</v>
      </c>
      <c r="X39" s="36">
        <f t="shared" si="7"/>
        <v>91.304347826087</v>
      </c>
      <c r="Y39" s="36">
        <f t="shared" si="7"/>
        <v>5.39130434782609</v>
      </c>
      <c r="Z39" s="36">
        <f t="shared" si="7"/>
        <v>8.30434782608696</v>
      </c>
      <c r="AA39" s="38">
        <f>AA38/30</f>
        <v>21245.4</v>
      </c>
      <c r="AB39" s="36">
        <f>AB38/30</f>
        <v>263.7</v>
      </c>
      <c r="AC39" s="36">
        <f>AC38/30</f>
        <v>278.1</v>
      </c>
      <c r="AD39" s="36">
        <f>AD38/30</f>
        <v>20.5666666666667</v>
      </c>
      <c r="AE39" s="36">
        <f>AE38/30</f>
        <v>24.3666666666667</v>
      </c>
      <c r="AF39" s="60" t="s">
        <v>18</v>
      </c>
    </row>
    <row r="40" s="84" customFormat="1" ht="19.5" customHeight="1" spans="2:22">
      <c r="B40" s="60"/>
      <c r="C40" s="91">
        <f>C39+D39</f>
        <v>7151</v>
      </c>
      <c r="D40" s="91"/>
      <c r="I40" s="91">
        <f>I39+J39</f>
        <v>7574.04545454545</v>
      </c>
      <c r="J40" s="91"/>
      <c r="O40" s="91">
        <f>O39+P39</f>
        <v>6761.82608695652</v>
      </c>
      <c r="P40" s="91"/>
      <c r="U40" s="91">
        <f>U39+V39</f>
        <v>6864.73913043478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3">
        <v>0</v>
      </c>
      <c r="E7" s="73">
        <v>0</v>
      </c>
      <c r="F7" s="73">
        <v>27</v>
      </c>
      <c r="G7" s="73">
        <v>0</v>
      </c>
      <c r="H7" s="73">
        <v>0</v>
      </c>
      <c r="I7" s="74"/>
      <c r="J7" s="74"/>
      <c r="K7" s="74"/>
      <c r="L7" s="74"/>
      <c r="M7" s="74"/>
      <c r="N7" s="74"/>
      <c r="O7" s="73">
        <v>0</v>
      </c>
      <c r="P7" s="73">
        <v>0</v>
      </c>
      <c r="Q7" s="73">
        <v>28</v>
      </c>
      <c r="R7" s="73">
        <v>26</v>
      </c>
      <c r="S7" s="73">
        <v>0</v>
      </c>
      <c r="T7" s="73">
        <v>0</v>
      </c>
      <c r="U7" s="73">
        <v>0</v>
      </c>
      <c r="V7" s="73">
        <v>0</v>
      </c>
      <c r="W7" s="73">
        <v>63</v>
      </c>
      <c r="X7" s="73">
        <v>10</v>
      </c>
      <c r="Y7" s="73">
        <v>0</v>
      </c>
      <c r="Z7" s="73">
        <v>0</v>
      </c>
      <c r="AA7" s="37">
        <f t="shared" ref="AA7:AA37" si="0">C7+D7+I7+J7+O7+P7+U7+V7</f>
        <v>0</v>
      </c>
      <c r="AB7" s="37">
        <f t="shared" ref="AB7:AB37" si="1">E7+K7+Q7+W7</f>
        <v>91</v>
      </c>
      <c r="AC7" s="37">
        <f t="shared" ref="AC7:AC37" si="2">F7+L7+R7+X7</f>
        <v>63</v>
      </c>
      <c r="AD7" s="37">
        <f t="shared" ref="AD7:AD37" si="3">G7+M7+S7+Y7</f>
        <v>0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7123</v>
      </c>
      <c r="D8" s="73">
        <v>0</v>
      </c>
      <c r="E8" s="73">
        <v>18</v>
      </c>
      <c r="F8" s="73">
        <v>118</v>
      </c>
      <c r="G8" s="73">
        <v>4</v>
      </c>
      <c r="H8" s="73">
        <v>0</v>
      </c>
      <c r="I8" s="74"/>
      <c r="J8" s="74"/>
      <c r="K8" s="74"/>
      <c r="L8" s="74"/>
      <c r="M8" s="74"/>
      <c r="N8" s="74"/>
      <c r="O8" s="75">
        <v>7310</v>
      </c>
      <c r="P8" s="75">
        <v>0</v>
      </c>
      <c r="Q8" s="75">
        <v>42</v>
      </c>
      <c r="R8" s="75">
        <v>5</v>
      </c>
      <c r="S8" s="75">
        <v>7</v>
      </c>
      <c r="T8" s="75">
        <v>0</v>
      </c>
      <c r="U8" s="73">
        <v>4862</v>
      </c>
      <c r="V8" s="73">
        <v>0</v>
      </c>
      <c r="W8" s="73">
        <v>66</v>
      </c>
      <c r="X8" s="73">
        <v>12</v>
      </c>
      <c r="Y8" s="73">
        <v>6</v>
      </c>
      <c r="Z8" s="73">
        <v>6</v>
      </c>
      <c r="AA8" s="37">
        <f t="shared" si="0"/>
        <v>19295</v>
      </c>
      <c r="AB8" s="37">
        <f t="shared" si="1"/>
        <v>126</v>
      </c>
      <c r="AC8" s="37">
        <f t="shared" si="2"/>
        <v>135</v>
      </c>
      <c r="AD8" s="37">
        <f t="shared" si="3"/>
        <v>17</v>
      </c>
      <c r="AE8" s="37">
        <f t="shared" si="4"/>
        <v>6</v>
      </c>
      <c r="AF8" s="71">
        <v>2</v>
      </c>
    </row>
    <row r="9" ht="19.5" customHeight="1" spans="2:32">
      <c r="B9" s="71">
        <v>3</v>
      </c>
      <c r="C9" s="74"/>
      <c r="D9" s="74"/>
      <c r="E9" s="74"/>
      <c r="F9" s="74"/>
      <c r="G9" s="74"/>
      <c r="H9" s="74"/>
      <c r="I9" s="75">
        <v>7648</v>
      </c>
      <c r="J9" s="75">
        <v>0</v>
      </c>
      <c r="K9" s="75">
        <v>15</v>
      </c>
      <c r="L9" s="75">
        <v>65</v>
      </c>
      <c r="M9" s="75">
        <v>0</v>
      </c>
      <c r="N9" s="75">
        <v>4</v>
      </c>
      <c r="O9" s="73">
        <v>5471</v>
      </c>
      <c r="P9" s="73">
        <v>0</v>
      </c>
      <c r="Q9" s="73">
        <v>65</v>
      </c>
      <c r="R9" s="73">
        <v>27</v>
      </c>
      <c r="S9" s="73">
        <v>3</v>
      </c>
      <c r="T9" s="73">
        <v>6</v>
      </c>
      <c r="U9" s="73">
        <v>6790</v>
      </c>
      <c r="V9" s="73">
        <v>0</v>
      </c>
      <c r="W9" s="73">
        <v>64</v>
      </c>
      <c r="X9" s="73">
        <v>125</v>
      </c>
      <c r="Y9" s="73">
        <v>2</v>
      </c>
      <c r="Z9" s="73">
        <v>1</v>
      </c>
      <c r="AA9" s="37">
        <f t="shared" si="0"/>
        <v>19909</v>
      </c>
      <c r="AB9" s="37">
        <f t="shared" si="1"/>
        <v>144</v>
      </c>
      <c r="AC9" s="37">
        <f t="shared" si="2"/>
        <v>217</v>
      </c>
      <c r="AD9" s="37">
        <f t="shared" si="3"/>
        <v>5</v>
      </c>
      <c r="AE9" s="37">
        <f t="shared" si="4"/>
        <v>11</v>
      </c>
      <c r="AF9" s="71">
        <v>3</v>
      </c>
    </row>
    <row r="10" ht="19.5" customHeight="1" spans="2:32">
      <c r="B10" s="71">
        <v>4</v>
      </c>
      <c r="C10" s="74"/>
      <c r="D10" s="74"/>
      <c r="E10" s="74"/>
      <c r="F10" s="74"/>
      <c r="G10" s="74"/>
      <c r="H10" s="74"/>
      <c r="I10" s="75">
        <v>6721</v>
      </c>
      <c r="J10" s="75">
        <v>0</v>
      </c>
      <c r="K10" s="75">
        <v>78</v>
      </c>
      <c r="L10" s="75">
        <v>80</v>
      </c>
      <c r="M10" s="75">
        <v>19</v>
      </c>
      <c r="N10" s="75">
        <v>25</v>
      </c>
      <c r="O10" s="73">
        <v>6103</v>
      </c>
      <c r="P10" s="73">
        <v>0</v>
      </c>
      <c r="Q10" s="73">
        <v>11</v>
      </c>
      <c r="R10" s="73">
        <v>78</v>
      </c>
      <c r="S10" s="73">
        <v>13</v>
      </c>
      <c r="T10" s="73">
        <v>6</v>
      </c>
      <c r="U10" s="73">
        <v>5445</v>
      </c>
      <c r="V10" s="73">
        <v>0</v>
      </c>
      <c r="W10" s="73">
        <v>66</v>
      </c>
      <c r="X10" s="73">
        <v>102</v>
      </c>
      <c r="Y10" s="73">
        <v>5</v>
      </c>
      <c r="Z10" s="73">
        <v>1</v>
      </c>
      <c r="AA10" s="37">
        <f t="shared" si="0"/>
        <v>18269</v>
      </c>
      <c r="AB10" s="37">
        <f t="shared" si="1"/>
        <v>155</v>
      </c>
      <c r="AC10" s="37">
        <f t="shared" si="2"/>
        <v>260</v>
      </c>
      <c r="AD10" s="37">
        <f t="shared" si="3"/>
        <v>37</v>
      </c>
      <c r="AE10" s="37">
        <f t="shared" si="4"/>
        <v>32</v>
      </c>
      <c r="AF10" s="71">
        <v>4</v>
      </c>
    </row>
    <row r="11" ht="19.5" customHeight="1" spans="2:32">
      <c r="B11" s="71">
        <v>5</v>
      </c>
      <c r="C11" s="71">
        <v>5907</v>
      </c>
      <c r="D11" s="75">
        <v>0</v>
      </c>
      <c r="E11" s="75">
        <v>64</v>
      </c>
      <c r="F11" s="75">
        <v>98</v>
      </c>
      <c r="G11" s="75">
        <v>12</v>
      </c>
      <c r="H11" s="75">
        <v>0</v>
      </c>
      <c r="I11" s="73">
        <v>6705</v>
      </c>
      <c r="J11" s="73">
        <v>0</v>
      </c>
      <c r="K11" s="73">
        <v>65</v>
      </c>
      <c r="L11" s="73">
        <v>75</v>
      </c>
      <c r="M11" s="73">
        <v>18</v>
      </c>
      <c r="N11" s="73">
        <v>0</v>
      </c>
      <c r="O11" s="75">
        <v>4183</v>
      </c>
      <c r="P11" s="75">
        <v>7502</v>
      </c>
      <c r="Q11" s="75">
        <v>69</v>
      </c>
      <c r="R11" s="75">
        <v>120</v>
      </c>
      <c r="S11" s="75">
        <v>28</v>
      </c>
      <c r="T11" s="75">
        <v>0</v>
      </c>
      <c r="U11" s="74"/>
      <c r="V11" s="74"/>
      <c r="W11" s="74"/>
      <c r="X11" s="74"/>
      <c r="Y11" s="74"/>
      <c r="Z11" s="74"/>
      <c r="AA11" s="37">
        <f t="shared" si="0"/>
        <v>24297</v>
      </c>
      <c r="AB11" s="37">
        <f t="shared" si="1"/>
        <v>198</v>
      </c>
      <c r="AC11" s="37">
        <f t="shared" si="2"/>
        <v>293</v>
      </c>
      <c r="AD11" s="37">
        <f t="shared" si="3"/>
        <v>58</v>
      </c>
      <c r="AE11" s="37">
        <f t="shared" si="4"/>
        <v>0</v>
      </c>
      <c r="AF11" s="71">
        <v>5</v>
      </c>
    </row>
    <row r="12" ht="19.5" customHeight="1" spans="2:32">
      <c r="B12" s="71">
        <v>6</v>
      </c>
      <c r="C12" s="71">
        <v>0</v>
      </c>
      <c r="D12" s="75">
        <v>6092</v>
      </c>
      <c r="E12" s="75">
        <v>73</v>
      </c>
      <c r="F12" s="75">
        <v>108</v>
      </c>
      <c r="G12" s="75">
        <v>8</v>
      </c>
      <c r="H12" s="75">
        <v>0</v>
      </c>
      <c r="I12" s="73">
        <v>0</v>
      </c>
      <c r="J12" s="73">
        <v>6635</v>
      </c>
      <c r="K12" s="73">
        <v>70</v>
      </c>
      <c r="L12" s="73">
        <v>53</v>
      </c>
      <c r="M12" s="73">
        <v>8</v>
      </c>
      <c r="N12" s="73">
        <v>28</v>
      </c>
      <c r="O12" s="75">
        <v>0</v>
      </c>
      <c r="P12" s="75">
        <v>5800</v>
      </c>
      <c r="Q12" s="75">
        <v>57</v>
      </c>
      <c r="R12" s="75">
        <v>111</v>
      </c>
      <c r="S12" s="75">
        <v>0</v>
      </c>
      <c r="T12" s="75">
        <v>6</v>
      </c>
      <c r="U12" s="74"/>
      <c r="V12" s="74"/>
      <c r="W12" s="74"/>
      <c r="X12" s="74"/>
      <c r="Y12" s="74"/>
      <c r="Z12" s="74"/>
      <c r="AA12" s="37">
        <f t="shared" si="0"/>
        <v>18527</v>
      </c>
      <c r="AB12" s="37">
        <f t="shared" si="1"/>
        <v>200</v>
      </c>
      <c r="AC12" s="37">
        <f t="shared" si="2"/>
        <v>272</v>
      </c>
      <c r="AD12" s="37">
        <f t="shared" si="3"/>
        <v>16</v>
      </c>
      <c r="AE12" s="37">
        <f t="shared" si="4"/>
        <v>34</v>
      </c>
      <c r="AF12" s="71">
        <v>6</v>
      </c>
    </row>
    <row r="13" ht="19.5" customHeight="1" spans="2:32">
      <c r="B13" s="71">
        <v>7</v>
      </c>
      <c r="C13" s="71">
        <v>3753</v>
      </c>
      <c r="D13" s="73">
        <v>0</v>
      </c>
      <c r="E13" s="73">
        <v>54</v>
      </c>
      <c r="F13" s="73">
        <v>37</v>
      </c>
      <c r="G13" s="73">
        <v>18</v>
      </c>
      <c r="H13" s="73">
        <v>10</v>
      </c>
      <c r="I13" s="73">
        <v>2107</v>
      </c>
      <c r="J13" s="73">
        <v>4405</v>
      </c>
      <c r="K13" s="73">
        <v>58</v>
      </c>
      <c r="L13" s="73">
        <v>48</v>
      </c>
      <c r="M13" s="73">
        <v>0</v>
      </c>
      <c r="N13" s="73">
        <v>34</v>
      </c>
      <c r="O13" s="74"/>
      <c r="P13" s="74"/>
      <c r="Q13" s="74"/>
      <c r="R13" s="74"/>
      <c r="S13" s="74"/>
      <c r="T13" s="74"/>
      <c r="U13" s="73">
        <v>7003</v>
      </c>
      <c r="V13" s="73">
        <v>4531</v>
      </c>
      <c r="W13" s="73">
        <v>85</v>
      </c>
      <c r="X13" s="73">
        <v>53</v>
      </c>
      <c r="Y13" s="73">
        <v>10</v>
      </c>
      <c r="Z13" s="73">
        <v>1</v>
      </c>
      <c r="AA13" s="37">
        <f t="shared" si="0"/>
        <v>21799</v>
      </c>
      <c r="AB13" s="37">
        <f t="shared" si="1"/>
        <v>197</v>
      </c>
      <c r="AC13" s="37">
        <f t="shared" si="2"/>
        <v>138</v>
      </c>
      <c r="AD13" s="37">
        <f t="shared" si="3"/>
        <v>28</v>
      </c>
      <c r="AE13" s="37">
        <f t="shared" si="4"/>
        <v>45</v>
      </c>
      <c r="AF13" s="71">
        <v>7</v>
      </c>
    </row>
    <row r="14" ht="19.5" customHeight="1" spans="2:32">
      <c r="B14" s="71">
        <v>8</v>
      </c>
      <c r="C14" s="71">
        <v>0</v>
      </c>
      <c r="D14" s="73">
        <v>7002</v>
      </c>
      <c r="E14" s="73">
        <v>64</v>
      </c>
      <c r="F14" s="73">
        <v>43</v>
      </c>
      <c r="G14" s="73">
        <v>6</v>
      </c>
      <c r="H14" s="73">
        <v>19</v>
      </c>
      <c r="I14" s="73">
        <v>0</v>
      </c>
      <c r="J14" s="73">
        <v>4421</v>
      </c>
      <c r="K14" s="73">
        <v>75</v>
      </c>
      <c r="L14" s="73">
        <v>57</v>
      </c>
      <c r="M14" s="73">
        <v>8</v>
      </c>
      <c r="N14" s="73">
        <v>10</v>
      </c>
      <c r="O14" s="74"/>
      <c r="P14" s="74"/>
      <c r="Q14" s="74"/>
      <c r="R14" s="74"/>
      <c r="S14" s="74"/>
      <c r="T14" s="74"/>
      <c r="U14" s="73">
        <v>4918</v>
      </c>
      <c r="V14" s="73">
        <v>3803</v>
      </c>
      <c r="W14" s="73">
        <v>21</v>
      </c>
      <c r="X14" s="73">
        <v>36</v>
      </c>
      <c r="Y14" s="73">
        <v>7</v>
      </c>
      <c r="Z14" s="73">
        <v>30</v>
      </c>
      <c r="AA14" s="37">
        <f t="shared" si="0"/>
        <v>20144</v>
      </c>
      <c r="AB14" s="37">
        <f t="shared" si="1"/>
        <v>160</v>
      </c>
      <c r="AC14" s="37">
        <f t="shared" si="2"/>
        <v>136</v>
      </c>
      <c r="AD14" s="37">
        <f t="shared" si="3"/>
        <v>21</v>
      </c>
      <c r="AE14" s="37">
        <f t="shared" si="4"/>
        <v>59</v>
      </c>
      <c r="AF14" s="71">
        <v>8</v>
      </c>
    </row>
    <row r="15" ht="19.5" customHeight="1" spans="2:32">
      <c r="B15" s="71">
        <v>9</v>
      </c>
      <c r="C15" s="71">
        <v>0</v>
      </c>
      <c r="D15" s="73">
        <v>6550</v>
      </c>
      <c r="E15" s="73">
        <v>76</v>
      </c>
      <c r="F15" s="73">
        <v>83</v>
      </c>
      <c r="G15" s="73">
        <v>4</v>
      </c>
      <c r="H15" s="73">
        <v>0</v>
      </c>
      <c r="I15" s="74"/>
      <c r="J15" s="74"/>
      <c r="K15" s="74"/>
      <c r="L15" s="74"/>
      <c r="M15" s="74"/>
      <c r="N15" s="74"/>
      <c r="O15" s="73">
        <v>0</v>
      </c>
      <c r="P15" s="73">
        <v>8201</v>
      </c>
      <c r="Q15" s="73">
        <v>103</v>
      </c>
      <c r="R15" s="73">
        <v>77</v>
      </c>
      <c r="S15" s="73">
        <v>20</v>
      </c>
      <c r="T15" s="73">
        <v>0</v>
      </c>
      <c r="U15" s="73">
        <v>0</v>
      </c>
      <c r="V15" s="73">
        <v>5236</v>
      </c>
      <c r="W15" s="73">
        <v>47</v>
      </c>
      <c r="X15" s="73">
        <v>50</v>
      </c>
      <c r="Y15" s="73">
        <v>10</v>
      </c>
      <c r="Z15" s="73">
        <v>12</v>
      </c>
      <c r="AA15" s="37">
        <f t="shared" si="0"/>
        <v>19987</v>
      </c>
      <c r="AB15" s="37">
        <f t="shared" si="1"/>
        <v>226</v>
      </c>
      <c r="AC15" s="37">
        <f t="shared" si="2"/>
        <v>210</v>
      </c>
      <c r="AD15" s="37">
        <f t="shared" si="3"/>
        <v>34</v>
      </c>
      <c r="AE15" s="37">
        <f t="shared" si="4"/>
        <v>12</v>
      </c>
      <c r="AF15" s="71">
        <v>9</v>
      </c>
    </row>
    <row r="16" ht="19.5" customHeight="1" spans="2:32">
      <c r="B16" s="71">
        <v>10</v>
      </c>
      <c r="C16" s="73">
        <v>900</v>
      </c>
      <c r="D16" s="73">
        <v>600</v>
      </c>
      <c r="E16" s="73">
        <v>74</v>
      </c>
      <c r="F16" s="73">
        <v>79</v>
      </c>
      <c r="G16" s="73">
        <v>0</v>
      </c>
      <c r="H16" s="73">
        <v>6</v>
      </c>
      <c r="I16" s="74"/>
      <c r="J16" s="74"/>
      <c r="K16" s="74"/>
      <c r="L16" s="74"/>
      <c r="M16" s="74"/>
      <c r="N16" s="74"/>
      <c r="O16" s="73">
        <v>0</v>
      </c>
      <c r="P16" s="73">
        <v>6003</v>
      </c>
      <c r="Q16" s="73">
        <v>72</v>
      </c>
      <c r="R16" s="73">
        <v>96</v>
      </c>
      <c r="S16" s="73">
        <v>14</v>
      </c>
      <c r="T16" s="73">
        <v>32</v>
      </c>
      <c r="U16" s="73">
        <v>1440</v>
      </c>
      <c r="V16" s="73">
        <v>3230</v>
      </c>
      <c r="W16" s="73">
        <v>83</v>
      </c>
      <c r="X16" s="73">
        <v>53</v>
      </c>
      <c r="Y16" s="73">
        <v>4</v>
      </c>
      <c r="Z16" s="73">
        <v>6</v>
      </c>
      <c r="AA16" s="37">
        <f t="shared" si="0"/>
        <v>12173</v>
      </c>
      <c r="AB16" s="37">
        <f t="shared" si="1"/>
        <v>229</v>
      </c>
      <c r="AC16" s="37">
        <f t="shared" si="2"/>
        <v>228</v>
      </c>
      <c r="AD16" s="37">
        <f t="shared" si="3"/>
        <v>18</v>
      </c>
      <c r="AE16" s="37">
        <f t="shared" si="4"/>
        <v>44</v>
      </c>
      <c r="AF16" s="71">
        <v>10</v>
      </c>
    </row>
    <row r="17" ht="19.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6662</v>
      </c>
      <c r="J17" s="75">
        <v>6209</v>
      </c>
      <c r="K17" s="75">
        <v>100</v>
      </c>
      <c r="L17" s="75">
        <v>106</v>
      </c>
      <c r="M17" s="75">
        <v>13</v>
      </c>
      <c r="N17" s="75">
        <v>0</v>
      </c>
      <c r="O17" s="73">
        <v>2022</v>
      </c>
      <c r="P17" s="73">
        <v>4908</v>
      </c>
      <c r="Q17" s="73">
        <v>111</v>
      </c>
      <c r="R17" s="73">
        <v>34</v>
      </c>
      <c r="S17" s="73">
        <v>3</v>
      </c>
      <c r="T17" s="73">
        <v>9</v>
      </c>
      <c r="U17" s="73">
        <v>5001</v>
      </c>
      <c r="V17" s="73">
        <v>6164</v>
      </c>
      <c r="W17" s="73">
        <v>65</v>
      </c>
      <c r="X17" s="73">
        <v>75</v>
      </c>
      <c r="Y17" s="73">
        <v>4</v>
      </c>
      <c r="Z17" s="73">
        <v>26</v>
      </c>
      <c r="AA17" s="37">
        <f t="shared" si="0"/>
        <v>30966</v>
      </c>
      <c r="AB17" s="37">
        <f t="shared" si="1"/>
        <v>276</v>
      </c>
      <c r="AC17" s="37">
        <f t="shared" si="2"/>
        <v>215</v>
      </c>
      <c r="AD17" s="37">
        <f t="shared" si="3"/>
        <v>20</v>
      </c>
      <c r="AE17" s="37">
        <f t="shared" si="4"/>
        <v>35</v>
      </c>
      <c r="AF17" s="71">
        <v>11</v>
      </c>
    </row>
    <row r="18" ht="19.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5415</v>
      </c>
      <c r="J18" s="75">
        <v>6636</v>
      </c>
      <c r="K18" s="75">
        <v>110</v>
      </c>
      <c r="L18" s="75">
        <v>68</v>
      </c>
      <c r="M18" s="75">
        <v>6</v>
      </c>
      <c r="N18" s="75">
        <v>3</v>
      </c>
      <c r="O18" s="73">
        <v>7001</v>
      </c>
      <c r="P18" s="73">
        <v>0</v>
      </c>
      <c r="Q18" s="73">
        <v>115</v>
      </c>
      <c r="R18" s="73">
        <v>53</v>
      </c>
      <c r="S18" s="73">
        <v>1</v>
      </c>
      <c r="T18" s="73">
        <v>21</v>
      </c>
      <c r="U18" s="73">
        <v>6877</v>
      </c>
      <c r="V18" s="73">
        <v>0</v>
      </c>
      <c r="W18" s="73">
        <v>95</v>
      </c>
      <c r="X18" s="73">
        <v>113</v>
      </c>
      <c r="Y18" s="73">
        <v>1</v>
      </c>
      <c r="Z18" s="73">
        <v>14</v>
      </c>
      <c r="AA18" s="37">
        <f t="shared" si="0"/>
        <v>25929</v>
      </c>
      <c r="AB18" s="37">
        <f t="shared" si="1"/>
        <v>320</v>
      </c>
      <c r="AC18" s="37">
        <f t="shared" si="2"/>
        <v>234</v>
      </c>
      <c r="AD18" s="37">
        <f t="shared" si="3"/>
        <v>8</v>
      </c>
      <c r="AE18" s="37">
        <f t="shared" si="4"/>
        <v>38</v>
      </c>
      <c r="AF18" s="71">
        <v>12</v>
      </c>
    </row>
    <row r="19" ht="19.5" customHeight="1" spans="2:32">
      <c r="B19" s="71">
        <v>13</v>
      </c>
      <c r="C19" s="71">
        <v>8002</v>
      </c>
      <c r="D19" s="75">
        <v>0</v>
      </c>
      <c r="E19" s="75">
        <v>58</v>
      </c>
      <c r="F19" s="75">
        <v>99</v>
      </c>
      <c r="G19" s="75">
        <v>10</v>
      </c>
      <c r="H19" s="75">
        <v>0</v>
      </c>
      <c r="I19" s="73">
        <v>6214</v>
      </c>
      <c r="J19" s="73">
        <v>0</v>
      </c>
      <c r="K19" s="73">
        <v>72</v>
      </c>
      <c r="L19" s="73">
        <v>67</v>
      </c>
      <c r="M19" s="73">
        <v>7</v>
      </c>
      <c r="N19" s="73">
        <v>23</v>
      </c>
      <c r="O19" s="75">
        <v>6374</v>
      </c>
      <c r="P19" s="75">
        <v>8104</v>
      </c>
      <c r="Q19" s="75">
        <v>60</v>
      </c>
      <c r="R19" s="75">
        <v>100</v>
      </c>
      <c r="S19" s="75">
        <v>4</v>
      </c>
      <c r="T19" s="75">
        <v>12</v>
      </c>
      <c r="U19" s="74"/>
      <c r="V19" s="74"/>
      <c r="W19" s="74"/>
      <c r="X19" s="74"/>
      <c r="Y19" s="74"/>
      <c r="Z19" s="74"/>
      <c r="AA19" s="37">
        <f t="shared" si="0"/>
        <v>28694</v>
      </c>
      <c r="AB19" s="37">
        <f t="shared" si="1"/>
        <v>190</v>
      </c>
      <c r="AC19" s="37">
        <f t="shared" si="2"/>
        <v>266</v>
      </c>
      <c r="AD19" s="37">
        <f t="shared" si="3"/>
        <v>21</v>
      </c>
      <c r="AE19" s="37">
        <f t="shared" si="4"/>
        <v>35</v>
      </c>
      <c r="AF19" s="71">
        <v>13</v>
      </c>
    </row>
    <row r="20" ht="19.5" customHeight="1" spans="2:32">
      <c r="B20" s="71">
        <v>14</v>
      </c>
      <c r="C20" s="71">
        <v>5820</v>
      </c>
      <c r="D20" s="75">
        <v>5153</v>
      </c>
      <c r="E20" s="75">
        <v>0</v>
      </c>
      <c r="F20" s="75">
        <v>50</v>
      </c>
      <c r="G20" s="75">
        <v>26</v>
      </c>
      <c r="H20" s="75">
        <v>32</v>
      </c>
      <c r="I20" s="73">
        <v>7352</v>
      </c>
      <c r="J20" s="73">
        <v>6606</v>
      </c>
      <c r="K20" s="73">
        <v>78</v>
      </c>
      <c r="L20" s="73">
        <v>44</v>
      </c>
      <c r="M20" s="73">
        <v>11</v>
      </c>
      <c r="N20" s="73">
        <v>0</v>
      </c>
      <c r="O20" s="75">
        <v>4800</v>
      </c>
      <c r="P20" s="75">
        <v>2275</v>
      </c>
      <c r="Q20" s="75">
        <v>0</v>
      </c>
      <c r="R20" s="75">
        <v>82</v>
      </c>
      <c r="S20" s="75">
        <v>4</v>
      </c>
      <c r="T20" s="75">
        <v>8</v>
      </c>
      <c r="U20" s="74"/>
      <c r="V20" s="74"/>
      <c r="W20" s="74"/>
      <c r="X20" s="74"/>
      <c r="Y20" s="74"/>
      <c r="Z20" s="74"/>
      <c r="AA20" s="37">
        <f t="shared" si="0"/>
        <v>32006</v>
      </c>
      <c r="AB20" s="37">
        <f t="shared" si="1"/>
        <v>78</v>
      </c>
      <c r="AC20" s="37">
        <f t="shared" si="2"/>
        <v>176</v>
      </c>
      <c r="AD20" s="37">
        <f t="shared" si="3"/>
        <v>41</v>
      </c>
      <c r="AE20" s="37">
        <f t="shared" si="4"/>
        <v>40</v>
      </c>
      <c r="AF20" s="71">
        <v>14</v>
      </c>
    </row>
    <row r="21" ht="19.5" customHeight="1" spans="2:32">
      <c r="B21" s="71">
        <v>15</v>
      </c>
      <c r="C21" s="71">
        <v>0</v>
      </c>
      <c r="D21" s="73">
        <v>2213</v>
      </c>
      <c r="E21" s="73">
        <v>27</v>
      </c>
      <c r="F21" s="73">
        <v>62</v>
      </c>
      <c r="G21" s="73">
        <v>10</v>
      </c>
      <c r="H21" s="73">
        <v>6</v>
      </c>
      <c r="I21" s="73">
        <v>6004</v>
      </c>
      <c r="J21" s="73">
        <v>2315</v>
      </c>
      <c r="K21" s="73">
        <v>64</v>
      </c>
      <c r="L21" s="73">
        <v>99</v>
      </c>
      <c r="M21" s="73">
        <v>9</v>
      </c>
      <c r="N21" s="73">
        <v>19</v>
      </c>
      <c r="O21" s="74"/>
      <c r="P21" s="74"/>
      <c r="Q21" s="74"/>
      <c r="R21" s="74"/>
      <c r="S21" s="74"/>
      <c r="T21" s="74"/>
      <c r="U21" s="73">
        <v>7006</v>
      </c>
      <c r="V21" s="73">
        <v>3187</v>
      </c>
      <c r="W21" s="73">
        <v>21</v>
      </c>
      <c r="X21" s="73">
        <v>69</v>
      </c>
      <c r="Y21" s="73">
        <v>11</v>
      </c>
      <c r="Z21" s="73">
        <v>0</v>
      </c>
      <c r="AA21" s="37">
        <f t="shared" si="0"/>
        <v>20725</v>
      </c>
      <c r="AB21" s="37">
        <f t="shared" si="1"/>
        <v>112</v>
      </c>
      <c r="AC21" s="37">
        <f t="shared" si="2"/>
        <v>230</v>
      </c>
      <c r="AD21" s="37">
        <f t="shared" si="3"/>
        <v>30</v>
      </c>
      <c r="AE21" s="37">
        <f t="shared" si="4"/>
        <v>25</v>
      </c>
      <c r="AF21" s="71">
        <v>15</v>
      </c>
    </row>
    <row r="22" ht="19.5" customHeight="1" spans="2:32">
      <c r="B22" s="71">
        <v>16</v>
      </c>
      <c r="C22" s="71">
        <v>0</v>
      </c>
      <c r="D22" s="73">
        <v>0</v>
      </c>
      <c r="E22" s="73">
        <v>72</v>
      </c>
      <c r="F22" s="73">
        <v>39</v>
      </c>
      <c r="G22" s="73">
        <v>0</v>
      </c>
      <c r="H22" s="73">
        <v>28</v>
      </c>
      <c r="I22" s="73">
        <v>0</v>
      </c>
      <c r="J22" s="73">
        <v>7610</v>
      </c>
      <c r="K22" s="73">
        <v>74</v>
      </c>
      <c r="L22" s="73">
        <v>115</v>
      </c>
      <c r="M22" s="73">
        <v>0</v>
      </c>
      <c r="N22" s="73">
        <v>7</v>
      </c>
      <c r="O22" s="74"/>
      <c r="P22" s="74"/>
      <c r="Q22" s="74"/>
      <c r="R22" s="74"/>
      <c r="S22" s="74"/>
      <c r="T22" s="74"/>
      <c r="U22" s="73">
        <v>6174</v>
      </c>
      <c r="V22" s="73">
        <v>4113</v>
      </c>
      <c r="W22" s="73">
        <v>43</v>
      </c>
      <c r="X22" s="73">
        <v>87</v>
      </c>
      <c r="Y22" s="73">
        <v>0</v>
      </c>
      <c r="Z22" s="73">
        <v>14</v>
      </c>
      <c r="AA22" s="37">
        <f t="shared" si="0"/>
        <v>17897</v>
      </c>
      <c r="AB22" s="37">
        <f t="shared" si="1"/>
        <v>189</v>
      </c>
      <c r="AC22" s="37">
        <f t="shared" si="2"/>
        <v>241</v>
      </c>
      <c r="AD22" s="37">
        <f t="shared" si="3"/>
        <v>0</v>
      </c>
      <c r="AE22" s="37">
        <f t="shared" si="4"/>
        <v>49</v>
      </c>
      <c r="AF22" s="71">
        <v>16</v>
      </c>
    </row>
    <row r="23" ht="19.5" customHeight="1" spans="2:32">
      <c r="B23" s="71">
        <v>17</v>
      </c>
      <c r="C23" s="71">
        <v>0</v>
      </c>
      <c r="D23" s="73">
        <v>8008</v>
      </c>
      <c r="E23" s="73">
        <v>76</v>
      </c>
      <c r="F23" s="73">
        <v>97</v>
      </c>
      <c r="G23" s="73">
        <v>0</v>
      </c>
      <c r="H23" s="73">
        <v>22</v>
      </c>
      <c r="I23" s="74"/>
      <c r="J23" s="74"/>
      <c r="K23" s="74"/>
      <c r="L23" s="74"/>
      <c r="M23" s="74"/>
      <c r="N23" s="74"/>
      <c r="O23" s="73">
        <v>0</v>
      </c>
      <c r="P23" s="73">
        <v>8005</v>
      </c>
      <c r="Q23" s="73">
        <v>43</v>
      </c>
      <c r="R23" s="73">
        <v>103</v>
      </c>
      <c r="S23" s="73">
        <v>0</v>
      </c>
      <c r="T23" s="73">
        <v>28</v>
      </c>
      <c r="U23" s="73">
        <v>0</v>
      </c>
      <c r="V23" s="73">
        <v>7104</v>
      </c>
      <c r="W23" s="73">
        <v>63</v>
      </c>
      <c r="X23" s="73">
        <v>52</v>
      </c>
      <c r="Y23" s="73">
        <v>0</v>
      </c>
      <c r="Z23" s="73">
        <v>0</v>
      </c>
      <c r="AA23" s="37">
        <f t="shared" si="0"/>
        <v>23117</v>
      </c>
      <c r="AB23" s="37">
        <f t="shared" si="1"/>
        <v>182</v>
      </c>
      <c r="AC23" s="37">
        <f t="shared" si="2"/>
        <v>252</v>
      </c>
      <c r="AD23" s="37">
        <f t="shared" si="3"/>
        <v>0</v>
      </c>
      <c r="AE23" s="37">
        <f t="shared" si="4"/>
        <v>50</v>
      </c>
      <c r="AF23" s="71">
        <v>17</v>
      </c>
    </row>
    <row r="24" ht="19.5" customHeight="1" spans="2:32">
      <c r="B24" s="71">
        <v>18</v>
      </c>
      <c r="C24" s="73">
        <v>3103</v>
      </c>
      <c r="D24" s="73">
        <v>6722</v>
      </c>
      <c r="E24" s="73">
        <v>108</v>
      </c>
      <c r="F24" s="73">
        <v>100</v>
      </c>
      <c r="G24" s="73">
        <v>0</v>
      </c>
      <c r="H24" s="73">
        <v>8</v>
      </c>
      <c r="I24" s="74"/>
      <c r="J24" s="74"/>
      <c r="K24" s="74"/>
      <c r="L24" s="74"/>
      <c r="M24" s="74"/>
      <c r="N24" s="74"/>
      <c r="O24" s="73">
        <v>5510</v>
      </c>
      <c r="P24" s="73">
        <v>7605</v>
      </c>
      <c r="Q24" s="73">
        <v>95</v>
      </c>
      <c r="R24" s="73">
        <v>70</v>
      </c>
      <c r="S24" s="73">
        <v>0</v>
      </c>
      <c r="T24" s="73">
        <v>0</v>
      </c>
      <c r="U24" s="73">
        <v>2737</v>
      </c>
      <c r="V24" s="73">
        <v>5604</v>
      </c>
      <c r="W24" s="73">
        <v>84</v>
      </c>
      <c r="X24" s="73">
        <v>57</v>
      </c>
      <c r="Y24" s="73">
        <v>0</v>
      </c>
      <c r="Z24" s="73">
        <v>7</v>
      </c>
      <c r="AA24" s="37">
        <f t="shared" si="0"/>
        <v>31281</v>
      </c>
      <c r="AB24" s="37">
        <f t="shared" si="1"/>
        <v>287</v>
      </c>
      <c r="AC24" s="37">
        <f t="shared" si="2"/>
        <v>227</v>
      </c>
      <c r="AD24" s="37">
        <f t="shared" si="3"/>
        <v>0</v>
      </c>
      <c r="AE24" s="37">
        <f t="shared" si="4"/>
        <v>15</v>
      </c>
      <c r="AF24" s="71">
        <v>18</v>
      </c>
    </row>
    <row r="25" ht="19.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3311</v>
      </c>
      <c r="J25" s="75">
        <v>5741</v>
      </c>
      <c r="K25" s="75">
        <v>106</v>
      </c>
      <c r="L25" s="75">
        <v>94</v>
      </c>
      <c r="M25" s="75">
        <v>0</v>
      </c>
      <c r="N25" s="75">
        <v>20</v>
      </c>
      <c r="O25" s="73">
        <v>5376</v>
      </c>
      <c r="P25" s="73">
        <v>5584</v>
      </c>
      <c r="Q25" s="73">
        <v>91</v>
      </c>
      <c r="R25" s="73">
        <v>67</v>
      </c>
      <c r="S25" s="73">
        <v>0</v>
      </c>
      <c r="T25" s="73">
        <v>20</v>
      </c>
      <c r="U25" s="73">
        <v>7435</v>
      </c>
      <c r="V25" s="73">
        <v>0</v>
      </c>
      <c r="W25" s="73">
        <v>119</v>
      </c>
      <c r="X25" s="73">
        <v>98</v>
      </c>
      <c r="Y25" s="73">
        <v>0</v>
      </c>
      <c r="Z25" s="73">
        <v>15</v>
      </c>
      <c r="AA25" s="37">
        <f t="shared" si="0"/>
        <v>27447</v>
      </c>
      <c r="AB25" s="37">
        <f t="shared" si="1"/>
        <v>316</v>
      </c>
      <c r="AC25" s="37">
        <f t="shared" si="2"/>
        <v>259</v>
      </c>
      <c r="AD25" s="37">
        <f t="shared" si="3"/>
        <v>0</v>
      </c>
      <c r="AE25" s="37">
        <f t="shared" si="4"/>
        <v>55</v>
      </c>
      <c r="AF25" s="71">
        <v>19</v>
      </c>
    </row>
    <row r="26" ht="19.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7226</v>
      </c>
      <c r="J26" s="75">
        <v>0</v>
      </c>
      <c r="K26" s="75">
        <v>102</v>
      </c>
      <c r="L26" s="75">
        <v>47</v>
      </c>
      <c r="M26" s="75">
        <v>3</v>
      </c>
      <c r="N26" s="75">
        <v>0</v>
      </c>
      <c r="O26" s="73">
        <v>0</v>
      </c>
      <c r="P26" s="73">
        <v>0</v>
      </c>
      <c r="Q26" s="73">
        <v>115</v>
      </c>
      <c r="R26" s="73">
        <v>27</v>
      </c>
      <c r="S26" s="73">
        <v>3</v>
      </c>
      <c r="T26" s="73">
        <v>28</v>
      </c>
      <c r="U26" s="73">
        <v>6362</v>
      </c>
      <c r="V26" s="73">
        <v>0</v>
      </c>
      <c r="W26" s="73">
        <v>131</v>
      </c>
      <c r="X26" s="73">
        <v>43</v>
      </c>
      <c r="Y26" s="73">
        <v>11</v>
      </c>
      <c r="Z26" s="73">
        <v>2</v>
      </c>
      <c r="AA26" s="37">
        <f t="shared" si="0"/>
        <v>13588</v>
      </c>
      <c r="AB26" s="37">
        <f t="shared" si="1"/>
        <v>348</v>
      </c>
      <c r="AC26" s="37">
        <f t="shared" si="2"/>
        <v>117</v>
      </c>
      <c r="AD26" s="37">
        <f t="shared" si="3"/>
        <v>17</v>
      </c>
      <c r="AE26" s="37">
        <f t="shared" si="4"/>
        <v>30</v>
      </c>
      <c r="AF26" s="71">
        <v>20</v>
      </c>
    </row>
    <row r="27" ht="19.5" customHeight="1" spans="2:32">
      <c r="B27" s="71">
        <v>21</v>
      </c>
      <c r="C27" s="71">
        <v>6565</v>
      </c>
      <c r="D27" s="75">
        <v>0</v>
      </c>
      <c r="E27" s="75">
        <v>104</v>
      </c>
      <c r="F27" s="75">
        <v>66</v>
      </c>
      <c r="G27" s="75">
        <v>0</v>
      </c>
      <c r="H27" s="75">
        <v>0</v>
      </c>
      <c r="I27" s="73">
        <v>4103</v>
      </c>
      <c r="J27" s="73">
        <v>0</v>
      </c>
      <c r="K27" s="73">
        <v>88</v>
      </c>
      <c r="L27" s="73">
        <v>39</v>
      </c>
      <c r="M27" s="73">
        <v>3</v>
      </c>
      <c r="N27" s="73">
        <v>12</v>
      </c>
      <c r="O27" s="75">
        <v>6809</v>
      </c>
      <c r="P27" s="75">
        <v>0</v>
      </c>
      <c r="Q27" s="75">
        <v>106</v>
      </c>
      <c r="R27" s="75">
        <v>84</v>
      </c>
      <c r="S27" s="75">
        <v>0</v>
      </c>
      <c r="T27" s="75">
        <v>18</v>
      </c>
      <c r="U27" s="74"/>
      <c r="V27" s="74"/>
      <c r="W27" s="74"/>
      <c r="X27" s="74"/>
      <c r="Y27" s="74"/>
      <c r="Z27" s="74"/>
      <c r="AA27" s="37">
        <f t="shared" si="0"/>
        <v>17477</v>
      </c>
      <c r="AB27" s="37">
        <f t="shared" si="1"/>
        <v>298</v>
      </c>
      <c r="AC27" s="37">
        <f t="shared" si="2"/>
        <v>189</v>
      </c>
      <c r="AD27" s="37">
        <f t="shared" si="3"/>
        <v>3</v>
      </c>
      <c r="AE27" s="37">
        <f t="shared" si="4"/>
        <v>30</v>
      </c>
      <c r="AF27" s="71">
        <v>21</v>
      </c>
    </row>
    <row r="28" ht="19.5" customHeight="1" spans="2:32">
      <c r="B28" s="71">
        <v>22</v>
      </c>
      <c r="C28" s="71">
        <v>6824</v>
      </c>
      <c r="D28" s="75">
        <v>0</v>
      </c>
      <c r="E28" s="75">
        <v>123</v>
      </c>
      <c r="F28" s="75">
        <v>61</v>
      </c>
      <c r="G28" s="75">
        <v>7</v>
      </c>
      <c r="H28" s="75">
        <v>0</v>
      </c>
      <c r="I28" s="73">
        <v>1308</v>
      </c>
      <c r="J28" s="73">
        <v>0</v>
      </c>
      <c r="K28" s="73">
        <v>133</v>
      </c>
      <c r="L28" s="73">
        <v>57</v>
      </c>
      <c r="M28" s="73">
        <v>5</v>
      </c>
      <c r="N28" s="73">
        <v>13</v>
      </c>
      <c r="O28" s="75">
        <v>6103</v>
      </c>
      <c r="P28" s="75">
        <v>0</v>
      </c>
      <c r="Q28" s="75">
        <v>130</v>
      </c>
      <c r="R28" s="75">
        <v>100</v>
      </c>
      <c r="S28" s="75">
        <v>2</v>
      </c>
      <c r="T28" s="75">
        <v>13</v>
      </c>
      <c r="U28" s="74"/>
      <c r="V28" s="74"/>
      <c r="W28" s="74"/>
      <c r="X28" s="74"/>
      <c r="Y28" s="74"/>
      <c r="Z28" s="74"/>
      <c r="AA28" s="37">
        <f t="shared" si="0"/>
        <v>14235</v>
      </c>
      <c r="AB28" s="37">
        <f t="shared" si="1"/>
        <v>386</v>
      </c>
      <c r="AC28" s="37">
        <f t="shared" si="2"/>
        <v>218</v>
      </c>
      <c r="AD28" s="37">
        <f t="shared" si="3"/>
        <v>14</v>
      </c>
      <c r="AE28" s="37">
        <f t="shared" si="4"/>
        <v>26</v>
      </c>
      <c r="AF28" s="71">
        <v>22</v>
      </c>
    </row>
    <row r="29" ht="19.5" customHeight="1" spans="2:32">
      <c r="B29" s="71">
        <v>23</v>
      </c>
      <c r="C29" s="71">
        <v>0</v>
      </c>
      <c r="D29" s="73">
        <v>3089</v>
      </c>
      <c r="E29" s="73">
        <v>117</v>
      </c>
      <c r="F29" s="73">
        <v>50</v>
      </c>
      <c r="G29" s="73">
        <v>7</v>
      </c>
      <c r="H29" s="73">
        <v>0</v>
      </c>
      <c r="I29" s="73">
        <v>5006</v>
      </c>
      <c r="J29" s="73">
        <v>7206</v>
      </c>
      <c r="K29" s="73">
        <v>148</v>
      </c>
      <c r="L29" s="73">
        <v>105</v>
      </c>
      <c r="M29" s="73">
        <v>2</v>
      </c>
      <c r="N29" s="73">
        <v>3</v>
      </c>
      <c r="O29" s="74"/>
      <c r="P29" s="74"/>
      <c r="Q29" s="74"/>
      <c r="R29" s="74"/>
      <c r="S29" s="74"/>
      <c r="T29" s="74"/>
      <c r="U29" s="73">
        <v>7045</v>
      </c>
      <c r="V29" s="73">
        <v>0</v>
      </c>
      <c r="W29" s="73">
        <v>103</v>
      </c>
      <c r="X29" s="73">
        <v>84</v>
      </c>
      <c r="Y29" s="73">
        <v>0</v>
      </c>
      <c r="Z29" s="73">
        <v>0</v>
      </c>
      <c r="AA29" s="37">
        <f t="shared" si="0"/>
        <v>22346</v>
      </c>
      <c r="AB29" s="37">
        <f t="shared" si="1"/>
        <v>368</v>
      </c>
      <c r="AC29" s="37">
        <f t="shared" si="2"/>
        <v>239</v>
      </c>
      <c r="AD29" s="37">
        <f t="shared" si="3"/>
        <v>9</v>
      </c>
      <c r="AE29" s="37">
        <f t="shared" si="4"/>
        <v>3</v>
      </c>
      <c r="AF29" s="71">
        <v>23</v>
      </c>
    </row>
    <row r="30" ht="19.5" customHeight="1" spans="2:32">
      <c r="B30" s="71">
        <v>24</v>
      </c>
      <c r="C30" s="71">
        <v>0</v>
      </c>
      <c r="D30" s="73">
        <v>7204</v>
      </c>
      <c r="E30" s="73">
        <v>115</v>
      </c>
      <c r="F30" s="73">
        <v>53</v>
      </c>
      <c r="G30" s="73">
        <v>10</v>
      </c>
      <c r="H30" s="73">
        <v>1</v>
      </c>
      <c r="I30" s="73">
        <v>0</v>
      </c>
      <c r="J30" s="73">
        <v>8010</v>
      </c>
      <c r="K30" s="73">
        <v>156</v>
      </c>
      <c r="L30" s="73">
        <v>98</v>
      </c>
      <c r="M30" s="73">
        <v>9</v>
      </c>
      <c r="N30" s="73">
        <v>13</v>
      </c>
      <c r="O30" s="74"/>
      <c r="P30" s="74"/>
      <c r="Q30" s="74"/>
      <c r="R30" s="74"/>
      <c r="S30" s="74"/>
      <c r="T30" s="74"/>
      <c r="U30" s="73">
        <v>1379</v>
      </c>
      <c r="V30" s="73">
        <v>7523</v>
      </c>
      <c r="W30" s="73">
        <v>138</v>
      </c>
      <c r="X30" s="73">
        <v>75</v>
      </c>
      <c r="Y30" s="73">
        <v>25</v>
      </c>
      <c r="Z30" s="73">
        <v>22</v>
      </c>
      <c r="AA30" s="37">
        <f t="shared" si="0"/>
        <v>24116</v>
      </c>
      <c r="AB30" s="37">
        <f t="shared" si="1"/>
        <v>409</v>
      </c>
      <c r="AC30" s="37">
        <f t="shared" si="2"/>
        <v>226</v>
      </c>
      <c r="AD30" s="37">
        <f t="shared" si="3"/>
        <v>44</v>
      </c>
      <c r="AE30" s="37">
        <f t="shared" si="4"/>
        <v>36</v>
      </c>
      <c r="AF30" s="71">
        <v>24</v>
      </c>
    </row>
    <row r="31" ht="19.5" customHeight="1" spans="2:32">
      <c r="B31" s="71">
        <v>25</v>
      </c>
      <c r="C31" s="71">
        <v>0</v>
      </c>
      <c r="D31" s="73">
        <v>8244</v>
      </c>
      <c r="E31" s="73">
        <v>95</v>
      </c>
      <c r="F31" s="73">
        <v>99</v>
      </c>
      <c r="G31" s="73">
        <v>0</v>
      </c>
      <c r="H31" s="73">
        <v>14</v>
      </c>
      <c r="I31" s="74"/>
      <c r="J31" s="74"/>
      <c r="K31" s="74"/>
      <c r="L31" s="74"/>
      <c r="M31" s="74"/>
      <c r="N31" s="74"/>
      <c r="O31" s="73">
        <v>0</v>
      </c>
      <c r="P31" s="73">
        <v>8302</v>
      </c>
      <c r="Q31" s="73">
        <v>98</v>
      </c>
      <c r="R31" s="73">
        <v>111</v>
      </c>
      <c r="S31" s="73">
        <v>0</v>
      </c>
      <c r="T31" s="73">
        <v>0</v>
      </c>
      <c r="U31" s="73">
        <v>0</v>
      </c>
      <c r="V31" s="73">
        <v>7552</v>
      </c>
      <c r="W31" s="73">
        <v>87</v>
      </c>
      <c r="X31" s="73">
        <v>85</v>
      </c>
      <c r="Y31" s="73">
        <v>8</v>
      </c>
      <c r="Z31" s="73">
        <v>0</v>
      </c>
      <c r="AA31" s="37">
        <f t="shared" si="0"/>
        <v>24098</v>
      </c>
      <c r="AB31" s="37">
        <f t="shared" si="1"/>
        <v>280</v>
      </c>
      <c r="AC31" s="37">
        <f t="shared" si="2"/>
        <v>295</v>
      </c>
      <c r="AD31" s="37">
        <f t="shared" si="3"/>
        <v>8</v>
      </c>
      <c r="AE31" s="37">
        <f t="shared" si="4"/>
        <v>14</v>
      </c>
      <c r="AF31" s="71">
        <v>25</v>
      </c>
    </row>
    <row r="32" ht="19.5" customHeight="1" spans="2:32">
      <c r="B32" s="71">
        <v>26</v>
      </c>
      <c r="C32" s="73">
        <v>5754</v>
      </c>
      <c r="D32" s="73">
        <v>5443</v>
      </c>
      <c r="E32" s="73">
        <v>65</v>
      </c>
      <c r="F32" s="73">
        <v>85</v>
      </c>
      <c r="G32" s="73">
        <v>0</v>
      </c>
      <c r="H32" s="73">
        <v>7</v>
      </c>
      <c r="I32" s="74"/>
      <c r="J32" s="74"/>
      <c r="K32" s="74"/>
      <c r="L32" s="74"/>
      <c r="M32" s="74"/>
      <c r="N32" s="74"/>
      <c r="O32" s="73">
        <v>0</v>
      </c>
      <c r="P32" s="73">
        <v>7824</v>
      </c>
      <c r="Q32" s="73">
        <v>46</v>
      </c>
      <c r="R32" s="73">
        <v>132</v>
      </c>
      <c r="S32" s="73">
        <v>0</v>
      </c>
      <c r="T32" s="73">
        <v>33</v>
      </c>
      <c r="U32" s="73">
        <v>0</v>
      </c>
      <c r="V32" s="73">
        <v>6703</v>
      </c>
      <c r="W32" s="73">
        <v>118</v>
      </c>
      <c r="X32" s="73">
        <v>89</v>
      </c>
      <c r="Y32" s="73">
        <v>0</v>
      </c>
      <c r="Z32" s="73">
        <v>0</v>
      </c>
      <c r="AA32" s="37">
        <f t="shared" si="0"/>
        <v>25724</v>
      </c>
      <c r="AB32" s="37">
        <f t="shared" si="1"/>
        <v>229</v>
      </c>
      <c r="AC32" s="37">
        <f t="shared" si="2"/>
        <v>306</v>
      </c>
      <c r="AD32" s="37">
        <f t="shared" si="3"/>
        <v>0</v>
      </c>
      <c r="AE32" s="37">
        <f t="shared" si="4"/>
        <v>40</v>
      </c>
      <c r="AF32" s="71">
        <v>26</v>
      </c>
    </row>
    <row r="33" ht="19.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5306</v>
      </c>
      <c r="J33" s="75">
        <v>7128</v>
      </c>
      <c r="K33" s="75">
        <v>122</v>
      </c>
      <c r="L33" s="75">
        <v>100</v>
      </c>
      <c r="M33" s="75">
        <v>0</v>
      </c>
      <c r="N33" s="75">
        <v>13</v>
      </c>
      <c r="O33" s="73">
        <v>5504</v>
      </c>
      <c r="P33" s="73">
        <v>3815</v>
      </c>
      <c r="Q33" s="73">
        <v>100</v>
      </c>
      <c r="R33" s="73">
        <v>96</v>
      </c>
      <c r="S33" s="73">
        <v>20</v>
      </c>
      <c r="T33" s="73">
        <v>0</v>
      </c>
      <c r="U33" s="73">
        <v>2803</v>
      </c>
      <c r="V33" s="73">
        <v>4788</v>
      </c>
      <c r="W33" s="73">
        <v>98</v>
      </c>
      <c r="X33" s="73">
        <v>79</v>
      </c>
      <c r="Y33" s="73">
        <v>0</v>
      </c>
      <c r="Z33" s="73">
        <v>2</v>
      </c>
      <c r="AA33" s="37">
        <f t="shared" si="0"/>
        <v>29344</v>
      </c>
      <c r="AB33" s="37">
        <f t="shared" si="1"/>
        <v>320</v>
      </c>
      <c r="AC33" s="37">
        <f t="shared" si="2"/>
        <v>275</v>
      </c>
      <c r="AD33" s="37">
        <f t="shared" si="3"/>
        <v>20</v>
      </c>
      <c r="AE33" s="37">
        <f t="shared" si="4"/>
        <v>15</v>
      </c>
      <c r="AF33" s="71">
        <v>27</v>
      </c>
    </row>
    <row r="34" ht="19.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3706</v>
      </c>
      <c r="J34" s="75">
        <v>6505</v>
      </c>
      <c r="K34" s="75">
        <v>42</v>
      </c>
      <c r="L34" s="75">
        <v>102</v>
      </c>
      <c r="M34" s="75">
        <v>0</v>
      </c>
      <c r="N34" s="75">
        <v>20</v>
      </c>
      <c r="O34" s="73">
        <v>4204</v>
      </c>
      <c r="P34" s="73">
        <v>3339</v>
      </c>
      <c r="Q34" s="73">
        <v>15</v>
      </c>
      <c r="R34" s="73">
        <v>110</v>
      </c>
      <c r="S34" s="73">
        <v>0</v>
      </c>
      <c r="T34" s="73">
        <v>0</v>
      </c>
      <c r="U34" s="94">
        <v>5806</v>
      </c>
      <c r="V34" s="73">
        <v>0</v>
      </c>
      <c r="W34" s="73">
        <v>45</v>
      </c>
      <c r="X34" s="73">
        <v>102</v>
      </c>
      <c r="Y34" s="73">
        <v>11</v>
      </c>
      <c r="Z34" s="73">
        <v>4</v>
      </c>
      <c r="AA34" s="37">
        <f t="shared" si="0"/>
        <v>23560</v>
      </c>
      <c r="AB34" s="37">
        <f t="shared" si="1"/>
        <v>102</v>
      </c>
      <c r="AC34" s="37">
        <f t="shared" si="2"/>
        <v>314</v>
      </c>
      <c r="AD34" s="37">
        <f t="shared" si="3"/>
        <v>11</v>
      </c>
      <c r="AE34" s="37">
        <f t="shared" si="4"/>
        <v>24</v>
      </c>
      <c r="AF34" s="71">
        <v>28</v>
      </c>
    </row>
    <row r="35" ht="19.5" customHeight="1" spans="2:32">
      <c r="B35" s="71">
        <v>29</v>
      </c>
      <c r="C35" s="71">
        <v>7037</v>
      </c>
      <c r="D35" s="75">
        <v>0</v>
      </c>
      <c r="E35" s="75">
        <v>0</v>
      </c>
      <c r="F35" s="75">
        <v>129</v>
      </c>
      <c r="G35" s="75">
        <v>8</v>
      </c>
      <c r="H35" s="75">
        <v>0</v>
      </c>
      <c r="I35" s="73">
        <v>6105</v>
      </c>
      <c r="J35" s="73">
        <v>0</v>
      </c>
      <c r="K35" s="73">
        <v>53</v>
      </c>
      <c r="L35" s="73">
        <v>59</v>
      </c>
      <c r="M35" s="73">
        <v>23</v>
      </c>
      <c r="N35" s="73">
        <v>0</v>
      </c>
      <c r="O35" s="75">
        <v>0</v>
      </c>
      <c r="P35" s="75">
        <v>0</v>
      </c>
      <c r="Q35" s="75">
        <v>76</v>
      </c>
      <c r="R35" s="75">
        <v>98</v>
      </c>
      <c r="S35" s="75">
        <v>8</v>
      </c>
      <c r="T35" s="75">
        <v>0</v>
      </c>
      <c r="U35" s="74"/>
      <c r="V35" s="74"/>
      <c r="W35" s="74"/>
      <c r="X35" s="74"/>
      <c r="Y35" s="74"/>
      <c r="Z35" s="74"/>
      <c r="AA35" s="37">
        <f t="shared" si="0"/>
        <v>13142</v>
      </c>
      <c r="AB35" s="37">
        <f t="shared" si="1"/>
        <v>129</v>
      </c>
      <c r="AC35" s="37">
        <f t="shared" si="2"/>
        <v>286</v>
      </c>
      <c r="AD35" s="37">
        <f t="shared" si="3"/>
        <v>39</v>
      </c>
      <c r="AE35" s="37">
        <f t="shared" si="4"/>
        <v>0</v>
      </c>
      <c r="AF35" s="71">
        <v>29</v>
      </c>
    </row>
    <row r="36" ht="19.5" customHeight="1" spans="2:32">
      <c r="B36" s="71">
        <v>30</v>
      </c>
      <c r="C36" s="71">
        <v>6915</v>
      </c>
      <c r="D36" s="75">
        <v>0</v>
      </c>
      <c r="E36" s="75">
        <v>89</v>
      </c>
      <c r="F36" s="75">
        <v>124</v>
      </c>
      <c r="G36" s="75">
        <v>0</v>
      </c>
      <c r="H36" s="75">
        <v>0</v>
      </c>
      <c r="I36" s="73">
        <v>4746</v>
      </c>
      <c r="J36" s="73">
        <v>0</v>
      </c>
      <c r="K36" s="73">
        <v>88</v>
      </c>
      <c r="L36" s="73">
        <v>83</v>
      </c>
      <c r="M36" s="73">
        <v>0</v>
      </c>
      <c r="N36" s="73">
        <v>0</v>
      </c>
      <c r="O36" s="75">
        <v>6003</v>
      </c>
      <c r="P36" s="75">
        <v>0</v>
      </c>
      <c r="Q36" s="75">
        <v>95</v>
      </c>
      <c r="R36" s="75">
        <v>137</v>
      </c>
      <c r="S36" s="75">
        <v>12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17664</v>
      </c>
      <c r="AB36" s="37">
        <f t="shared" si="1"/>
        <v>272</v>
      </c>
      <c r="AC36" s="37">
        <f t="shared" si="2"/>
        <v>344</v>
      </c>
      <c r="AD36" s="37">
        <f t="shared" si="3"/>
        <v>12</v>
      </c>
      <c r="AE36" s="37">
        <f t="shared" si="4"/>
        <v>0</v>
      </c>
      <c r="AF36" s="71">
        <v>30</v>
      </c>
    </row>
    <row r="37" ht="19.5" customHeight="1" spans="2:32">
      <c r="B37" s="71">
        <v>31</v>
      </c>
      <c r="C37" s="71">
        <v>7023</v>
      </c>
      <c r="D37" s="73">
        <v>0</v>
      </c>
      <c r="E37" s="73">
        <v>95</v>
      </c>
      <c r="F37" s="73">
        <v>72</v>
      </c>
      <c r="G37" s="73">
        <v>0</v>
      </c>
      <c r="H37" s="73">
        <v>0</v>
      </c>
      <c r="I37" s="73">
        <v>6276</v>
      </c>
      <c r="J37" s="73">
        <v>0</v>
      </c>
      <c r="K37" s="73">
        <v>98</v>
      </c>
      <c r="L37" s="73">
        <v>86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7732</v>
      </c>
      <c r="V37" s="73">
        <v>0</v>
      </c>
      <c r="W37" s="73">
        <v>112</v>
      </c>
      <c r="X37" s="73">
        <v>110</v>
      </c>
      <c r="Y37" s="73">
        <v>0</v>
      </c>
      <c r="Z37" s="73">
        <v>0</v>
      </c>
      <c r="AA37" s="37">
        <f t="shared" si="0"/>
        <v>21031</v>
      </c>
      <c r="AB37" s="37">
        <f t="shared" si="1"/>
        <v>305</v>
      </c>
      <c r="AC37" s="37">
        <f t="shared" si="2"/>
        <v>268</v>
      </c>
      <c r="AD37" s="37">
        <f t="shared" si="3"/>
        <v>0</v>
      </c>
      <c r="AE37" s="37">
        <f t="shared" si="4"/>
        <v>0</v>
      </c>
      <c r="AF37" s="71">
        <v>31</v>
      </c>
    </row>
    <row r="38" ht="19.5" customHeight="1" spans="2:32">
      <c r="B38" s="53" t="s">
        <v>17</v>
      </c>
      <c r="C38" s="35">
        <f t="shared" ref="C38:AE38" si="5">SUM(C7:C37)</f>
        <v>74726</v>
      </c>
      <c r="D38" s="35">
        <f t="shared" si="5"/>
        <v>66320</v>
      </c>
      <c r="E38" s="35">
        <f t="shared" si="5"/>
        <v>1567</v>
      </c>
      <c r="F38" s="35">
        <f t="shared" si="5"/>
        <v>1779</v>
      </c>
      <c r="G38" s="92">
        <f t="shared" si="5"/>
        <v>130</v>
      </c>
      <c r="H38" s="35">
        <f t="shared" si="5"/>
        <v>153</v>
      </c>
      <c r="I38" s="35">
        <f t="shared" si="5"/>
        <v>101921</v>
      </c>
      <c r="J38" s="35">
        <f t="shared" si="5"/>
        <v>79427</v>
      </c>
      <c r="K38" s="35">
        <f t="shared" si="5"/>
        <v>1995</v>
      </c>
      <c r="L38" s="35">
        <f t="shared" si="5"/>
        <v>1747</v>
      </c>
      <c r="M38" s="92">
        <f t="shared" si="5"/>
        <v>144</v>
      </c>
      <c r="N38" s="35">
        <f t="shared" si="5"/>
        <v>247</v>
      </c>
      <c r="O38" s="35">
        <f t="shared" si="5"/>
        <v>82773</v>
      </c>
      <c r="P38" s="35">
        <f t="shared" si="5"/>
        <v>87267</v>
      </c>
      <c r="Q38" s="35">
        <f t="shared" si="5"/>
        <v>1743</v>
      </c>
      <c r="R38" s="35">
        <f t="shared" si="5"/>
        <v>1944</v>
      </c>
      <c r="S38" s="92">
        <f t="shared" si="5"/>
        <v>142</v>
      </c>
      <c r="T38" s="35">
        <f t="shared" si="5"/>
        <v>240</v>
      </c>
      <c r="U38" s="35">
        <f t="shared" si="5"/>
        <v>96815</v>
      </c>
      <c r="V38" s="35">
        <f t="shared" si="5"/>
        <v>69538</v>
      </c>
      <c r="W38" s="35">
        <f t="shared" si="5"/>
        <v>1817</v>
      </c>
      <c r="X38" s="35">
        <f t="shared" si="5"/>
        <v>1659</v>
      </c>
      <c r="Y38" s="92">
        <f t="shared" si="5"/>
        <v>115</v>
      </c>
      <c r="Z38" s="35">
        <f t="shared" si="5"/>
        <v>163</v>
      </c>
      <c r="AA38" s="35">
        <f t="shared" si="5"/>
        <v>658787</v>
      </c>
      <c r="AB38" s="35">
        <f t="shared" si="5"/>
        <v>7122</v>
      </c>
      <c r="AC38" s="35">
        <f t="shared" si="5"/>
        <v>7129</v>
      </c>
      <c r="AD38" s="35">
        <f t="shared" si="5"/>
        <v>531</v>
      </c>
      <c r="AE38" s="35">
        <f t="shared" si="5"/>
        <v>803</v>
      </c>
      <c r="AF38" s="53" t="s">
        <v>17</v>
      </c>
    </row>
    <row r="39" ht="19.5" customHeight="1" spans="2:32">
      <c r="B39" s="65" t="s">
        <v>18</v>
      </c>
      <c r="C39" s="38">
        <f>C38/23</f>
        <v>3248.95652173913</v>
      </c>
      <c r="D39" s="38">
        <f t="shared" ref="D39:N39" si="6">D38/23</f>
        <v>2883.47826086957</v>
      </c>
      <c r="E39" s="38">
        <f t="shared" si="6"/>
        <v>68.1304347826087</v>
      </c>
      <c r="F39" s="38">
        <f t="shared" si="6"/>
        <v>77.3478260869565</v>
      </c>
      <c r="G39" s="38">
        <f t="shared" si="6"/>
        <v>5.65217391304348</v>
      </c>
      <c r="H39" s="38">
        <f t="shared" si="6"/>
        <v>6.65217391304348</v>
      </c>
      <c r="I39" s="38">
        <f t="shared" si="6"/>
        <v>4431.34782608696</v>
      </c>
      <c r="J39" s="38">
        <f t="shared" si="6"/>
        <v>3453.34782608696</v>
      </c>
      <c r="K39" s="38">
        <f t="shared" si="6"/>
        <v>86.7391304347826</v>
      </c>
      <c r="L39" s="38">
        <f t="shared" si="6"/>
        <v>75.9565217391304</v>
      </c>
      <c r="M39" s="38">
        <f t="shared" si="6"/>
        <v>6.26086956521739</v>
      </c>
      <c r="N39" s="38">
        <f t="shared" si="6"/>
        <v>10.7391304347826</v>
      </c>
      <c r="O39" s="38">
        <f t="shared" ref="O39:T39" si="7">O38/24</f>
        <v>3448.875</v>
      </c>
      <c r="P39" s="38">
        <f t="shared" si="7"/>
        <v>3636.125</v>
      </c>
      <c r="Q39" s="38">
        <f t="shared" si="7"/>
        <v>72.625</v>
      </c>
      <c r="R39" s="38">
        <f t="shared" si="7"/>
        <v>81</v>
      </c>
      <c r="S39" s="38">
        <f t="shared" si="7"/>
        <v>5.91666666666667</v>
      </c>
      <c r="T39" s="38">
        <f t="shared" si="7"/>
        <v>10</v>
      </c>
      <c r="U39" s="38">
        <f t="shared" ref="U39:Z39" si="8">U38/23</f>
        <v>4209.34782608696</v>
      </c>
      <c r="V39" s="38">
        <f t="shared" si="8"/>
        <v>3023.39130434783</v>
      </c>
      <c r="W39" s="38">
        <f t="shared" si="8"/>
        <v>79</v>
      </c>
      <c r="X39" s="38">
        <f t="shared" si="8"/>
        <v>72.1304347826087</v>
      </c>
      <c r="Y39" s="38">
        <f t="shared" si="8"/>
        <v>5</v>
      </c>
      <c r="Z39" s="38">
        <f t="shared" si="8"/>
        <v>7.08695652173913</v>
      </c>
      <c r="AA39" s="38">
        <f>AA38/30</f>
        <v>21959.5666666667</v>
      </c>
      <c r="AB39" s="36">
        <f>AB38/30</f>
        <v>237.4</v>
      </c>
      <c r="AC39" s="36">
        <f>AC38/30</f>
        <v>237.633333333333</v>
      </c>
      <c r="AD39" s="36">
        <f>AD38/30</f>
        <v>17.7</v>
      </c>
      <c r="AE39" s="36">
        <f>AE38/30</f>
        <v>26.7666666666667</v>
      </c>
      <c r="AF39" s="60" t="s">
        <v>18</v>
      </c>
    </row>
    <row r="40" s="84" customFormat="1" ht="19.5" customHeight="1" spans="2:22">
      <c r="B40" s="60"/>
      <c r="C40" s="91">
        <f>C39+D39</f>
        <v>6132.4347826087</v>
      </c>
      <c r="D40" s="91"/>
      <c r="I40" s="91">
        <f>I39+J39</f>
        <v>7884.69565217391</v>
      </c>
      <c r="J40" s="91"/>
      <c r="O40" s="91">
        <f>O39+P39</f>
        <v>7085</v>
      </c>
      <c r="P40" s="91"/>
      <c r="U40" s="91">
        <f>U39+V39</f>
        <v>7232.73913043478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49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5236</v>
      </c>
      <c r="J7" s="75">
        <v>5810</v>
      </c>
      <c r="K7" s="75">
        <v>9</v>
      </c>
      <c r="L7" s="75">
        <v>15</v>
      </c>
      <c r="M7" s="75">
        <v>17</v>
      </c>
      <c r="N7" s="75">
        <v>0</v>
      </c>
      <c r="O7" s="73">
        <v>4038</v>
      </c>
      <c r="P7" s="73">
        <v>5035</v>
      </c>
      <c r="Q7" s="73">
        <v>0</v>
      </c>
      <c r="R7" s="73">
        <v>26</v>
      </c>
      <c r="S7" s="73">
        <v>4</v>
      </c>
      <c r="T7" s="73">
        <v>0</v>
      </c>
      <c r="U7" s="73">
        <v>4517</v>
      </c>
      <c r="V7" s="73">
        <v>4737</v>
      </c>
      <c r="W7" s="73">
        <v>41</v>
      </c>
      <c r="X7" s="73">
        <v>65</v>
      </c>
      <c r="Y7" s="73">
        <v>3</v>
      </c>
      <c r="Z7" s="73">
        <v>0</v>
      </c>
      <c r="AA7" s="37">
        <f t="shared" ref="AA7:AA37" si="0">C7+D7+I7+J7+O7+P7+U7+V7</f>
        <v>29373</v>
      </c>
      <c r="AB7" s="37">
        <f t="shared" ref="AB7:AB37" si="1">E7+K7+Q7+W7</f>
        <v>50</v>
      </c>
      <c r="AC7" s="37">
        <f t="shared" ref="AC7:AC37" si="2">F7+L7+R7+X7</f>
        <v>106</v>
      </c>
      <c r="AD7" s="37">
        <f t="shared" ref="AD7:AD37" si="3">G7+M7+S7+Y7</f>
        <v>24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93"/>
      <c r="D8" s="74"/>
      <c r="E8" s="74"/>
      <c r="F8" s="74"/>
      <c r="G8" s="74"/>
      <c r="H8" s="74"/>
      <c r="I8" s="75">
        <v>4424</v>
      </c>
      <c r="J8" s="75">
        <v>6807</v>
      </c>
      <c r="K8" s="75">
        <v>0</v>
      </c>
      <c r="L8" s="75">
        <v>23</v>
      </c>
      <c r="M8" s="75">
        <v>28</v>
      </c>
      <c r="N8" s="75">
        <v>0</v>
      </c>
      <c r="O8" s="73">
        <v>700</v>
      </c>
      <c r="P8" s="73">
        <v>5522</v>
      </c>
      <c r="Q8" s="73">
        <v>95</v>
      </c>
      <c r="R8" s="73">
        <v>13</v>
      </c>
      <c r="S8" s="73">
        <v>23</v>
      </c>
      <c r="T8" s="73">
        <v>16</v>
      </c>
      <c r="U8" s="73">
        <v>3117</v>
      </c>
      <c r="V8" s="73">
        <v>6018</v>
      </c>
      <c r="W8" s="73">
        <v>38</v>
      </c>
      <c r="X8" s="73">
        <v>95</v>
      </c>
      <c r="Y8" s="73">
        <v>11</v>
      </c>
      <c r="Z8" s="73">
        <v>14</v>
      </c>
      <c r="AA8" s="37">
        <f t="shared" si="0"/>
        <v>26588</v>
      </c>
      <c r="AB8" s="37">
        <f t="shared" si="1"/>
        <v>133</v>
      </c>
      <c r="AC8" s="37">
        <f t="shared" si="2"/>
        <v>131</v>
      </c>
      <c r="AD8" s="37">
        <f t="shared" si="3"/>
        <v>62</v>
      </c>
      <c r="AE8" s="37">
        <f t="shared" si="4"/>
        <v>30</v>
      </c>
      <c r="AF8" s="71">
        <v>2</v>
      </c>
    </row>
    <row r="9" ht="15" customHeight="1" spans="2:32">
      <c r="B9" s="71">
        <v>3</v>
      </c>
      <c r="C9" s="71">
        <v>4694</v>
      </c>
      <c r="D9" s="75">
        <v>6003</v>
      </c>
      <c r="E9" s="75">
        <v>17</v>
      </c>
      <c r="F9" s="75">
        <v>46</v>
      </c>
      <c r="G9" s="75">
        <v>15</v>
      </c>
      <c r="H9" s="75">
        <v>0</v>
      </c>
      <c r="I9" s="73">
        <v>0</v>
      </c>
      <c r="J9" s="73">
        <v>812</v>
      </c>
      <c r="K9" s="73">
        <v>14</v>
      </c>
      <c r="L9" s="73">
        <v>28</v>
      </c>
      <c r="M9" s="73">
        <v>2</v>
      </c>
      <c r="N9" s="73">
        <v>0</v>
      </c>
      <c r="O9" s="75">
        <v>2339</v>
      </c>
      <c r="P9" s="75">
        <v>0</v>
      </c>
      <c r="Q9" s="75">
        <v>70</v>
      </c>
      <c r="R9" s="75">
        <v>90</v>
      </c>
      <c r="S9" s="75">
        <v>24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13848</v>
      </c>
      <c r="AB9" s="37">
        <f t="shared" si="1"/>
        <v>101</v>
      </c>
      <c r="AC9" s="37">
        <f t="shared" si="2"/>
        <v>164</v>
      </c>
      <c r="AD9" s="37">
        <f t="shared" si="3"/>
        <v>41</v>
      </c>
      <c r="AE9" s="37">
        <f t="shared" si="4"/>
        <v>0</v>
      </c>
      <c r="AF9" s="71">
        <v>3</v>
      </c>
    </row>
    <row r="10" ht="15" customHeight="1" spans="2:32">
      <c r="B10" s="71">
        <v>4</v>
      </c>
      <c r="C10" s="71">
        <v>2514</v>
      </c>
      <c r="D10" s="75">
        <v>0</v>
      </c>
      <c r="E10" s="75">
        <v>30</v>
      </c>
      <c r="F10" s="75">
        <v>30</v>
      </c>
      <c r="G10" s="75">
        <v>15</v>
      </c>
      <c r="H10" s="75">
        <v>0</v>
      </c>
      <c r="I10" s="73">
        <v>4113</v>
      </c>
      <c r="J10" s="73">
        <v>0</v>
      </c>
      <c r="K10" s="73">
        <v>53</v>
      </c>
      <c r="L10" s="73">
        <v>24</v>
      </c>
      <c r="M10" s="73">
        <v>14</v>
      </c>
      <c r="N10" s="73">
        <v>0</v>
      </c>
      <c r="O10" s="75">
        <v>5040</v>
      </c>
      <c r="P10" s="75">
        <v>0</v>
      </c>
      <c r="Q10" s="75">
        <v>37</v>
      </c>
      <c r="R10" s="75">
        <v>65</v>
      </c>
      <c r="S10" s="75">
        <v>6</v>
      </c>
      <c r="T10" s="75">
        <v>0</v>
      </c>
      <c r="U10" s="74"/>
      <c r="V10" s="74"/>
      <c r="W10" s="74"/>
      <c r="X10" s="74"/>
      <c r="Y10" s="74"/>
      <c r="Z10" s="74"/>
      <c r="AA10" s="37">
        <f t="shared" si="0"/>
        <v>11667</v>
      </c>
      <c r="AB10" s="37">
        <f t="shared" si="1"/>
        <v>120</v>
      </c>
      <c r="AC10" s="37">
        <f t="shared" si="2"/>
        <v>119</v>
      </c>
      <c r="AD10" s="37">
        <f t="shared" si="3"/>
        <v>35</v>
      </c>
      <c r="AE10" s="37">
        <f t="shared" si="4"/>
        <v>0</v>
      </c>
      <c r="AF10" s="71">
        <v>4</v>
      </c>
    </row>
    <row r="11" ht="15" customHeight="1" spans="2:32">
      <c r="B11" s="71">
        <v>5</v>
      </c>
      <c r="C11" s="73">
        <v>2001</v>
      </c>
      <c r="D11" s="73">
        <v>0</v>
      </c>
      <c r="E11" s="73">
        <v>47</v>
      </c>
      <c r="F11" s="73">
        <v>43</v>
      </c>
      <c r="G11" s="73">
        <v>16</v>
      </c>
      <c r="H11" s="73">
        <v>0</v>
      </c>
      <c r="I11" s="73">
        <v>4786</v>
      </c>
      <c r="J11" s="73">
        <v>0</v>
      </c>
      <c r="K11" s="73">
        <v>0</v>
      </c>
      <c r="L11" s="73">
        <v>48</v>
      </c>
      <c r="M11" s="73">
        <v>15</v>
      </c>
      <c r="N11" s="73">
        <v>0</v>
      </c>
      <c r="O11" s="74"/>
      <c r="P11" s="74"/>
      <c r="Q11" s="74"/>
      <c r="R11" s="74"/>
      <c r="S11" s="74"/>
      <c r="T11" s="74"/>
      <c r="U11" s="71">
        <v>2893</v>
      </c>
      <c r="V11" s="73">
        <v>0</v>
      </c>
      <c r="W11" s="73">
        <v>17</v>
      </c>
      <c r="X11" s="73">
        <v>13</v>
      </c>
      <c r="Y11" s="73">
        <v>0</v>
      </c>
      <c r="Z11" s="73">
        <v>0</v>
      </c>
      <c r="AA11" s="37">
        <f t="shared" si="0"/>
        <v>9680</v>
      </c>
      <c r="AB11" s="37">
        <f t="shared" si="1"/>
        <v>64</v>
      </c>
      <c r="AC11" s="37">
        <f t="shared" si="2"/>
        <v>104</v>
      </c>
      <c r="AD11" s="37">
        <f t="shared" si="3"/>
        <v>31</v>
      </c>
      <c r="AE11" s="37">
        <f t="shared" si="4"/>
        <v>0</v>
      </c>
      <c r="AF11" s="71">
        <v>5</v>
      </c>
    </row>
    <row r="12" ht="15" customHeight="1" spans="2:32">
      <c r="B12" s="71">
        <v>6</v>
      </c>
      <c r="C12" s="71">
        <v>0</v>
      </c>
      <c r="D12" s="73">
        <v>0</v>
      </c>
      <c r="E12" s="73">
        <v>0</v>
      </c>
      <c r="F12" s="73">
        <v>32</v>
      </c>
      <c r="G12" s="73">
        <v>1</v>
      </c>
      <c r="H12" s="73">
        <v>0</v>
      </c>
      <c r="I12" s="73">
        <v>0</v>
      </c>
      <c r="J12" s="73">
        <v>4536</v>
      </c>
      <c r="K12" s="73">
        <v>20</v>
      </c>
      <c r="L12" s="73">
        <v>75</v>
      </c>
      <c r="M12" s="73">
        <v>0</v>
      </c>
      <c r="N12" s="73">
        <v>0</v>
      </c>
      <c r="O12" s="74"/>
      <c r="P12" s="74"/>
      <c r="Q12" s="74"/>
      <c r="R12" s="74"/>
      <c r="S12" s="74"/>
      <c r="T12" s="74"/>
      <c r="U12" s="73">
        <v>0</v>
      </c>
      <c r="V12" s="73">
        <v>0</v>
      </c>
      <c r="W12" s="73">
        <v>43</v>
      </c>
      <c r="X12" s="73">
        <v>26</v>
      </c>
      <c r="Y12" s="73">
        <v>8</v>
      </c>
      <c r="Z12" s="73">
        <v>0</v>
      </c>
      <c r="AA12" s="37">
        <f t="shared" si="0"/>
        <v>4536</v>
      </c>
      <c r="AB12" s="37">
        <f t="shared" si="1"/>
        <v>63</v>
      </c>
      <c r="AC12" s="37">
        <f t="shared" si="2"/>
        <v>133</v>
      </c>
      <c r="AD12" s="37">
        <f t="shared" si="3"/>
        <v>9</v>
      </c>
      <c r="AE12" s="37">
        <f t="shared" si="4"/>
        <v>0</v>
      </c>
      <c r="AF12" s="71">
        <v>6</v>
      </c>
    </row>
    <row r="13" ht="15" customHeight="1" spans="2:32">
      <c r="B13" s="71">
        <v>7</v>
      </c>
      <c r="C13" s="71">
        <v>0</v>
      </c>
      <c r="D13" s="73">
        <v>6009</v>
      </c>
      <c r="E13" s="73">
        <v>29</v>
      </c>
      <c r="F13" s="73">
        <v>39</v>
      </c>
      <c r="G13" s="73">
        <v>18</v>
      </c>
      <c r="H13" s="73">
        <v>0</v>
      </c>
      <c r="I13" s="74"/>
      <c r="J13" s="74"/>
      <c r="K13" s="74"/>
      <c r="L13" s="74"/>
      <c r="M13" s="74"/>
      <c r="N13" s="74"/>
      <c r="O13" s="73">
        <v>0</v>
      </c>
      <c r="P13" s="73">
        <v>7236</v>
      </c>
      <c r="Q13" s="73">
        <v>16</v>
      </c>
      <c r="R13" s="73">
        <v>46</v>
      </c>
      <c r="S13" s="73">
        <v>7</v>
      </c>
      <c r="T13" s="73">
        <v>0</v>
      </c>
      <c r="U13" s="73">
        <v>0</v>
      </c>
      <c r="V13" s="73">
        <v>6935</v>
      </c>
      <c r="W13" s="73">
        <v>31</v>
      </c>
      <c r="X13" s="73">
        <v>37</v>
      </c>
      <c r="Y13" s="73">
        <v>18</v>
      </c>
      <c r="Z13" s="73">
        <v>0</v>
      </c>
      <c r="AA13" s="37">
        <f t="shared" si="0"/>
        <v>20180</v>
      </c>
      <c r="AB13" s="37">
        <f t="shared" si="1"/>
        <v>76</v>
      </c>
      <c r="AC13" s="37">
        <f t="shared" si="2"/>
        <v>122</v>
      </c>
      <c r="AD13" s="37">
        <f t="shared" si="3"/>
        <v>43</v>
      </c>
      <c r="AE13" s="37">
        <f t="shared" si="4"/>
        <v>0</v>
      </c>
      <c r="AF13" s="71">
        <v>7</v>
      </c>
    </row>
    <row r="14" ht="15" customHeight="1" spans="2:32">
      <c r="B14" s="71">
        <v>8</v>
      </c>
      <c r="C14" s="71">
        <v>0</v>
      </c>
      <c r="D14" s="73">
        <v>6013</v>
      </c>
      <c r="E14" s="73">
        <v>38</v>
      </c>
      <c r="F14" s="73">
        <v>55</v>
      </c>
      <c r="G14" s="73">
        <v>11</v>
      </c>
      <c r="H14" s="73">
        <v>7</v>
      </c>
      <c r="I14" s="74"/>
      <c r="J14" s="74"/>
      <c r="K14" s="74"/>
      <c r="L14" s="74"/>
      <c r="M14" s="74"/>
      <c r="N14" s="74"/>
      <c r="O14" s="75">
        <v>0</v>
      </c>
      <c r="P14" s="75">
        <v>7010</v>
      </c>
      <c r="Q14" s="75">
        <v>22</v>
      </c>
      <c r="R14" s="75">
        <v>68</v>
      </c>
      <c r="S14" s="75">
        <v>11</v>
      </c>
      <c r="T14" s="75">
        <v>0</v>
      </c>
      <c r="U14" s="73">
        <v>0</v>
      </c>
      <c r="V14" s="73">
        <v>5407</v>
      </c>
      <c r="W14" s="73">
        <v>71</v>
      </c>
      <c r="X14" s="73">
        <v>21</v>
      </c>
      <c r="Y14" s="73">
        <v>0</v>
      </c>
      <c r="Z14" s="73">
        <v>28</v>
      </c>
      <c r="AA14" s="37">
        <f t="shared" si="0"/>
        <v>18430</v>
      </c>
      <c r="AB14" s="37">
        <f t="shared" si="1"/>
        <v>131</v>
      </c>
      <c r="AC14" s="37">
        <f t="shared" si="2"/>
        <v>144</v>
      </c>
      <c r="AD14" s="37">
        <f t="shared" si="3"/>
        <v>22</v>
      </c>
      <c r="AE14" s="37">
        <f t="shared" si="4"/>
        <v>35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0</v>
      </c>
      <c r="J15" s="75">
        <v>7312</v>
      </c>
      <c r="K15" s="75">
        <v>14</v>
      </c>
      <c r="L15" s="75">
        <v>74</v>
      </c>
      <c r="M15" s="75">
        <v>12</v>
      </c>
      <c r="N15" s="75">
        <v>0</v>
      </c>
      <c r="O15" s="73">
        <v>0</v>
      </c>
      <c r="P15" s="73">
        <v>5000</v>
      </c>
      <c r="Q15" s="73">
        <v>64</v>
      </c>
      <c r="R15" s="73">
        <v>29</v>
      </c>
      <c r="S15" s="73">
        <v>0</v>
      </c>
      <c r="T15" s="73">
        <v>30</v>
      </c>
      <c r="U15" s="73">
        <v>0</v>
      </c>
      <c r="V15" s="73">
        <v>6460</v>
      </c>
      <c r="W15" s="73">
        <v>27</v>
      </c>
      <c r="X15" s="73">
        <v>72</v>
      </c>
      <c r="Y15" s="73">
        <v>0</v>
      </c>
      <c r="Z15" s="73">
        <v>10</v>
      </c>
      <c r="AA15" s="37">
        <f t="shared" si="0"/>
        <v>18772</v>
      </c>
      <c r="AB15" s="37">
        <f t="shared" si="1"/>
        <v>105</v>
      </c>
      <c r="AC15" s="37">
        <f t="shared" si="2"/>
        <v>175</v>
      </c>
      <c r="AD15" s="37">
        <f t="shared" si="3"/>
        <v>12</v>
      </c>
      <c r="AE15" s="37">
        <f t="shared" si="4"/>
        <v>40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0</v>
      </c>
      <c r="J16" s="75">
        <v>7025</v>
      </c>
      <c r="K16" s="75">
        <v>41</v>
      </c>
      <c r="L16" s="75">
        <v>68</v>
      </c>
      <c r="M16" s="75">
        <v>0</v>
      </c>
      <c r="N16" s="75">
        <v>27</v>
      </c>
      <c r="O16" s="73">
        <v>0</v>
      </c>
      <c r="P16" s="73">
        <v>5018</v>
      </c>
      <c r="Q16" s="73">
        <v>60</v>
      </c>
      <c r="R16" s="73">
        <v>55</v>
      </c>
      <c r="S16" s="73">
        <v>0</v>
      </c>
      <c r="T16" s="73">
        <v>3</v>
      </c>
      <c r="U16" s="73">
        <v>0</v>
      </c>
      <c r="V16" s="73">
        <v>7281</v>
      </c>
      <c r="W16" s="73">
        <v>86</v>
      </c>
      <c r="X16" s="73">
        <v>116</v>
      </c>
      <c r="Y16" s="73">
        <v>0</v>
      </c>
      <c r="Z16" s="73">
        <v>10</v>
      </c>
      <c r="AA16" s="37">
        <f t="shared" si="0"/>
        <v>19324</v>
      </c>
      <c r="AB16" s="37">
        <f t="shared" si="1"/>
        <v>187</v>
      </c>
      <c r="AC16" s="37">
        <f t="shared" si="2"/>
        <v>239</v>
      </c>
      <c r="AD16" s="37">
        <f t="shared" si="3"/>
        <v>0</v>
      </c>
      <c r="AE16" s="37">
        <f t="shared" si="4"/>
        <v>40</v>
      </c>
      <c r="AF16" s="71">
        <v>10</v>
      </c>
    </row>
    <row r="17" ht="15" customHeight="1" spans="2:32">
      <c r="B17" s="71">
        <v>11</v>
      </c>
      <c r="C17" s="71">
        <v>0</v>
      </c>
      <c r="D17" s="75">
        <v>7733</v>
      </c>
      <c r="E17" s="75">
        <v>42</v>
      </c>
      <c r="F17" s="75">
        <v>33</v>
      </c>
      <c r="G17" s="75">
        <v>0</v>
      </c>
      <c r="H17" s="75">
        <v>0</v>
      </c>
      <c r="I17" s="73">
        <v>0</v>
      </c>
      <c r="J17" s="73">
        <v>0</v>
      </c>
      <c r="K17" s="73">
        <v>73</v>
      </c>
      <c r="L17" s="73">
        <v>44</v>
      </c>
      <c r="M17" s="73">
        <v>0</v>
      </c>
      <c r="N17" s="73">
        <v>33</v>
      </c>
      <c r="O17" s="75">
        <v>0</v>
      </c>
      <c r="P17" s="75">
        <v>7603</v>
      </c>
      <c r="Q17" s="75">
        <v>0</v>
      </c>
      <c r="R17" s="75">
        <v>65</v>
      </c>
      <c r="S17" s="75">
        <v>0</v>
      </c>
      <c r="T17" s="75">
        <v>10</v>
      </c>
      <c r="U17" s="74"/>
      <c r="V17" s="74"/>
      <c r="W17" s="74"/>
      <c r="X17" s="74"/>
      <c r="Y17" s="74"/>
      <c r="Z17" s="74"/>
      <c r="AA17" s="37">
        <f t="shared" si="0"/>
        <v>15336</v>
      </c>
      <c r="AB17" s="37">
        <f t="shared" si="1"/>
        <v>115</v>
      </c>
      <c r="AC17" s="37">
        <f t="shared" si="2"/>
        <v>142</v>
      </c>
      <c r="AD17" s="37">
        <f t="shared" si="3"/>
        <v>0</v>
      </c>
      <c r="AE17" s="37">
        <f t="shared" si="4"/>
        <v>43</v>
      </c>
      <c r="AF17" s="71">
        <v>11</v>
      </c>
    </row>
    <row r="18" ht="15" customHeight="1" spans="2:32">
      <c r="B18" s="71">
        <v>12</v>
      </c>
      <c r="C18" s="71">
        <v>0</v>
      </c>
      <c r="D18" s="75">
        <v>4823</v>
      </c>
      <c r="E18" s="75">
        <v>63</v>
      </c>
      <c r="F18" s="75">
        <v>28</v>
      </c>
      <c r="G18" s="75">
        <v>0</v>
      </c>
      <c r="H18" s="75">
        <v>0</v>
      </c>
      <c r="I18" s="73">
        <v>0</v>
      </c>
      <c r="J18" s="73">
        <v>0</v>
      </c>
      <c r="K18" s="73">
        <v>62</v>
      </c>
      <c r="L18" s="73">
        <v>18</v>
      </c>
      <c r="M18" s="73">
        <v>0</v>
      </c>
      <c r="N18" s="73">
        <v>0</v>
      </c>
      <c r="O18" s="75">
        <v>0</v>
      </c>
      <c r="P18" s="75">
        <v>0</v>
      </c>
      <c r="Q18" s="75">
        <v>84</v>
      </c>
      <c r="R18" s="75">
        <v>70</v>
      </c>
      <c r="S18" s="75">
        <v>0</v>
      </c>
      <c r="T18" s="75">
        <v>11</v>
      </c>
      <c r="U18" s="74"/>
      <c r="V18" s="74"/>
      <c r="W18" s="74"/>
      <c r="X18" s="74"/>
      <c r="Y18" s="74"/>
      <c r="Z18" s="74"/>
      <c r="AA18" s="37">
        <f t="shared" si="0"/>
        <v>4823</v>
      </c>
      <c r="AB18" s="37">
        <f t="shared" si="1"/>
        <v>209</v>
      </c>
      <c r="AC18" s="37">
        <f t="shared" si="2"/>
        <v>116</v>
      </c>
      <c r="AD18" s="37">
        <f t="shared" si="3"/>
        <v>0</v>
      </c>
      <c r="AE18" s="37">
        <f t="shared" si="4"/>
        <v>11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0</v>
      </c>
      <c r="E19" s="73">
        <v>0</v>
      </c>
      <c r="F19" s="73">
        <v>32</v>
      </c>
      <c r="G19" s="73">
        <v>10</v>
      </c>
      <c r="H19" s="73">
        <v>6</v>
      </c>
      <c r="I19" s="73">
        <v>0</v>
      </c>
      <c r="J19" s="73">
        <v>0</v>
      </c>
      <c r="K19" s="73">
        <v>42</v>
      </c>
      <c r="L19" s="73">
        <v>47</v>
      </c>
      <c r="M19" s="73">
        <v>5</v>
      </c>
      <c r="N19" s="73">
        <v>10</v>
      </c>
      <c r="O19" s="74"/>
      <c r="P19" s="74"/>
      <c r="Q19" s="74"/>
      <c r="R19" s="74"/>
      <c r="S19" s="74"/>
      <c r="T19" s="74"/>
      <c r="U19" s="73">
        <v>0</v>
      </c>
      <c r="V19" s="73">
        <v>0</v>
      </c>
      <c r="W19" s="73">
        <v>58</v>
      </c>
      <c r="X19" s="73">
        <v>45</v>
      </c>
      <c r="Y19" s="73">
        <v>0</v>
      </c>
      <c r="Z19" s="73">
        <v>0</v>
      </c>
      <c r="AA19" s="37">
        <f t="shared" si="0"/>
        <v>0</v>
      </c>
      <c r="AB19" s="37">
        <f t="shared" si="1"/>
        <v>100</v>
      </c>
      <c r="AC19" s="37">
        <f t="shared" si="2"/>
        <v>124</v>
      </c>
      <c r="AD19" s="37">
        <f t="shared" si="3"/>
        <v>15</v>
      </c>
      <c r="AE19" s="37">
        <f t="shared" si="4"/>
        <v>16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95</v>
      </c>
      <c r="F20" s="73">
        <v>19</v>
      </c>
      <c r="G20" s="73">
        <v>25</v>
      </c>
      <c r="H20" s="73">
        <v>30</v>
      </c>
      <c r="I20" s="73">
        <v>0</v>
      </c>
      <c r="J20" s="73">
        <v>0</v>
      </c>
      <c r="K20" s="73">
        <v>40</v>
      </c>
      <c r="L20" s="73">
        <v>78</v>
      </c>
      <c r="M20" s="73">
        <v>0</v>
      </c>
      <c r="N20" s="73">
        <v>0</v>
      </c>
      <c r="O20" s="74"/>
      <c r="P20" s="74"/>
      <c r="Q20" s="74"/>
      <c r="R20" s="74"/>
      <c r="S20" s="74"/>
      <c r="T20" s="74"/>
      <c r="U20" s="73">
        <v>0</v>
      </c>
      <c r="V20" s="73">
        <v>0</v>
      </c>
      <c r="W20" s="73">
        <v>32</v>
      </c>
      <c r="X20" s="73">
        <v>22</v>
      </c>
      <c r="Y20" s="73">
        <v>20</v>
      </c>
      <c r="Z20" s="73">
        <v>0</v>
      </c>
      <c r="AA20" s="37">
        <f t="shared" si="0"/>
        <v>0</v>
      </c>
      <c r="AB20" s="37">
        <f t="shared" si="1"/>
        <v>167</v>
      </c>
      <c r="AC20" s="37">
        <f t="shared" si="2"/>
        <v>119</v>
      </c>
      <c r="AD20" s="37">
        <f t="shared" si="3"/>
        <v>45</v>
      </c>
      <c r="AE20" s="37">
        <f t="shared" si="4"/>
        <v>30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0</v>
      </c>
      <c r="E21" s="73">
        <v>50</v>
      </c>
      <c r="F21" s="73">
        <v>38</v>
      </c>
      <c r="G21" s="73">
        <v>30</v>
      </c>
      <c r="H21" s="73">
        <v>23</v>
      </c>
      <c r="I21" s="74"/>
      <c r="J21" s="74"/>
      <c r="K21" s="74"/>
      <c r="L21" s="74"/>
      <c r="M21" s="74"/>
      <c r="N21" s="74"/>
      <c r="O21" s="73">
        <v>0</v>
      </c>
      <c r="P21" s="73">
        <v>0</v>
      </c>
      <c r="Q21" s="73">
        <v>47</v>
      </c>
      <c r="R21" s="73">
        <v>28</v>
      </c>
      <c r="S21" s="73">
        <v>0</v>
      </c>
      <c r="T21" s="73">
        <v>17</v>
      </c>
      <c r="U21" s="73">
        <v>0</v>
      </c>
      <c r="V21" s="73">
        <v>0</v>
      </c>
      <c r="W21" s="73">
        <v>47</v>
      </c>
      <c r="X21" s="73">
        <v>15</v>
      </c>
      <c r="Y21" s="73">
        <v>25</v>
      </c>
      <c r="Z21" s="73">
        <v>0</v>
      </c>
      <c r="AA21" s="37">
        <f t="shared" si="0"/>
        <v>0</v>
      </c>
      <c r="AB21" s="37">
        <f t="shared" si="1"/>
        <v>144</v>
      </c>
      <c r="AC21" s="37">
        <f t="shared" si="2"/>
        <v>81</v>
      </c>
      <c r="AD21" s="37">
        <f t="shared" si="3"/>
        <v>55</v>
      </c>
      <c r="AE21" s="37">
        <f t="shared" si="4"/>
        <v>40</v>
      </c>
      <c r="AF21" s="71">
        <v>15</v>
      </c>
    </row>
    <row r="22" ht="15" customHeight="1" spans="2:32">
      <c r="B22" s="71">
        <v>16</v>
      </c>
      <c r="C22" s="73">
        <v>0</v>
      </c>
      <c r="D22" s="73">
        <v>0</v>
      </c>
      <c r="E22" s="73">
        <v>61</v>
      </c>
      <c r="F22" s="73">
        <v>56</v>
      </c>
      <c r="G22" s="73">
        <v>0</v>
      </c>
      <c r="H22" s="73">
        <v>0</v>
      </c>
      <c r="I22" s="74"/>
      <c r="J22" s="74"/>
      <c r="K22" s="74"/>
      <c r="L22" s="74"/>
      <c r="M22" s="74"/>
      <c r="N22" s="74"/>
      <c r="O22" s="73">
        <v>0</v>
      </c>
      <c r="P22" s="73">
        <v>0</v>
      </c>
      <c r="Q22" s="73">
        <v>58</v>
      </c>
      <c r="R22" s="73">
        <v>30</v>
      </c>
      <c r="S22" s="73">
        <v>21</v>
      </c>
      <c r="T22" s="73">
        <v>0</v>
      </c>
      <c r="U22" s="73">
        <v>0</v>
      </c>
      <c r="V22" s="73">
        <v>0</v>
      </c>
      <c r="W22" s="73">
        <v>49</v>
      </c>
      <c r="X22" s="73">
        <v>43</v>
      </c>
      <c r="Y22" s="73">
        <v>1</v>
      </c>
      <c r="Z22" s="73">
        <v>3</v>
      </c>
      <c r="AA22" s="37">
        <f t="shared" si="0"/>
        <v>0</v>
      </c>
      <c r="AB22" s="37">
        <f t="shared" si="1"/>
        <v>168</v>
      </c>
      <c r="AC22" s="37">
        <f t="shared" si="2"/>
        <v>129</v>
      </c>
      <c r="AD22" s="37">
        <f t="shared" si="3"/>
        <v>22</v>
      </c>
      <c r="AE22" s="37">
        <f t="shared" si="4"/>
        <v>3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0</v>
      </c>
      <c r="K23" s="75">
        <v>62</v>
      </c>
      <c r="L23" s="75">
        <v>46</v>
      </c>
      <c r="M23" s="75">
        <v>27</v>
      </c>
      <c r="N23" s="75">
        <v>0</v>
      </c>
      <c r="O23" s="73">
        <v>0</v>
      </c>
      <c r="P23" s="73">
        <v>0</v>
      </c>
      <c r="Q23" s="73">
        <v>56</v>
      </c>
      <c r="R23" s="73">
        <v>38</v>
      </c>
      <c r="S23" s="73">
        <v>24</v>
      </c>
      <c r="T23" s="73">
        <v>12</v>
      </c>
      <c r="U23" s="73">
        <v>0</v>
      </c>
      <c r="V23" s="73">
        <v>0</v>
      </c>
      <c r="W23" s="73">
        <v>74</v>
      </c>
      <c r="X23" s="73">
        <v>41</v>
      </c>
      <c r="Y23" s="73">
        <v>23</v>
      </c>
      <c r="Z23" s="73">
        <v>23</v>
      </c>
      <c r="AA23" s="37">
        <f t="shared" si="0"/>
        <v>0</v>
      </c>
      <c r="AB23" s="37">
        <f t="shared" si="1"/>
        <v>192</v>
      </c>
      <c r="AC23" s="37">
        <f t="shared" si="2"/>
        <v>125</v>
      </c>
      <c r="AD23" s="37">
        <f t="shared" si="3"/>
        <v>74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0</v>
      </c>
      <c r="J24" s="75">
        <v>7128</v>
      </c>
      <c r="K24" s="75">
        <v>28</v>
      </c>
      <c r="L24" s="75">
        <v>39</v>
      </c>
      <c r="M24" s="75">
        <v>21</v>
      </c>
      <c r="N24" s="75">
        <v>20</v>
      </c>
      <c r="O24" s="73">
        <v>0</v>
      </c>
      <c r="P24" s="73">
        <v>4340</v>
      </c>
      <c r="Q24" s="73">
        <v>0</v>
      </c>
      <c r="R24" s="73">
        <v>20</v>
      </c>
      <c r="S24" s="73">
        <v>1</v>
      </c>
      <c r="T24" s="73">
        <v>11</v>
      </c>
      <c r="U24" s="73">
        <v>0</v>
      </c>
      <c r="V24" s="73">
        <v>1821</v>
      </c>
      <c r="W24" s="73">
        <v>46</v>
      </c>
      <c r="X24" s="73">
        <v>53</v>
      </c>
      <c r="Y24" s="73">
        <v>23</v>
      </c>
      <c r="Z24" s="73">
        <v>8</v>
      </c>
      <c r="AA24" s="37">
        <f t="shared" si="0"/>
        <v>13289</v>
      </c>
      <c r="AB24" s="37">
        <f t="shared" si="1"/>
        <v>74</v>
      </c>
      <c r="AC24" s="37">
        <f t="shared" si="2"/>
        <v>112</v>
      </c>
      <c r="AD24" s="37">
        <f t="shared" si="3"/>
        <v>45</v>
      </c>
      <c r="AE24" s="37">
        <f t="shared" si="4"/>
        <v>39</v>
      </c>
      <c r="AF24" s="71">
        <v>18</v>
      </c>
    </row>
    <row r="25" ht="15" customHeight="1" spans="2:32">
      <c r="B25" s="71">
        <v>19</v>
      </c>
      <c r="C25" s="71">
        <v>0</v>
      </c>
      <c r="D25" s="75">
        <v>8402</v>
      </c>
      <c r="E25" s="75">
        <v>60</v>
      </c>
      <c r="F25" s="75">
        <v>24</v>
      </c>
      <c r="G25" s="75">
        <v>24</v>
      </c>
      <c r="H25" s="75">
        <v>12</v>
      </c>
      <c r="I25" s="73">
        <v>0</v>
      </c>
      <c r="J25" s="73">
        <v>4875</v>
      </c>
      <c r="K25" s="73">
        <v>65</v>
      </c>
      <c r="L25" s="73">
        <v>15</v>
      </c>
      <c r="M25" s="73">
        <v>17</v>
      </c>
      <c r="N25" s="73">
        <v>32</v>
      </c>
      <c r="O25" s="75">
        <v>0</v>
      </c>
      <c r="P25" s="75">
        <v>8203</v>
      </c>
      <c r="Q25" s="75">
        <v>62</v>
      </c>
      <c r="R25" s="75">
        <v>72</v>
      </c>
      <c r="S25" s="75">
        <v>19</v>
      </c>
      <c r="T25" s="75">
        <v>3</v>
      </c>
      <c r="U25" s="74"/>
      <c r="V25" s="74"/>
      <c r="W25" s="74"/>
      <c r="X25" s="74"/>
      <c r="Y25" s="74"/>
      <c r="Z25" s="74"/>
      <c r="AA25" s="37">
        <f t="shared" si="0"/>
        <v>21480</v>
      </c>
      <c r="AB25" s="37">
        <f t="shared" si="1"/>
        <v>187</v>
      </c>
      <c r="AC25" s="37">
        <f t="shared" si="2"/>
        <v>111</v>
      </c>
      <c r="AD25" s="37">
        <f t="shared" si="3"/>
        <v>60</v>
      </c>
      <c r="AE25" s="37">
        <f t="shared" si="4"/>
        <v>47</v>
      </c>
      <c r="AF25" s="71">
        <v>19</v>
      </c>
    </row>
    <row r="26" ht="15" customHeight="1" spans="2:32">
      <c r="B26" s="71">
        <v>20</v>
      </c>
      <c r="C26" s="71">
        <v>0</v>
      </c>
      <c r="D26" s="75">
        <v>7059</v>
      </c>
      <c r="E26" s="75">
        <v>0</v>
      </c>
      <c r="F26" s="75">
        <v>26</v>
      </c>
      <c r="G26" s="75">
        <v>12</v>
      </c>
      <c r="H26" s="75">
        <v>0</v>
      </c>
      <c r="I26" s="73">
        <v>0</v>
      </c>
      <c r="J26" s="73">
        <v>6962</v>
      </c>
      <c r="K26" s="73">
        <v>85</v>
      </c>
      <c r="L26" s="73">
        <v>12</v>
      </c>
      <c r="M26" s="73">
        <v>17</v>
      </c>
      <c r="N26" s="73">
        <v>0</v>
      </c>
      <c r="O26" s="75">
        <v>2035</v>
      </c>
      <c r="P26" s="75">
        <v>6923</v>
      </c>
      <c r="Q26" s="75">
        <v>84</v>
      </c>
      <c r="R26" s="75">
        <v>21</v>
      </c>
      <c r="S26" s="75">
        <v>55</v>
      </c>
      <c r="T26" s="75">
        <v>0</v>
      </c>
      <c r="U26" s="74"/>
      <c r="V26" s="74"/>
      <c r="W26" s="74"/>
      <c r="X26" s="74"/>
      <c r="Y26" s="74"/>
      <c r="Z26" s="74"/>
      <c r="AA26" s="37">
        <f t="shared" si="0"/>
        <v>22979</v>
      </c>
      <c r="AB26" s="37">
        <f t="shared" si="1"/>
        <v>169</v>
      </c>
      <c r="AC26" s="37">
        <f t="shared" si="2"/>
        <v>59</v>
      </c>
      <c r="AD26" s="37">
        <f t="shared" si="3"/>
        <v>84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6087</v>
      </c>
      <c r="D27" s="73">
        <v>6755</v>
      </c>
      <c r="E27" s="73">
        <v>85</v>
      </c>
      <c r="F27" s="73">
        <v>30</v>
      </c>
      <c r="G27" s="73">
        <v>12</v>
      </c>
      <c r="H27" s="73">
        <v>17</v>
      </c>
      <c r="I27" s="73">
        <v>3600</v>
      </c>
      <c r="J27" s="73">
        <v>6009</v>
      </c>
      <c r="K27" s="73">
        <v>94</v>
      </c>
      <c r="L27" s="73">
        <v>57</v>
      </c>
      <c r="M27" s="73">
        <v>24</v>
      </c>
      <c r="N27" s="73">
        <v>12</v>
      </c>
      <c r="O27" s="74"/>
      <c r="P27" s="74"/>
      <c r="Q27" s="74"/>
      <c r="R27" s="74"/>
      <c r="S27" s="74"/>
      <c r="T27" s="74"/>
      <c r="U27" s="73">
        <v>5900</v>
      </c>
      <c r="V27" s="73">
        <v>4780</v>
      </c>
      <c r="W27" s="73">
        <v>61</v>
      </c>
      <c r="X27" s="73">
        <v>40</v>
      </c>
      <c r="Y27" s="73">
        <v>3</v>
      </c>
      <c r="Z27" s="73">
        <v>10</v>
      </c>
      <c r="AA27" s="37">
        <f t="shared" si="0"/>
        <v>33131</v>
      </c>
      <c r="AB27" s="37">
        <f t="shared" si="1"/>
        <v>240</v>
      </c>
      <c r="AC27" s="37">
        <f t="shared" si="2"/>
        <v>127</v>
      </c>
      <c r="AD27" s="37">
        <f t="shared" si="3"/>
        <v>39</v>
      </c>
      <c r="AE27" s="37">
        <f t="shared" si="4"/>
        <v>39</v>
      </c>
      <c r="AF27" s="71">
        <v>21</v>
      </c>
    </row>
    <row r="28" ht="15" customHeight="1" spans="2:32">
      <c r="B28" s="71">
        <v>22</v>
      </c>
      <c r="C28" s="71">
        <v>5267</v>
      </c>
      <c r="D28" s="73">
        <v>0</v>
      </c>
      <c r="E28" s="73">
        <v>57</v>
      </c>
      <c r="F28" s="73">
        <v>19</v>
      </c>
      <c r="G28" s="73">
        <v>8</v>
      </c>
      <c r="H28" s="73">
        <v>27</v>
      </c>
      <c r="I28" s="73">
        <v>6509</v>
      </c>
      <c r="J28" s="73">
        <v>0</v>
      </c>
      <c r="K28" s="73">
        <v>0</v>
      </c>
      <c r="L28" s="73">
        <v>51</v>
      </c>
      <c r="M28" s="73">
        <v>16</v>
      </c>
      <c r="N28" s="73">
        <v>8</v>
      </c>
      <c r="O28" s="74"/>
      <c r="P28" s="74"/>
      <c r="Q28" s="74"/>
      <c r="R28" s="74"/>
      <c r="S28" s="74"/>
      <c r="T28" s="74"/>
      <c r="U28" s="73">
        <v>4521</v>
      </c>
      <c r="V28" s="73">
        <v>5993</v>
      </c>
      <c r="W28" s="73">
        <v>60</v>
      </c>
      <c r="X28" s="73">
        <v>44</v>
      </c>
      <c r="Y28" s="73">
        <v>12</v>
      </c>
      <c r="Z28" s="73">
        <v>7</v>
      </c>
      <c r="AA28" s="37">
        <f t="shared" si="0"/>
        <v>22290</v>
      </c>
      <c r="AB28" s="37">
        <f t="shared" si="1"/>
        <v>117</v>
      </c>
      <c r="AC28" s="37">
        <f t="shared" si="2"/>
        <v>114</v>
      </c>
      <c r="AD28" s="37">
        <f t="shared" si="3"/>
        <v>36</v>
      </c>
      <c r="AE28" s="37">
        <f t="shared" si="4"/>
        <v>42</v>
      </c>
      <c r="AF28" s="71">
        <v>22</v>
      </c>
    </row>
    <row r="29" ht="15" customHeight="1" spans="2:32">
      <c r="B29" s="71">
        <v>23</v>
      </c>
      <c r="C29" s="71">
        <v>6383</v>
      </c>
      <c r="D29" s="73">
        <v>0</v>
      </c>
      <c r="E29" s="73">
        <v>54</v>
      </c>
      <c r="F29" s="73">
        <v>88</v>
      </c>
      <c r="G29" s="73">
        <v>20</v>
      </c>
      <c r="H29" s="73">
        <v>0</v>
      </c>
      <c r="I29" s="74"/>
      <c r="J29" s="74"/>
      <c r="K29" s="74"/>
      <c r="L29" s="74"/>
      <c r="M29" s="74"/>
      <c r="N29" s="74"/>
      <c r="O29" s="73">
        <v>7406</v>
      </c>
      <c r="P29" s="73">
        <v>0</v>
      </c>
      <c r="Q29" s="73">
        <v>50</v>
      </c>
      <c r="R29" s="73">
        <v>38</v>
      </c>
      <c r="S29" s="73">
        <v>15</v>
      </c>
      <c r="T29" s="73">
        <v>0</v>
      </c>
      <c r="U29" s="73">
        <v>5623</v>
      </c>
      <c r="V29" s="73">
        <v>0</v>
      </c>
      <c r="W29" s="73">
        <v>99</v>
      </c>
      <c r="X29" s="73">
        <v>22</v>
      </c>
      <c r="Y29" s="73">
        <v>0</v>
      </c>
      <c r="Z29" s="73">
        <v>4</v>
      </c>
      <c r="AA29" s="37">
        <f t="shared" si="0"/>
        <v>19412</v>
      </c>
      <c r="AB29" s="37">
        <f t="shared" si="1"/>
        <v>203</v>
      </c>
      <c r="AC29" s="37">
        <f t="shared" si="2"/>
        <v>148</v>
      </c>
      <c r="AD29" s="37">
        <f t="shared" si="3"/>
        <v>35</v>
      </c>
      <c r="AE29" s="37">
        <f t="shared" si="4"/>
        <v>4</v>
      </c>
      <c r="AF29" s="71">
        <v>23</v>
      </c>
    </row>
    <row r="30" ht="15" customHeight="1" spans="2:32">
      <c r="B30" s="71">
        <v>24</v>
      </c>
      <c r="C30" s="73">
        <v>5597</v>
      </c>
      <c r="D30" s="73">
        <v>6551</v>
      </c>
      <c r="E30" s="73">
        <v>52</v>
      </c>
      <c r="F30" s="73">
        <v>79</v>
      </c>
      <c r="G30" s="73">
        <v>12</v>
      </c>
      <c r="H30" s="73">
        <v>8</v>
      </c>
      <c r="I30" s="74"/>
      <c r="J30" s="74"/>
      <c r="K30" s="74"/>
      <c r="L30" s="74"/>
      <c r="M30" s="74"/>
      <c r="N30" s="74"/>
      <c r="O30" s="73">
        <v>7051</v>
      </c>
      <c r="P30" s="73">
        <v>0</v>
      </c>
      <c r="Q30" s="73">
        <v>120</v>
      </c>
      <c r="R30" s="73">
        <v>48</v>
      </c>
      <c r="S30" s="73">
        <v>9</v>
      </c>
      <c r="T30" s="73">
        <v>0</v>
      </c>
      <c r="U30" s="73">
        <v>0</v>
      </c>
      <c r="V30" s="73">
        <v>0</v>
      </c>
      <c r="W30" s="73">
        <v>98</v>
      </c>
      <c r="X30" s="73">
        <v>16</v>
      </c>
      <c r="Y30" s="73">
        <v>5</v>
      </c>
      <c r="Z30" s="73">
        <v>50</v>
      </c>
      <c r="AA30" s="37">
        <f t="shared" si="0"/>
        <v>19199</v>
      </c>
      <c r="AB30" s="37">
        <f t="shared" si="1"/>
        <v>270</v>
      </c>
      <c r="AC30" s="37">
        <f t="shared" si="2"/>
        <v>143</v>
      </c>
      <c r="AD30" s="37">
        <f t="shared" si="3"/>
        <v>26</v>
      </c>
      <c r="AE30" s="37">
        <f t="shared" si="4"/>
        <v>58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6016</v>
      </c>
      <c r="J31" s="75">
        <v>5820</v>
      </c>
      <c r="K31" s="75">
        <v>36</v>
      </c>
      <c r="L31" s="75">
        <v>22</v>
      </c>
      <c r="M31" s="75">
        <v>15</v>
      </c>
      <c r="N31" s="75">
        <v>0</v>
      </c>
      <c r="O31" s="73">
        <v>5604</v>
      </c>
      <c r="P31" s="73">
        <v>4755</v>
      </c>
      <c r="Q31" s="73">
        <v>63</v>
      </c>
      <c r="R31" s="73">
        <v>20</v>
      </c>
      <c r="S31" s="73">
        <v>7</v>
      </c>
      <c r="T31" s="73">
        <v>27</v>
      </c>
      <c r="U31" s="73">
        <v>6614</v>
      </c>
      <c r="V31" s="73">
        <v>6017</v>
      </c>
      <c r="W31" s="73">
        <v>75</v>
      </c>
      <c r="X31" s="73">
        <v>78</v>
      </c>
      <c r="Y31" s="73">
        <v>12</v>
      </c>
      <c r="Z31" s="73">
        <v>4</v>
      </c>
      <c r="AA31" s="37">
        <f t="shared" si="0"/>
        <v>34826</v>
      </c>
      <c r="AB31" s="37">
        <f t="shared" si="1"/>
        <v>174</v>
      </c>
      <c r="AC31" s="37">
        <f t="shared" si="2"/>
        <v>120</v>
      </c>
      <c r="AD31" s="37">
        <f t="shared" si="3"/>
        <v>34</v>
      </c>
      <c r="AE31" s="37">
        <f t="shared" si="4"/>
        <v>31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5606</v>
      </c>
      <c r="J32" s="75">
        <v>6005</v>
      </c>
      <c r="K32" s="75">
        <v>56</v>
      </c>
      <c r="L32" s="75">
        <v>72</v>
      </c>
      <c r="M32" s="75">
        <v>8</v>
      </c>
      <c r="N32" s="75">
        <v>24</v>
      </c>
      <c r="O32" s="73">
        <v>0</v>
      </c>
      <c r="P32" s="73">
        <v>6000</v>
      </c>
      <c r="Q32" s="73">
        <v>118</v>
      </c>
      <c r="R32" s="73">
        <v>38</v>
      </c>
      <c r="S32" s="73">
        <v>2</v>
      </c>
      <c r="T32" s="73">
        <v>7</v>
      </c>
      <c r="U32" s="73">
        <v>0</v>
      </c>
      <c r="V32" s="73">
        <v>6006</v>
      </c>
      <c r="W32" s="73">
        <v>3</v>
      </c>
      <c r="X32" s="73">
        <v>107</v>
      </c>
      <c r="Y32" s="73">
        <v>9</v>
      </c>
      <c r="Z32" s="73">
        <v>13</v>
      </c>
      <c r="AA32" s="37">
        <f t="shared" si="0"/>
        <v>23617</v>
      </c>
      <c r="AB32" s="37">
        <f t="shared" si="1"/>
        <v>177</v>
      </c>
      <c r="AC32" s="37">
        <f t="shared" si="2"/>
        <v>217</v>
      </c>
      <c r="AD32" s="37">
        <f t="shared" si="3"/>
        <v>19</v>
      </c>
      <c r="AE32" s="37">
        <f t="shared" si="4"/>
        <v>44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5684</v>
      </c>
      <c r="E33" s="75">
        <v>45</v>
      </c>
      <c r="F33" s="75">
        <v>66</v>
      </c>
      <c r="G33" s="75">
        <v>5</v>
      </c>
      <c r="H33" s="75">
        <v>3</v>
      </c>
      <c r="I33" s="73">
        <v>0</v>
      </c>
      <c r="J33" s="73">
        <v>4910</v>
      </c>
      <c r="K33" s="73">
        <v>24</v>
      </c>
      <c r="L33" s="73">
        <v>55</v>
      </c>
      <c r="M33" s="73">
        <v>5</v>
      </c>
      <c r="N33" s="73">
        <v>3</v>
      </c>
      <c r="O33" s="75">
        <v>0</v>
      </c>
      <c r="P33" s="75">
        <v>7316</v>
      </c>
      <c r="Q33" s="75">
        <v>44</v>
      </c>
      <c r="R33" s="75">
        <v>111</v>
      </c>
      <c r="S33" s="75">
        <v>9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17910</v>
      </c>
      <c r="AB33" s="37">
        <f t="shared" si="1"/>
        <v>113</v>
      </c>
      <c r="AC33" s="37">
        <f t="shared" si="2"/>
        <v>232</v>
      </c>
      <c r="AD33" s="37">
        <f t="shared" si="3"/>
        <v>19</v>
      </c>
      <c r="AE33" s="37">
        <f t="shared" si="4"/>
        <v>6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6009</v>
      </c>
      <c r="E34" s="75">
        <v>18</v>
      </c>
      <c r="F34" s="75">
        <v>138</v>
      </c>
      <c r="G34" s="75">
        <v>9</v>
      </c>
      <c r="H34" s="75">
        <v>5</v>
      </c>
      <c r="I34" s="73">
        <v>0</v>
      </c>
      <c r="J34" s="73">
        <v>1803</v>
      </c>
      <c r="K34" s="73">
        <v>40</v>
      </c>
      <c r="L34" s="73">
        <v>61</v>
      </c>
      <c r="M34" s="73">
        <v>4</v>
      </c>
      <c r="N34" s="73">
        <v>19</v>
      </c>
      <c r="O34" s="75">
        <v>0</v>
      </c>
      <c r="P34" s="75">
        <v>6984</v>
      </c>
      <c r="Q34" s="75">
        <v>32</v>
      </c>
      <c r="R34" s="75">
        <v>120</v>
      </c>
      <c r="S34" s="75">
        <v>15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14796</v>
      </c>
      <c r="AB34" s="37">
        <f t="shared" si="1"/>
        <v>90</v>
      </c>
      <c r="AC34" s="37">
        <f t="shared" si="2"/>
        <v>319</v>
      </c>
      <c r="AD34" s="37">
        <f t="shared" si="3"/>
        <v>28</v>
      </c>
      <c r="AE34" s="37">
        <f t="shared" si="4"/>
        <v>24</v>
      </c>
      <c r="AF34" s="71">
        <v>28</v>
      </c>
    </row>
    <row r="35" ht="15" customHeight="1" spans="2:32">
      <c r="B35" s="71">
        <v>29</v>
      </c>
      <c r="C35" s="71">
        <v>0</v>
      </c>
      <c r="D35" s="73">
        <v>5926</v>
      </c>
      <c r="E35" s="73">
        <v>93</v>
      </c>
      <c r="F35" s="73">
        <v>44</v>
      </c>
      <c r="G35" s="73">
        <v>6</v>
      </c>
      <c r="H35" s="73">
        <v>17</v>
      </c>
      <c r="I35" s="73">
        <v>0</v>
      </c>
      <c r="J35" s="73">
        <v>7010</v>
      </c>
      <c r="K35" s="73">
        <v>78</v>
      </c>
      <c r="L35" s="73">
        <v>88</v>
      </c>
      <c r="M35" s="73">
        <v>8</v>
      </c>
      <c r="N35" s="73">
        <v>0</v>
      </c>
      <c r="O35" s="74"/>
      <c r="P35" s="74"/>
      <c r="Q35" s="74"/>
      <c r="R35" s="74"/>
      <c r="S35" s="74"/>
      <c r="T35" s="74"/>
      <c r="U35" s="73">
        <v>0</v>
      </c>
      <c r="V35" s="73">
        <v>7210</v>
      </c>
      <c r="W35" s="73">
        <v>24</v>
      </c>
      <c r="X35" s="73">
        <v>73</v>
      </c>
      <c r="Y35" s="73">
        <v>16</v>
      </c>
      <c r="Z35" s="73">
        <v>23</v>
      </c>
      <c r="AA35" s="37">
        <f t="shared" si="0"/>
        <v>20146</v>
      </c>
      <c r="AB35" s="37">
        <f t="shared" si="1"/>
        <v>195</v>
      </c>
      <c r="AC35" s="37">
        <f t="shared" si="2"/>
        <v>205</v>
      </c>
      <c r="AD35" s="37">
        <f t="shared" si="3"/>
        <v>30</v>
      </c>
      <c r="AE35" s="37">
        <f t="shared" si="4"/>
        <v>40</v>
      </c>
      <c r="AF35" s="71">
        <v>29</v>
      </c>
    </row>
    <row r="36" ht="15" customHeight="1" spans="2:32">
      <c r="B36" s="71">
        <v>30</v>
      </c>
      <c r="C36" s="71">
        <v>0</v>
      </c>
      <c r="D36" s="73">
        <v>2158</v>
      </c>
      <c r="E36" s="73">
        <v>99</v>
      </c>
      <c r="F36" s="73">
        <v>39</v>
      </c>
      <c r="G36" s="73">
        <v>0</v>
      </c>
      <c r="H36" s="73">
        <v>28</v>
      </c>
      <c r="I36" s="73">
        <v>0</v>
      </c>
      <c r="J36" s="73">
        <v>0</v>
      </c>
      <c r="K36" s="73">
        <v>85</v>
      </c>
      <c r="L36" s="73">
        <v>59</v>
      </c>
      <c r="M36" s="73">
        <v>0</v>
      </c>
      <c r="N36" s="73">
        <v>0</v>
      </c>
      <c r="O36" s="74"/>
      <c r="P36" s="74"/>
      <c r="Q36" s="74"/>
      <c r="R36" s="74"/>
      <c r="S36" s="74"/>
      <c r="T36" s="74"/>
      <c r="U36" s="73">
        <v>0</v>
      </c>
      <c r="V36" s="73">
        <v>6002</v>
      </c>
      <c r="W36" s="73">
        <v>0</v>
      </c>
      <c r="X36" s="73">
        <v>66</v>
      </c>
      <c r="Y36" s="73">
        <v>0</v>
      </c>
      <c r="Z36" s="73">
        <v>0</v>
      </c>
      <c r="AA36" s="37">
        <f t="shared" si="0"/>
        <v>8160</v>
      </c>
      <c r="AB36" s="37">
        <f t="shared" si="1"/>
        <v>184</v>
      </c>
      <c r="AC36" s="37">
        <f t="shared" si="2"/>
        <v>164</v>
      </c>
      <c r="AD36" s="37">
        <f t="shared" si="3"/>
        <v>0</v>
      </c>
      <c r="AE36" s="37">
        <f t="shared" si="4"/>
        <v>28</v>
      </c>
      <c r="AF36" s="71">
        <v>30</v>
      </c>
    </row>
    <row r="37" ht="15" customHeight="1" spans="2:32">
      <c r="B37" s="71">
        <v>31</v>
      </c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32543</v>
      </c>
      <c r="D38" s="35">
        <f t="shared" si="5"/>
        <v>79125</v>
      </c>
      <c r="E38" s="35">
        <f t="shared" si="5"/>
        <v>1035</v>
      </c>
      <c r="F38" s="35">
        <f t="shared" si="5"/>
        <v>1004</v>
      </c>
      <c r="G38" s="92">
        <f t="shared" si="5"/>
        <v>249</v>
      </c>
      <c r="H38" s="35">
        <f t="shared" si="5"/>
        <v>183</v>
      </c>
      <c r="I38" s="35">
        <f t="shared" si="5"/>
        <v>40290</v>
      </c>
      <c r="J38" s="35">
        <f t="shared" si="5"/>
        <v>82824</v>
      </c>
      <c r="K38" s="35">
        <f t="shared" si="5"/>
        <v>1021</v>
      </c>
      <c r="L38" s="35">
        <f t="shared" si="5"/>
        <v>1119</v>
      </c>
      <c r="M38" s="92">
        <f t="shared" si="5"/>
        <v>255</v>
      </c>
      <c r="N38" s="35">
        <f t="shared" si="5"/>
        <v>188</v>
      </c>
      <c r="O38" s="35">
        <f t="shared" si="5"/>
        <v>34213</v>
      </c>
      <c r="P38" s="35">
        <f t="shared" si="5"/>
        <v>86945</v>
      </c>
      <c r="Q38" s="35">
        <f t="shared" si="5"/>
        <v>1182</v>
      </c>
      <c r="R38" s="35">
        <f t="shared" si="5"/>
        <v>1111</v>
      </c>
      <c r="S38" s="92">
        <f t="shared" si="5"/>
        <v>252</v>
      </c>
      <c r="T38" s="35">
        <f t="shared" si="5"/>
        <v>147</v>
      </c>
      <c r="U38" s="35">
        <f t="shared" si="5"/>
        <v>33185</v>
      </c>
      <c r="V38" s="35">
        <f t="shared" si="5"/>
        <v>74667</v>
      </c>
      <c r="W38" s="35">
        <f t="shared" si="5"/>
        <v>1080</v>
      </c>
      <c r="X38" s="35">
        <f t="shared" si="5"/>
        <v>1110</v>
      </c>
      <c r="Y38" s="92">
        <f t="shared" si="5"/>
        <v>189</v>
      </c>
      <c r="Z38" s="35">
        <f t="shared" si="5"/>
        <v>207</v>
      </c>
      <c r="AA38" s="35">
        <f t="shared" si="5"/>
        <v>463792</v>
      </c>
      <c r="AB38" s="35">
        <f t="shared" si="5"/>
        <v>4318</v>
      </c>
      <c r="AC38" s="35">
        <f t="shared" si="5"/>
        <v>4344</v>
      </c>
      <c r="AD38" s="35">
        <f t="shared" si="5"/>
        <v>945</v>
      </c>
      <c r="AE38" s="35">
        <f t="shared" si="5"/>
        <v>725</v>
      </c>
      <c r="AF38" s="53" t="s">
        <v>17</v>
      </c>
    </row>
    <row r="39" ht="15" customHeight="1" spans="2:32">
      <c r="B39" s="65" t="s">
        <v>18</v>
      </c>
      <c r="C39" s="38">
        <f t="shared" ref="C39:H39" si="6">C38/22</f>
        <v>1479.22727272727</v>
      </c>
      <c r="D39" s="38">
        <f t="shared" si="6"/>
        <v>3596.59090909091</v>
      </c>
      <c r="E39" s="36">
        <f t="shared" si="6"/>
        <v>47.0454545454545</v>
      </c>
      <c r="F39" s="36">
        <f t="shared" si="6"/>
        <v>45.6363636363636</v>
      </c>
      <c r="G39" s="36">
        <f t="shared" si="6"/>
        <v>11.3181818181818</v>
      </c>
      <c r="H39" s="36">
        <f t="shared" si="6"/>
        <v>8.31818181818182</v>
      </c>
      <c r="I39" s="38">
        <f t="shared" ref="I39:N39" si="7">I38/24</f>
        <v>1678.75</v>
      </c>
      <c r="J39" s="38">
        <f t="shared" si="7"/>
        <v>3451</v>
      </c>
      <c r="K39" s="36">
        <f t="shared" si="7"/>
        <v>42.5416666666667</v>
      </c>
      <c r="L39" s="36">
        <f t="shared" si="7"/>
        <v>46.625</v>
      </c>
      <c r="M39" s="36">
        <f t="shared" si="7"/>
        <v>10.625</v>
      </c>
      <c r="N39" s="36">
        <f t="shared" si="7"/>
        <v>7.83333333333333</v>
      </c>
      <c r="O39" s="38">
        <f t="shared" ref="O39:Z39" si="8">O38/22</f>
        <v>1555.13636363636</v>
      </c>
      <c r="P39" s="38">
        <f t="shared" si="8"/>
        <v>3952.04545454545</v>
      </c>
      <c r="Q39" s="36">
        <f t="shared" si="8"/>
        <v>53.7272727272727</v>
      </c>
      <c r="R39" s="36">
        <f t="shared" si="8"/>
        <v>50.5</v>
      </c>
      <c r="S39" s="36">
        <f t="shared" si="8"/>
        <v>11.4545454545455</v>
      </c>
      <c r="T39" s="36">
        <f t="shared" si="8"/>
        <v>6.68181818181818</v>
      </c>
      <c r="U39" s="38">
        <f t="shared" si="8"/>
        <v>1508.40909090909</v>
      </c>
      <c r="V39" s="38">
        <f t="shared" si="8"/>
        <v>3393.95454545455</v>
      </c>
      <c r="W39" s="36">
        <f t="shared" si="8"/>
        <v>49.0909090909091</v>
      </c>
      <c r="X39" s="36">
        <f t="shared" si="8"/>
        <v>50.4545454545455</v>
      </c>
      <c r="Y39" s="36">
        <f t="shared" si="8"/>
        <v>8.59090909090909</v>
      </c>
      <c r="Z39" s="36">
        <f t="shared" si="8"/>
        <v>9.40909090909091</v>
      </c>
      <c r="AA39" s="38">
        <f>AA38/30</f>
        <v>15459.7333333333</v>
      </c>
      <c r="AB39" s="36">
        <f>AB38/30</f>
        <v>143.933333333333</v>
      </c>
      <c r="AC39" s="36">
        <f>AC38/30</f>
        <v>144.8</v>
      </c>
      <c r="AD39" s="36">
        <f>AD38/30</f>
        <v>31.5</v>
      </c>
      <c r="AE39" s="36">
        <f>AE38/30</f>
        <v>24.1666666666667</v>
      </c>
      <c r="AF39" s="60" t="s">
        <v>18</v>
      </c>
    </row>
    <row r="40" s="84" customFormat="1" ht="14.25" customHeight="1" spans="2:22">
      <c r="B40" s="60"/>
      <c r="C40" s="91">
        <f>C39+D39</f>
        <v>5075.81818181818</v>
      </c>
      <c r="D40" s="91"/>
      <c r="I40" s="91">
        <f>I39+J39</f>
        <v>5129.75</v>
      </c>
      <c r="J40" s="91"/>
      <c r="O40" s="91">
        <f>O39+P39</f>
        <v>5507.18181818182</v>
      </c>
      <c r="P40" s="91"/>
      <c r="U40" s="91">
        <f>U39+V39</f>
        <v>4902.36363636364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0</v>
      </c>
      <c r="J7" s="75">
        <v>8308</v>
      </c>
      <c r="K7" s="75">
        <v>43</v>
      </c>
      <c r="L7" s="75">
        <v>70</v>
      </c>
      <c r="M7" s="75">
        <v>0</v>
      </c>
      <c r="N7" s="75">
        <v>0</v>
      </c>
      <c r="O7" s="73">
        <v>0</v>
      </c>
      <c r="P7" s="73">
        <v>1924</v>
      </c>
      <c r="Q7" s="73">
        <v>41</v>
      </c>
      <c r="R7" s="73">
        <v>34</v>
      </c>
      <c r="S7" s="73">
        <v>0</v>
      </c>
      <c r="T7" s="73">
        <v>0</v>
      </c>
      <c r="U7" s="73">
        <v>0</v>
      </c>
      <c r="V7" s="73">
        <v>6501</v>
      </c>
      <c r="W7" s="73">
        <v>107</v>
      </c>
      <c r="X7" s="73">
        <v>91</v>
      </c>
      <c r="Y7" s="73">
        <v>16</v>
      </c>
      <c r="Z7" s="73">
        <v>0</v>
      </c>
      <c r="AA7" s="37">
        <f t="shared" ref="AA7:AA37" si="0">C7+D7+I7+J7+O7+P7+U7+V7</f>
        <v>16733</v>
      </c>
      <c r="AB7" s="37">
        <f t="shared" ref="AB7:AB37" si="1">E7+K7+Q7+W7</f>
        <v>191</v>
      </c>
      <c r="AC7" s="37">
        <f t="shared" ref="AC7:AC37" si="2">F7+L7+R7+X7</f>
        <v>195</v>
      </c>
      <c r="AD7" s="37">
        <f t="shared" ref="AD7:AD37" si="3">G7+M7+S7+Y7</f>
        <v>16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71">
        <v>0</v>
      </c>
      <c r="D8" s="75">
        <v>7558</v>
      </c>
      <c r="E8" s="75">
        <v>58</v>
      </c>
      <c r="F8" s="75">
        <v>39</v>
      </c>
      <c r="G8" s="75">
        <v>21</v>
      </c>
      <c r="H8" s="75">
        <v>0</v>
      </c>
      <c r="I8" s="73">
        <v>0</v>
      </c>
      <c r="J8" s="73">
        <v>2260</v>
      </c>
      <c r="K8" s="73">
        <v>65</v>
      </c>
      <c r="L8" s="73">
        <v>41</v>
      </c>
      <c r="M8" s="73">
        <v>26</v>
      </c>
      <c r="N8" s="73">
        <v>0</v>
      </c>
      <c r="O8" s="75">
        <v>0</v>
      </c>
      <c r="P8" s="75">
        <v>8088</v>
      </c>
      <c r="Q8" s="75">
        <v>118</v>
      </c>
      <c r="R8" s="75">
        <v>67</v>
      </c>
      <c r="S8" s="75">
        <v>11</v>
      </c>
      <c r="T8" s="75">
        <v>0</v>
      </c>
      <c r="U8" s="74"/>
      <c r="V8" s="74"/>
      <c r="W8" s="74"/>
      <c r="X8" s="74"/>
      <c r="Y8" s="74"/>
      <c r="Z8" s="74"/>
      <c r="AA8" s="37">
        <f t="shared" si="0"/>
        <v>17906</v>
      </c>
      <c r="AB8" s="37">
        <f t="shared" si="1"/>
        <v>241</v>
      </c>
      <c r="AC8" s="37">
        <f t="shared" si="2"/>
        <v>147</v>
      </c>
      <c r="AD8" s="37">
        <f t="shared" si="3"/>
        <v>58</v>
      </c>
      <c r="AE8" s="37">
        <f t="shared" si="4"/>
        <v>0</v>
      </c>
      <c r="AF8" s="71">
        <v>1</v>
      </c>
    </row>
    <row r="9" ht="15" customHeight="1" spans="2:32">
      <c r="B9" s="71">
        <v>3</v>
      </c>
      <c r="C9" s="71">
        <v>5407</v>
      </c>
      <c r="D9" s="75">
        <v>7608</v>
      </c>
      <c r="E9" s="75">
        <v>87</v>
      </c>
      <c r="F9" s="75">
        <v>12</v>
      </c>
      <c r="G9" s="75">
        <v>0</v>
      </c>
      <c r="H9" s="75">
        <v>0</v>
      </c>
      <c r="I9" s="73">
        <v>5606</v>
      </c>
      <c r="J9" s="73">
        <v>6306</v>
      </c>
      <c r="K9" s="73">
        <v>124</v>
      </c>
      <c r="L9" s="73">
        <v>29</v>
      </c>
      <c r="M9" s="73">
        <v>24</v>
      </c>
      <c r="N9" s="73">
        <v>0</v>
      </c>
      <c r="O9" s="75">
        <v>5016</v>
      </c>
      <c r="P9" s="75">
        <v>4611</v>
      </c>
      <c r="Q9" s="75">
        <v>75</v>
      </c>
      <c r="R9" s="75">
        <v>107</v>
      </c>
      <c r="S9" s="75">
        <v>14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34554</v>
      </c>
      <c r="AB9" s="37">
        <f t="shared" si="1"/>
        <v>286</v>
      </c>
      <c r="AC9" s="37">
        <f t="shared" si="2"/>
        <v>148</v>
      </c>
      <c r="AD9" s="37">
        <f t="shared" si="3"/>
        <v>38</v>
      </c>
      <c r="AE9" s="37">
        <f t="shared" si="4"/>
        <v>0</v>
      </c>
      <c r="AF9" s="71">
        <v>2</v>
      </c>
    </row>
    <row r="10" ht="15" customHeight="1" spans="2:32">
      <c r="B10" s="71">
        <v>4</v>
      </c>
      <c r="C10" s="73">
        <v>6718</v>
      </c>
      <c r="D10" s="73">
        <v>0</v>
      </c>
      <c r="E10" s="73">
        <v>42</v>
      </c>
      <c r="F10" s="73">
        <v>35</v>
      </c>
      <c r="G10" s="73">
        <v>16</v>
      </c>
      <c r="H10" s="73">
        <v>3</v>
      </c>
      <c r="I10" s="73">
        <v>7848</v>
      </c>
      <c r="J10" s="73">
        <v>2467</v>
      </c>
      <c r="K10" s="73">
        <v>112</v>
      </c>
      <c r="L10" s="73">
        <v>50</v>
      </c>
      <c r="M10" s="73">
        <v>12</v>
      </c>
      <c r="N10" s="73">
        <v>18</v>
      </c>
      <c r="O10" s="74"/>
      <c r="P10" s="74"/>
      <c r="Q10" s="74"/>
      <c r="R10" s="74"/>
      <c r="S10" s="74"/>
      <c r="T10" s="74"/>
      <c r="U10" s="71">
        <v>5403</v>
      </c>
      <c r="V10" s="73">
        <v>5424</v>
      </c>
      <c r="W10" s="73">
        <v>0</v>
      </c>
      <c r="X10" s="73">
        <v>47</v>
      </c>
      <c r="Y10" s="73">
        <v>11</v>
      </c>
      <c r="Z10" s="73">
        <v>27</v>
      </c>
      <c r="AA10" s="37">
        <f t="shared" si="0"/>
        <v>27860</v>
      </c>
      <c r="AB10" s="37">
        <f t="shared" si="1"/>
        <v>154</v>
      </c>
      <c r="AC10" s="37">
        <f t="shared" si="2"/>
        <v>132</v>
      </c>
      <c r="AD10" s="37">
        <f t="shared" si="3"/>
        <v>39</v>
      </c>
      <c r="AE10" s="37">
        <f t="shared" si="4"/>
        <v>48</v>
      </c>
      <c r="AF10" s="71">
        <v>3</v>
      </c>
    </row>
    <row r="11" ht="15" customHeight="1" spans="2:32">
      <c r="B11" s="71">
        <v>5</v>
      </c>
      <c r="C11" s="71">
        <v>5926</v>
      </c>
      <c r="D11" s="73">
        <v>0</v>
      </c>
      <c r="E11" s="73">
        <v>40</v>
      </c>
      <c r="F11" s="73">
        <v>26</v>
      </c>
      <c r="G11" s="73">
        <v>21</v>
      </c>
      <c r="H11" s="73">
        <v>34</v>
      </c>
      <c r="I11" s="73">
        <v>0</v>
      </c>
      <c r="J11" s="73">
        <v>6692</v>
      </c>
      <c r="K11" s="73">
        <v>72</v>
      </c>
      <c r="L11" s="73">
        <v>66</v>
      </c>
      <c r="M11" s="73">
        <v>19</v>
      </c>
      <c r="N11" s="73">
        <v>10</v>
      </c>
      <c r="O11" s="74"/>
      <c r="P11" s="74"/>
      <c r="Q11" s="74"/>
      <c r="R11" s="74"/>
      <c r="S11" s="74"/>
      <c r="T11" s="74"/>
      <c r="U11" s="73">
        <v>6235</v>
      </c>
      <c r="V11" s="73">
        <v>3037</v>
      </c>
      <c r="W11" s="73">
        <v>11</v>
      </c>
      <c r="X11" s="73">
        <v>20</v>
      </c>
      <c r="Y11" s="73">
        <v>18</v>
      </c>
      <c r="Z11" s="73">
        <v>0</v>
      </c>
      <c r="AA11" s="37">
        <f t="shared" si="0"/>
        <v>21890</v>
      </c>
      <c r="AB11" s="37">
        <f t="shared" si="1"/>
        <v>123</v>
      </c>
      <c r="AC11" s="37">
        <f t="shared" si="2"/>
        <v>112</v>
      </c>
      <c r="AD11" s="37">
        <f t="shared" si="3"/>
        <v>58</v>
      </c>
      <c r="AE11" s="37">
        <f t="shared" si="4"/>
        <v>44</v>
      </c>
      <c r="AF11" s="71">
        <v>4</v>
      </c>
    </row>
    <row r="12" ht="15" customHeight="1" spans="2:32">
      <c r="B12" s="71">
        <v>6</v>
      </c>
      <c r="C12" s="71">
        <v>0</v>
      </c>
      <c r="D12" s="73">
        <v>0</v>
      </c>
      <c r="E12" s="73">
        <v>73</v>
      </c>
      <c r="F12" s="73">
        <v>71</v>
      </c>
      <c r="G12" s="73">
        <v>13</v>
      </c>
      <c r="H12" s="73">
        <v>0</v>
      </c>
      <c r="I12" s="74"/>
      <c r="J12" s="74"/>
      <c r="K12" s="74"/>
      <c r="L12" s="74"/>
      <c r="M12" s="74"/>
      <c r="N12" s="74"/>
      <c r="O12" s="73">
        <v>5814</v>
      </c>
      <c r="P12" s="73">
        <v>2992</v>
      </c>
      <c r="Q12" s="73">
        <v>58</v>
      </c>
      <c r="R12" s="73">
        <v>14</v>
      </c>
      <c r="S12" s="73">
        <v>46</v>
      </c>
      <c r="T12" s="73">
        <v>0</v>
      </c>
      <c r="U12" s="73">
        <v>0</v>
      </c>
      <c r="V12" s="73">
        <v>0</v>
      </c>
      <c r="W12" s="73">
        <v>43</v>
      </c>
      <c r="X12" s="73">
        <v>27</v>
      </c>
      <c r="Y12" s="73">
        <v>13</v>
      </c>
      <c r="Z12" s="73">
        <v>0</v>
      </c>
      <c r="AA12" s="37">
        <f t="shared" si="0"/>
        <v>8806</v>
      </c>
      <c r="AB12" s="37">
        <f t="shared" si="1"/>
        <v>174</v>
      </c>
      <c r="AC12" s="37">
        <f t="shared" si="2"/>
        <v>112</v>
      </c>
      <c r="AD12" s="37">
        <f t="shared" si="3"/>
        <v>72</v>
      </c>
      <c r="AE12" s="37">
        <f t="shared" si="4"/>
        <v>0</v>
      </c>
      <c r="AF12" s="71">
        <v>5</v>
      </c>
    </row>
    <row r="13" ht="15" customHeight="1" spans="2:32">
      <c r="B13" s="71">
        <v>7</v>
      </c>
      <c r="C13" s="71">
        <v>3165</v>
      </c>
      <c r="D13" s="73">
        <v>0</v>
      </c>
      <c r="E13" s="73">
        <v>25</v>
      </c>
      <c r="F13" s="73">
        <v>48</v>
      </c>
      <c r="G13" s="73">
        <v>27</v>
      </c>
      <c r="H13" s="73">
        <v>16</v>
      </c>
      <c r="I13" s="74"/>
      <c r="J13" s="74"/>
      <c r="K13" s="74"/>
      <c r="L13" s="74"/>
      <c r="M13" s="74"/>
      <c r="N13" s="74"/>
      <c r="O13" s="75">
        <v>0</v>
      </c>
      <c r="P13" s="75">
        <v>0</v>
      </c>
      <c r="Q13" s="75">
        <v>13</v>
      </c>
      <c r="R13" s="75">
        <v>100</v>
      </c>
      <c r="S13" s="75">
        <v>24</v>
      </c>
      <c r="T13" s="75">
        <v>33</v>
      </c>
      <c r="U13" s="73">
        <v>4721</v>
      </c>
      <c r="V13" s="73">
        <v>0</v>
      </c>
      <c r="W13" s="73">
        <v>100</v>
      </c>
      <c r="X13" s="73">
        <v>39</v>
      </c>
      <c r="Y13" s="73">
        <v>24</v>
      </c>
      <c r="Z13" s="73">
        <v>0</v>
      </c>
      <c r="AA13" s="37">
        <f t="shared" si="0"/>
        <v>7886</v>
      </c>
      <c r="AB13" s="37">
        <f t="shared" si="1"/>
        <v>138</v>
      </c>
      <c r="AC13" s="37">
        <f t="shared" si="2"/>
        <v>187</v>
      </c>
      <c r="AD13" s="37">
        <f t="shared" si="3"/>
        <v>75</v>
      </c>
      <c r="AE13" s="37">
        <f t="shared" si="4"/>
        <v>49</v>
      </c>
      <c r="AF13" s="71">
        <v>6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4503</v>
      </c>
      <c r="J14" s="75">
        <v>0</v>
      </c>
      <c r="K14" s="75">
        <v>0</v>
      </c>
      <c r="L14" s="75">
        <v>94</v>
      </c>
      <c r="M14" s="75">
        <v>29</v>
      </c>
      <c r="N14" s="75">
        <v>1</v>
      </c>
      <c r="O14" s="73">
        <v>6071</v>
      </c>
      <c r="P14" s="73">
        <v>0</v>
      </c>
      <c r="Q14" s="73">
        <v>43</v>
      </c>
      <c r="R14" s="73">
        <v>34</v>
      </c>
      <c r="S14" s="73">
        <v>25</v>
      </c>
      <c r="T14" s="73">
        <v>0</v>
      </c>
      <c r="U14" s="73">
        <v>6156</v>
      </c>
      <c r="V14" s="73">
        <v>0</v>
      </c>
      <c r="W14" s="73">
        <v>17</v>
      </c>
      <c r="X14" s="73">
        <v>95</v>
      </c>
      <c r="Y14" s="73">
        <v>26</v>
      </c>
      <c r="Z14" s="73">
        <v>0</v>
      </c>
      <c r="AA14" s="37">
        <f t="shared" si="0"/>
        <v>16730</v>
      </c>
      <c r="AB14" s="37">
        <f t="shared" si="1"/>
        <v>60</v>
      </c>
      <c r="AC14" s="37">
        <f t="shared" si="2"/>
        <v>223</v>
      </c>
      <c r="AD14" s="37">
        <f t="shared" si="3"/>
        <v>80</v>
      </c>
      <c r="AE14" s="37">
        <f t="shared" si="4"/>
        <v>1</v>
      </c>
      <c r="AF14" s="71">
        <v>7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3927</v>
      </c>
      <c r="J15" s="75">
        <v>0</v>
      </c>
      <c r="K15" s="75">
        <v>59</v>
      </c>
      <c r="L15" s="75">
        <v>99</v>
      </c>
      <c r="M15" s="75">
        <v>32</v>
      </c>
      <c r="N15" s="75">
        <v>0</v>
      </c>
      <c r="O15" s="73">
        <v>0</v>
      </c>
      <c r="P15" s="73">
        <v>0</v>
      </c>
      <c r="Q15" s="73">
        <v>103</v>
      </c>
      <c r="R15" s="73">
        <v>71</v>
      </c>
      <c r="S15" s="73">
        <v>9</v>
      </c>
      <c r="T15" s="73">
        <v>0</v>
      </c>
      <c r="U15" s="73">
        <v>0</v>
      </c>
      <c r="V15" s="73">
        <v>0</v>
      </c>
      <c r="W15" s="73">
        <v>78</v>
      </c>
      <c r="X15" s="73">
        <v>113</v>
      </c>
      <c r="Y15" s="73">
        <v>27</v>
      </c>
      <c r="Z15" s="73">
        <v>0</v>
      </c>
      <c r="AA15" s="37">
        <f t="shared" si="0"/>
        <v>3927</v>
      </c>
      <c r="AB15" s="37">
        <f t="shared" si="1"/>
        <v>240</v>
      </c>
      <c r="AC15" s="37">
        <f t="shared" si="2"/>
        <v>283</v>
      </c>
      <c r="AD15" s="37">
        <f t="shared" si="3"/>
        <v>68</v>
      </c>
      <c r="AE15" s="37">
        <f t="shared" si="4"/>
        <v>0</v>
      </c>
      <c r="AF15" s="71">
        <v>8</v>
      </c>
    </row>
    <row r="16" ht="15" customHeight="1" spans="2:32">
      <c r="B16" s="71">
        <v>10</v>
      </c>
      <c r="C16" s="71">
        <v>0</v>
      </c>
      <c r="D16" s="75">
        <v>7501</v>
      </c>
      <c r="E16" s="75">
        <v>0</v>
      </c>
      <c r="F16" s="75">
        <v>79</v>
      </c>
      <c r="G16" s="75">
        <v>29</v>
      </c>
      <c r="H16" s="75">
        <v>0</v>
      </c>
      <c r="I16" s="73">
        <v>0</v>
      </c>
      <c r="J16" s="73">
        <v>6712</v>
      </c>
      <c r="K16" s="73">
        <v>110</v>
      </c>
      <c r="L16" s="73">
        <v>50</v>
      </c>
      <c r="M16" s="73">
        <v>21</v>
      </c>
      <c r="N16" s="73">
        <v>0</v>
      </c>
      <c r="O16" s="75">
        <v>0</v>
      </c>
      <c r="P16" s="75">
        <v>8001</v>
      </c>
      <c r="Q16" s="75">
        <v>29</v>
      </c>
      <c r="R16" s="75">
        <v>125</v>
      </c>
      <c r="S16" s="75">
        <v>24</v>
      </c>
      <c r="T16" s="75">
        <v>5</v>
      </c>
      <c r="U16" s="74"/>
      <c r="V16" s="74"/>
      <c r="W16" s="74"/>
      <c r="X16" s="74"/>
      <c r="Y16" s="74"/>
      <c r="Z16" s="74"/>
      <c r="AA16" s="37">
        <f t="shared" si="0"/>
        <v>22214</v>
      </c>
      <c r="AB16" s="37">
        <f t="shared" si="1"/>
        <v>139</v>
      </c>
      <c r="AC16" s="37">
        <f t="shared" si="2"/>
        <v>254</v>
      </c>
      <c r="AD16" s="37">
        <f t="shared" si="3"/>
        <v>74</v>
      </c>
      <c r="AE16" s="37">
        <f t="shared" si="4"/>
        <v>5</v>
      </c>
      <c r="AF16" s="71">
        <v>9</v>
      </c>
    </row>
    <row r="17" ht="15" customHeight="1" spans="2:32">
      <c r="B17" s="71">
        <v>11</v>
      </c>
      <c r="C17" s="71">
        <v>0</v>
      </c>
      <c r="D17" s="75">
        <v>6604</v>
      </c>
      <c r="E17" s="75">
        <v>24</v>
      </c>
      <c r="F17" s="75">
        <v>81</v>
      </c>
      <c r="G17" s="75">
        <v>32</v>
      </c>
      <c r="H17" s="75">
        <v>0</v>
      </c>
      <c r="I17" s="73">
        <v>0</v>
      </c>
      <c r="J17" s="73">
        <v>6410</v>
      </c>
      <c r="K17" s="73">
        <v>48</v>
      </c>
      <c r="L17" s="73">
        <v>63</v>
      </c>
      <c r="M17" s="73">
        <v>34</v>
      </c>
      <c r="N17" s="73">
        <v>40</v>
      </c>
      <c r="O17" s="75">
        <v>0</v>
      </c>
      <c r="P17" s="75">
        <v>7801</v>
      </c>
      <c r="Q17" s="75">
        <v>25</v>
      </c>
      <c r="R17" s="75">
        <v>92</v>
      </c>
      <c r="S17" s="75">
        <v>32</v>
      </c>
      <c r="T17" s="75">
        <v>0</v>
      </c>
      <c r="U17" s="74"/>
      <c r="V17" s="74"/>
      <c r="W17" s="74"/>
      <c r="X17" s="74"/>
      <c r="Y17" s="74"/>
      <c r="Z17" s="74"/>
      <c r="AA17" s="37">
        <f t="shared" si="0"/>
        <v>20815</v>
      </c>
      <c r="AB17" s="37">
        <f t="shared" si="1"/>
        <v>97</v>
      </c>
      <c r="AC17" s="37">
        <f t="shared" si="2"/>
        <v>236</v>
      </c>
      <c r="AD17" s="37">
        <f t="shared" si="3"/>
        <v>98</v>
      </c>
      <c r="AE17" s="37">
        <f t="shared" si="4"/>
        <v>40</v>
      </c>
      <c r="AF17" s="71">
        <v>10</v>
      </c>
    </row>
    <row r="18" ht="15" customHeight="1" spans="2:32">
      <c r="B18" s="71">
        <v>12</v>
      </c>
      <c r="C18" s="71">
        <v>0</v>
      </c>
      <c r="D18" s="73">
        <v>1119</v>
      </c>
      <c r="E18" s="73">
        <v>70</v>
      </c>
      <c r="F18" s="73">
        <v>32</v>
      </c>
      <c r="G18" s="73">
        <v>4</v>
      </c>
      <c r="H18" s="73">
        <v>11</v>
      </c>
      <c r="I18" s="73">
        <v>0</v>
      </c>
      <c r="J18" s="73">
        <v>7405</v>
      </c>
      <c r="K18" s="73">
        <v>57</v>
      </c>
      <c r="L18" s="73">
        <v>104</v>
      </c>
      <c r="M18" s="73">
        <v>2</v>
      </c>
      <c r="N18" s="73">
        <v>14</v>
      </c>
      <c r="O18" s="74"/>
      <c r="P18" s="74"/>
      <c r="Q18" s="74"/>
      <c r="R18" s="74"/>
      <c r="S18" s="74"/>
      <c r="T18" s="74"/>
      <c r="U18" s="73">
        <v>0</v>
      </c>
      <c r="V18" s="73">
        <v>7019</v>
      </c>
      <c r="W18" s="73">
        <v>39</v>
      </c>
      <c r="X18" s="73">
        <v>37</v>
      </c>
      <c r="Y18" s="73">
        <v>13</v>
      </c>
      <c r="Z18" s="73">
        <v>25</v>
      </c>
      <c r="AA18" s="37">
        <f t="shared" si="0"/>
        <v>15543</v>
      </c>
      <c r="AB18" s="37">
        <f t="shared" si="1"/>
        <v>166</v>
      </c>
      <c r="AC18" s="37">
        <f t="shared" si="2"/>
        <v>173</v>
      </c>
      <c r="AD18" s="37">
        <f t="shared" si="3"/>
        <v>19</v>
      </c>
      <c r="AE18" s="37">
        <f t="shared" si="4"/>
        <v>50</v>
      </c>
      <c r="AF18" s="71">
        <v>11</v>
      </c>
    </row>
    <row r="19" ht="15" customHeight="1" spans="2:32">
      <c r="B19" s="71">
        <v>13</v>
      </c>
      <c r="C19" s="71">
        <v>0</v>
      </c>
      <c r="D19" s="73">
        <v>6010</v>
      </c>
      <c r="E19" s="73">
        <v>38</v>
      </c>
      <c r="F19" s="73">
        <v>22</v>
      </c>
      <c r="G19" s="73">
        <v>15</v>
      </c>
      <c r="H19" s="73">
        <v>0</v>
      </c>
      <c r="I19" s="73">
        <v>0</v>
      </c>
      <c r="J19" s="73">
        <v>8112</v>
      </c>
      <c r="K19" s="73">
        <v>80</v>
      </c>
      <c r="L19" s="73">
        <v>131</v>
      </c>
      <c r="M19" s="73">
        <v>12</v>
      </c>
      <c r="N19" s="73">
        <v>0</v>
      </c>
      <c r="O19" s="74"/>
      <c r="P19" s="74"/>
      <c r="Q19" s="74"/>
      <c r="R19" s="74"/>
      <c r="S19" s="74"/>
      <c r="T19" s="74"/>
      <c r="U19" s="73">
        <v>0</v>
      </c>
      <c r="V19" s="73">
        <v>7905</v>
      </c>
      <c r="W19" s="73">
        <v>17</v>
      </c>
      <c r="X19" s="73">
        <v>54</v>
      </c>
      <c r="Y19" s="73">
        <v>22</v>
      </c>
      <c r="Z19" s="73">
        <v>0</v>
      </c>
      <c r="AA19" s="37">
        <f t="shared" si="0"/>
        <v>22027</v>
      </c>
      <c r="AB19" s="37">
        <f t="shared" si="1"/>
        <v>135</v>
      </c>
      <c r="AC19" s="37">
        <f t="shared" si="2"/>
        <v>207</v>
      </c>
      <c r="AD19" s="37">
        <f t="shared" si="3"/>
        <v>49</v>
      </c>
      <c r="AE19" s="37">
        <f t="shared" si="4"/>
        <v>0</v>
      </c>
      <c r="AF19" s="71">
        <v>12</v>
      </c>
    </row>
    <row r="20" ht="15" customHeight="1" spans="2:32">
      <c r="B20" s="71">
        <v>14</v>
      </c>
      <c r="C20" s="71">
        <v>0</v>
      </c>
      <c r="D20" s="73">
        <v>4356</v>
      </c>
      <c r="E20" s="73">
        <v>39</v>
      </c>
      <c r="F20" s="73">
        <v>125</v>
      </c>
      <c r="G20" s="73">
        <v>6</v>
      </c>
      <c r="H20" s="73">
        <v>8</v>
      </c>
      <c r="I20" s="74"/>
      <c r="J20" s="74"/>
      <c r="K20" s="74"/>
      <c r="L20" s="74"/>
      <c r="M20" s="74"/>
      <c r="N20" s="74"/>
      <c r="O20" s="73">
        <v>0</v>
      </c>
      <c r="P20" s="73">
        <v>5569</v>
      </c>
      <c r="Q20" s="73">
        <v>16</v>
      </c>
      <c r="R20" s="73">
        <v>85</v>
      </c>
      <c r="S20" s="73">
        <v>10</v>
      </c>
      <c r="T20" s="73">
        <v>0</v>
      </c>
      <c r="U20" s="73">
        <v>0</v>
      </c>
      <c r="V20" s="73">
        <v>6190</v>
      </c>
      <c r="W20" s="73">
        <v>70</v>
      </c>
      <c r="X20" s="73">
        <v>56</v>
      </c>
      <c r="Y20" s="73">
        <v>1</v>
      </c>
      <c r="Z20" s="73">
        <v>32</v>
      </c>
      <c r="AA20" s="37">
        <f t="shared" si="0"/>
        <v>16115</v>
      </c>
      <c r="AB20" s="37">
        <f t="shared" si="1"/>
        <v>125</v>
      </c>
      <c r="AC20" s="37">
        <f t="shared" si="2"/>
        <v>266</v>
      </c>
      <c r="AD20" s="37">
        <f t="shared" si="3"/>
        <v>17</v>
      </c>
      <c r="AE20" s="37">
        <f t="shared" si="4"/>
        <v>40</v>
      </c>
      <c r="AF20" s="71">
        <v>13</v>
      </c>
    </row>
    <row r="21" ht="15" customHeight="1" spans="2:32">
      <c r="B21" s="71">
        <v>15</v>
      </c>
      <c r="C21" s="73">
        <v>0</v>
      </c>
      <c r="D21" s="73">
        <v>0</v>
      </c>
      <c r="E21" s="73">
        <v>49</v>
      </c>
      <c r="F21" s="73">
        <v>111</v>
      </c>
      <c r="G21" s="73">
        <v>0</v>
      </c>
      <c r="H21" s="73">
        <v>0</v>
      </c>
      <c r="I21" s="74"/>
      <c r="J21" s="74"/>
      <c r="K21" s="74"/>
      <c r="L21" s="74"/>
      <c r="M21" s="74"/>
      <c r="N21" s="74"/>
      <c r="O21" s="73">
        <v>0</v>
      </c>
      <c r="P21" s="73">
        <v>5306</v>
      </c>
      <c r="Q21" s="73">
        <v>58</v>
      </c>
      <c r="R21" s="73">
        <v>84</v>
      </c>
      <c r="S21" s="73">
        <v>17</v>
      </c>
      <c r="T21" s="73">
        <v>0</v>
      </c>
      <c r="U21" s="73">
        <v>0</v>
      </c>
      <c r="V21" s="73">
        <v>0</v>
      </c>
      <c r="W21" s="73">
        <v>22</v>
      </c>
      <c r="X21" s="73">
        <v>66</v>
      </c>
      <c r="Y21" s="73">
        <v>5</v>
      </c>
      <c r="Z21" s="73">
        <v>0</v>
      </c>
      <c r="AA21" s="37">
        <f t="shared" si="0"/>
        <v>5306</v>
      </c>
      <c r="AB21" s="37">
        <f t="shared" si="1"/>
        <v>129</v>
      </c>
      <c r="AC21" s="37">
        <f t="shared" si="2"/>
        <v>261</v>
      </c>
      <c r="AD21" s="37">
        <f t="shared" si="3"/>
        <v>22</v>
      </c>
      <c r="AE21" s="37">
        <f t="shared" si="4"/>
        <v>0</v>
      </c>
      <c r="AF21" s="71">
        <v>14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0</v>
      </c>
      <c r="J22" s="75">
        <v>0</v>
      </c>
      <c r="K22" s="75">
        <v>10</v>
      </c>
      <c r="L22" s="75">
        <v>37</v>
      </c>
      <c r="M22" s="75">
        <v>28</v>
      </c>
      <c r="N22" s="75">
        <v>0</v>
      </c>
      <c r="O22" s="73">
        <v>0</v>
      </c>
      <c r="P22" s="73">
        <v>0</v>
      </c>
      <c r="Q22" s="73">
        <v>39</v>
      </c>
      <c r="R22" s="73">
        <v>36</v>
      </c>
      <c r="S22" s="73">
        <v>5</v>
      </c>
      <c r="T22" s="73">
        <v>0</v>
      </c>
      <c r="U22" s="73">
        <v>0</v>
      </c>
      <c r="V22" s="73">
        <v>0</v>
      </c>
      <c r="W22" s="73">
        <v>90</v>
      </c>
      <c r="X22" s="73">
        <v>118</v>
      </c>
      <c r="Y22" s="73">
        <v>4</v>
      </c>
      <c r="Z22" s="73">
        <v>0</v>
      </c>
      <c r="AA22" s="37">
        <f t="shared" si="0"/>
        <v>0</v>
      </c>
      <c r="AB22" s="37">
        <f t="shared" si="1"/>
        <v>139</v>
      </c>
      <c r="AC22" s="37">
        <f t="shared" si="2"/>
        <v>191</v>
      </c>
      <c r="AD22" s="37">
        <f t="shared" si="3"/>
        <v>37</v>
      </c>
      <c r="AE22" s="37">
        <f t="shared" si="4"/>
        <v>0</v>
      </c>
      <c r="AF22" s="71">
        <v>15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0</v>
      </c>
      <c r="K23" s="75">
        <v>57</v>
      </c>
      <c r="L23" s="75">
        <v>94</v>
      </c>
      <c r="M23" s="75">
        <v>22</v>
      </c>
      <c r="N23" s="75">
        <v>0</v>
      </c>
      <c r="O23" s="73">
        <v>0</v>
      </c>
      <c r="P23" s="73">
        <v>0</v>
      </c>
      <c r="Q23" s="73">
        <v>0</v>
      </c>
      <c r="R23" s="73">
        <v>84</v>
      </c>
      <c r="S23" s="73">
        <v>5</v>
      </c>
      <c r="T23" s="73">
        <v>34</v>
      </c>
      <c r="U23" s="73">
        <v>0</v>
      </c>
      <c r="V23" s="73">
        <v>0</v>
      </c>
      <c r="W23" s="73">
        <v>0</v>
      </c>
      <c r="X23" s="73">
        <v>128</v>
      </c>
      <c r="Y23" s="73">
        <v>0</v>
      </c>
      <c r="Z23" s="73">
        <v>6</v>
      </c>
      <c r="AA23" s="37">
        <f t="shared" si="0"/>
        <v>0</v>
      </c>
      <c r="AB23" s="37">
        <f t="shared" si="1"/>
        <v>57</v>
      </c>
      <c r="AC23" s="37">
        <f t="shared" si="2"/>
        <v>306</v>
      </c>
      <c r="AD23" s="37">
        <f t="shared" si="3"/>
        <v>27</v>
      </c>
      <c r="AE23" s="37">
        <f t="shared" si="4"/>
        <v>40</v>
      </c>
      <c r="AF23" s="71">
        <v>16</v>
      </c>
    </row>
    <row r="24" ht="15" customHeight="1" spans="2:32">
      <c r="B24" s="71">
        <v>18</v>
      </c>
      <c r="C24" s="71">
        <v>0</v>
      </c>
      <c r="D24" s="75">
        <v>0</v>
      </c>
      <c r="E24" s="75">
        <v>11</v>
      </c>
      <c r="F24" s="75">
        <v>63</v>
      </c>
      <c r="G24" s="75">
        <v>16</v>
      </c>
      <c r="H24" s="75">
        <v>0</v>
      </c>
      <c r="I24" s="73">
        <v>0</v>
      </c>
      <c r="J24" s="73">
        <v>0</v>
      </c>
      <c r="K24" s="73">
        <v>64</v>
      </c>
      <c r="L24" s="73">
        <v>55</v>
      </c>
      <c r="M24" s="73">
        <v>3</v>
      </c>
      <c r="N24" s="73">
        <v>0</v>
      </c>
      <c r="O24" s="75">
        <v>0</v>
      </c>
      <c r="P24" s="75">
        <v>0</v>
      </c>
      <c r="Q24" s="75">
        <v>15</v>
      </c>
      <c r="R24" s="75">
        <v>91</v>
      </c>
      <c r="S24" s="75">
        <v>1</v>
      </c>
      <c r="T24" s="75">
        <v>0</v>
      </c>
      <c r="U24" s="74"/>
      <c r="V24" s="74"/>
      <c r="W24" s="74"/>
      <c r="X24" s="74"/>
      <c r="Y24" s="74"/>
      <c r="Z24" s="74"/>
      <c r="AA24" s="37">
        <f t="shared" si="0"/>
        <v>0</v>
      </c>
      <c r="AB24" s="37">
        <f t="shared" si="1"/>
        <v>90</v>
      </c>
      <c r="AC24" s="37">
        <f t="shared" si="2"/>
        <v>209</v>
      </c>
      <c r="AD24" s="37">
        <f t="shared" si="3"/>
        <v>20</v>
      </c>
      <c r="AE24" s="37">
        <f t="shared" si="4"/>
        <v>0</v>
      </c>
      <c r="AF24" s="71">
        <v>17</v>
      </c>
    </row>
    <row r="25" ht="15" customHeight="1" spans="2:32">
      <c r="B25" s="71">
        <v>19</v>
      </c>
      <c r="C25" s="71">
        <v>0</v>
      </c>
      <c r="D25" s="75">
        <v>0</v>
      </c>
      <c r="E25" s="75">
        <v>0</v>
      </c>
      <c r="F25" s="75">
        <v>60</v>
      </c>
      <c r="G25" s="75">
        <v>0</v>
      </c>
      <c r="H25" s="75">
        <v>0</v>
      </c>
      <c r="I25" s="73">
        <v>0</v>
      </c>
      <c r="J25" s="73">
        <v>0</v>
      </c>
      <c r="K25" s="73">
        <v>0</v>
      </c>
      <c r="L25" s="73">
        <v>5</v>
      </c>
      <c r="M25" s="73">
        <v>0</v>
      </c>
      <c r="N25" s="73">
        <v>29</v>
      </c>
      <c r="O25" s="75">
        <v>0</v>
      </c>
      <c r="P25" s="75">
        <v>5706</v>
      </c>
      <c r="Q25" s="75">
        <v>46</v>
      </c>
      <c r="R25" s="75">
        <v>75</v>
      </c>
      <c r="S25" s="75">
        <v>0</v>
      </c>
      <c r="T25" s="75">
        <v>11</v>
      </c>
      <c r="U25" s="74"/>
      <c r="V25" s="74"/>
      <c r="W25" s="74"/>
      <c r="X25" s="74"/>
      <c r="Y25" s="74"/>
      <c r="Z25" s="74"/>
      <c r="AA25" s="37">
        <f t="shared" si="0"/>
        <v>5706</v>
      </c>
      <c r="AB25" s="37">
        <f t="shared" si="1"/>
        <v>46</v>
      </c>
      <c r="AC25" s="37">
        <f t="shared" si="2"/>
        <v>140</v>
      </c>
      <c r="AD25" s="37">
        <f t="shared" si="3"/>
        <v>0</v>
      </c>
      <c r="AE25" s="37">
        <f t="shared" si="4"/>
        <v>40</v>
      </c>
      <c r="AF25" s="71">
        <v>18</v>
      </c>
    </row>
    <row r="26" ht="15" customHeight="1" spans="2:32">
      <c r="B26" s="71">
        <v>20</v>
      </c>
      <c r="C26" s="71">
        <v>0</v>
      </c>
      <c r="D26" s="73">
        <v>7130</v>
      </c>
      <c r="E26" s="73">
        <v>32</v>
      </c>
      <c r="F26" s="73">
        <v>41</v>
      </c>
      <c r="G26" s="73">
        <v>0</v>
      </c>
      <c r="H26" s="73">
        <v>0</v>
      </c>
      <c r="I26" s="73">
        <v>0</v>
      </c>
      <c r="J26" s="73">
        <v>7850</v>
      </c>
      <c r="K26" s="73">
        <v>10</v>
      </c>
      <c r="L26" s="73">
        <v>66</v>
      </c>
      <c r="M26" s="73">
        <v>8</v>
      </c>
      <c r="N26" s="73">
        <v>0</v>
      </c>
      <c r="O26" s="74"/>
      <c r="P26" s="74"/>
      <c r="Q26" s="74"/>
      <c r="R26" s="74"/>
      <c r="S26" s="74"/>
      <c r="T26" s="74"/>
      <c r="U26" s="73">
        <v>0</v>
      </c>
      <c r="V26" s="73">
        <v>7130</v>
      </c>
      <c r="W26" s="73">
        <v>0</v>
      </c>
      <c r="X26" s="73">
        <v>89</v>
      </c>
      <c r="Y26" s="73">
        <v>9</v>
      </c>
      <c r="Z26" s="73">
        <v>0</v>
      </c>
      <c r="AA26" s="37">
        <f t="shared" si="0"/>
        <v>22110</v>
      </c>
      <c r="AB26" s="37">
        <f t="shared" si="1"/>
        <v>42</v>
      </c>
      <c r="AC26" s="37">
        <f t="shared" si="2"/>
        <v>196</v>
      </c>
      <c r="AD26" s="37">
        <f t="shared" si="3"/>
        <v>17</v>
      </c>
      <c r="AE26" s="37">
        <f t="shared" si="4"/>
        <v>0</v>
      </c>
      <c r="AF26" s="71">
        <v>19</v>
      </c>
    </row>
    <row r="27" ht="15" customHeight="1" spans="2:32">
      <c r="B27" s="71">
        <v>21</v>
      </c>
      <c r="C27" s="71">
        <v>0</v>
      </c>
      <c r="D27" s="73">
        <v>5703</v>
      </c>
      <c r="E27" s="73">
        <v>6</v>
      </c>
      <c r="F27" s="73">
        <v>22</v>
      </c>
      <c r="G27" s="73">
        <v>10</v>
      </c>
      <c r="H27" s="73">
        <v>0</v>
      </c>
      <c r="I27" s="73">
        <v>0</v>
      </c>
      <c r="J27" s="73">
        <v>6906</v>
      </c>
      <c r="K27" s="73">
        <v>0</v>
      </c>
      <c r="L27" s="73">
        <v>23</v>
      </c>
      <c r="M27" s="73">
        <v>21</v>
      </c>
      <c r="N27" s="73">
        <v>0</v>
      </c>
      <c r="O27" s="74"/>
      <c r="P27" s="74"/>
      <c r="Q27" s="74"/>
      <c r="R27" s="74"/>
      <c r="S27" s="74"/>
      <c r="T27" s="74"/>
      <c r="U27" s="73">
        <v>0</v>
      </c>
      <c r="V27" s="73">
        <v>7306</v>
      </c>
      <c r="W27" s="73">
        <v>57</v>
      </c>
      <c r="X27" s="73">
        <v>51</v>
      </c>
      <c r="Y27" s="73">
        <v>0</v>
      </c>
      <c r="Z27" s="73">
        <v>0</v>
      </c>
      <c r="AA27" s="37">
        <f t="shared" si="0"/>
        <v>19915</v>
      </c>
      <c r="AB27" s="37">
        <f t="shared" si="1"/>
        <v>63</v>
      </c>
      <c r="AC27" s="37">
        <f t="shared" si="2"/>
        <v>96</v>
      </c>
      <c r="AD27" s="37">
        <f t="shared" si="3"/>
        <v>31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0</v>
      </c>
      <c r="D28" s="73">
        <v>5208</v>
      </c>
      <c r="E28" s="73">
        <v>22</v>
      </c>
      <c r="F28" s="73">
        <v>41</v>
      </c>
      <c r="G28" s="73">
        <v>0</v>
      </c>
      <c r="H28" s="73">
        <v>10</v>
      </c>
      <c r="I28" s="74"/>
      <c r="J28" s="74"/>
      <c r="K28" s="74"/>
      <c r="L28" s="74"/>
      <c r="M28" s="74"/>
      <c r="N28" s="74"/>
      <c r="O28" s="73">
        <v>0</v>
      </c>
      <c r="P28" s="73">
        <v>7306</v>
      </c>
      <c r="Q28" s="73">
        <v>0</v>
      </c>
      <c r="R28" s="73">
        <v>3</v>
      </c>
      <c r="S28" s="73">
        <v>25</v>
      </c>
      <c r="T28" s="73">
        <v>30</v>
      </c>
      <c r="U28" s="73">
        <v>0</v>
      </c>
      <c r="V28" s="73">
        <v>0</v>
      </c>
      <c r="W28" s="73">
        <v>44</v>
      </c>
      <c r="X28" s="73">
        <v>2</v>
      </c>
      <c r="Y28" s="73">
        <v>1</v>
      </c>
      <c r="Z28" s="73">
        <v>0</v>
      </c>
      <c r="AA28" s="37">
        <f t="shared" si="0"/>
        <v>12514</v>
      </c>
      <c r="AB28" s="37">
        <f t="shared" si="1"/>
        <v>66</v>
      </c>
      <c r="AC28" s="37">
        <f t="shared" si="2"/>
        <v>46</v>
      </c>
      <c r="AD28" s="37">
        <f t="shared" si="3"/>
        <v>26</v>
      </c>
      <c r="AE28" s="37">
        <f t="shared" si="4"/>
        <v>40</v>
      </c>
      <c r="AF28" s="71">
        <v>21</v>
      </c>
    </row>
    <row r="29" ht="15" customHeight="1" spans="2:32">
      <c r="B29" s="71">
        <v>23</v>
      </c>
      <c r="C29" s="73">
        <v>0</v>
      </c>
      <c r="D29" s="73">
        <v>6920</v>
      </c>
      <c r="E29" s="73">
        <v>3</v>
      </c>
      <c r="F29" s="73">
        <v>26</v>
      </c>
      <c r="G29" s="73">
        <v>11</v>
      </c>
      <c r="H29" s="73">
        <v>3</v>
      </c>
      <c r="I29" s="74"/>
      <c r="J29" s="74"/>
      <c r="K29" s="74"/>
      <c r="L29" s="74"/>
      <c r="M29" s="74"/>
      <c r="N29" s="74"/>
      <c r="O29" s="73">
        <v>0</v>
      </c>
      <c r="P29" s="73">
        <v>8328</v>
      </c>
      <c r="Q29" s="73">
        <v>43</v>
      </c>
      <c r="R29" s="73">
        <v>5</v>
      </c>
      <c r="S29" s="73">
        <v>42</v>
      </c>
      <c r="T29" s="73">
        <v>0</v>
      </c>
      <c r="U29" s="73">
        <v>0</v>
      </c>
      <c r="V29" s="73">
        <v>5102</v>
      </c>
      <c r="W29" s="73">
        <v>28</v>
      </c>
      <c r="X29" s="73">
        <v>8</v>
      </c>
      <c r="Y29" s="73">
        <v>27</v>
      </c>
      <c r="Z29" s="73">
        <v>0</v>
      </c>
      <c r="AA29" s="37">
        <f t="shared" si="0"/>
        <v>20350</v>
      </c>
      <c r="AB29" s="37">
        <f t="shared" si="1"/>
        <v>74</v>
      </c>
      <c r="AC29" s="37">
        <f t="shared" si="2"/>
        <v>39</v>
      </c>
      <c r="AD29" s="37">
        <f t="shared" si="3"/>
        <v>80</v>
      </c>
      <c r="AE29" s="37">
        <f t="shared" si="4"/>
        <v>3</v>
      </c>
      <c r="AF29" s="71">
        <v>22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0</v>
      </c>
      <c r="J30" s="75">
        <v>8038</v>
      </c>
      <c r="K30" s="75">
        <v>35</v>
      </c>
      <c r="L30" s="75">
        <v>1</v>
      </c>
      <c r="M30" s="75">
        <v>24</v>
      </c>
      <c r="N30" s="75">
        <v>0</v>
      </c>
      <c r="O30" s="73">
        <v>0</v>
      </c>
      <c r="P30" s="73">
        <v>6607</v>
      </c>
      <c r="Q30" s="73">
        <v>49</v>
      </c>
      <c r="R30" s="73">
        <v>11</v>
      </c>
      <c r="S30" s="73">
        <v>1</v>
      </c>
      <c r="T30" s="73">
        <v>48</v>
      </c>
      <c r="U30" s="73">
        <v>0</v>
      </c>
      <c r="V30" s="73">
        <v>4730</v>
      </c>
      <c r="W30" s="73">
        <v>61</v>
      </c>
      <c r="X30" s="73">
        <v>33</v>
      </c>
      <c r="Y30" s="73">
        <v>3</v>
      </c>
      <c r="Z30" s="73">
        <v>0</v>
      </c>
      <c r="AA30" s="37">
        <f t="shared" si="0"/>
        <v>19375</v>
      </c>
      <c r="AB30" s="37">
        <f t="shared" si="1"/>
        <v>145</v>
      </c>
      <c r="AC30" s="37">
        <f t="shared" si="2"/>
        <v>45</v>
      </c>
      <c r="AD30" s="37">
        <f t="shared" si="3"/>
        <v>28</v>
      </c>
      <c r="AE30" s="37">
        <f t="shared" si="4"/>
        <v>48</v>
      </c>
      <c r="AF30" s="71">
        <v>23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4057</v>
      </c>
      <c r="K31" s="75">
        <v>66</v>
      </c>
      <c r="L31" s="75">
        <v>39</v>
      </c>
      <c r="M31" s="75">
        <v>21</v>
      </c>
      <c r="N31" s="75">
        <v>0</v>
      </c>
      <c r="O31" s="73">
        <v>0</v>
      </c>
      <c r="P31" s="73">
        <v>0</v>
      </c>
      <c r="Q31" s="73">
        <v>57</v>
      </c>
      <c r="R31" s="73">
        <v>32</v>
      </c>
      <c r="S31" s="73">
        <v>25</v>
      </c>
      <c r="T31" s="73">
        <v>30</v>
      </c>
      <c r="U31" s="73">
        <v>0</v>
      </c>
      <c r="V31" s="73">
        <v>0</v>
      </c>
      <c r="W31" s="73">
        <v>31</v>
      </c>
      <c r="X31" s="73">
        <v>61</v>
      </c>
      <c r="Y31" s="73">
        <v>7</v>
      </c>
      <c r="Z31" s="73">
        <v>0</v>
      </c>
      <c r="AA31" s="37">
        <f t="shared" si="0"/>
        <v>4057</v>
      </c>
      <c r="AB31" s="37">
        <f t="shared" si="1"/>
        <v>154</v>
      </c>
      <c r="AC31" s="37">
        <f t="shared" si="2"/>
        <v>132</v>
      </c>
      <c r="AD31" s="37">
        <f t="shared" si="3"/>
        <v>53</v>
      </c>
      <c r="AE31" s="37">
        <f t="shared" si="4"/>
        <v>30</v>
      </c>
      <c r="AF31" s="71">
        <v>24</v>
      </c>
    </row>
    <row r="32" ht="15" customHeight="1" spans="2:32">
      <c r="B32" s="71">
        <v>26</v>
      </c>
      <c r="C32" s="71">
        <v>0</v>
      </c>
      <c r="D32" s="75">
        <v>0</v>
      </c>
      <c r="E32" s="75">
        <v>39</v>
      </c>
      <c r="F32" s="75">
        <v>39</v>
      </c>
      <c r="G32" s="75">
        <v>1</v>
      </c>
      <c r="H32" s="75">
        <v>26</v>
      </c>
      <c r="I32" s="73">
        <v>0</v>
      </c>
      <c r="J32" s="73">
        <v>0</v>
      </c>
      <c r="K32" s="73">
        <v>18</v>
      </c>
      <c r="L32" s="73">
        <v>35</v>
      </c>
      <c r="M32" s="73">
        <v>6</v>
      </c>
      <c r="N32" s="73">
        <v>2</v>
      </c>
      <c r="O32" s="75">
        <v>0</v>
      </c>
      <c r="P32" s="75">
        <v>0</v>
      </c>
      <c r="Q32" s="75">
        <v>86</v>
      </c>
      <c r="R32" s="75">
        <v>72</v>
      </c>
      <c r="S32" s="75">
        <v>22</v>
      </c>
      <c r="T32" s="75">
        <v>11</v>
      </c>
      <c r="U32" s="74"/>
      <c r="V32" s="74"/>
      <c r="W32" s="74"/>
      <c r="X32" s="74"/>
      <c r="Y32" s="74"/>
      <c r="Z32" s="74"/>
      <c r="AA32" s="37">
        <f t="shared" si="0"/>
        <v>0</v>
      </c>
      <c r="AB32" s="37">
        <f t="shared" si="1"/>
        <v>143</v>
      </c>
      <c r="AC32" s="37">
        <f t="shared" si="2"/>
        <v>146</v>
      </c>
      <c r="AD32" s="37">
        <f t="shared" si="3"/>
        <v>29</v>
      </c>
      <c r="AE32" s="37">
        <f t="shared" si="4"/>
        <v>39</v>
      </c>
      <c r="AF32" s="71">
        <v>25</v>
      </c>
    </row>
    <row r="33" ht="15" customHeight="1" spans="2:32">
      <c r="B33" s="71">
        <v>27</v>
      </c>
      <c r="C33" s="71">
        <v>0</v>
      </c>
      <c r="D33" s="75">
        <v>0</v>
      </c>
      <c r="E33" s="75">
        <v>47</v>
      </c>
      <c r="F33" s="75">
        <v>76</v>
      </c>
      <c r="G33" s="75">
        <v>21</v>
      </c>
      <c r="H33" s="75">
        <v>0</v>
      </c>
      <c r="I33" s="73">
        <v>0</v>
      </c>
      <c r="J33" s="73">
        <v>0</v>
      </c>
      <c r="K33" s="73">
        <v>0</v>
      </c>
      <c r="L33" s="73">
        <v>47</v>
      </c>
      <c r="M33" s="73">
        <v>8</v>
      </c>
      <c r="N33" s="73">
        <v>8</v>
      </c>
      <c r="O33" s="75">
        <v>0</v>
      </c>
      <c r="P33" s="75">
        <v>0</v>
      </c>
      <c r="Q33" s="75">
        <v>40</v>
      </c>
      <c r="R33" s="75">
        <v>73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0</v>
      </c>
      <c r="AB33" s="37">
        <f t="shared" si="1"/>
        <v>87</v>
      </c>
      <c r="AC33" s="37">
        <f t="shared" si="2"/>
        <v>196</v>
      </c>
      <c r="AD33" s="37">
        <f t="shared" si="3"/>
        <v>29</v>
      </c>
      <c r="AE33" s="37">
        <f t="shared" si="4"/>
        <v>8</v>
      </c>
      <c r="AF33" s="71">
        <v>26</v>
      </c>
    </row>
    <row r="34" ht="15" customHeight="1" spans="2:32">
      <c r="B34" s="71">
        <v>28</v>
      </c>
      <c r="C34" s="71">
        <v>5833</v>
      </c>
      <c r="D34" s="73">
        <v>0</v>
      </c>
      <c r="E34" s="73">
        <v>70</v>
      </c>
      <c r="F34" s="73">
        <v>46</v>
      </c>
      <c r="G34" s="73">
        <v>6</v>
      </c>
      <c r="H34" s="73">
        <v>25</v>
      </c>
      <c r="I34" s="73">
        <v>4678</v>
      </c>
      <c r="J34" s="73">
        <v>7012</v>
      </c>
      <c r="K34" s="73">
        <v>82</v>
      </c>
      <c r="L34" s="73">
        <v>40</v>
      </c>
      <c r="M34" s="73">
        <v>0</v>
      </c>
      <c r="N34" s="73">
        <v>0</v>
      </c>
      <c r="O34" s="74"/>
      <c r="P34" s="74"/>
      <c r="Q34" s="74"/>
      <c r="R34" s="74"/>
      <c r="S34" s="74"/>
      <c r="T34" s="74"/>
      <c r="U34" s="73">
        <v>6815</v>
      </c>
      <c r="V34" s="73">
        <v>0</v>
      </c>
      <c r="W34" s="73">
        <v>25</v>
      </c>
      <c r="X34" s="73">
        <v>56</v>
      </c>
      <c r="Y34" s="73">
        <v>21</v>
      </c>
      <c r="Z34" s="73">
        <v>0</v>
      </c>
      <c r="AA34" s="37">
        <f t="shared" si="0"/>
        <v>24338</v>
      </c>
      <c r="AB34" s="37">
        <f t="shared" si="1"/>
        <v>177</v>
      </c>
      <c r="AC34" s="37">
        <f t="shared" si="2"/>
        <v>142</v>
      </c>
      <c r="AD34" s="37">
        <f t="shared" si="3"/>
        <v>27</v>
      </c>
      <c r="AE34" s="37">
        <f t="shared" si="4"/>
        <v>25</v>
      </c>
      <c r="AF34" s="71">
        <v>27</v>
      </c>
    </row>
    <row r="35" ht="15" customHeight="1" spans="2:32">
      <c r="B35" s="71">
        <v>29</v>
      </c>
      <c r="C35" s="71">
        <v>0</v>
      </c>
      <c r="D35" s="73">
        <v>7122</v>
      </c>
      <c r="E35" s="73">
        <v>92</v>
      </c>
      <c r="F35" s="73">
        <v>47</v>
      </c>
      <c r="G35" s="73">
        <v>28</v>
      </c>
      <c r="H35" s="73">
        <v>0</v>
      </c>
      <c r="I35" s="73">
        <v>4012</v>
      </c>
      <c r="J35" s="73">
        <v>6750</v>
      </c>
      <c r="K35" s="73">
        <v>60</v>
      </c>
      <c r="L35" s="73">
        <v>88</v>
      </c>
      <c r="M35" s="73">
        <v>20</v>
      </c>
      <c r="N35" s="73">
        <v>0</v>
      </c>
      <c r="O35" s="74"/>
      <c r="P35" s="74"/>
      <c r="Q35" s="74"/>
      <c r="R35" s="74"/>
      <c r="S35" s="74"/>
      <c r="T35" s="74"/>
      <c r="U35" s="73">
        <v>2724</v>
      </c>
      <c r="V35" s="73">
        <v>6202</v>
      </c>
      <c r="W35" s="73">
        <v>9</v>
      </c>
      <c r="X35" s="73">
        <v>107</v>
      </c>
      <c r="Y35" s="73">
        <v>18</v>
      </c>
      <c r="Z35" s="73">
        <v>0</v>
      </c>
      <c r="AA35" s="37">
        <f t="shared" si="0"/>
        <v>26810</v>
      </c>
      <c r="AB35" s="37">
        <f t="shared" si="1"/>
        <v>161</v>
      </c>
      <c r="AC35" s="37">
        <f t="shared" si="2"/>
        <v>242</v>
      </c>
      <c r="AD35" s="37">
        <f t="shared" si="3"/>
        <v>66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>
        <v>3832</v>
      </c>
      <c r="D36" s="73">
        <v>5690</v>
      </c>
      <c r="E36" s="73">
        <v>24</v>
      </c>
      <c r="F36" s="73">
        <v>112</v>
      </c>
      <c r="G36" s="73">
        <v>10</v>
      </c>
      <c r="H36" s="73">
        <v>9</v>
      </c>
      <c r="I36" s="74"/>
      <c r="J36" s="74"/>
      <c r="K36" s="74"/>
      <c r="L36" s="74"/>
      <c r="M36" s="74"/>
      <c r="N36" s="74"/>
      <c r="O36" s="73">
        <v>2703</v>
      </c>
      <c r="P36" s="73">
        <v>6002</v>
      </c>
      <c r="Q36" s="73">
        <v>29</v>
      </c>
      <c r="R36" s="73">
        <v>47</v>
      </c>
      <c r="S36" s="73">
        <v>17</v>
      </c>
      <c r="T36" s="73">
        <v>0</v>
      </c>
      <c r="U36" s="73">
        <v>2421</v>
      </c>
      <c r="V36" s="73">
        <v>4591</v>
      </c>
      <c r="W36" s="73">
        <v>0</v>
      </c>
      <c r="X36" s="73">
        <v>46</v>
      </c>
      <c r="Y36" s="73">
        <v>17</v>
      </c>
      <c r="Z36" s="73">
        <v>17</v>
      </c>
      <c r="AA36" s="37">
        <f t="shared" si="0"/>
        <v>25239</v>
      </c>
      <c r="AB36" s="37">
        <f t="shared" si="1"/>
        <v>53</v>
      </c>
      <c r="AC36" s="37">
        <f t="shared" si="2"/>
        <v>205</v>
      </c>
      <c r="AD36" s="37">
        <f t="shared" si="3"/>
        <v>44</v>
      </c>
      <c r="AE36" s="37">
        <f t="shared" si="4"/>
        <v>26</v>
      </c>
      <c r="AF36" s="71">
        <v>29</v>
      </c>
    </row>
    <row r="37" ht="15" customHeight="1" spans="2:32">
      <c r="B37" s="71">
        <v>31</v>
      </c>
      <c r="C37" s="73">
        <v>5381</v>
      </c>
      <c r="D37" s="73">
        <v>6008</v>
      </c>
      <c r="E37" s="73">
        <v>5</v>
      </c>
      <c r="F37" s="73">
        <v>84</v>
      </c>
      <c r="G37" s="73">
        <v>33</v>
      </c>
      <c r="H37" s="73">
        <v>0</v>
      </c>
      <c r="I37" s="74"/>
      <c r="J37" s="74"/>
      <c r="K37" s="74"/>
      <c r="L37" s="74"/>
      <c r="M37" s="74"/>
      <c r="N37" s="74"/>
      <c r="O37" s="73">
        <v>6503</v>
      </c>
      <c r="P37" s="73">
        <v>6340</v>
      </c>
      <c r="Q37" s="73">
        <v>29</v>
      </c>
      <c r="R37" s="73">
        <v>50</v>
      </c>
      <c r="S37" s="73">
        <v>4</v>
      </c>
      <c r="T37" s="73">
        <v>0</v>
      </c>
      <c r="U37" s="73">
        <v>4522</v>
      </c>
      <c r="V37" s="73">
        <v>6203</v>
      </c>
      <c r="W37" s="73">
        <v>17</v>
      </c>
      <c r="X37" s="73">
        <v>53</v>
      </c>
      <c r="Y37" s="73">
        <v>21</v>
      </c>
      <c r="Z37" s="73">
        <v>0</v>
      </c>
      <c r="AA37" s="37">
        <f t="shared" si="0"/>
        <v>34957</v>
      </c>
      <c r="AB37" s="37">
        <f t="shared" si="1"/>
        <v>51</v>
      </c>
      <c r="AC37" s="37">
        <f t="shared" si="2"/>
        <v>187</v>
      </c>
      <c r="AD37" s="37">
        <f t="shared" si="3"/>
        <v>58</v>
      </c>
      <c r="AE37" s="37">
        <f t="shared" si="4"/>
        <v>0</v>
      </c>
      <c r="AF37" s="71">
        <v>30</v>
      </c>
    </row>
    <row r="38" ht="15" customHeight="1" spans="2:32">
      <c r="B38" s="53" t="s">
        <v>17</v>
      </c>
      <c r="C38" s="35">
        <f t="shared" ref="C38:AE38" si="5">SUM(C7:C37)</f>
        <v>36262</v>
      </c>
      <c r="D38" s="35">
        <f t="shared" si="5"/>
        <v>84537</v>
      </c>
      <c r="E38" s="35">
        <f t="shared" si="5"/>
        <v>896</v>
      </c>
      <c r="F38" s="35">
        <f t="shared" si="5"/>
        <v>1338</v>
      </c>
      <c r="G38" s="92">
        <f t="shared" si="5"/>
        <v>320</v>
      </c>
      <c r="H38" s="35">
        <f t="shared" si="5"/>
        <v>145</v>
      </c>
      <c r="I38" s="35">
        <f t="shared" si="5"/>
        <v>30574</v>
      </c>
      <c r="J38" s="35">
        <f t="shared" si="5"/>
        <v>95285</v>
      </c>
      <c r="K38" s="35">
        <f t="shared" si="5"/>
        <v>1172</v>
      </c>
      <c r="L38" s="35">
        <f t="shared" si="5"/>
        <v>1327</v>
      </c>
      <c r="M38" s="92">
        <f t="shared" si="5"/>
        <v>372</v>
      </c>
      <c r="N38" s="35">
        <f t="shared" si="5"/>
        <v>122</v>
      </c>
      <c r="O38" s="35">
        <f t="shared" si="5"/>
        <v>26107</v>
      </c>
      <c r="P38" s="35">
        <f t="shared" si="5"/>
        <v>84581</v>
      </c>
      <c r="Q38" s="35">
        <f t="shared" si="5"/>
        <v>1012</v>
      </c>
      <c r="R38" s="35">
        <f t="shared" si="5"/>
        <v>1392</v>
      </c>
      <c r="S38" s="92">
        <f t="shared" si="5"/>
        <v>359</v>
      </c>
      <c r="T38" s="35">
        <f t="shared" si="5"/>
        <v>202</v>
      </c>
      <c r="U38" s="35">
        <f t="shared" si="5"/>
        <v>38997</v>
      </c>
      <c r="V38" s="35">
        <f t="shared" si="5"/>
        <v>77340</v>
      </c>
      <c r="W38" s="35">
        <f t="shared" si="5"/>
        <v>866</v>
      </c>
      <c r="X38" s="35">
        <f t="shared" si="5"/>
        <v>1397</v>
      </c>
      <c r="Y38" s="92">
        <f t="shared" si="5"/>
        <v>304</v>
      </c>
      <c r="Z38" s="35">
        <f t="shared" si="5"/>
        <v>107</v>
      </c>
      <c r="AA38" s="35">
        <f t="shared" si="5"/>
        <v>473683</v>
      </c>
      <c r="AB38" s="35">
        <f t="shared" si="5"/>
        <v>3946</v>
      </c>
      <c r="AC38" s="35">
        <f t="shared" si="5"/>
        <v>5454</v>
      </c>
      <c r="AD38" s="35">
        <f t="shared" si="5"/>
        <v>1355</v>
      </c>
      <c r="AE38" s="35">
        <f t="shared" si="5"/>
        <v>576</v>
      </c>
      <c r="AF38" s="53" t="s">
        <v>17</v>
      </c>
    </row>
    <row r="39" ht="15" customHeight="1" spans="2:32">
      <c r="B39" s="65" t="s">
        <v>18</v>
      </c>
      <c r="C39" s="38">
        <f t="shared" ref="C39:H39" si="6">C38/24</f>
        <v>1510.91666666667</v>
      </c>
      <c r="D39" s="38">
        <f t="shared" si="6"/>
        <v>3522.375</v>
      </c>
      <c r="E39" s="36">
        <f t="shared" si="6"/>
        <v>37.3333333333333</v>
      </c>
      <c r="F39" s="36">
        <f t="shared" si="6"/>
        <v>55.75</v>
      </c>
      <c r="G39" s="36">
        <f t="shared" si="6"/>
        <v>13.3333333333333</v>
      </c>
      <c r="H39" s="36">
        <f t="shared" si="6"/>
        <v>6.04166666666667</v>
      </c>
      <c r="I39" s="38">
        <f t="shared" ref="I39:Z39" si="7">I38/23</f>
        <v>1329.30434782609</v>
      </c>
      <c r="J39" s="38">
        <f t="shared" si="7"/>
        <v>4142.82608695652</v>
      </c>
      <c r="K39" s="36">
        <f t="shared" si="7"/>
        <v>50.9565217391304</v>
      </c>
      <c r="L39" s="36">
        <f t="shared" si="7"/>
        <v>57.695652173913</v>
      </c>
      <c r="M39" s="36">
        <f t="shared" si="7"/>
        <v>16.1739130434783</v>
      </c>
      <c r="N39" s="36">
        <f t="shared" si="7"/>
        <v>5.30434782608696</v>
      </c>
      <c r="O39" s="38">
        <f t="shared" si="7"/>
        <v>1135.08695652174</v>
      </c>
      <c r="P39" s="38">
        <f t="shared" si="7"/>
        <v>3677.4347826087</v>
      </c>
      <c r="Q39" s="36">
        <f t="shared" si="7"/>
        <v>44</v>
      </c>
      <c r="R39" s="36">
        <f t="shared" si="7"/>
        <v>60.5217391304348</v>
      </c>
      <c r="S39" s="36">
        <f t="shared" si="7"/>
        <v>15.6086956521739</v>
      </c>
      <c r="T39" s="36">
        <f t="shared" si="7"/>
        <v>8.78260869565217</v>
      </c>
      <c r="U39" s="38">
        <f t="shared" si="7"/>
        <v>1695.52173913043</v>
      </c>
      <c r="V39" s="38">
        <f t="shared" si="7"/>
        <v>3362.60869565217</v>
      </c>
      <c r="W39" s="36">
        <f t="shared" si="7"/>
        <v>37.6521739130435</v>
      </c>
      <c r="X39" s="36">
        <f t="shared" si="7"/>
        <v>60.7391304347826</v>
      </c>
      <c r="Y39" s="36">
        <f t="shared" si="7"/>
        <v>13.2173913043478</v>
      </c>
      <c r="Z39" s="36">
        <f t="shared" si="7"/>
        <v>4.65217391304348</v>
      </c>
      <c r="AA39" s="38">
        <f>AA38/31</f>
        <v>15280.0967741935</v>
      </c>
      <c r="AB39" s="36">
        <f>AB38/31</f>
        <v>127.290322580645</v>
      </c>
      <c r="AC39" s="36">
        <f>AC38/31</f>
        <v>175.935483870968</v>
      </c>
      <c r="AD39" s="36">
        <f>AD38/31</f>
        <v>43.7096774193548</v>
      </c>
      <c r="AE39" s="36">
        <f>AE38/31</f>
        <v>18.5806451612903</v>
      </c>
      <c r="AF39" s="60" t="s">
        <v>18</v>
      </c>
    </row>
    <row r="40" s="84" customFormat="1" ht="14.25" customHeight="1" spans="2:22">
      <c r="B40" s="60"/>
      <c r="C40" s="91">
        <f>C39+D39</f>
        <v>5033.29166666667</v>
      </c>
      <c r="D40" s="91"/>
      <c r="I40" s="91">
        <f>I39+J39</f>
        <v>5472.13043478261</v>
      </c>
      <c r="J40" s="91"/>
      <c r="O40" s="91">
        <f>O39+P39</f>
        <v>4812.52173913043</v>
      </c>
      <c r="P40" s="91"/>
      <c r="U40" s="91">
        <f>U39+V39</f>
        <v>5058.13043478261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3">
        <v>7702</v>
      </c>
      <c r="E7" s="73">
        <v>81</v>
      </c>
      <c r="F7" s="73">
        <v>106</v>
      </c>
      <c r="G7" s="73">
        <v>0</v>
      </c>
      <c r="H7" s="73">
        <v>11</v>
      </c>
      <c r="I7" s="73">
        <v>0</v>
      </c>
      <c r="J7" s="73">
        <v>8405</v>
      </c>
      <c r="K7" s="73">
        <v>89</v>
      </c>
      <c r="L7" s="73">
        <v>114</v>
      </c>
      <c r="M7" s="73">
        <v>0</v>
      </c>
      <c r="N7" s="73">
        <v>6</v>
      </c>
      <c r="O7" s="74"/>
      <c r="P7" s="74"/>
      <c r="Q7" s="74"/>
      <c r="R7" s="74"/>
      <c r="S7" s="74"/>
      <c r="T7" s="74"/>
      <c r="U7" s="73">
        <v>0</v>
      </c>
      <c r="V7" s="73">
        <v>8562</v>
      </c>
      <c r="W7" s="73">
        <v>107</v>
      </c>
      <c r="X7" s="73">
        <v>149</v>
      </c>
      <c r="Y7" s="73">
        <v>0</v>
      </c>
      <c r="Z7" s="73">
        <v>28</v>
      </c>
      <c r="AA7" s="37">
        <f t="shared" ref="AA7:AA37" si="0">C7+D7+I7+J7+O7+P7+U7+V7</f>
        <v>24669</v>
      </c>
      <c r="AB7" s="37">
        <f t="shared" ref="AB7:AB37" si="1">E7+K7+Q7+W7</f>
        <v>277</v>
      </c>
      <c r="AC7" s="37">
        <f t="shared" ref="AC7:AC37" si="2">F7+L7+R7+X7</f>
        <v>369</v>
      </c>
      <c r="AD7" s="37">
        <f t="shared" ref="AD7:AD37" si="3">G7+M7+S7+Y7</f>
        <v>0</v>
      </c>
      <c r="AE7" s="37">
        <f t="shared" ref="AE7:AE37" si="4">H7+N7+T7+Z7</f>
        <v>45</v>
      </c>
      <c r="AF7" s="71">
        <v>1</v>
      </c>
    </row>
    <row r="8" ht="15" customHeight="1" spans="2:32">
      <c r="B8" s="71">
        <v>2</v>
      </c>
      <c r="C8" s="71">
        <v>5668</v>
      </c>
      <c r="D8" s="73">
        <v>5701</v>
      </c>
      <c r="E8" s="73">
        <v>65</v>
      </c>
      <c r="F8" s="73">
        <v>122</v>
      </c>
      <c r="G8" s="73">
        <v>9</v>
      </c>
      <c r="H8" s="73">
        <v>19</v>
      </c>
      <c r="I8" s="74"/>
      <c r="J8" s="74"/>
      <c r="K8" s="74"/>
      <c r="L8" s="74"/>
      <c r="M8" s="74"/>
      <c r="N8" s="74"/>
      <c r="O8" s="73">
        <v>7064</v>
      </c>
      <c r="P8" s="73">
        <v>8005</v>
      </c>
      <c r="Q8" s="73">
        <v>60</v>
      </c>
      <c r="R8" s="73">
        <v>79</v>
      </c>
      <c r="S8" s="73">
        <v>0</v>
      </c>
      <c r="T8" s="73">
        <v>2</v>
      </c>
      <c r="U8" s="73">
        <v>5494</v>
      </c>
      <c r="V8" s="73">
        <v>2030</v>
      </c>
      <c r="W8" s="73">
        <v>76</v>
      </c>
      <c r="X8" s="73">
        <v>89</v>
      </c>
      <c r="Y8" s="73">
        <v>0</v>
      </c>
      <c r="Z8" s="73">
        <v>16</v>
      </c>
      <c r="AA8" s="37">
        <f t="shared" si="0"/>
        <v>33962</v>
      </c>
      <c r="AB8" s="37">
        <f t="shared" si="1"/>
        <v>201</v>
      </c>
      <c r="AC8" s="37">
        <f t="shared" si="2"/>
        <v>290</v>
      </c>
      <c r="AD8" s="37">
        <f t="shared" si="3"/>
        <v>9</v>
      </c>
      <c r="AE8" s="37">
        <f t="shared" si="4"/>
        <v>37</v>
      </c>
      <c r="AF8" s="71">
        <v>1</v>
      </c>
    </row>
    <row r="9" ht="15" customHeight="1" spans="2:32">
      <c r="B9" s="71">
        <v>3</v>
      </c>
      <c r="C9" s="71">
        <v>5006</v>
      </c>
      <c r="D9" s="73">
        <v>7007</v>
      </c>
      <c r="E9" s="73">
        <v>117</v>
      </c>
      <c r="F9" s="73">
        <v>115</v>
      </c>
      <c r="G9" s="73">
        <v>9</v>
      </c>
      <c r="H9" s="73">
        <v>24</v>
      </c>
      <c r="I9" s="74"/>
      <c r="J9" s="74"/>
      <c r="K9" s="74"/>
      <c r="L9" s="74"/>
      <c r="M9" s="74"/>
      <c r="N9" s="74"/>
      <c r="O9" s="75">
        <v>6500</v>
      </c>
      <c r="P9" s="75">
        <v>7164</v>
      </c>
      <c r="Q9" s="75">
        <v>49</v>
      </c>
      <c r="R9" s="75">
        <v>120</v>
      </c>
      <c r="S9" s="75">
        <v>1</v>
      </c>
      <c r="T9" s="75">
        <v>7</v>
      </c>
      <c r="U9" s="73">
        <v>6428</v>
      </c>
      <c r="V9" s="73">
        <v>6402</v>
      </c>
      <c r="W9" s="73">
        <v>104</v>
      </c>
      <c r="X9" s="73">
        <v>74</v>
      </c>
      <c r="Y9" s="73">
        <v>15</v>
      </c>
      <c r="Z9" s="73">
        <v>21</v>
      </c>
      <c r="AA9" s="37">
        <f t="shared" si="0"/>
        <v>38507</v>
      </c>
      <c r="AB9" s="37">
        <f t="shared" si="1"/>
        <v>270</v>
      </c>
      <c r="AC9" s="37">
        <f t="shared" si="2"/>
        <v>309</v>
      </c>
      <c r="AD9" s="37">
        <f t="shared" si="3"/>
        <v>25</v>
      </c>
      <c r="AE9" s="37">
        <f t="shared" si="4"/>
        <v>52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5645</v>
      </c>
      <c r="J10" s="75">
        <v>7513</v>
      </c>
      <c r="K10" s="75">
        <v>29</v>
      </c>
      <c r="L10" s="75">
        <v>112</v>
      </c>
      <c r="M10" s="75">
        <v>0</v>
      </c>
      <c r="N10" s="75">
        <v>15</v>
      </c>
      <c r="O10" s="73">
        <v>6100</v>
      </c>
      <c r="P10" s="73">
        <v>6308</v>
      </c>
      <c r="Q10" s="73">
        <v>79</v>
      </c>
      <c r="R10" s="73">
        <v>114</v>
      </c>
      <c r="S10" s="73">
        <v>0</v>
      </c>
      <c r="T10" s="73">
        <v>2</v>
      </c>
      <c r="U10" s="73">
        <v>4772</v>
      </c>
      <c r="V10" s="73">
        <v>5902</v>
      </c>
      <c r="W10" s="73">
        <v>84</v>
      </c>
      <c r="X10" s="73">
        <v>106</v>
      </c>
      <c r="Y10" s="73">
        <v>0</v>
      </c>
      <c r="Z10" s="73">
        <v>31</v>
      </c>
      <c r="AA10" s="37">
        <f t="shared" si="0"/>
        <v>36240</v>
      </c>
      <c r="AB10" s="37">
        <f t="shared" si="1"/>
        <v>192</v>
      </c>
      <c r="AC10" s="37">
        <f t="shared" si="2"/>
        <v>332</v>
      </c>
      <c r="AD10" s="37">
        <f t="shared" si="3"/>
        <v>0</v>
      </c>
      <c r="AE10" s="37">
        <f t="shared" si="4"/>
        <v>48</v>
      </c>
      <c r="AF10" s="71">
        <v>3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4761</v>
      </c>
      <c r="J11" s="75">
        <v>4260</v>
      </c>
      <c r="K11" s="75">
        <v>50</v>
      </c>
      <c r="L11" s="75">
        <v>74</v>
      </c>
      <c r="M11" s="75">
        <v>4</v>
      </c>
      <c r="N11" s="75">
        <v>35</v>
      </c>
      <c r="O11" s="73">
        <v>2103</v>
      </c>
      <c r="P11" s="73">
        <v>6010</v>
      </c>
      <c r="Q11" s="73">
        <v>22</v>
      </c>
      <c r="R11" s="73">
        <v>69</v>
      </c>
      <c r="S11" s="73">
        <v>0</v>
      </c>
      <c r="T11" s="73">
        <v>5</v>
      </c>
      <c r="U11" s="73">
        <v>2458</v>
      </c>
      <c r="V11" s="73">
        <v>6504</v>
      </c>
      <c r="W11" s="73">
        <v>75</v>
      </c>
      <c r="X11" s="73">
        <v>84</v>
      </c>
      <c r="Y11" s="73">
        <v>18</v>
      </c>
      <c r="Z11" s="73">
        <v>20</v>
      </c>
      <c r="AA11" s="37">
        <f t="shared" si="0"/>
        <v>26096</v>
      </c>
      <c r="AB11" s="37">
        <f t="shared" si="1"/>
        <v>147</v>
      </c>
      <c r="AC11" s="37">
        <f t="shared" si="2"/>
        <v>227</v>
      </c>
      <c r="AD11" s="37">
        <f t="shared" si="3"/>
        <v>22</v>
      </c>
      <c r="AE11" s="37">
        <f t="shared" si="4"/>
        <v>60</v>
      </c>
      <c r="AF11" s="71">
        <v>4</v>
      </c>
    </row>
    <row r="12" ht="15" customHeight="1" spans="2:32">
      <c r="B12" s="71">
        <v>6</v>
      </c>
      <c r="C12" s="71">
        <v>2239</v>
      </c>
      <c r="D12" s="75">
        <v>6308</v>
      </c>
      <c r="E12" s="75">
        <v>21</v>
      </c>
      <c r="F12" s="75">
        <v>85</v>
      </c>
      <c r="G12" s="75">
        <v>6</v>
      </c>
      <c r="H12" s="75">
        <v>0</v>
      </c>
      <c r="I12" s="73">
        <v>0</v>
      </c>
      <c r="J12" s="73">
        <v>4335</v>
      </c>
      <c r="K12" s="73">
        <v>17</v>
      </c>
      <c r="L12" s="73">
        <v>60</v>
      </c>
      <c r="M12" s="73">
        <v>8</v>
      </c>
      <c r="N12" s="73">
        <v>28</v>
      </c>
      <c r="O12" s="75">
        <v>1587</v>
      </c>
      <c r="P12" s="75">
        <v>3209</v>
      </c>
      <c r="Q12" s="75">
        <v>66</v>
      </c>
      <c r="R12" s="75">
        <v>103</v>
      </c>
      <c r="S12" s="75">
        <v>12</v>
      </c>
      <c r="T12" s="75">
        <v>25</v>
      </c>
      <c r="U12" s="74"/>
      <c r="V12" s="74"/>
      <c r="W12" s="74"/>
      <c r="X12" s="74"/>
      <c r="Y12" s="74"/>
      <c r="Z12" s="74"/>
      <c r="AA12" s="37">
        <f t="shared" si="0"/>
        <v>17678</v>
      </c>
      <c r="AB12" s="37">
        <f t="shared" si="1"/>
        <v>104</v>
      </c>
      <c r="AC12" s="37">
        <f t="shared" si="2"/>
        <v>248</v>
      </c>
      <c r="AD12" s="37">
        <f t="shared" si="3"/>
        <v>26</v>
      </c>
      <c r="AE12" s="37">
        <f t="shared" si="4"/>
        <v>53</v>
      </c>
      <c r="AF12" s="71">
        <v>5</v>
      </c>
    </row>
    <row r="13" ht="15" customHeight="1" spans="2:32">
      <c r="B13" s="71">
        <v>7</v>
      </c>
      <c r="C13" s="71">
        <v>4018</v>
      </c>
      <c r="D13" s="75">
        <v>0</v>
      </c>
      <c r="E13" s="75">
        <v>5</v>
      </c>
      <c r="F13" s="75">
        <v>118</v>
      </c>
      <c r="G13" s="75">
        <v>7</v>
      </c>
      <c r="H13" s="75">
        <v>32</v>
      </c>
      <c r="I13" s="73">
        <v>5414</v>
      </c>
      <c r="J13" s="73">
        <v>0</v>
      </c>
      <c r="K13" s="73">
        <v>90</v>
      </c>
      <c r="L13" s="73">
        <v>90</v>
      </c>
      <c r="M13" s="73">
        <v>12</v>
      </c>
      <c r="N13" s="73">
        <v>9</v>
      </c>
      <c r="O13" s="75">
        <v>4659</v>
      </c>
      <c r="P13" s="75">
        <v>0</v>
      </c>
      <c r="Q13" s="75">
        <v>116</v>
      </c>
      <c r="R13" s="75">
        <v>82</v>
      </c>
      <c r="S13" s="75">
        <v>20</v>
      </c>
      <c r="T13" s="75">
        <v>11</v>
      </c>
      <c r="U13" s="74"/>
      <c r="V13" s="74"/>
      <c r="W13" s="74"/>
      <c r="X13" s="74"/>
      <c r="Y13" s="74"/>
      <c r="Z13" s="74"/>
      <c r="AA13" s="37">
        <f t="shared" si="0"/>
        <v>14091</v>
      </c>
      <c r="AB13" s="37">
        <f t="shared" si="1"/>
        <v>211</v>
      </c>
      <c r="AC13" s="37">
        <f t="shared" si="2"/>
        <v>290</v>
      </c>
      <c r="AD13" s="37">
        <f t="shared" si="3"/>
        <v>39</v>
      </c>
      <c r="AE13" s="37">
        <f t="shared" si="4"/>
        <v>52</v>
      </c>
      <c r="AF13" s="71">
        <v>6</v>
      </c>
    </row>
    <row r="14" ht="15" customHeight="1" spans="2:32">
      <c r="B14" s="71">
        <v>8</v>
      </c>
      <c r="C14" s="71">
        <v>4034</v>
      </c>
      <c r="D14" s="73">
        <v>0</v>
      </c>
      <c r="E14" s="73">
        <v>57</v>
      </c>
      <c r="F14" s="73">
        <v>101</v>
      </c>
      <c r="G14" s="73">
        <v>11</v>
      </c>
      <c r="H14" s="73">
        <v>21</v>
      </c>
      <c r="I14" s="73">
        <v>6628</v>
      </c>
      <c r="J14" s="73">
        <v>0</v>
      </c>
      <c r="K14" s="73">
        <v>61</v>
      </c>
      <c r="L14" s="73">
        <v>98</v>
      </c>
      <c r="M14" s="73">
        <v>20</v>
      </c>
      <c r="N14" s="73">
        <v>11</v>
      </c>
      <c r="O14" s="74"/>
      <c r="P14" s="74"/>
      <c r="Q14" s="74"/>
      <c r="R14" s="74"/>
      <c r="S14" s="74"/>
      <c r="T14" s="74"/>
      <c r="U14" s="73">
        <v>6387</v>
      </c>
      <c r="V14" s="73">
        <v>0</v>
      </c>
      <c r="W14" s="73">
        <v>124</v>
      </c>
      <c r="X14" s="73">
        <v>131</v>
      </c>
      <c r="Y14" s="73">
        <v>1</v>
      </c>
      <c r="Z14" s="73">
        <v>21</v>
      </c>
      <c r="AA14" s="37">
        <f t="shared" si="0"/>
        <v>17049</v>
      </c>
      <c r="AB14" s="37">
        <f t="shared" si="1"/>
        <v>242</v>
      </c>
      <c r="AC14" s="37">
        <f t="shared" si="2"/>
        <v>330</v>
      </c>
      <c r="AD14" s="37">
        <f t="shared" si="3"/>
        <v>32</v>
      </c>
      <c r="AE14" s="37">
        <f t="shared" si="4"/>
        <v>53</v>
      </c>
      <c r="AF14" s="71">
        <v>7</v>
      </c>
    </row>
    <row r="15" ht="15" customHeight="1" spans="2:32">
      <c r="B15" s="71">
        <v>9</v>
      </c>
      <c r="C15" s="71">
        <v>0</v>
      </c>
      <c r="D15" s="73">
        <v>0</v>
      </c>
      <c r="E15" s="73">
        <v>47</v>
      </c>
      <c r="F15" s="73">
        <v>152</v>
      </c>
      <c r="G15" s="73">
        <v>0</v>
      </c>
      <c r="H15" s="73">
        <v>36</v>
      </c>
      <c r="I15" s="73">
        <v>0</v>
      </c>
      <c r="J15" s="73">
        <v>0</v>
      </c>
      <c r="K15" s="73">
        <v>32</v>
      </c>
      <c r="L15" s="73">
        <v>130</v>
      </c>
      <c r="M15" s="73">
        <v>6</v>
      </c>
      <c r="N15" s="73">
        <v>17</v>
      </c>
      <c r="O15" s="74"/>
      <c r="P15" s="74"/>
      <c r="Q15" s="74"/>
      <c r="R15" s="74"/>
      <c r="S15" s="74"/>
      <c r="T15" s="74"/>
      <c r="U15" s="73">
        <v>4804</v>
      </c>
      <c r="V15" s="73">
        <v>0</v>
      </c>
      <c r="W15" s="73">
        <v>94</v>
      </c>
      <c r="X15" s="73">
        <v>62</v>
      </c>
      <c r="Y15" s="73">
        <v>7</v>
      </c>
      <c r="Z15" s="73">
        <v>0</v>
      </c>
      <c r="AA15" s="37">
        <f t="shared" si="0"/>
        <v>4804</v>
      </c>
      <c r="AB15" s="37">
        <f t="shared" si="1"/>
        <v>173</v>
      </c>
      <c r="AC15" s="37">
        <f t="shared" si="2"/>
        <v>344</v>
      </c>
      <c r="AD15" s="37">
        <f t="shared" si="3"/>
        <v>13</v>
      </c>
      <c r="AE15" s="37">
        <f t="shared" si="4"/>
        <v>53</v>
      </c>
      <c r="AF15" s="71">
        <v>8</v>
      </c>
    </row>
    <row r="16" ht="15" customHeight="1" spans="2:32">
      <c r="B16" s="71">
        <v>10</v>
      </c>
      <c r="C16" s="71">
        <v>0</v>
      </c>
      <c r="D16" s="73">
        <v>0</v>
      </c>
      <c r="E16" s="73">
        <v>87</v>
      </c>
      <c r="F16" s="73">
        <v>101</v>
      </c>
      <c r="G16" s="73">
        <v>19</v>
      </c>
      <c r="H16" s="73">
        <v>23</v>
      </c>
      <c r="I16" s="74"/>
      <c r="J16" s="74"/>
      <c r="K16" s="74"/>
      <c r="L16" s="74"/>
      <c r="M16" s="74"/>
      <c r="N16" s="74"/>
      <c r="O16" s="73">
        <v>0</v>
      </c>
      <c r="P16" s="73">
        <v>0</v>
      </c>
      <c r="Q16" s="73">
        <v>87</v>
      </c>
      <c r="R16" s="73">
        <v>133</v>
      </c>
      <c r="S16" s="73">
        <v>7</v>
      </c>
      <c r="T16" s="73">
        <v>0</v>
      </c>
      <c r="U16" s="73">
        <v>0</v>
      </c>
      <c r="V16" s="73">
        <v>0</v>
      </c>
      <c r="W16" s="73">
        <v>69</v>
      </c>
      <c r="X16" s="73">
        <v>140</v>
      </c>
      <c r="Y16" s="73">
        <v>10</v>
      </c>
      <c r="Z16" s="73">
        <v>27</v>
      </c>
      <c r="AA16" s="37">
        <f t="shared" si="0"/>
        <v>0</v>
      </c>
      <c r="AB16" s="37">
        <f t="shared" si="1"/>
        <v>243</v>
      </c>
      <c r="AC16" s="37">
        <f t="shared" si="2"/>
        <v>374</v>
      </c>
      <c r="AD16" s="37">
        <f t="shared" si="3"/>
        <v>36</v>
      </c>
      <c r="AE16" s="37">
        <f t="shared" si="4"/>
        <v>50</v>
      </c>
      <c r="AF16" s="71">
        <v>9</v>
      </c>
    </row>
    <row r="17" ht="15" customHeight="1" spans="2:32">
      <c r="B17" s="71">
        <v>11</v>
      </c>
      <c r="C17" s="71">
        <v>0</v>
      </c>
      <c r="D17" s="73">
        <v>0</v>
      </c>
      <c r="E17" s="73">
        <v>89</v>
      </c>
      <c r="F17" s="73">
        <v>94</v>
      </c>
      <c r="G17" s="73">
        <v>1</v>
      </c>
      <c r="H17" s="73">
        <v>26</v>
      </c>
      <c r="I17" s="74"/>
      <c r="J17" s="74"/>
      <c r="K17" s="74"/>
      <c r="L17" s="74"/>
      <c r="M17" s="74"/>
      <c r="N17" s="74"/>
      <c r="O17" s="75">
        <v>0</v>
      </c>
      <c r="P17" s="75">
        <v>0</v>
      </c>
      <c r="Q17" s="75">
        <v>97</v>
      </c>
      <c r="R17" s="75">
        <v>121</v>
      </c>
      <c r="S17" s="75">
        <v>0</v>
      </c>
      <c r="T17" s="75">
        <v>0</v>
      </c>
      <c r="U17" s="73">
        <v>0</v>
      </c>
      <c r="V17" s="73">
        <v>0</v>
      </c>
      <c r="W17" s="73">
        <v>90</v>
      </c>
      <c r="X17" s="73">
        <v>113</v>
      </c>
      <c r="Y17" s="73">
        <v>1</v>
      </c>
      <c r="Z17" s="73">
        <v>24</v>
      </c>
      <c r="AA17" s="37">
        <f t="shared" si="0"/>
        <v>0</v>
      </c>
      <c r="AB17" s="37">
        <f t="shared" si="1"/>
        <v>276</v>
      </c>
      <c r="AC17" s="37">
        <f t="shared" si="2"/>
        <v>328</v>
      </c>
      <c r="AD17" s="37">
        <f t="shared" si="3"/>
        <v>2</v>
      </c>
      <c r="AE17" s="37">
        <f t="shared" si="4"/>
        <v>50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0</v>
      </c>
      <c r="J18" s="75">
        <v>0</v>
      </c>
      <c r="K18" s="75">
        <v>135</v>
      </c>
      <c r="L18" s="75">
        <v>65</v>
      </c>
      <c r="M18" s="75">
        <v>0</v>
      </c>
      <c r="N18" s="75">
        <v>0</v>
      </c>
      <c r="O18" s="73">
        <v>0</v>
      </c>
      <c r="P18" s="73">
        <v>0</v>
      </c>
      <c r="Q18" s="73">
        <v>65</v>
      </c>
      <c r="R18" s="73">
        <v>24</v>
      </c>
      <c r="S18" s="73">
        <v>6</v>
      </c>
      <c r="T18" s="73">
        <v>33</v>
      </c>
      <c r="U18" s="73">
        <v>0</v>
      </c>
      <c r="V18" s="73">
        <v>0</v>
      </c>
      <c r="W18" s="73">
        <v>103</v>
      </c>
      <c r="X18" s="73">
        <v>77</v>
      </c>
      <c r="Y18" s="73">
        <v>14</v>
      </c>
      <c r="Z18" s="73">
        <v>12</v>
      </c>
      <c r="AA18" s="37">
        <f t="shared" si="0"/>
        <v>0</v>
      </c>
      <c r="AB18" s="37">
        <f t="shared" si="1"/>
        <v>303</v>
      </c>
      <c r="AC18" s="37">
        <f t="shared" si="2"/>
        <v>166</v>
      </c>
      <c r="AD18" s="37">
        <f t="shared" si="3"/>
        <v>20</v>
      </c>
      <c r="AE18" s="37">
        <f t="shared" si="4"/>
        <v>45</v>
      </c>
      <c r="AF18" s="71">
        <v>11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0</v>
      </c>
      <c r="J19" s="75">
        <v>0</v>
      </c>
      <c r="K19" s="75">
        <v>87</v>
      </c>
      <c r="L19" s="75">
        <v>40</v>
      </c>
      <c r="M19" s="75">
        <v>2</v>
      </c>
      <c r="N19" s="75">
        <v>0</v>
      </c>
      <c r="O19" s="73">
        <v>7818</v>
      </c>
      <c r="P19" s="73">
        <v>0</v>
      </c>
      <c r="Q19" s="73">
        <v>95</v>
      </c>
      <c r="R19" s="73">
        <v>33</v>
      </c>
      <c r="S19" s="73">
        <v>0</v>
      </c>
      <c r="T19" s="73">
        <v>28</v>
      </c>
      <c r="U19" s="73">
        <v>6305</v>
      </c>
      <c r="V19" s="73">
        <v>0</v>
      </c>
      <c r="W19" s="73">
        <v>106</v>
      </c>
      <c r="X19" s="73">
        <v>57</v>
      </c>
      <c r="Y19" s="73">
        <v>0</v>
      </c>
      <c r="Z19" s="73">
        <v>22</v>
      </c>
      <c r="AA19" s="37">
        <f t="shared" si="0"/>
        <v>14123</v>
      </c>
      <c r="AB19" s="37">
        <f t="shared" si="1"/>
        <v>288</v>
      </c>
      <c r="AC19" s="37">
        <f t="shared" si="2"/>
        <v>130</v>
      </c>
      <c r="AD19" s="37">
        <f t="shared" si="3"/>
        <v>2</v>
      </c>
      <c r="AE19" s="37">
        <f t="shared" si="4"/>
        <v>50</v>
      </c>
      <c r="AF19" s="71">
        <v>12</v>
      </c>
    </row>
    <row r="20" ht="15" customHeight="1" spans="2:32">
      <c r="B20" s="71">
        <v>14</v>
      </c>
      <c r="C20" s="71">
        <v>6827</v>
      </c>
      <c r="D20" s="75">
        <v>0</v>
      </c>
      <c r="E20" s="75">
        <v>122</v>
      </c>
      <c r="F20" s="75">
        <v>23</v>
      </c>
      <c r="G20" s="75">
        <v>0</v>
      </c>
      <c r="H20" s="75">
        <v>0</v>
      </c>
      <c r="I20" s="73">
        <v>6703</v>
      </c>
      <c r="J20" s="73">
        <v>0</v>
      </c>
      <c r="K20" s="73">
        <v>110</v>
      </c>
      <c r="L20" s="73">
        <v>13</v>
      </c>
      <c r="M20" s="73">
        <v>0</v>
      </c>
      <c r="N20" s="73">
        <v>0</v>
      </c>
      <c r="O20" s="75">
        <v>6668</v>
      </c>
      <c r="P20" s="75">
        <v>0</v>
      </c>
      <c r="Q20" s="75">
        <v>97</v>
      </c>
      <c r="R20" s="75">
        <v>64</v>
      </c>
      <c r="S20" s="75">
        <v>0</v>
      </c>
      <c r="T20" s="75">
        <v>0</v>
      </c>
      <c r="U20" s="74"/>
      <c r="V20" s="74"/>
      <c r="W20" s="74"/>
      <c r="X20" s="74"/>
      <c r="Y20" s="74"/>
      <c r="Z20" s="74"/>
      <c r="AA20" s="37">
        <f t="shared" si="0"/>
        <v>20198</v>
      </c>
      <c r="AB20" s="37">
        <f t="shared" si="1"/>
        <v>329</v>
      </c>
      <c r="AC20" s="37">
        <f t="shared" si="2"/>
        <v>100</v>
      </c>
      <c r="AD20" s="37">
        <f t="shared" si="3"/>
        <v>0</v>
      </c>
      <c r="AE20" s="37">
        <f t="shared" si="4"/>
        <v>0</v>
      </c>
      <c r="AF20" s="71">
        <v>13</v>
      </c>
    </row>
    <row r="21" ht="15" customHeight="1" spans="2:32">
      <c r="B21" s="71">
        <v>15</v>
      </c>
      <c r="C21" s="71">
        <v>6800</v>
      </c>
      <c r="D21" s="75">
        <v>0</v>
      </c>
      <c r="E21" s="75">
        <v>43</v>
      </c>
      <c r="F21" s="75">
        <v>12</v>
      </c>
      <c r="G21" s="75">
        <v>0</v>
      </c>
      <c r="H21" s="75">
        <v>0</v>
      </c>
      <c r="I21" s="73">
        <v>4512</v>
      </c>
      <c r="J21" s="73">
        <v>0</v>
      </c>
      <c r="K21" s="73">
        <v>92</v>
      </c>
      <c r="L21" s="73">
        <v>19</v>
      </c>
      <c r="M21" s="73">
        <v>0</v>
      </c>
      <c r="N21" s="73">
        <v>0</v>
      </c>
      <c r="O21" s="75">
        <v>1666</v>
      </c>
      <c r="P21" s="75">
        <v>1669</v>
      </c>
      <c r="Q21" s="75">
        <v>39</v>
      </c>
      <c r="R21" s="75">
        <v>1</v>
      </c>
      <c r="S21" s="75">
        <v>0</v>
      </c>
      <c r="T21" s="75">
        <v>0</v>
      </c>
      <c r="U21" s="74"/>
      <c r="V21" s="74"/>
      <c r="W21" s="74"/>
      <c r="X21" s="74"/>
      <c r="Y21" s="74"/>
      <c r="Z21" s="74"/>
      <c r="AA21" s="37">
        <f t="shared" si="0"/>
        <v>14647</v>
      </c>
      <c r="AB21" s="37">
        <f t="shared" si="1"/>
        <v>174</v>
      </c>
      <c r="AC21" s="37">
        <f t="shared" si="2"/>
        <v>32</v>
      </c>
      <c r="AD21" s="37">
        <f t="shared" si="3"/>
        <v>0</v>
      </c>
      <c r="AE21" s="37">
        <f t="shared" si="4"/>
        <v>0</v>
      </c>
      <c r="AF21" s="71">
        <v>14</v>
      </c>
    </row>
    <row r="22" ht="15" customHeight="1" spans="2:32">
      <c r="B22" s="71">
        <v>16</v>
      </c>
      <c r="C22" s="71">
        <v>2888</v>
      </c>
      <c r="D22" s="73">
        <v>2888</v>
      </c>
      <c r="E22" s="73">
        <v>33</v>
      </c>
      <c r="F22" s="73">
        <v>3</v>
      </c>
      <c r="G22" s="73">
        <v>0</v>
      </c>
      <c r="H22" s="73">
        <v>0</v>
      </c>
      <c r="I22" s="73">
        <v>3666</v>
      </c>
      <c r="J22" s="73">
        <v>3666</v>
      </c>
      <c r="K22" s="73">
        <v>29</v>
      </c>
      <c r="L22" s="73">
        <v>15</v>
      </c>
      <c r="M22" s="73">
        <v>0</v>
      </c>
      <c r="N22" s="73">
        <v>0</v>
      </c>
      <c r="O22" s="74"/>
      <c r="P22" s="74"/>
      <c r="Q22" s="74"/>
      <c r="R22" s="74"/>
      <c r="S22" s="74"/>
      <c r="T22" s="74"/>
      <c r="U22" s="73">
        <v>1668</v>
      </c>
      <c r="V22" s="73">
        <v>1666</v>
      </c>
      <c r="W22" s="73">
        <v>35</v>
      </c>
      <c r="X22" s="73">
        <v>0</v>
      </c>
      <c r="Y22" s="73">
        <v>0</v>
      </c>
      <c r="Z22" s="73">
        <v>0</v>
      </c>
      <c r="AA22" s="37">
        <f t="shared" si="0"/>
        <v>16442</v>
      </c>
      <c r="AB22" s="37">
        <f t="shared" si="1"/>
        <v>97</v>
      </c>
      <c r="AC22" s="37">
        <f t="shared" si="2"/>
        <v>18</v>
      </c>
      <c r="AD22" s="37">
        <f t="shared" si="3"/>
        <v>0</v>
      </c>
      <c r="AE22" s="37">
        <f t="shared" si="4"/>
        <v>0</v>
      </c>
      <c r="AF22" s="71">
        <v>15</v>
      </c>
    </row>
    <row r="23" ht="15" customHeight="1" spans="2:32">
      <c r="B23" s="71">
        <v>17</v>
      </c>
      <c r="C23" s="71">
        <v>4961</v>
      </c>
      <c r="D23" s="73">
        <v>6146</v>
      </c>
      <c r="E23" s="73">
        <v>70</v>
      </c>
      <c r="F23" s="73">
        <v>16</v>
      </c>
      <c r="G23" s="73">
        <v>0</v>
      </c>
      <c r="H23" s="73">
        <v>0</v>
      </c>
      <c r="I23" s="73">
        <v>5219</v>
      </c>
      <c r="J23" s="73">
        <v>5019</v>
      </c>
      <c r="K23" s="73">
        <v>48</v>
      </c>
      <c r="L23" s="73">
        <v>36</v>
      </c>
      <c r="M23" s="73">
        <v>0</v>
      </c>
      <c r="N23" s="73">
        <v>0</v>
      </c>
      <c r="O23" s="74"/>
      <c r="P23" s="74"/>
      <c r="Q23" s="74"/>
      <c r="R23" s="74"/>
      <c r="S23" s="74"/>
      <c r="T23" s="74"/>
      <c r="U23" s="73">
        <v>4888</v>
      </c>
      <c r="V23" s="73">
        <v>4888</v>
      </c>
      <c r="W23" s="73">
        <v>56</v>
      </c>
      <c r="X23" s="73">
        <v>5</v>
      </c>
      <c r="Y23" s="73">
        <v>0</v>
      </c>
      <c r="Z23" s="73">
        <v>0</v>
      </c>
      <c r="AA23" s="37">
        <f t="shared" si="0"/>
        <v>31121</v>
      </c>
      <c r="AB23" s="37">
        <f t="shared" si="1"/>
        <v>174</v>
      </c>
      <c r="AC23" s="37">
        <f t="shared" si="2"/>
        <v>57</v>
      </c>
      <c r="AD23" s="37">
        <f t="shared" si="3"/>
        <v>0</v>
      </c>
      <c r="AE23" s="37">
        <f t="shared" si="4"/>
        <v>0</v>
      </c>
      <c r="AF23" s="71">
        <v>16</v>
      </c>
    </row>
    <row r="24" ht="15" customHeight="1" spans="2:32">
      <c r="B24" s="71">
        <v>18</v>
      </c>
      <c r="C24" s="71">
        <v>4483</v>
      </c>
      <c r="D24" s="73">
        <v>5051</v>
      </c>
      <c r="E24" s="73">
        <v>18</v>
      </c>
      <c r="F24" s="73">
        <v>44</v>
      </c>
      <c r="G24" s="73">
        <v>0</v>
      </c>
      <c r="H24" s="73">
        <v>0</v>
      </c>
      <c r="I24" s="74"/>
      <c r="J24" s="74"/>
      <c r="K24" s="74"/>
      <c r="L24" s="74"/>
      <c r="M24" s="74"/>
      <c r="N24" s="74"/>
      <c r="O24" s="73">
        <v>5290</v>
      </c>
      <c r="P24" s="73">
        <v>1842</v>
      </c>
      <c r="Q24" s="73">
        <v>70</v>
      </c>
      <c r="R24" s="73">
        <v>12</v>
      </c>
      <c r="S24" s="73">
        <v>0</v>
      </c>
      <c r="T24" s="73">
        <v>0</v>
      </c>
      <c r="U24" s="73">
        <v>2505</v>
      </c>
      <c r="V24" s="73">
        <v>5678</v>
      </c>
      <c r="W24" s="73">
        <v>85</v>
      </c>
      <c r="X24" s="73">
        <v>32</v>
      </c>
      <c r="Y24" s="73">
        <v>0</v>
      </c>
      <c r="Z24" s="73">
        <v>0</v>
      </c>
      <c r="AA24" s="37">
        <f t="shared" si="0"/>
        <v>24849</v>
      </c>
      <c r="AB24" s="37">
        <f t="shared" si="1"/>
        <v>173</v>
      </c>
      <c r="AC24" s="37">
        <f t="shared" si="2"/>
        <v>88</v>
      </c>
      <c r="AD24" s="37">
        <f t="shared" si="3"/>
        <v>0</v>
      </c>
      <c r="AE24" s="37">
        <f t="shared" si="4"/>
        <v>0</v>
      </c>
      <c r="AF24" s="71">
        <v>17</v>
      </c>
    </row>
    <row r="25" ht="15" customHeight="1" spans="2:32">
      <c r="B25" s="71">
        <v>19</v>
      </c>
      <c r="C25" s="73">
        <v>2314</v>
      </c>
      <c r="D25" s="73">
        <v>6007</v>
      </c>
      <c r="E25" s="73">
        <v>61</v>
      </c>
      <c r="F25" s="73">
        <v>23</v>
      </c>
      <c r="G25" s="73">
        <v>9</v>
      </c>
      <c r="H25" s="73">
        <v>0</v>
      </c>
      <c r="I25" s="74"/>
      <c r="J25" s="74"/>
      <c r="K25" s="74"/>
      <c r="L25" s="74"/>
      <c r="M25" s="74"/>
      <c r="N25" s="74"/>
      <c r="O25" s="73">
        <v>6204</v>
      </c>
      <c r="P25" s="73">
        <v>6000</v>
      </c>
      <c r="Q25" s="73">
        <v>55</v>
      </c>
      <c r="R25" s="73">
        <v>7</v>
      </c>
      <c r="S25" s="73">
        <v>0</v>
      </c>
      <c r="T25" s="73">
        <v>0</v>
      </c>
      <c r="U25" s="73">
        <v>0</v>
      </c>
      <c r="V25" s="73">
        <v>6315</v>
      </c>
      <c r="W25" s="73">
        <v>98</v>
      </c>
      <c r="X25" s="73">
        <v>3</v>
      </c>
      <c r="Y25" s="73">
        <v>17</v>
      </c>
      <c r="Z25" s="73">
        <v>0</v>
      </c>
      <c r="AA25" s="37">
        <f t="shared" si="0"/>
        <v>26840</v>
      </c>
      <c r="AB25" s="37">
        <f t="shared" si="1"/>
        <v>214</v>
      </c>
      <c r="AC25" s="37">
        <f t="shared" si="2"/>
        <v>33</v>
      </c>
      <c r="AD25" s="37">
        <f t="shared" si="3"/>
        <v>26</v>
      </c>
      <c r="AE25" s="37">
        <f t="shared" si="4"/>
        <v>0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2336</v>
      </c>
      <c r="J26" s="75">
        <v>7305</v>
      </c>
      <c r="K26" s="75">
        <v>28</v>
      </c>
      <c r="L26" s="75">
        <v>8</v>
      </c>
      <c r="M26" s="75">
        <v>0</v>
      </c>
      <c r="N26" s="75">
        <v>0</v>
      </c>
      <c r="O26" s="73">
        <v>2890</v>
      </c>
      <c r="P26" s="73">
        <v>7609</v>
      </c>
      <c r="Q26" s="73">
        <v>118</v>
      </c>
      <c r="R26" s="73">
        <v>22</v>
      </c>
      <c r="S26" s="73">
        <v>29</v>
      </c>
      <c r="T26" s="73">
        <v>0</v>
      </c>
      <c r="U26" s="73">
        <v>0</v>
      </c>
      <c r="V26" s="73">
        <v>6203</v>
      </c>
      <c r="W26" s="73">
        <v>73</v>
      </c>
      <c r="X26" s="73">
        <v>66</v>
      </c>
      <c r="Y26" s="73">
        <v>9</v>
      </c>
      <c r="Z26" s="73">
        <v>0</v>
      </c>
      <c r="AA26" s="37">
        <f t="shared" si="0"/>
        <v>26343</v>
      </c>
      <c r="AB26" s="37">
        <f t="shared" si="1"/>
        <v>219</v>
      </c>
      <c r="AC26" s="37">
        <f t="shared" si="2"/>
        <v>96</v>
      </c>
      <c r="AD26" s="37">
        <f t="shared" si="3"/>
        <v>38</v>
      </c>
      <c r="AE26" s="37">
        <f t="shared" si="4"/>
        <v>0</v>
      </c>
      <c r="AF26" s="71">
        <v>19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0</v>
      </c>
      <c r="K27" s="75">
        <v>97</v>
      </c>
      <c r="L27" s="75">
        <v>19</v>
      </c>
      <c r="M27" s="75">
        <v>2</v>
      </c>
      <c r="N27" s="75">
        <v>0</v>
      </c>
      <c r="O27" s="73">
        <v>0</v>
      </c>
      <c r="P27" s="73">
        <v>7500</v>
      </c>
      <c r="Q27" s="73">
        <v>62</v>
      </c>
      <c r="R27" s="73">
        <v>37</v>
      </c>
      <c r="S27" s="73">
        <v>28</v>
      </c>
      <c r="T27" s="73">
        <v>0</v>
      </c>
      <c r="U27" s="73">
        <v>1034</v>
      </c>
      <c r="V27" s="73">
        <v>6666</v>
      </c>
      <c r="W27" s="73">
        <v>30</v>
      </c>
      <c r="X27" s="73">
        <v>72</v>
      </c>
      <c r="Y27" s="73">
        <v>33</v>
      </c>
      <c r="Z27" s="73">
        <v>0</v>
      </c>
      <c r="AA27" s="37">
        <f t="shared" si="0"/>
        <v>15200</v>
      </c>
      <c r="AB27" s="37">
        <f t="shared" si="1"/>
        <v>189</v>
      </c>
      <c r="AC27" s="37">
        <f t="shared" si="2"/>
        <v>128</v>
      </c>
      <c r="AD27" s="37">
        <f t="shared" si="3"/>
        <v>63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2289</v>
      </c>
      <c r="D28" s="75">
        <v>3764</v>
      </c>
      <c r="E28" s="75">
        <v>0</v>
      </c>
      <c r="F28" s="75">
        <v>13</v>
      </c>
      <c r="G28" s="75">
        <v>5</v>
      </c>
      <c r="H28" s="75">
        <v>0</v>
      </c>
      <c r="I28" s="73">
        <v>0</v>
      </c>
      <c r="J28" s="73">
        <v>1250</v>
      </c>
      <c r="K28" s="73">
        <v>34</v>
      </c>
      <c r="L28" s="73">
        <v>15</v>
      </c>
      <c r="M28" s="73">
        <v>19</v>
      </c>
      <c r="N28" s="73">
        <v>33</v>
      </c>
      <c r="O28" s="75">
        <v>0</v>
      </c>
      <c r="P28" s="75">
        <v>7622</v>
      </c>
      <c r="Q28" s="75">
        <v>98</v>
      </c>
      <c r="R28" s="75">
        <v>23</v>
      </c>
      <c r="S28" s="75">
        <v>5</v>
      </c>
      <c r="T28" s="75">
        <v>0</v>
      </c>
      <c r="U28" s="74"/>
      <c r="V28" s="74"/>
      <c r="W28" s="74"/>
      <c r="X28" s="74"/>
      <c r="Y28" s="74"/>
      <c r="Z28" s="74"/>
      <c r="AA28" s="37">
        <f t="shared" si="0"/>
        <v>14925</v>
      </c>
      <c r="AB28" s="37">
        <f t="shared" si="1"/>
        <v>132</v>
      </c>
      <c r="AC28" s="37">
        <f t="shared" si="2"/>
        <v>51</v>
      </c>
      <c r="AD28" s="37">
        <f t="shared" si="3"/>
        <v>29</v>
      </c>
      <c r="AE28" s="37">
        <f t="shared" si="4"/>
        <v>33</v>
      </c>
      <c r="AF28" s="71">
        <v>21</v>
      </c>
    </row>
    <row r="29" ht="15" customHeight="1" spans="2:32">
      <c r="B29" s="71">
        <v>23</v>
      </c>
      <c r="C29" s="71">
        <v>0</v>
      </c>
      <c r="D29" s="75">
        <v>5609</v>
      </c>
      <c r="E29" s="75">
        <v>0</v>
      </c>
      <c r="F29" s="75">
        <v>2</v>
      </c>
      <c r="G29" s="75">
        <v>0</v>
      </c>
      <c r="H29" s="75">
        <v>0</v>
      </c>
      <c r="I29" s="73">
        <v>0</v>
      </c>
      <c r="J29" s="73">
        <v>0</v>
      </c>
      <c r="K29" s="73">
        <v>53</v>
      </c>
      <c r="L29" s="73">
        <v>10</v>
      </c>
      <c r="M29" s="73">
        <v>16</v>
      </c>
      <c r="N29" s="73">
        <v>32</v>
      </c>
      <c r="O29" s="75">
        <v>0</v>
      </c>
      <c r="P29" s="75">
        <v>0</v>
      </c>
      <c r="Q29" s="75">
        <v>103</v>
      </c>
      <c r="R29" s="75">
        <v>38</v>
      </c>
      <c r="S29" s="75">
        <v>21</v>
      </c>
      <c r="T29" s="75">
        <v>8</v>
      </c>
      <c r="U29" s="74"/>
      <c r="V29" s="74"/>
      <c r="W29" s="74"/>
      <c r="X29" s="74"/>
      <c r="Y29" s="74"/>
      <c r="Z29" s="74"/>
      <c r="AA29" s="37">
        <f t="shared" si="0"/>
        <v>5609</v>
      </c>
      <c r="AB29" s="37">
        <f t="shared" si="1"/>
        <v>156</v>
      </c>
      <c r="AC29" s="37">
        <f t="shared" si="2"/>
        <v>50</v>
      </c>
      <c r="AD29" s="37">
        <f t="shared" si="3"/>
        <v>37</v>
      </c>
      <c r="AE29" s="37">
        <f t="shared" si="4"/>
        <v>40</v>
      </c>
      <c r="AF29" s="71">
        <v>22</v>
      </c>
    </row>
    <row r="30" ht="15" customHeight="1" spans="2:32">
      <c r="B30" s="71">
        <v>24</v>
      </c>
      <c r="C30" s="71">
        <v>0</v>
      </c>
      <c r="D30" s="73">
        <v>0</v>
      </c>
      <c r="E30" s="73">
        <v>0</v>
      </c>
      <c r="F30" s="73">
        <v>7</v>
      </c>
      <c r="G30" s="73">
        <v>6</v>
      </c>
      <c r="H30" s="73">
        <v>0</v>
      </c>
      <c r="I30" s="73">
        <v>0</v>
      </c>
      <c r="J30" s="73">
        <v>0</v>
      </c>
      <c r="K30" s="73">
        <v>65</v>
      </c>
      <c r="L30" s="73">
        <v>23</v>
      </c>
      <c r="M30" s="73">
        <v>26</v>
      </c>
      <c r="N30" s="73">
        <v>14</v>
      </c>
      <c r="O30" s="74"/>
      <c r="P30" s="74"/>
      <c r="Q30" s="74"/>
      <c r="R30" s="74"/>
      <c r="S30" s="74"/>
      <c r="T30" s="74"/>
      <c r="U30" s="73">
        <v>0</v>
      </c>
      <c r="V30" s="73">
        <v>0</v>
      </c>
      <c r="W30" s="73">
        <v>50</v>
      </c>
      <c r="X30" s="73">
        <v>3</v>
      </c>
      <c r="Y30" s="73">
        <v>4</v>
      </c>
      <c r="Z30" s="73">
        <v>26</v>
      </c>
      <c r="AA30" s="37">
        <f t="shared" si="0"/>
        <v>0</v>
      </c>
      <c r="AB30" s="37">
        <f t="shared" si="1"/>
        <v>115</v>
      </c>
      <c r="AC30" s="37">
        <f t="shared" si="2"/>
        <v>33</v>
      </c>
      <c r="AD30" s="37">
        <f t="shared" si="3"/>
        <v>36</v>
      </c>
      <c r="AE30" s="37">
        <f t="shared" si="4"/>
        <v>40</v>
      </c>
      <c r="AF30" s="71">
        <v>23</v>
      </c>
    </row>
    <row r="31" ht="15" customHeight="1" spans="2:32">
      <c r="B31" s="71">
        <v>25</v>
      </c>
      <c r="C31" s="71">
        <v>0</v>
      </c>
      <c r="D31" s="73">
        <v>0</v>
      </c>
      <c r="E31" s="73">
        <v>19</v>
      </c>
      <c r="F31" s="73">
        <v>10</v>
      </c>
      <c r="G31" s="73">
        <v>10</v>
      </c>
      <c r="H31" s="73">
        <v>30</v>
      </c>
      <c r="I31" s="73">
        <v>0</v>
      </c>
      <c r="J31" s="73">
        <v>0</v>
      </c>
      <c r="K31" s="73">
        <v>94</v>
      </c>
      <c r="L31" s="73">
        <v>31</v>
      </c>
      <c r="M31" s="73">
        <v>16</v>
      </c>
      <c r="N31" s="73">
        <v>0</v>
      </c>
      <c r="O31" s="74"/>
      <c r="P31" s="74"/>
      <c r="Q31" s="74"/>
      <c r="R31" s="74"/>
      <c r="S31" s="74"/>
      <c r="T31" s="74"/>
      <c r="U31" s="73">
        <v>0</v>
      </c>
      <c r="V31" s="73">
        <v>0</v>
      </c>
      <c r="W31" s="73">
        <v>10</v>
      </c>
      <c r="X31" s="73">
        <v>8</v>
      </c>
      <c r="Y31" s="73">
        <v>5</v>
      </c>
      <c r="Z31" s="73">
        <v>0</v>
      </c>
      <c r="AA31" s="37">
        <f t="shared" si="0"/>
        <v>0</v>
      </c>
      <c r="AB31" s="37">
        <f t="shared" si="1"/>
        <v>123</v>
      </c>
      <c r="AC31" s="37">
        <f t="shared" si="2"/>
        <v>49</v>
      </c>
      <c r="AD31" s="37">
        <f t="shared" si="3"/>
        <v>31</v>
      </c>
      <c r="AE31" s="37">
        <f t="shared" si="4"/>
        <v>30</v>
      </c>
      <c r="AF31" s="71">
        <v>24</v>
      </c>
    </row>
    <row r="32" ht="15" customHeight="1" spans="2:32">
      <c r="B32" s="71">
        <v>26</v>
      </c>
      <c r="C32" s="71">
        <v>0</v>
      </c>
      <c r="D32" s="73">
        <v>5894</v>
      </c>
      <c r="E32" s="73">
        <v>20</v>
      </c>
      <c r="F32" s="73">
        <v>109</v>
      </c>
      <c r="G32" s="73">
        <v>17</v>
      </c>
      <c r="H32" s="73">
        <v>0</v>
      </c>
      <c r="I32" s="74"/>
      <c r="J32" s="74"/>
      <c r="K32" s="74"/>
      <c r="L32" s="74"/>
      <c r="M32" s="74"/>
      <c r="N32" s="74"/>
      <c r="O32" s="73">
        <v>0</v>
      </c>
      <c r="P32" s="73">
        <v>0</v>
      </c>
      <c r="Q32" s="73">
        <v>8</v>
      </c>
      <c r="R32" s="73">
        <v>40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3">
        <v>18</v>
      </c>
      <c r="Y32" s="73">
        <v>16</v>
      </c>
      <c r="Z32" s="73">
        <v>29</v>
      </c>
      <c r="AA32" s="37">
        <f t="shared" si="0"/>
        <v>5894</v>
      </c>
      <c r="AB32" s="37">
        <f t="shared" si="1"/>
        <v>28</v>
      </c>
      <c r="AC32" s="37">
        <f t="shared" si="2"/>
        <v>167</v>
      </c>
      <c r="AD32" s="37">
        <f t="shared" si="3"/>
        <v>33</v>
      </c>
      <c r="AE32" s="37">
        <f t="shared" si="4"/>
        <v>29</v>
      </c>
      <c r="AF32" s="71">
        <v>25</v>
      </c>
    </row>
    <row r="33" ht="15" customHeight="1" spans="2:32">
      <c r="B33" s="71">
        <v>27</v>
      </c>
      <c r="C33" s="73">
        <v>0</v>
      </c>
      <c r="D33" s="73">
        <v>6551</v>
      </c>
      <c r="E33" s="73">
        <v>132</v>
      </c>
      <c r="F33" s="73">
        <v>109</v>
      </c>
      <c r="G33" s="73">
        <v>20</v>
      </c>
      <c r="H33" s="73">
        <v>30</v>
      </c>
      <c r="I33" s="74"/>
      <c r="J33" s="74"/>
      <c r="K33" s="74"/>
      <c r="L33" s="74"/>
      <c r="M33" s="74"/>
      <c r="N33" s="74"/>
      <c r="O33" s="73">
        <v>0</v>
      </c>
      <c r="P33" s="73">
        <v>7600</v>
      </c>
      <c r="Q33" s="73">
        <v>14</v>
      </c>
      <c r="R33" s="73">
        <v>43</v>
      </c>
      <c r="S33" s="73">
        <v>4</v>
      </c>
      <c r="T33" s="73">
        <v>0</v>
      </c>
      <c r="U33" s="73">
        <v>0</v>
      </c>
      <c r="V33" s="73">
        <v>6111</v>
      </c>
      <c r="W33" s="73">
        <v>36</v>
      </c>
      <c r="X33" s="73">
        <v>31</v>
      </c>
      <c r="Y33" s="73">
        <v>22</v>
      </c>
      <c r="Z33" s="73">
        <v>0</v>
      </c>
      <c r="AA33" s="37">
        <f t="shared" si="0"/>
        <v>20262</v>
      </c>
      <c r="AB33" s="37">
        <f t="shared" si="1"/>
        <v>182</v>
      </c>
      <c r="AC33" s="37">
        <f t="shared" si="2"/>
        <v>183</v>
      </c>
      <c r="AD33" s="37">
        <f t="shared" si="3"/>
        <v>46</v>
      </c>
      <c r="AE33" s="37">
        <f t="shared" si="4"/>
        <v>30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0</v>
      </c>
      <c r="J34" s="75">
        <v>2117</v>
      </c>
      <c r="K34" s="75">
        <v>28</v>
      </c>
      <c r="L34" s="75">
        <v>78</v>
      </c>
      <c r="M34" s="75">
        <v>20</v>
      </c>
      <c r="N34" s="75">
        <v>0</v>
      </c>
      <c r="O34" s="73">
        <v>0</v>
      </c>
      <c r="P34" s="73">
        <v>5020</v>
      </c>
      <c r="Q34" s="73">
        <v>16</v>
      </c>
      <c r="R34" s="73">
        <v>25</v>
      </c>
      <c r="S34" s="73">
        <v>0</v>
      </c>
      <c r="T34" s="73">
        <v>0</v>
      </c>
      <c r="U34" s="73">
        <v>0</v>
      </c>
      <c r="V34" s="73">
        <v>4315</v>
      </c>
      <c r="W34" s="73">
        <v>0</v>
      </c>
      <c r="X34" s="73">
        <v>101</v>
      </c>
      <c r="Y34" s="73">
        <v>0</v>
      </c>
      <c r="Z34" s="73">
        <v>0</v>
      </c>
      <c r="AA34" s="37">
        <f t="shared" si="0"/>
        <v>11452</v>
      </c>
      <c r="AB34" s="37">
        <f t="shared" si="1"/>
        <v>44</v>
      </c>
      <c r="AC34" s="37">
        <f t="shared" si="2"/>
        <v>204</v>
      </c>
      <c r="AD34" s="37">
        <f t="shared" si="3"/>
        <v>20</v>
      </c>
      <c r="AE34" s="37">
        <f t="shared" si="4"/>
        <v>0</v>
      </c>
      <c r="AF34" s="71">
        <v>27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/>
      <c r="J35" s="75"/>
      <c r="K35" s="75"/>
      <c r="L35" s="75"/>
      <c r="M35" s="75"/>
      <c r="N35" s="75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37">
        <f t="shared" si="0"/>
        <v>0</v>
      </c>
      <c r="AB35" s="37">
        <f t="shared" si="1"/>
        <v>0</v>
      </c>
      <c r="AC35" s="37">
        <f t="shared" si="2"/>
        <v>0</v>
      </c>
      <c r="AD35" s="37">
        <f t="shared" si="3"/>
        <v>0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/>
      <c r="D36" s="75"/>
      <c r="E36" s="75"/>
      <c r="F36" s="75"/>
      <c r="G36" s="75"/>
      <c r="H36" s="75"/>
      <c r="I36" s="73"/>
      <c r="J36" s="73"/>
      <c r="K36" s="73"/>
      <c r="L36" s="73"/>
      <c r="M36" s="73"/>
      <c r="N36" s="73"/>
      <c r="O36" s="75"/>
      <c r="P36" s="75"/>
      <c r="Q36" s="75"/>
      <c r="R36" s="75"/>
      <c r="S36" s="75"/>
      <c r="T36" s="75"/>
      <c r="U36" s="74"/>
      <c r="V36" s="74"/>
      <c r="W36" s="74"/>
      <c r="X36" s="74"/>
      <c r="Y36" s="74"/>
      <c r="Z36" s="74"/>
      <c r="AA36" s="37">
        <f t="shared" si="0"/>
        <v>0</v>
      </c>
      <c r="AB36" s="37">
        <f t="shared" si="1"/>
        <v>0</v>
      </c>
      <c r="AC36" s="37">
        <f t="shared" si="2"/>
        <v>0</v>
      </c>
      <c r="AD36" s="37">
        <f t="shared" si="3"/>
        <v>0</v>
      </c>
      <c r="AE36" s="37">
        <f t="shared" si="4"/>
        <v>0</v>
      </c>
      <c r="AF36" s="71">
        <v>29</v>
      </c>
    </row>
    <row r="37" ht="15" customHeight="1" spans="2:32">
      <c r="B37" s="71">
        <v>31</v>
      </c>
      <c r="C37" s="71"/>
      <c r="D37" s="75"/>
      <c r="E37" s="75"/>
      <c r="F37" s="75"/>
      <c r="G37" s="75"/>
      <c r="H37" s="75"/>
      <c r="I37" s="73"/>
      <c r="J37" s="73"/>
      <c r="K37" s="73"/>
      <c r="L37" s="73"/>
      <c r="M37" s="73"/>
      <c r="N37" s="73"/>
      <c r="O37" s="75"/>
      <c r="P37" s="75"/>
      <c r="Q37" s="75"/>
      <c r="R37" s="75"/>
      <c r="S37" s="75"/>
      <c r="T37" s="75"/>
      <c r="U37" s="74"/>
      <c r="V37" s="74"/>
      <c r="W37" s="74"/>
      <c r="X37" s="74"/>
      <c r="Y37" s="74"/>
      <c r="Z37" s="74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30</v>
      </c>
    </row>
    <row r="38" ht="15" customHeight="1" spans="2:32">
      <c r="B38" s="53" t="s">
        <v>17</v>
      </c>
      <c r="C38" s="35">
        <f t="shared" ref="C38:AE38" si="5">SUM(C7:C37)</f>
        <v>51527</v>
      </c>
      <c r="D38" s="35">
        <f t="shared" si="5"/>
        <v>68628</v>
      </c>
      <c r="E38" s="35">
        <f t="shared" si="5"/>
        <v>1087</v>
      </c>
      <c r="F38" s="35">
        <f t="shared" si="5"/>
        <v>1365</v>
      </c>
      <c r="G38" s="92">
        <f t="shared" si="5"/>
        <v>129</v>
      </c>
      <c r="H38" s="35">
        <f t="shared" si="5"/>
        <v>252</v>
      </c>
      <c r="I38" s="35">
        <f t="shared" si="5"/>
        <v>44884</v>
      </c>
      <c r="J38" s="35">
        <f t="shared" si="5"/>
        <v>43870</v>
      </c>
      <c r="K38" s="35">
        <f t="shared" si="5"/>
        <v>1268</v>
      </c>
      <c r="L38" s="35">
        <f t="shared" si="5"/>
        <v>1050</v>
      </c>
      <c r="M38" s="92">
        <f t="shared" si="5"/>
        <v>151</v>
      </c>
      <c r="N38" s="35">
        <f t="shared" si="5"/>
        <v>200</v>
      </c>
      <c r="O38" s="35">
        <f t="shared" si="5"/>
        <v>58549</v>
      </c>
      <c r="P38" s="35">
        <f t="shared" si="5"/>
        <v>75558</v>
      </c>
      <c r="Q38" s="35">
        <f t="shared" si="5"/>
        <v>1416</v>
      </c>
      <c r="R38" s="35">
        <f t="shared" si="5"/>
        <v>1190</v>
      </c>
      <c r="S38" s="92">
        <f t="shared" si="5"/>
        <v>133</v>
      </c>
      <c r="T38" s="35">
        <f t="shared" si="5"/>
        <v>121</v>
      </c>
      <c r="U38" s="35">
        <f t="shared" si="5"/>
        <v>46743</v>
      </c>
      <c r="V38" s="35">
        <f t="shared" si="5"/>
        <v>71242</v>
      </c>
      <c r="W38" s="35">
        <f t="shared" si="5"/>
        <v>1505</v>
      </c>
      <c r="X38" s="35">
        <f t="shared" si="5"/>
        <v>1421</v>
      </c>
      <c r="Y38" s="92">
        <f t="shared" si="5"/>
        <v>172</v>
      </c>
      <c r="Z38" s="35">
        <f t="shared" si="5"/>
        <v>277</v>
      </c>
      <c r="AA38" s="35">
        <f t="shared" si="5"/>
        <v>461001</v>
      </c>
      <c r="AB38" s="35">
        <f t="shared" si="5"/>
        <v>5276</v>
      </c>
      <c r="AC38" s="35">
        <f t="shared" si="5"/>
        <v>5026</v>
      </c>
      <c r="AD38" s="35">
        <f t="shared" si="5"/>
        <v>585</v>
      </c>
      <c r="AE38" s="35">
        <f t="shared" si="5"/>
        <v>850</v>
      </c>
      <c r="AF38" s="53" t="s">
        <v>17</v>
      </c>
    </row>
    <row r="39" ht="15" customHeight="1" spans="2:32">
      <c r="B39" s="65" t="s">
        <v>18</v>
      </c>
      <c r="C39" s="38">
        <f t="shared" ref="C39:H39" si="6">C38/21</f>
        <v>2453.66666666667</v>
      </c>
      <c r="D39" s="38">
        <f t="shared" si="6"/>
        <v>3268</v>
      </c>
      <c r="E39" s="36">
        <f t="shared" si="6"/>
        <v>51.7619047619048</v>
      </c>
      <c r="F39" s="36">
        <f t="shared" si="6"/>
        <v>65</v>
      </c>
      <c r="G39" s="36">
        <f t="shared" si="6"/>
        <v>6.14285714285714</v>
      </c>
      <c r="H39" s="36">
        <f t="shared" si="6"/>
        <v>12</v>
      </c>
      <c r="I39" s="38">
        <f t="shared" ref="I39:N39" si="7">I38/20</f>
        <v>2244.2</v>
      </c>
      <c r="J39" s="38">
        <f t="shared" si="7"/>
        <v>2193.5</v>
      </c>
      <c r="K39" s="36">
        <f t="shared" si="7"/>
        <v>63.4</v>
      </c>
      <c r="L39" s="36">
        <f t="shared" si="7"/>
        <v>52.5</v>
      </c>
      <c r="M39" s="36">
        <f t="shared" si="7"/>
        <v>7.55</v>
      </c>
      <c r="N39" s="36">
        <f t="shared" si="7"/>
        <v>10</v>
      </c>
      <c r="O39" s="38">
        <f t="shared" ref="O39:T39" si="8">O38/21</f>
        <v>2788.04761904762</v>
      </c>
      <c r="P39" s="38">
        <f t="shared" si="8"/>
        <v>3598</v>
      </c>
      <c r="Q39" s="36">
        <f t="shared" si="8"/>
        <v>67.4285714285714</v>
      </c>
      <c r="R39" s="36">
        <f t="shared" si="8"/>
        <v>56.6666666666667</v>
      </c>
      <c r="S39" s="36">
        <f t="shared" si="8"/>
        <v>6.33333333333333</v>
      </c>
      <c r="T39" s="36">
        <f t="shared" si="8"/>
        <v>5.76190476190476</v>
      </c>
      <c r="U39" s="38">
        <f t="shared" ref="U39:Z39" si="9">U38/22</f>
        <v>2124.68181818182</v>
      </c>
      <c r="V39" s="38">
        <f t="shared" si="9"/>
        <v>3238.27272727273</v>
      </c>
      <c r="W39" s="36">
        <f t="shared" si="9"/>
        <v>68.4090909090909</v>
      </c>
      <c r="X39" s="36">
        <f t="shared" si="9"/>
        <v>64.5909090909091</v>
      </c>
      <c r="Y39" s="36">
        <f t="shared" si="9"/>
        <v>7.81818181818182</v>
      </c>
      <c r="Z39" s="36">
        <f t="shared" si="9"/>
        <v>12.5909090909091</v>
      </c>
      <c r="AA39" s="38">
        <f>AA38/28</f>
        <v>16464.3214285714</v>
      </c>
      <c r="AB39" s="36">
        <f>AB38/28</f>
        <v>188.428571428571</v>
      </c>
      <c r="AC39" s="36">
        <f>AC38/28</f>
        <v>179.5</v>
      </c>
      <c r="AD39" s="36">
        <f>AD38/28</f>
        <v>20.8928571428571</v>
      </c>
      <c r="AE39" s="36">
        <f>AE38/28</f>
        <v>30.3571428571429</v>
      </c>
      <c r="AF39" s="60" t="s">
        <v>18</v>
      </c>
    </row>
    <row r="40" s="84" customFormat="1" ht="14.25" customHeight="1" spans="2:22">
      <c r="B40" s="60"/>
      <c r="C40" s="91">
        <f>C39+D39</f>
        <v>5721.66666666667</v>
      </c>
      <c r="D40" s="91"/>
      <c r="I40" s="91">
        <f>I39+J39</f>
        <v>4437.7</v>
      </c>
      <c r="J40" s="91"/>
      <c r="O40" s="91">
        <f>O39+P39</f>
        <v>6386.04761904762</v>
      </c>
      <c r="P40" s="91"/>
      <c r="U40" s="91">
        <f>U39+V39</f>
        <v>5362.95454545455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2018年9月份</vt:lpstr>
      <vt:lpstr>_ygl_month_all</vt:lpstr>
      <vt:lpstr>2018年8月份</vt:lpstr>
      <vt:lpstr>2018年7月份</vt:lpstr>
      <vt:lpstr>2018年6月份</vt:lpstr>
      <vt:lpstr>2018年5月份</vt:lpstr>
      <vt:lpstr>2018年4月份</vt:lpstr>
      <vt:lpstr>2018年3月份</vt:lpstr>
      <vt:lpstr>2018年2月份</vt:lpstr>
      <vt:lpstr>2018年1月份</vt:lpstr>
      <vt:lpstr>17年12月份</vt:lpstr>
      <vt:lpstr>17年11月份</vt:lpstr>
      <vt:lpstr>17年10月份</vt:lpstr>
      <vt:lpstr>17年9月份</vt:lpstr>
      <vt:lpstr>17年8月份</vt:lpstr>
      <vt:lpstr>17年7月份</vt:lpstr>
      <vt:lpstr>17年6月份</vt:lpstr>
      <vt:lpstr>17年5月份</vt:lpstr>
      <vt:lpstr>17年4月份</vt:lpstr>
      <vt:lpstr>17年3月份</vt:lpstr>
      <vt:lpstr>17年2月份</vt:lpstr>
      <vt:lpstr>2017年1月份堆料与卸车登记表</vt:lpstr>
      <vt:lpstr>作业区201612</vt:lpstr>
      <vt:lpstr>作业区201611</vt:lpstr>
      <vt:lpstr>旧区201610</vt:lpstr>
      <vt:lpstr>新区201610</vt:lpstr>
      <vt:lpstr>旧区201609</vt:lpstr>
      <vt:lpstr>新区201609</vt:lpstr>
      <vt:lpstr>旧区201608</vt:lpstr>
      <vt:lpstr>新区201608</vt:lpstr>
      <vt:lpstr>旧区201607</vt:lpstr>
      <vt:lpstr>新区201607</vt:lpstr>
      <vt:lpstr>新区201606</vt:lpstr>
      <vt:lpstr>旧区201606</vt:lpstr>
      <vt:lpstr>旧区201605</vt:lpstr>
      <vt:lpstr>新区201605</vt:lpstr>
      <vt:lpstr>新区201604</vt:lpstr>
      <vt:lpstr>旧区201604</vt:lpstr>
      <vt:lpstr>新区201603</vt:lpstr>
      <vt:lpstr>旧区201603</vt:lpstr>
      <vt:lpstr>旧区201602</vt:lpstr>
      <vt:lpstr>新区201602</vt:lpstr>
      <vt:lpstr>新区201601</vt:lpstr>
      <vt:lpstr>旧区201601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与生俱来的丶执着</cp:lastModifiedBy>
  <dcterms:created xsi:type="dcterms:W3CDTF">2016-01-12T01:57:00Z</dcterms:created>
  <cp:lastPrinted>2018-09-04T02:45:00Z</cp:lastPrinted>
  <dcterms:modified xsi:type="dcterms:W3CDTF">2018-12-14T01:08:44Z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