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585"/>
  </bookViews>
  <sheets>
    <sheet name="每月生产情况" sheetId="1" r:id="rId1"/>
    <sheet name="_zhiliangzhibiao" sheetId="2" r:id="rId2"/>
    <sheet name="_shengchanqingkuang" sheetId="3" r:id="rId3"/>
    <sheet name="_yuanliaozhibiao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<sst xmlns="http://schemas.openxmlformats.org/spreadsheetml/2006/main" count="89" uniqueCount="52">
  <si>
    <t>%当前月份%质量指标统计情况</t>
  </si>
  <si>
    <t>截止</t>
  </si>
  <si>
    <r>
      <rPr>
        <sz val="18"/>
        <rFont val="Arial"/>
        <charset val="134"/>
      </rPr>
      <t>%</t>
    </r>
    <r>
      <rPr>
        <sz val="18"/>
        <rFont val="宋体"/>
        <charset val="134"/>
      </rPr>
      <t>当日数</t>
    </r>
    <r>
      <rPr>
        <sz val="18"/>
        <rFont val="Arial"/>
        <charset val="134"/>
      </rPr>
      <t>%</t>
    </r>
  </si>
  <si>
    <t>{{FeO}}</t>
  </si>
  <si>
    <t>{{RO}}</t>
  </si>
  <si>
    <t>{{MgO}}</t>
  </si>
  <si>
    <t>总样数</t>
  </si>
  <si>
    <t>不合格数</t>
  </si>
  <si>
    <t>合格率</t>
  </si>
  <si>
    <t>甲班</t>
  </si>
  <si>
    <t>乙班</t>
  </si>
  <si>
    <t>丙班</t>
  </si>
  <si>
    <t>丁班</t>
  </si>
  <si>
    <t>作业区</t>
  </si>
  <si>
    <t>目标值/激励值</t>
  </si>
  <si>
    <t>激励值</t>
  </si>
  <si>
    <t xml:space="preserve">                     %当前月份%生产完成情况</t>
  </si>
  <si>
    <t>产量</t>
  </si>
  <si>
    <t>台时</t>
  </si>
  <si>
    <t>运转率</t>
  </si>
  <si>
    <t>目标值</t>
  </si>
  <si>
    <t>每日产量</t>
  </si>
  <si>
    <t>每日台时</t>
  </si>
  <si>
    <t>已完成</t>
  </si>
  <si>
    <t>应完成</t>
  </si>
  <si>
    <r>
      <rPr>
        <sz val="18"/>
        <rFont val="宋体"/>
        <charset val="134"/>
      </rPr>
      <t>超产</t>
    </r>
    <r>
      <rPr>
        <sz val="18"/>
        <rFont val="Arial"/>
        <charset val="134"/>
      </rPr>
      <t>/</t>
    </r>
    <r>
      <rPr>
        <sz val="18"/>
        <rFont val="宋体"/>
        <charset val="134"/>
      </rPr>
      <t>欠产</t>
    </r>
  </si>
  <si>
    <r>
      <rPr>
        <sz val="18"/>
        <rFont val="宋体"/>
        <charset val="134"/>
      </rPr>
      <t>可停机</t>
    </r>
    <r>
      <rPr>
        <sz val="18"/>
        <rFont val="Arial"/>
        <charset val="134"/>
      </rPr>
      <t>(h)</t>
    </r>
  </si>
  <si>
    <t xml:space="preserve">       原料指标完成情况</t>
  </si>
  <si>
    <t>日</t>
  </si>
  <si>
    <t>铁料</t>
  </si>
  <si>
    <r>
      <rPr>
        <sz val="18"/>
        <rFont val="SimSun"/>
        <charset val="134"/>
      </rPr>
      <t>熔剂</t>
    </r>
  </si>
  <si>
    <r>
      <rPr>
        <sz val="18"/>
        <rFont val="SimSun"/>
        <charset val="134"/>
      </rPr>
      <t>固体燃料</t>
    </r>
  </si>
  <si>
    <t>石灰石</t>
  </si>
  <si>
    <t>生灰</t>
  </si>
  <si>
    <t>FeO不合格数</t>
  </si>
  <si>
    <t>FeO合格率</t>
  </si>
  <si>
    <t>Ro不合格数</t>
  </si>
  <si>
    <t>Ro合格率</t>
  </si>
  <si>
    <t>MgO不合格数</t>
  </si>
  <si>
    <t>MgO合格率</t>
  </si>
  <si>
    <t>ST4_MESR_SIN_SinterDayConfirmY_1d_cur</t>
  </si>
  <si>
    <t>ST4_L1R_SIN_ProductPerHour_1d</t>
  </si>
  <si>
    <t>ACT_OUTPUT</t>
  </si>
  <si>
    <t>PLAN_OUTPUT</t>
  </si>
  <si>
    <t>ST4_L1R_SIN_ProductPerHour_1d_avg</t>
  </si>
  <si>
    <t>ST4_L2R_SIN_ProductRatio_1d_cur</t>
  </si>
  <si>
    <t>可停机</t>
  </si>
  <si>
    <t>ore</t>
  </si>
  <si>
    <t>flux</t>
  </si>
  <si>
    <t>fuel</t>
  </si>
  <si>
    <t>limestone</t>
  </si>
  <si>
    <t>version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</si>
</sst>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;[Red]\-0.00\ "/>
  </numFmts>
  <fonts count="29">
    <font>
      <sz val="12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8"/>
      <name val="宋体"/>
      <charset val="134"/>
    </font>
    <font>
      <sz val="18"/>
      <name val="Arial"/>
      <charset val="134"/>
    </font>
    <font>
      <b/>
      <sz val="18"/>
      <name val="Arial"/>
      <charset val="134"/>
    </font>
    <font>
      <sz val="10"/>
      <name val="微软雅黑"/>
      <charset val="134"/>
    </font>
    <font>
      <sz val="18"/>
      <name val="宋体"/>
      <charset val="134"/>
    </font>
    <font>
      <sz val="18"/>
      <name val="SimSun"/>
      <charset val="134"/>
    </font>
    <font>
      <sz val="12"/>
      <name val="Arial"/>
      <charset val="134"/>
    </font>
    <font>
      <sz val="11"/>
      <name val="等线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5"/>
      </left>
      <right style="thin">
        <color indexed="65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33" borderId="20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20" fillId="5" borderId="15" applyNumberFormat="0" applyAlignment="0" applyProtection="0">
      <alignment vertical="center"/>
    </xf>
    <xf numFmtId="0" fontId="18" fillId="22" borderId="1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48"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10" fontId="9" fillId="0" borderId="0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tabSelected="1" workbookViewId="0">
      <selection activeCell="D4" sqref="D4"/>
    </sheetView>
  </sheetViews>
  <sheetFormatPr defaultColWidth="8.81481481481481" defaultRowHeight="15"/>
  <cols>
    <col min="1" max="1" width="12.5407407407407" customWidth="1"/>
    <col min="2" max="2" width="12.9037037037037" customWidth="1"/>
    <col min="3" max="3" width="13.2666666666667" customWidth="1"/>
    <col min="4" max="4" width="12.9037037037037" customWidth="1"/>
    <col min="5" max="5" width="14.5407407407407" customWidth="1"/>
    <col min="6" max="6" width="13.5407407407407" customWidth="1"/>
    <col min="7" max="7" width="15.2666666666667" customWidth="1"/>
    <col min="8" max="8" width="15.5407407407407" customWidth="1"/>
    <col min="9" max="9" width="14.362962962963" customWidth="1"/>
    <col min="10" max="10" width="14.6296296296296" hidden="1" customWidth="1"/>
    <col min="11" max="11" width="13.362962962963" hidden="1" customWidth="1"/>
    <col min="12" max="12" width="13" customWidth="1"/>
    <col min="13" max="13" width="14.4518518518519" customWidth="1"/>
    <col min="14" max="15" width="14.9037037037037" customWidth="1"/>
    <col min="16" max="16" width="8" customWidth="1"/>
    <col min="17" max="17" width="14.1777777777778" customWidth="1"/>
    <col min="18" max="18" width="16.4518518518519" customWidth="1"/>
    <col min="19" max="19" width="14.9037037037037" customWidth="1"/>
    <col min="20" max="20" width="11.4518518518519" customWidth="1"/>
    <col min="21" max="21" width="15.0888888888889" customWidth="1"/>
    <col min="22" max="27" width="10.362962962963" customWidth="1"/>
  </cols>
  <sheetData>
    <row r="1" ht="23.25" spans="1:27">
      <c r="A1" s="2" t="s">
        <v>0</v>
      </c>
      <c r="B1" s="3"/>
      <c r="C1" s="3"/>
      <c r="D1" s="3"/>
      <c r="E1" s="3"/>
      <c r="F1" s="4"/>
      <c r="G1" s="5" t="s">
        <v>1</v>
      </c>
      <c r="H1" s="6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46"/>
      <c r="U1" s="46"/>
      <c r="V1" s="14"/>
      <c r="W1" s="14"/>
      <c r="X1" s="14"/>
      <c r="Y1" s="14"/>
      <c r="Z1" s="14"/>
      <c r="AA1" s="14"/>
    </row>
    <row r="2" ht="23.25" customHeight="1" spans="1:27">
      <c r="A2" s="7"/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23.25" customHeight="1" spans="1:27">
      <c r="A3" s="7"/>
      <c r="B3" s="7" t="s">
        <v>6</v>
      </c>
      <c r="C3" s="2" t="s">
        <v>7</v>
      </c>
      <c r="D3" s="7" t="s">
        <v>8</v>
      </c>
      <c r="E3" s="2" t="s">
        <v>7</v>
      </c>
      <c r="F3" s="7" t="s">
        <v>8</v>
      </c>
      <c r="G3" s="2" t="s">
        <v>7</v>
      </c>
      <c r="H3" s="7" t="s">
        <v>8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23.25" customHeight="1" spans="1:27">
      <c r="A4" s="7" t="s">
        <v>9</v>
      </c>
      <c r="B4" s="7" t="str">
        <f>IF(ISBLANK(_zhiliangzhibiao!B2),"",_zhiliangzhibiao!B2)</f>
        <v/>
      </c>
      <c r="C4" s="7" t="str">
        <f>IF(ISBLANK(_zhiliangzhibiao!C2),"",_zhiliangzhibiao!C2)</f>
        <v/>
      </c>
      <c r="D4" s="8" t="str">
        <f>IF(ISBLANK(_zhiliangzhibiao!D2),"",_zhiliangzhibiao!D2)</f>
        <v/>
      </c>
      <c r="E4" s="7" t="str">
        <f>IF(ISBLANK(_zhiliangzhibiao!E2),"",_zhiliangzhibiao!E2)</f>
        <v/>
      </c>
      <c r="F4" s="8" t="str">
        <f>IF(ISBLANK(_zhiliangzhibiao!F2),"",_zhiliangzhibiao!F2)</f>
        <v/>
      </c>
      <c r="G4" s="7" t="str">
        <f>IF(ISBLANK(_zhiliangzhibiao!G2),"",_zhiliangzhibiao!G2)</f>
        <v/>
      </c>
      <c r="H4" s="8" t="str">
        <f>IF(ISBLANK(_zhiliangzhibiao!H2),"",_zhiliangzhibiao!H2)</f>
        <v/>
      </c>
      <c r="I4" s="33"/>
      <c r="J4" s="33"/>
      <c r="K4" s="33"/>
      <c r="L4" s="33"/>
      <c r="M4" s="33"/>
      <c r="N4" s="33"/>
      <c r="O4" s="33"/>
      <c r="P4" s="3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23.25" customHeight="1" spans="1:27">
      <c r="A5" s="7" t="s">
        <v>10</v>
      </c>
      <c r="B5" s="7" t="str">
        <f>IF(ISBLANK(_zhiliangzhibiao!B3),"",_zhiliangzhibiao!B3)</f>
        <v/>
      </c>
      <c r="C5" s="7" t="str">
        <f>IF(ISBLANK(_zhiliangzhibiao!C3),"",_zhiliangzhibiao!C3)</f>
        <v/>
      </c>
      <c r="D5" s="8" t="str">
        <f>IF(ISBLANK(_zhiliangzhibiao!D3),"",_zhiliangzhibiao!D3)</f>
        <v/>
      </c>
      <c r="E5" s="7" t="str">
        <f>IF(ISBLANK(_zhiliangzhibiao!E3),"",_zhiliangzhibiao!E3)</f>
        <v/>
      </c>
      <c r="F5" s="8" t="str">
        <f>IF(ISBLANK(_zhiliangzhibiao!F3),"",_zhiliangzhibiao!F3)</f>
        <v/>
      </c>
      <c r="G5" s="7" t="str">
        <f>IF(ISBLANK(_zhiliangzhibiao!G3),"",_zhiliangzhibiao!G3)</f>
        <v/>
      </c>
      <c r="H5" s="8" t="str">
        <f>IF(ISBLANK(_zhiliangzhibiao!H3),"",_zhiliangzhibiao!H3)</f>
        <v/>
      </c>
      <c r="I5" s="34"/>
      <c r="J5" s="34"/>
      <c r="K5" s="34"/>
      <c r="L5" s="34"/>
      <c r="M5" s="34"/>
      <c r="N5" s="34"/>
      <c r="O5" s="34"/>
      <c r="P5" s="34"/>
      <c r="Q5" s="14"/>
      <c r="R5" s="14"/>
      <c r="S5" s="14"/>
      <c r="T5" s="14"/>
      <c r="U5" s="14"/>
      <c r="V5" s="14"/>
      <c r="W5" s="14"/>
      <c r="X5" s="14"/>
      <c r="Y5" s="47"/>
      <c r="Z5" s="14"/>
      <c r="AA5" s="14"/>
    </row>
    <row r="6" ht="23.25" customHeight="1" spans="1:27">
      <c r="A6" s="7" t="s">
        <v>11</v>
      </c>
      <c r="B6" s="7" t="str">
        <f>IF(ISBLANK(_zhiliangzhibiao!B4),"",_zhiliangzhibiao!B4)</f>
        <v/>
      </c>
      <c r="C6" s="7" t="str">
        <f>IF(ISBLANK(_zhiliangzhibiao!C4),"",_zhiliangzhibiao!C4)</f>
        <v/>
      </c>
      <c r="D6" s="8" t="str">
        <f>IF(ISBLANK(_zhiliangzhibiao!D4),"",_zhiliangzhibiao!D4)</f>
        <v/>
      </c>
      <c r="E6" s="7" t="str">
        <f>IF(ISBLANK(_zhiliangzhibiao!E4),"",_zhiliangzhibiao!E4)</f>
        <v/>
      </c>
      <c r="F6" s="8" t="str">
        <f>IF(ISBLANK(_zhiliangzhibiao!F4),"",_zhiliangzhibiao!F4)</f>
        <v/>
      </c>
      <c r="G6" s="7" t="str">
        <f>IF(ISBLANK(_zhiliangzhibiao!G4),"",_zhiliangzhibiao!G4)</f>
        <v/>
      </c>
      <c r="H6" s="8" t="str">
        <f>IF(ISBLANK(_zhiliangzhibiao!H4),"",_zhiliangzhibiao!H4)</f>
        <v/>
      </c>
      <c r="I6" s="35"/>
      <c r="J6" s="35"/>
      <c r="K6" s="35"/>
      <c r="L6" s="35"/>
      <c r="M6" s="35"/>
      <c r="N6" s="35"/>
      <c r="O6" s="35"/>
      <c r="P6" s="35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23.25" customHeight="1" spans="1:27">
      <c r="A7" s="7" t="s">
        <v>12</v>
      </c>
      <c r="B7" s="7" t="str">
        <f>IF(ISBLANK(_zhiliangzhibiao!B5),"",_zhiliangzhibiao!B5)</f>
        <v/>
      </c>
      <c r="C7" s="7" t="str">
        <f>IF(ISBLANK(_zhiliangzhibiao!C5),"",_zhiliangzhibiao!C5)</f>
        <v/>
      </c>
      <c r="D7" s="8" t="str">
        <f>IF(ISBLANK(_zhiliangzhibiao!D5),"",_zhiliangzhibiao!D5)</f>
        <v/>
      </c>
      <c r="E7" s="7" t="str">
        <f>IF(ISBLANK(_zhiliangzhibiao!E5),"",_zhiliangzhibiao!E5)</f>
        <v/>
      </c>
      <c r="F7" s="8" t="str">
        <f>IF(ISBLANK(_zhiliangzhibiao!F5),"",_zhiliangzhibiao!F5)</f>
        <v/>
      </c>
      <c r="G7" s="7" t="str">
        <f>IF(ISBLANK(_zhiliangzhibiao!G5),"",_zhiliangzhibiao!G5)</f>
        <v/>
      </c>
      <c r="H7" s="8" t="str">
        <f>IF(ISBLANK(_zhiliangzhibiao!H5),"",_zhiliangzhibiao!H5)</f>
        <v/>
      </c>
      <c r="I7" s="35"/>
      <c r="J7" s="35"/>
      <c r="K7" s="35"/>
      <c r="L7" s="35"/>
      <c r="M7" s="35"/>
      <c r="N7" s="35"/>
      <c r="O7" s="35"/>
      <c r="P7" s="35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23.25" customHeight="1" spans="1:27">
      <c r="A8" s="7" t="s">
        <v>13</v>
      </c>
      <c r="B8" s="7" t="str">
        <f>IF(ISBLANK(_zhiliangzhibiao!B6),"",_zhiliangzhibiao!B6)</f>
        <v/>
      </c>
      <c r="C8" s="7" t="str">
        <f>IF(ISBLANK(_zhiliangzhibiao!C6),"",_zhiliangzhibiao!C6)</f>
        <v/>
      </c>
      <c r="D8" s="8" t="str">
        <f>IF(ISBLANK(_zhiliangzhibiao!D6),"",_zhiliangzhibiao!D6)</f>
        <v/>
      </c>
      <c r="E8" s="7" t="str">
        <f>IF(ISBLANK(_zhiliangzhibiao!E6),"",_zhiliangzhibiao!E6)</f>
        <v/>
      </c>
      <c r="F8" s="8" t="str">
        <f>IF(ISBLANK(_zhiliangzhibiao!F6),"",_zhiliangzhibiao!F6)</f>
        <v/>
      </c>
      <c r="G8" s="7" t="str">
        <f>IF(ISBLANK(_zhiliangzhibiao!G6),"",_zhiliangzhibiao!G6)</f>
        <v/>
      </c>
      <c r="H8" s="8" t="str">
        <f>IF(ISBLANK(_zhiliangzhibiao!H6),"",_zhiliangzhibiao!H6)</f>
        <v/>
      </c>
      <c r="I8" s="35"/>
      <c r="J8" s="35"/>
      <c r="K8" s="35"/>
      <c r="L8" s="35"/>
      <c r="M8" s="35"/>
      <c r="N8" s="35"/>
      <c r="O8" s="35"/>
      <c r="P8" s="35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23.25" customHeight="1" spans="1:27">
      <c r="A9" s="2" t="s">
        <v>14</v>
      </c>
      <c r="B9" s="9"/>
      <c r="C9" s="10"/>
      <c r="D9" s="11"/>
      <c r="E9" s="10"/>
      <c r="F9" s="11"/>
      <c r="G9" s="10"/>
      <c r="H9" s="11"/>
      <c r="I9" s="35"/>
      <c r="J9" s="35"/>
      <c r="K9" s="35"/>
      <c r="L9" s="35"/>
      <c r="M9" s="35"/>
      <c r="N9" s="35"/>
      <c r="O9" s="35"/>
      <c r="P9" s="35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23.25" hidden="1" customHeight="1" spans="1:27">
      <c r="A10" s="2" t="s">
        <v>15</v>
      </c>
      <c r="B10" s="12"/>
      <c r="C10" s="13">
        <v>0.75</v>
      </c>
      <c r="D10" s="13"/>
      <c r="E10" s="13">
        <v>0.78</v>
      </c>
      <c r="F10" s="13"/>
      <c r="G10" s="13">
        <v>0.7</v>
      </c>
      <c r="H10" s="13"/>
      <c r="I10" s="36">
        <f>SUM(I6:I9)</f>
        <v>0</v>
      </c>
      <c r="J10" s="36"/>
      <c r="K10" s="36"/>
      <c r="L10" s="36">
        <f>SUM(L6:L9)</f>
        <v>0</v>
      </c>
      <c r="M10" s="36">
        <f>SUM(M6:M9)</f>
        <v>0</v>
      </c>
      <c r="N10" s="36">
        <f>SUM(N6:N9)</f>
        <v>0</v>
      </c>
      <c r="O10" s="36">
        <f>SUM(O6:O9)</f>
        <v>0</v>
      </c>
      <c r="P10" s="36">
        <v>13488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6.5" spans="1:27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23.25" customHeight="1" spans="1:27">
      <c r="A12" s="2" t="s">
        <v>16</v>
      </c>
      <c r="B12" s="3"/>
      <c r="C12" s="3"/>
      <c r="D12" s="3"/>
      <c r="E12" s="3"/>
      <c r="F12" s="3"/>
      <c r="G12" s="3"/>
      <c r="H12" s="5" t="s">
        <v>1</v>
      </c>
      <c r="I12" s="6" t="s">
        <v>2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23.25" customHeight="1" spans="1:27">
      <c r="A13" s="7"/>
      <c r="B13" s="15" t="s">
        <v>17</v>
      </c>
      <c r="C13" s="15"/>
      <c r="D13" s="15"/>
      <c r="E13" s="15"/>
      <c r="F13" s="15"/>
      <c r="G13" s="15"/>
      <c r="H13" s="16" t="s">
        <v>18</v>
      </c>
      <c r="I13" s="7" t="s">
        <v>19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23.25" customHeight="1" spans="1:27">
      <c r="A14" s="7"/>
      <c r="B14" s="7" t="s">
        <v>20</v>
      </c>
      <c r="C14" s="7" t="s">
        <v>21</v>
      </c>
      <c r="D14" s="7" t="s">
        <v>22</v>
      </c>
      <c r="E14" s="7" t="s">
        <v>23</v>
      </c>
      <c r="F14" s="7" t="s">
        <v>24</v>
      </c>
      <c r="G14" s="7" t="s">
        <v>25</v>
      </c>
      <c r="H14" s="17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23.25" customHeight="1" spans="1:27">
      <c r="A15" s="7" t="s">
        <v>9</v>
      </c>
      <c r="B15" s="18">
        <f>IF(ISBLANK(_shengchanqingkuang!E2),0,_shengchanqingkuang!E2)</f>
        <v>0</v>
      </c>
      <c r="C15" s="19">
        <f>IF(ISBLANK(_shengchanqingkuang!B2),0,_shengchanqingkuang!B2)</f>
        <v>0</v>
      </c>
      <c r="D15" s="19">
        <f>IF(ISBLANK(_shengchanqingkuang!C2),0,_shengchanqingkuang!C2)</f>
        <v>0</v>
      </c>
      <c r="E15" s="18">
        <f>IF(ISBLANK(_shengchanqingkuang!D2),0,_shengchanqingkuang!D2)</f>
        <v>0</v>
      </c>
      <c r="F15" s="18">
        <f>IF(ISBLANK(_shengchanqingkuang!E2),0,_shengchanqingkuang!E2)</f>
        <v>0</v>
      </c>
      <c r="G15" s="18">
        <f>E15-F15</f>
        <v>0</v>
      </c>
      <c r="H15" s="18">
        <f>IF(ISBLANK(_shengchanqingkuang!F2),0,_shengchanqingkuang!F2)</f>
        <v>0</v>
      </c>
      <c r="I15" s="37">
        <f>IF(ISBLANK(_shengchanqingkuang!G2),0,_shengchanqingkuang!G2)</f>
        <v>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23.25" customHeight="1" spans="1:27">
      <c r="A16" s="7" t="s">
        <v>10</v>
      </c>
      <c r="B16" s="18">
        <f>IF(ISBLANK(_shengchanqingkuang!E3),0,_shengchanqingkuang!E3)</f>
        <v>0</v>
      </c>
      <c r="C16" s="20"/>
      <c r="D16" s="20"/>
      <c r="E16" s="18">
        <f>IF(ISBLANK(_shengchanqingkuang!D3),0,_shengchanqingkuang!D3)</f>
        <v>0</v>
      </c>
      <c r="F16" s="18">
        <f>IF(ISBLANK(_shengchanqingkuang!E3),0,_shengchanqingkuang!E3)</f>
        <v>0</v>
      </c>
      <c r="G16" s="18">
        <f t="shared" ref="G16:G18" si="0">E16-F16</f>
        <v>0</v>
      </c>
      <c r="H16" s="18">
        <f>IF(ISBLANK(_shengchanqingkuang!F3),0,_shengchanqingkuang!F3)</f>
        <v>0</v>
      </c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23.25" customHeight="1" spans="1:27">
      <c r="A17" s="7" t="s">
        <v>11</v>
      </c>
      <c r="B17" s="18">
        <f>IF(ISBLANK(_shengchanqingkuang!E4),0,_shengchanqingkuang!E4)</f>
        <v>0</v>
      </c>
      <c r="C17" s="20"/>
      <c r="D17" s="20"/>
      <c r="E17" s="18">
        <f>IF(ISBLANK(_shengchanqingkuang!D4),0,_shengchanqingkuang!D4)</f>
        <v>0</v>
      </c>
      <c r="F17" s="18">
        <f>IF(ISBLANK(_shengchanqingkuang!E4),0,_shengchanqingkuang!E4)</f>
        <v>0</v>
      </c>
      <c r="G17" s="18">
        <f t="shared" si="0"/>
        <v>0</v>
      </c>
      <c r="H17" s="18">
        <f>IF(ISBLANK(_shengchanqingkuang!F4),0,_shengchanqingkuang!F4)</f>
        <v>0</v>
      </c>
      <c r="I17" s="7" t="s">
        <v>26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23.25" customHeight="1" spans="1:27">
      <c r="A18" s="7" t="s">
        <v>12</v>
      </c>
      <c r="B18" s="18">
        <f>IF(ISBLANK(_shengchanqingkuang!E5),0,_shengchanqingkuang!E5)</f>
        <v>0</v>
      </c>
      <c r="C18" s="21"/>
      <c r="D18" s="21"/>
      <c r="E18" s="18">
        <f>IF(ISBLANK(_shengchanqingkuang!D5),0,_shengchanqingkuang!D5)</f>
        <v>0</v>
      </c>
      <c r="F18" s="18">
        <f>IF(ISBLANK(_shengchanqingkuang!E5),0,_shengchanqingkuang!E5)</f>
        <v>0</v>
      </c>
      <c r="G18" s="18">
        <f t="shared" si="0"/>
        <v>0</v>
      </c>
      <c r="H18" s="18">
        <f>IF(ISBLANK(_shengchanqingkuang!F5),0,_shengchanqingkuang!F5)</f>
        <v>0</v>
      </c>
      <c r="I18" s="38">
        <f>IF(ISBLANK(_shengchanqingkuang!H2),0,_shengchanqingkuang!H2)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23.25" customHeight="1" spans="1:27">
      <c r="A19" s="7" t="s">
        <v>13</v>
      </c>
      <c r="B19" s="22">
        <f>SUM(B15:B18)</f>
        <v>0</v>
      </c>
      <c r="C19" s="18"/>
      <c r="D19" s="18"/>
      <c r="E19" s="22">
        <f>SUM(E15:E18)</f>
        <v>0</v>
      </c>
      <c r="F19" s="22">
        <f>SUM(F15:F18)</f>
        <v>0</v>
      </c>
      <c r="G19" s="22">
        <f>SUM(G15:G18)</f>
        <v>0</v>
      </c>
      <c r="H19" s="22">
        <f>SUM(H15:H18)</f>
        <v>0</v>
      </c>
      <c r="I19" s="3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6.5" spans="1:27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6.5" spans="1:27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23.25" customHeight="1" spans="1:27">
      <c r="A22" s="23" t="s">
        <v>27</v>
      </c>
      <c r="B22" s="3"/>
      <c r="C22" s="3"/>
      <c r="D22" s="3"/>
      <c r="E22" s="3"/>
      <c r="F22" s="3"/>
      <c r="G22" s="3"/>
      <c r="H22" s="24" t="s">
        <v>1</v>
      </c>
      <c r="I22" s="6" t="s">
        <v>2</v>
      </c>
      <c r="J22" s="40" t="str">
        <f>I12</f>
        <v>%当日数%</v>
      </c>
      <c r="K22" s="41" t="s">
        <v>28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23.25" customHeight="1" spans="1:27">
      <c r="A23" s="7"/>
      <c r="B23" s="25" t="s">
        <v>29</v>
      </c>
      <c r="C23" s="25"/>
      <c r="D23" s="26" t="s">
        <v>30</v>
      </c>
      <c r="E23" s="15"/>
      <c r="F23" s="26" t="s">
        <v>31</v>
      </c>
      <c r="G23" s="15"/>
      <c r="H23" s="27" t="s">
        <v>32</v>
      </c>
      <c r="I23" s="42"/>
      <c r="J23" s="43" t="s">
        <v>33</v>
      </c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23.25" customHeight="1" spans="1:27">
      <c r="A24" s="28"/>
      <c r="B24" s="29" t="s">
        <v>20</v>
      </c>
      <c r="C24" s="30">
        <v>976</v>
      </c>
      <c r="D24" s="29" t="s">
        <v>20</v>
      </c>
      <c r="E24" s="30">
        <v>225</v>
      </c>
      <c r="F24" s="29" t="s">
        <v>20</v>
      </c>
      <c r="G24" s="30">
        <v>64</v>
      </c>
      <c r="H24" s="29" t="s">
        <v>20</v>
      </c>
      <c r="I24" s="30">
        <v>70</v>
      </c>
      <c r="J24" s="28" t="s">
        <v>20</v>
      </c>
      <c r="K24" s="44">
        <v>60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23.25" customHeight="1" spans="1:27">
      <c r="A25" s="28" t="s">
        <v>9</v>
      </c>
      <c r="B25" s="31">
        <f>IF(ISBLANK(_yuanliaozhibiao!B2),0,_yuanliaozhibiao!B2)</f>
        <v>0</v>
      </c>
      <c r="C25" s="32"/>
      <c r="D25" s="31">
        <f>IF(ISBLANK(_yuanliaozhibiao!C2),0,_yuanliaozhibiao!C2)</f>
        <v>0</v>
      </c>
      <c r="E25" s="32"/>
      <c r="F25" s="31">
        <f>IF(ISBLANK(_yuanliaozhibiao!D2),0,_yuanliaozhibiao!D2)</f>
        <v>0</v>
      </c>
      <c r="G25" s="32"/>
      <c r="H25" s="31">
        <f>IF(ISBLANK(_yuanliaozhibiao!E2),0,_yuanliaozhibiao!E2)</f>
        <v>0</v>
      </c>
      <c r="I25" s="32"/>
      <c r="J25" s="45" t="e">
        <f t="shared" ref="J25:J29" si="1">P6/E15*1000</f>
        <v>#DIV/0!</v>
      </c>
      <c r="K25" s="17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23.25" customHeight="1" spans="1:27">
      <c r="A26" s="7" t="s">
        <v>10</v>
      </c>
      <c r="B26" s="31">
        <f>IF(ISBLANK(_yuanliaozhibiao!B3),0,_yuanliaozhibiao!B3)</f>
        <v>0</v>
      </c>
      <c r="C26" s="32"/>
      <c r="D26" s="31">
        <f>IF(ISBLANK(_yuanliaozhibiao!C3),0,_yuanliaozhibiao!C3)</f>
        <v>0</v>
      </c>
      <c r="E26" s="32"/>
      <c r="F26" s="31">
        <f>IF(ISBLANK(_yuanliaozhibiao!D3),0,_yuanliaozhibiao!D3)</f>
        <v>0</v>
      </c>
      <c r="G26" s="32"/>
      <c r="H26" s="31">
        <f>IF(ISBLANK(_yuanliaozhibiao!E3),0,_yuanliaozhibiao!E3)</f>
        <v>0</v>
      </c>
      <c r="I26" s="32"/>
      <c r="J26" s="17" t="e">
        <f t="shared" si="1"/>
        <v>#DIV/0!</v>
      </c>
      <c r="K26" s="1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23.25" customHeight="1" spans="1:27">
      <c r="A27" s="7" t="s">
        <v>11</v>
      </c>
      <c r="B27" s="31">
        <f>IF(ISBLANK(_yuanliaozhibiao!B4),0,_yuanliaozhibiao!B4)</f>
        <v>0</v>
      </c>
      <c r="C27" s="32"/>
      <c r="D27" s="31">
        <f>IF(ISBLANK(_yuanliaozhibiao!C4),0,_yuanliaozhibiao!C4)</f>
        <v>0</v>
      </c>
      <c r="E27" s="32"/>
      <c r="F27" s="31">
        <f>IF(ISBLANK(_yuanliaozhibiao!D4),0,_yuanliaozhibiao!D4)</f>
        <v>0</v>
      </c>
      <c r="G27" s="32"/>
      <c r="H27" s="31">
        <f>IF(ISBLANK(_yuanliaozhibiao!E4),0,_yuanliaozhibiao!E4)</f>
        <v>0</v>
      </c>
      <c r="I27" s="32"/>
      <c r="J27" s="17" t="e">
        <f t="shared" si="1"/>
        <v>#DIV/0!</v>
      </c>
      <c r="K27" s="17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23.25" customHeight="1" spans="1:27">
      <c r="A28" s="7" t="s">
        <v>12</v>
      </c>
      <c r="B28" s="31">
        <f>IF(ISBLANK(_yuanliaozhibiao!B5),0,_yuanliaozhibiao!B5)</f>
        <v>0</v>
      </c>
      <c r="C28" s="32"/>
      <c r="D28" s="31">
        <f>IF(ISBLANK(_yuanliaozhibiao!C5),0,_yuanliaozhibiao!C5)</f>
        <v>0</v>
      </c>
      <c r="E28" s="32"/>
      <c r="F28" s="31">
        <f>IF(ISBLANK(_yuanliaozhibiao!D5),0,_yuanliaozhibiao!D5)</f>
        <v>0</v>
      </c>
      <c r="G28" s="32"/>
      <c r="H28" s="31">
        <f>IF(ISBLANK(_yuanliaozhibiao!E5),0,_yuanliaozhibiao!E5)</f>
        <v>0</v>
      </c>
      <c r="I28" s="32"/>
      <c r="J28" s="17" t="e">
        <f t="shared" si="1"/>
        <v>#DIV/0!</v>
      </c>
      <c r="K28" s="17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23.25" customHeight="1" spans="1:27">
      <c r="A29" s="7" t="s">
        <v>13</v>
      </c>
      <c r="B29" s="31">
        <f>SUM(B25:C28)</f>
        <v>0</v>
      </c>
      <c r="C29" s="32"/>
      <c r="D29" s="31">
        <f>SUM(D25:E28)</f>
        <v>0</v>
      </c>
      <c r="E29" s="32"/>
      <c r="F29" s="31">
        <f>SUM(F25:G28)</f>
        <v>0</v>
      </c>
      <c r="G29" s="32"/>
      <c r="H29" s="31">
        <f>SUM(H25:I28)</f>
        <v>0</v>
      </c>
      <c r="I29" s="32"/>
      <c r="J29" s="17" t="e">
        <f t="shared" si="1"/>
        <v>#DIV/0!</v>
      </c>
      <c r="K29" s="17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6.5" spans="1:27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6.5" spans="1:27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6.5" spans="1:27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6.5" spans="1:27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6.5" spans="1:27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6.5" spans="1:2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6.5" spans="1:2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6.5" spans="1:2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6.5" spans="1:2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6.5" spans="1:2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6.5" spans="1:2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6.5" spans="1:27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6.5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6.5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6.5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6.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6.5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6.5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6.5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6.5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6.5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6.5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6.5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6.5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6.5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6.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6.5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6.5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6.5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6.5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6.5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6.5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6.5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6.5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6.5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6.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6.5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6.5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6.5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6.5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6.5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6.5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6.5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6.5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6.5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6.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6.5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6.5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6.5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6.5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6.5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6.5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6.5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6.5" spans="1:27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6.5" spans="1:27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6.5" spans="1:27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6.5" spans="1:27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6.5" spans="1:2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6.5" spans="1:27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6.5" spans="1:27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6.5" spans="1:27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6.5" spans="1:27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6.5" spans="1:27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6.5" spans="1:27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6.5" spans="1:27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6.5" spans="1:27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6.5" spans="1:27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6.5" spans="1:2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6.5" spans="1:27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6.5" spans="1:27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6.5" spans="1:27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6.5" spans="1:27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6.5" spans="1:27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6.5" spans="1:27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6.5" spans="1:27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6.5" spans="1:27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6.5" spans="1:27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6.5" spans="1:2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6.5" spans="1:27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6.5" spans="1:27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6.5" spans="1:27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6.5" spans="1:27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6.5" spans="1:27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6.5" spans="1:27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6.5" spans="1:27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6.5" spans="1:27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6.5" spans="1:27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6.5" spans="1:2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6.5" spans="1:27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6.5" spans="1:27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6.5" spans="1:27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6.5" spans="1:27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6.5" spans="1:27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6.5" spans="1:27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6.5" spans="1:27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6.5" spans="1:27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6.5" spans="1:27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6.5" spans="1: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6.5" spans="1:27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6.5" spans="1:27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6.5" spans="1:27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6.5" spans="1:27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6.5" spans="1:27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6.5" spans="1:27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6.5" spans="1:27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6.5" spans="1:27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6.5" spans="1:27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6.5" spans="1:2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6.5" spans="1:27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6.5" spans="1:27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6.5" spans="1:27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6.5" spans="1:27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6.5" spans="1:27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6.5" spans="1:27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6.5" spans="1:27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6.5" spans="1:27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6.5" spans="1:27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6.5" spans="1:2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6.5" spans="1:27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6.5" spans="1:27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6.5" spans="1:27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6.5" spans="1:27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6.5" spans="1:27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6.5" spans="1:27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6.5" spans="1:27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6.5" spans="1:27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6.5" spans="1:27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6.5" spans="1:2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6.5" spans="1:27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6.5" spans="1:27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6.5" spans="1:27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6.5" spans="1:27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6.5" spans="1:27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6.5" spans="1:27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6.5" spans="1:27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6.5" spans="1:27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6.5" spans="1:27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6.5" spans="1:2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6.5" spans="1:27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6.5" spans="1:27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6.5" spans="1:27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6.5" spans="1:27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6.5" spans="1:27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6.5" spans="1:27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6.5" spans="1:27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6.5" spans="1:27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6.5" spans="1:27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6.5" spans="1:2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6.5" spans="1:27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6.5" spans="1:27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6.5" spans="1:27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6.5" spans="1:27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6.5" spans="1:27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6.5" spans="1:27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6.5" spans="1:27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6.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6.5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6.5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6.5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6.5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6.5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6.5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6.5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6.5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6.5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6.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6.5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6.5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6.5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6.5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6.5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6.5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</sheetData>
  <mergeCells count="53">
    <mergeCell ref="A1:F1"/>
    <mergeCell ref="C2:D2"/>
    <mergeCell ref="E2:F2"/>
    <mergeCell ref="G2:H2"/>
    <mergeCell ref="A9:B9"/>
    <mergeCell ref="C9:D9"/>
    <mergeCell ref="E9:F9"/>
    <mergeCell ref="G9:H9"/>
    <mergeCell ref="A10:B10"/>
    <mergeCell ref="C10:D10"/>
    <mergeCell ref="E10:F10"/>
    <mergeCell ref="G10:H10"/>
    <mergeCell ref="A12:G12"/>
    <mergeCell ref="B13:G13"/>
    <mergeCell ref="A22:G22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A2:A3"/>
    <mergeCell ref="A13:A14"/>
    <mergeCell ref="A23:A24"/>
    <mergeCell ref="C15:C18"/>
    <mergeCell ref="D15:D18"/>
    <mergeCell ref="I13:I14"/>
    <mergeCell ref="I15:I16"/>
    <mergeCell ref="I18:I19"/>
  </mergeCells>
  <printOptions gridLine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6" sqref="F6"/>
    </sheetView>
  </sheetViews>
  <sheetFormatPr defaultColWidth="9" defaultRowHeight="15" outlineLevelRow="5" outlineLevelCol="7"/>
  <cols>
    <col min="2" max="2" width="7.36296296296296" customWidth="1"/>
    <col min="3" max="4" width="12.6296296296296" customWidth="1"/>
    <col min="5" max="6" width="11.4518518518519" customWidth="1"/>
    <col min="7" max="7" width="12.6296296296296" customWidth="1"/>
    <col min="8" max="8" width="9.88888888888889" customWidth="1"/>
  </cols>
  <sheetData>
    <row r="1" spans="2:8">
      <c r="B1" t="s">
        <v>6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G10" sqref="G10"/>
    </sheetView>
  </sheetViews>
  <sheetFormatPr defaultColWidth="9" defaultRowHeight="15" outlineLevelRow="4" outlineLevelCol="7"/>
  <cols>
    <col min="4" max="4" width="11.4518518518519" customWidth="1"/>
    <col min="5" max="5" width="12.6296296296296" customWidth="1"/>
  </cols>
  <sheetData>
    <row r="1" spans="2:8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7" sqref="D7"/>
    </sheetView>
  </sheetViews>
  <sheetFormatPr defaultColWidth="9" defaultRowHeight="15" outlineLevelRow="4" outlineLevelCol="4"/>
  <cols>
    <col min="5" max="5" width="10.362962962963" customWidth="1"/>
  </cols>
  <sheetData>
    <row r="1" spans="2:5">
      <c r="B1" t="s">
        <v>47</v>
      </c>
      <c r="C1" t="s">
        <v>48</v>
      </c>
      <c r="D1" t="s">
        <v>49</v>
      </c>
      <c r="E1" t="s">
        <v>50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5" outlineLevelCol="1"/>
  <sheetData>
    <row r="1" spans="1:2">
      <c r="A1" s="1" t="s">
        <v>51</v>
      </c>
      <c r="B1" s="1">
        <v>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3" sqref="F33"/>
    </sheetView>
  </sheetViews>
  <sheetFormatPr defaultColWidth="9" defaultRowHeight="1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每月生产情况</vt:lpstr>
      <vt:lpstr>_zhiliangzhibiao</vt:lpstr>
      <vt:lpstr>_shengchanqingkuang</vt:lpstr>
      <vt:lpstr>_yuanliaozhibiao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Marco.Yi</cp:lastModifiedBy>
  <cp:revision>1</cp:revision>
  <dcterms:created xsi:type="dcterms:W3CDTF">2006-09-13T11:21:00Z</dcterms:created>
  <dcterms:modified xsi:type="dcterms:W3CDTF">2020-06-15T08:11:13Z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