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updateLinks="always"/>
  <mc:AlternateContent xmlns:mc="http://schemas.openxmlformats.org/markup-compatibility/2006">
    <mc:Choice Requires="x15">
      <x15ac:absPath xmlns:x15ac="http://schemas.microsoft.com/office/spreadsheetml/2010/11/ac" url="C:\templates\8高炉\炉内报表\cn_zh\"/>
    </mc:Choice>
  </mc:AlternateContent>
  <xr:revisionPtr revIDLastSave="0" documentId="13_ncr:1_{8E145164-E6D9-4764-B0BC-3A3311D640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经济技术指标" sheetId="1" r:id="rId1"/>
    <sheet name="_jjjs_dayno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7" i="1" l="1"/>
  <c r="K38" i="1"/>
  <c r="K39" i="1"/>
  <c r="K40" i="1"/>
  <c r="B42" i="1" l="1"/>
  <c r="D42" i="1" s="1"/>
  <c r="B41" i="1"/>
  <c r="I40" i="1"/>
  <c r="F40" i="1"/>
  <c r="J34" i="1"/>
  <c r="K33" i="1"/>
  <c r="K32" i="1"/>
  <c r="K31" i="1"/>
  <c r="B29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K28" i="1"/>
  <c r="K27" i="1"/>
  <c r="K25" i="1"/>
  <c r="J22" i="1"/>
  <c r="AB20" i="1"/>
  <c r="B18" i="1"/>
  <c r="K17" i="1"/>
  <c r="K16" i="1"/>
  <c r="K15" i="1"/>
  <c r="J11" i="1"/>
  <c r="AB10" i="1"/>
  <c r="N10" i="1"/>
  <c r="K10" i="1"/>
  <c r="J10" i="1"/>
  <c r="AB9" i="1"/>
  <c r="N9" i="1"/>
  <c r="K9" i="1"/>
  <c r="J9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F8" i="1"/>
  <c r="F9" i="1" s="1"/>
  <c r="F10" i="1" s="1"/>
  <c r="K13" i="1" l="1"/>
  <c r="J38" i="1"/>
  <c r="C41" i="1"/>
  <c r="D41" i="1"/>
  <c r="E41" i="1"/>
  <c r="K41" i="1" s="1"/>
  <c r="AB12" i="1"/>
  <c r="K34" i="1"/>
  <c r="K14" i="1"/>
  <c r="K20" i="1"/>
  <c r="N12" i="1"/>
  <c r="AB25" i="1"/>
  <c r="N33" i="1"/>
  <c r="C29" i="1"/>
  <c r="AB13" i="1"/>
  <c r="D29" i="1"/>
  <c r="J33" i="1"/>
  <c r="H41" i="1"/>
  <c r="J20" i="1"/>
  <c r="AB14" i="1"/>
  <c r="N23" i="1"/>
  <c r="J14" i="1"/>
  <c r="J23" i="1"/>
  <c r="AB21" i="1"/>
  <c r="N26" i="1"/>
  <c r="N30" i="1"/>
  <c r="N8" i="1"/>
  <c r="J21" i="1"/>
  <c r="J26" i="1"/>
  <c r="H29" i="1"/>
  <c r="J30" i="1"/>
  <c r="AB33" i="1"/>
  <c r="N34" i="1"/>
  <c r="I41" i="1"/>
  <c r="F11" i="1"/>
  <c r="F12" i="1" s="1"/>
  <c r="F13" i="1" s="1"/>
  <c r="J16" i="1"/>
  <c r="AB16" i="1"/>
  <c r="K21" i="1"/>
  <c r="N22" i="1"/>
  <c r="K26" i="1"/>
  <c r="AB26" i="1"/>
  <c r="K30" i="1"/>
  <c r="AB30" i="1"/>
  <c r="AB8" i="1"/>
  <c r="AB35" i="1"/>
  <c r="N21" i="1"/>
  <c r="N13" i="1"/>
  <c r="N17" i="1"/>
  <c r="F29" i="1"/>
  <c r="N29" i="1" s="1"/>
  <c r="K22" i="1"/>
  <c r="J35" i="1"/>
  <c r="N37" i="1"/>
  <c r="J40" i="1"/>
  <c r="AB40" i="1"/>
  <c r="AB11" i="1"/>
  <c r="J17" i="1"/>
  <c r="AB23" i="1"/>
  <c r="J28" i="1"/>
  <c r="AB28" i="1"/>
  <c r="J32" i="1"/>
  <c r="AB32" i="1"/>
  <c r="AB37" i="1"/>
  <c r="N14" i="1"/>
  <c r="F18" i="1"/>
  <c r="N18" i="1" s="1"/>
  <c r="N25" i="1"/>
  <c r="N38" i="1"/>
  <c r="N11" i="1"/>
  <c r="AB38" i="1"/>
  <c r="AB17" i="1"/>
  <c r="N27" i="1"/>
  <c r="AB27" i="1"/>
  <c r="N39" i="1"/>
  <c r="AB39" i="1"/>
  <c r="J8" i="1"/>
  <c r="K11" i="1"/>
  <c r="J12" i="1"/>
  <c r="N16" i="1"/>
  <c r="H18" i="1"/>
  <c r="N20" i="1"/>
  <c r="K23" i="1"/>
  <c r="J24" i="1"/>
  <c r="N28" i="1"/>
  <c r="N32" i="1"/>
  <c r="K35" i="1"/>
  <c r="J36" i="1"/>
  <c r="N40" i="1"/>
  <c r="N15" i="1"/>
  <c r="AB15" i="1"/>
  <c r="N19" i="1"/>
  <c r="AB19" i="1"/>
  <c r="N31" i="1"/>
  <c r="AB31" i="1"/>
  <c r="E42" i="1"/>
  <c r="F42" i="1" s="1"/>
  <c r="K8" i="1"/>
  <c r="K12" i="1"/>
  <c r="J13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K24" i="1"/>
  <c r="J25" i="1"/>
  <c r="K36" i="1"/>
  <c r="J37" i="1"/>
  <c r="AB34" i="1"/>
  <c r="H42" i="1"/>
  <c r="AB22" i="1"/>
  <c r="J15" i="1"/>
  <c r="C18" i="1"/>
  <c r="J19" i="1"/>
  <c r="J27" i="1"/>
  <c r="J31" i="1"/>
  <c r="N35" i="1"/>
  <c r="J39" i="1"/>
  <c r="I42" i="1"/>
  <c r="D18" i="1"/>
  <c r="K19" i="1"/>
  <c r="N24" i="1"/>
  <c r="AB24" i="1"/>
  <c r="E29" i="1"/>
  <c r="N36" i="1"/>
  <c r="AB36" i="1"/>
  <c r="E18" i="1"/>
  <c r="K18" i="1" s="1"/>
  <c r="C42" i="1"/>
  <c r="J18" i="1" l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G41" i="1"/>
  <c r="F41" i="1"/>
  <c r="AB29" i="1"/>
  <c r="AB18" i="1"/>
  <c r="G42" i="1"/>
  <c r="F14" i="1"/>
  <c r="F15" i="1" s="1"/>
  <c r="F16" i="1" s="1"/>
  <c r="F17" i="1" s="1"/>
  <c r="G18" i="1"/>
  <c r="K29" i="1"/>
  <c r="J29" i="1"/>
  <c r="J42" i="1"/>
  <c r="N42" i="1"/>
  <c r="N41" i="1"/>
  <c r="AB41" i="1"/>
  <c r="J41" i="1"/>
  <c r="AB42" i="1"/>
  <c r="G29" i="1"/>
  <c r="K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12</author>
  </authors>
  <commentList>
    <comment ref="P6" authorId="0" shapeId="0" xr:uid="{5C7F9F14-2EE1-4124-8217-79B7BC4A82A6}">
      <text>
        <r>
          <rPr>
            <b/>
            <sz val="9"/>
            <color indexed="81"/>
            <rFont val="宋体"/>
            <family val="3"/>
            <charset val="134"/>
          </rPr>
          <t>ZYSD 12:</t>
        </r>
        <r>
          <rPr>
            <sz val="9"/>
            <color indexed="81"/>
            <rFont val="宋体"/>
            <family val="3"/>
            <charset val="134"/>
          </rPr>
          <t xml:space="preserve">
此列和后续两列从炉料消耗接口中取值</t>
        </r>
      </text>
    </comment>
    <comment ref="P7" authorId="0" shapeId="0" xr:uid="{6F0576DC-C08E-41F8-B3AC-40868E7A28F5}">
      <text>
        <r>
          <rPr>
            <b/>
            <sz val="9"/>
            <color indexed="81"/>
            <rFont val="宋体"/>
            <family val="3"/>
            <charset val="134"/>
          </rPr>
          <t>ZYSD 12:</t>
        </r>
        <r>
          <rPr>
            <sz val="9"/>
            <color indexed="81"/>
            <rFont val="宋体"/>
            <family val="3"/>
            <charset val="134"/>
          </rPr>
          <t xml:space="preserve">
此列和后续两列从炉料消耗接口中取值</t>
        </r>
      </text>
    </comment>
  </commentList>
</comments>
</file>

<file path=xl/sharedStrings.xml><?xml version="1.0" encoding="utf-8"?>
<sst xmlns="http://schemas.openxmlformats.org/spreadsheetml/2006/main" count="86" uniqueCount="73">
  <si>
    <t>当月天数</t>
  </si>
  <si>
    <t>高炉有效容积</t>
  </si>
  <si>
    <t>质   量</t>
  </si>
  <si>
    <t>每批理论出铁  t</t>
  </si>
  <si>
    <t>铁口合格次数</t>
  </si>
  <si>
    <t>按时出铁次数</t>
  </si>
  <si>
    <t>燃料消耗干量</t>
  </si>
  <si>
    <t>填写说明：</t>
  </si>
  <si>
    <t>1、铁水产量请填写毛铁产量，各项指标由公式自动按净铁计算；</t>
  </si>
  <si>
    <t>2、矿石消耗、燃料消耗等所有消耗请全部填写湿量，各项指标（矿耗、燃料比等）均已由公式自动折算成干量计算，若原燃料水分发生变化，各高炉可根据实际水分自行修改或联系生技室修改。</t>
  </si>
  <si>
    <t>产   量（t)</t>
    <phoneticPr fontId="1" type="noConversion"/>
  </si>
  <si>
    <t>毛重</t>
    <phoneticPr fontId="1" type="noConversion"/>
  </si>
  <si>
    <t>净重</t>
    <phoneticPr fontId="1" type="noConversion"/>
  </si>
  <si>
    <t>累计净重</t>
    <phoneticPr fontId="1" type="noConversion"/>
  </si>
  <si>
    <t>高炉风口个数</t>
    <phoneticPr fontId="1" type="noConversion"/>
  </si>
  <si>
    <t>综合干焦量</t>
    <phoneticPr fontId="1" type="noConversion"/>
  </si>
  <si>
    <t>焦炭负荷
t/t</t>
    <phoneticPr fontId="1" type="noConversion"/>
  </si>
  <si>
    <t>小块焦比
kg/t</t>
    <phoneticPr fontId="1" type="noConversion"/>
  </si>
  <si>
    <t>日
期</t>
    <phoneticPr fontId="1" type="noConversion"/>
  </si>
  <si>
    <t>批
数</t>
    <phoneticPr fontId="1" type="noConversion"/>
  </si>
  <si>
    <t>出铁 间批 数</t>
    <phoneticPr fontId="1" type="noConversion"/>
  </si>
  <si>
    <t>一级品率  %</t>
    <phoneticPr fontId="1" type="noConversion"/>
  </si>
  <si>
    <t xml:space="preserve">焦炭
</t>
    <phoneticPr fontId="1" type="noConversion"/>
  </si>
  <si>
    <t xml:space="preserve">综合
</t>
    <phoneticPr fontId="1" type="noConversion"/>
  </si>
  <si>
    <t>焦  比kg/t</t>
    <phoneticPr fontId="1" type="noConversion"/>
  </si>
  <si>
    <t>公式</t>
    <phoneticPr fontId="1" type="noConversion"/>
  </si>
  <si>
    <t>宝信</t>
    <phoneticPr fontId="1" type="noConversion"/>
  </si>
  <si>
    <t>大+小</t>
    <phoneticPr fontId="1" type="noConversion"/>
  </si>
  <si>
    <t>计算值</t>
    <phoneticPr fontId="1" type="noConversion"/>
  </si>
  <si>
    <t>手输</t>
    <phoneticPr fontId="1" type="noConversion"/>
  </si>
  <si>
    <t>焦炭+焦丁</t>
    <phoneticPr fontId="1" type="noConversion"/>
  </si>
  <si>
    <t>http://10.11.11.4:9001/report/tagValue/getTagValueListByRange?startTime=当日0点0分0秒的时间戳&amp;endTime=当日0点0分0秒的时间戳&amp;granularity=day&amp;tagName=BF8_L2C_SH_CurrentBatch_1d_max</t>
    <phoneticPr fontId="1" type="noConversion"/>
  </si>
  <si>
    <t>等于批数</t>
    <phoneticPr fontId="1" type="noConversion"/>
  </si>
  <si>
    <t>空着，等工艺回复</t>
  </si>
  <si>
    <t>空着，等工艺回复</t>
    <phoneticPr fontId="1" type="noConversion"/>
  </si>
  <si>
    <t>宝信or公式</t>
    <phoneticPr fontId="1" type="noConversion"/>
  </si>
  <si>
    <t>暂空，没找到对应的</t>
    <phoneticPr fontId="1" type="noConversion"/>
  </si>
  <si>
    <t>空着，等工艺回复</t>
    <phoneticPr fontId="1" type="noConversion"/>
  </si>
  <si>
    <t>小块焦/铁量（E7）</t>
    <phoneticPr fontId="1" type="noConversion"/>
  </si>
  <si>
    <t>回用焦丁/铁量（E7）</t>
    <phoneticPr fontId="1" type="noConversion"/>
  </si>
  <si>
    <t>批数</t>
    <phoneticPr fontId="1" type="noConversion"/>
  </si>
  <si>
    <t>version</t>
    <phoneticPr fontId="1" type="noConversion"/>
  </si>
  <si>
    <t>干焦量</t>
    <phoneticPr fontId="1" type="noConversion"/>
  </si>
  <si>
    <t>干焦量</t>
    <phoneticPr fontId="1" type="noConversion"/>
  </si>
  <si>
    <t>回收  焦比
kg/t</t>
    <phoneticPr fontId="1" type="noConversion"/>
  </si>
  <si>
    <t>小块焦比</t>
    <phoneticPr fontId="1" type="noConversion"/>
  </si>
  <si>
    <t>焦炭负荷</t>
    <phoneticPr fontId="1" type="noConversion"/>
  </si>
  <si>
    <t>燃料比</t>
    <phoneticPr fontId="1" type="noConversion"/>
  </si>
  <si>
    <t>燃料比</t>
    <phoneticPr fontId="1" type="noConversion"/>
  </si>
  <si>
    <t>回收焦比</t>
    <phoneticPr fontId="1" type="noConversion"/>
  </si>
  <si>
    <r>
      <t>利用系数t/m</t>
    </r>
    <r>
      <rPr>
        <b/>
        <vertAlign val="superscript"/>
        <sz val="10"/>
        <color theme="1"/>
        <rFont val="宋体"/>
        <family val="3"/>
        <charset val="134"/>
      </rPr>
      <t>3</t>
    </r>
    <r>
      <rPr>
        <b/>
        <sz val="10"/>
        <color theme="1"/>
        <rFont val="宋体"/>
        <family val="3"/>
        <charset val="134"/>
      </rPr>
      <t>d</t>
    </r>
    <phoneticPr fontId="1" type="noConversion"/>
  </si>
  <si>
    <r>
      <t>冶炼强度t/m</t>
    </r>
    <r>
      <rPr>
        <b/>
        <vertAlign val="superscript"/>
        <sz val="10"/>
        <color theme="1"/>
        <rFont val="宋体"/>
        <family val="3"/>
        <charset val="134"/>
      </rPr>
      <t>3</t>
    </r>
    <r>
      <rPr>
        <b/>
        <sz val="10"/>
        <color theme="1"/>
        <rFont val="宋体"/>
        <family val="3"/>
        <charset val="134"/>
      </rPr>
      <t>d</t>
    </r>
    <phoneticPr fontId="1" type="noConversion"/>
  </si>
  <si>
    <t>茵巴 作业  率      %</t>
    <phoneticPr fontId="1" type="noConversion"/>
  </si>
  <si>
    <t>一级品铁量 t</t>
    <phoneticPr fontId="1" type="noConversion"/>
  </si>
  <si>
    <t>一级品累计量 t</t>
    <phoneticPr fontId="1" type="noConversion"/>
  </si>
  <si>
    <t>矿石重量/（大块焦+小块焦+回用焦丁）(Z7)</t>
    <phoneticPr fontId="1" type="noConversion"/>
  </si>
  <si>
    <t>http://10.11.11.4:9001/report/tagValue/getTagValueListByRange?startTime=当日0点0分0秒的时间戳&amp;endTime=当日0点0分0秒的时间戳&amp;granularity=day&amp;tagName=BF8_L2M_BX_FuelRate_1d_cur</t>
    <phoneticPr fontId="1" type="noConversion"/>
  </si>
  <si>
    <t xml:space="preserve">八高炉 %当前月份% 整 理 记 录 </t>
    <phoneticPr fontId="1" type="noConversion"/>
  </si>
  <si>
    <t>%当月天数%</t>
    <phoneticPr fontId="1" type="noConversion"/>
  </si>
  <si>
    <r>
      <rPr>
        <b/>
        <sz val="10"/>
        <color theme="1"/>
        <rFont val="宋体"/>
        <family val="3"/>
        <charset val="134"/>
      </rPr>
      <t>上旬</t>
    </r>
  </si>
  <si>
    <r>
      <rPr>
        <b/>
        <sz val="10"/>
        <color theme="1"/>
        <rFont val="宋体"/>
        <family val="3"/>
        <charset val="134"/>
      </rPr>
      <t>中旬</t>
    </r>
  </si>
  <si>
    <r>
      <rPr>
        <b/>
        <sz val="10"/>
        <color theme="1"/>
        <rFont val="宋体"/>
        <family val="3"/>
        <charset val="134"/>
      </rPr>
      <t>下旬</t>
    </r>
  </si>
  <si>
    <r>
      <rPr>
        <b/>
        <sz val="10"/>
        <color theme="1"/>
        <rFont val="宋体"/>
        <family val="3"/>
        <charset val="134"/>
      </rPr>
      <t>合计</t>
    </r>
  </si>
  <si>
    <t>http://10.11.11.4:9001/report/tap/getTapSummary?dateTime=1577808000000&amp;workShift=day</t>
    <phoneticPr fontId="1" type="noConversion"/>
  </si>
  <si>
    <t>http://10.11.11.4:9001/report/tap/getTapSummary?dateTime=1577808000000&amp;workShift=day</t>
    <phoneticPr fontId="1" type="noConversion"/>
  </si>
  <si>
    <t>毛重</t>
    <phoneticPr fontId="1" type="noConversion"/>
  </si>
  <si>
    <t>净重</t>
    <phoneticPr fontId="1" type="noConversion"/>
  </si>
  <si>
    <t>铁水温度
℃</t>
    <phoneticPr fontId="1" type="noConversion"/>
  </si>
  <si>
    <t>铁水温度</t>
    <phoneticPr fontId="1" type="noConversion"/>
  </si>
  <si>
    <t>出铁次数</t>
    <phoneticPr fontId="1" type="noConversion"/>
  </si>
  <si>
    <t>出铁次数</t>
    <phoneticPr fontId="1" type="noConversion"/>
  </si>
  <si>
    <t>铁量差(实-理)</t>
    <phoneticPr fontId="1" type="noConversion"/>
  </si>
  <si>
    <t>铁量差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</si>
</sst>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);[Red]\(0\)"/>
    <numFmt numFmtId="177" formatCode="0.0_);[Red]\(0.0\)"/>
    <numFmt numFmtId="178" formatCode="0.00_);[Red]\(0.00\)"/>
    <numFmt numFmtId="179" formatCode="0.0%"/>
    <numFmt numFmtId="180" formatCode="0.0_ "/>
    <numFmt numFmtId="181" formatCode="0.000_);[Red]\(0.000\)"/>
    <numFmt numFmtId="182" formatCode="0;[Red]0"/>
    <numFmt numFmtId="183" formatCode="0.0000_);[Red]\(0.0000\)"/>
  </numFmts>
  <fonts count="2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仿宋_GB2312"/>
      <family val="3"/>
      <charset val="134"/>
    </font>
    <font>
      <b/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22"/>
      <color theme="1"/>
      <name val="黑体"/>
      <family val="3"/>
      <charset val="134"/>
    </font>
    <font>
      <sz val="2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b/>
      <vertAlign val="superscript"/>
      <sz val="10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0"/>
      <color rgb="FF00B0F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1"/>
      <color theme="1"/>
      <name val="黑体"/>
      <family val="3"/>
      <charset val="134"/>
    </font>
    <font>
      <b/>
      <sz val="14"/>
      <name val="宋体"/>
      <family val="3"/>
      <charset val="134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仿宋_GB2312"/>
      <family val="3"/>
      <charset val="134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1">
    <xf numFmtId="0" fontId="0" fillId="0" borderId="0" xfId="0"/>
    <xf numFmtId="176" fontId="5" fillId="0" borderId="0" xfId="0" applyNumberFormat="1" applyFont="1" applyFill="1" applyAlignment="1" applyProtection="1">
      <alignment horizontal="center" vertical="center"/>
      <protection locked="0"/>
    </xf>
    <xf numFmtId="177" fontId="5" fillId="0" borderId="0" xfId="0" applyNumberFormat="1" applyFont="1" applyFill="1" applyAlignment="1" applyProtection="1">
      <alignment horizontal="center" vertical="center"/>
      <protection locked="0"/>
    </xf>
    <xf numFmtId="178" fontId="5" fillId="0" borderId="0" xfId="0" applyNumberFormat="1" applyFon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177" fontId="5" fillId="0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81" fontId="5" fillId="0" borderId="0" xfId="0" applyNumberFormat="1" applyFont="1" applyFill="1" applyAlignment="1">
      <alignment horizontal="center" vertical="center"/>
    </xf>
    <xf numFmtId="179" fontId="0" fillId="0" borderId="0" xfId="0" applyNumberFormat="1" applyFont="1" applyFill="1" applyAlignment="1">
      <alignment horizontal="center" vertical="center"/>
    </xf>
    <xf numFmtId="180" fontId="5" fillId="0" borderId="0" xfId="0" applyNumberFormat="1" applyFont="1" applyFill="1" applyAlignment="1">
      <alignment horizontal="center" vertical="center"/>
    </xf>
    <xf numFmtId="183" fontId="5" fillId="0" borderId="0" xfId="0" applyNumberFormat="1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177" fontId="0" fillId="0" borderId="5" xfId="0" applyNumberFormat="1" applyFont="1" applyFill="1" applyBorder="1" applyAlignment="1">
      <alignment horizontal="center" vertical="center"/>
    </xf>
    <xf numFmtId="177" fontId="5" fillId="0" borderId="5" xfId="0" applyNumberFormat="1" applyFont="1" applyFill="1" applyBorder="1" applyAlignment="1">
      <alignment horizontal="center" vertical="center"/>
    </xf>
    <xf numFmtId="178" fontId="5" fillId="0" borderId="5" xfId="0" applyNumberFormat="1" applyFont="1" applyFill="1" applyBorder="1" applyAlignment="1">
      <alignment horizontal="center" vertical="center"/>
    </xf>
    <xf numFmtId="181" fontId="5" fillId="0" borderId="5" xfId="0" applyNumberFormat="1" applyFont="1" applyFill="1" applyBorder="1" applyAlignment="1">
      <alignment horizontal="center" vertical="center"/>
    </xf>
    <xf numFmtId="179" fontId="0" fillId="0" borderId="5" xfId="0" applyNumberFormat="1" applyFont="1" applyFill="1" applyBorder="1" applyAlignment="1">
      <alignment horizontal="center" vertical="center"/>
    </xf>
    <xf numFmtId="180" fontId="5" fillId="0" borderId="5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177" fontId="0" fillId="0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178" fontId="5" fillId="0" borderId="2" xfId="0" applyNumberFormat="1" applyFont="1" applyFill="1" applyBorder="1" applyAlignment="1">
      <alignment horizontal="center" vertical="center"/>
    </xf>
    <xf numFmtId="181" fontId="5" fillId="0" borderId="2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80" fontId="5" fillId="0" borderId="2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176" fontId="13" fillId="0" borderId="0" xfId="0" applyNumberFormat="1" applyFont="1" applyFill="1" applyAlignment="1" applyProtection="1">
      <alignment horizontal="center" vertical="center"/>
      <protection locked="0"/>
    </xf>
    <xf numFmtId="179" fontId="13" fillId="0" borderId="0" xfId="0" applyNumberFormat="1" applyFont="1" applyFill="1" applyAlignment="1" applyProtection="1">
      <alignment horizontal="center" vertical="center"/>
      <protection locked="0"/>
    </xf>
    <xf numFmtId="180" fontId="13" fillId="0" borderId="0" xfId="0" applyNumberFormat="1" applyFont="1" applyFill="1" applyAlignment="1" applyProtection="1">
      <alignment horizontal="center" vertical="center"/>
      <protection locked="0"/>
    </xf>
    <xf numFmtId="0" fontId="15" fillId="0" borderId="2" xfId="1" applyFont="1" applyBorder="1"/>
    <xf numFmtId="0" fontId="16" fillId="3" borderId="2" xfId="0" applyFont="1" applyFill="1" applyBorder="1" applyAlignment="1">
      <alignment horizontal="center" vertical="center" wrapText="1"/>
    </xf>
    <xf numFmtId="179" fontId="8" fillId="3" borderId="2" xfId="0" applyNumberFormat="1" applyFont="1" applyFill="1" applyBorder="1" applyAlignment="1">
      <alignment horizontal="center" vertical="center" wrapText="1"/>
    </xf>
    <xf numFmtId="180" fontId="8" fillId="3" borderId="2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9" fillId="3" borderId="2" xfId="1" applyFill="1" applyBorder="1" applyAlignment="1">
      <alignment horizontal="center" vertical="center" wrapText="1"/>
    </xf>
    <xf numFmtId="176" fontId="19" fillId="0" borderId="4" xfId="0" applyNumberFormat="1" applyFont="1" applyFill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/>
    </xf>
    <xf numFmtId="176" fontId="21" fillId="0" borderId="5" xfId="0" applyNumberFormat="1" applyFont="1" applyFill="1" applyBorder="1" applyAlignment="1" applyProtection="1">
      <alignment horizontal="center" vertical="center"/>
      <protection locked="0" hidden="1"/>
    </xf>
    <xf numFmtId="177" fontId="21" fillId="0" borderId="5" xfId="0" applyNumberFormat="1" applyFont="1" applyFill="1" applyBorder="1" applyAlignment="1" applyProtection="1">
      <alignment horizontal="center" vertical="center"/>
      <protection hidden="1"/>
    </xf>
    <xf numFmtId="178" fontId="21" fillId="0" borderId="5" xfId="0" applyNumberFormat="1" applyFont="1" applyFill="1" applyBorder="1" applyAlignment="1" applyProtection="1">
      <alignment horizontal="center" vertical="center"/>
      <protection hidden="1"/>
    </xf>
    <xf numFmtId="177" fontId="21" fillId="0" borderId="5" xfId="0" applyNumberFormat="1" applyFont="1" applyFill="1" applyBorder="1" applyAlignment="1" applyProtection="1">
      <alignment horizontal="center" vertical="center"/>
      <protection locked="0" hidden="1"/>
    </xf>
    <xf numFmtId="181" fontId="21" fillId="0" borderId="5" xfId="0" applyNumberFormat="1" applyFont="1" applyFill="1" applyBorder="1" applyAlignment="1" applyProtection="1">
      <alignment horizontal="center" vertical="center"/>
      <protection hidden="1"/>
    </xf>
    <xf numFmtId="180" fontId="21" fillId="0" borderId="5" xfId="0" applyNumberFormat="1" applyFont="1" applyFill="1" applyBorder="1" applyAlignment="1" applyProtection="1">
      <alignment horizontal="center" vertical="center" wrapText="1"/>
      <protection hidden="1"/>
    </xf>
    <xf numFmtId="177" fontId="21" fillId="0" borderId="15" xfId="0" applyNumberFormat="1" applyFont="1" applyFill="1" applyBorder="1" applyAlignment="1" applyProtection="1">
      <alignment horizontal="center" vertical="center"/>
      <protection hidden="1"/>
    </xf>
    <xf numFmtId="0" fontId="20" fillId="0" borderId="9" xfId="0" applyFont="1" applyFill="1" applyBorder="1" applyAlignment="1">
      <alignment horizontal="center" vertical="center"/>
    </xf>
    <xf numFmtId="176" fontId="21" fillId="0" borderId="2" xfId="0" applyNumberFormat="1" applyFont="1" applyFill="1" applyBorder="1" applyAlignment="1" applyProtection="1">
      <alignment horizontal="center" vertical="center"/>
      <protection locked="0" hidden="1"/>
    </xf>
    <xf numFmtId="180" fontId="21" fillId="0" borderId="2" xfId="0" applyNumberFormat="1" applyFont="1" applyFill="1" applyBorder="1" applyAlignment="1" applyProtection="1">
      <alignment horizontal="center" vertical="center"/>
      <protection locked="0" hidden="1"/>
    </xf>
    <xf numFmtId="177" fontId="21" fillId="0" borderId="2" xfId="0" applyNumberFormat="1" applyFont="1" applyFill="1" applyBorder="1" applyAlignment="1" applyProtection="1">
      <alignment horizontal="center" vertical="center"/>
      <protection hidden="1"/>
    </xf>
    <xf numFmtId="178" fontId="21" fillId="0" borderId="2" xfId="0" applyNumberFormat="1" applyFont="1" applyFill="1" applyBorder="1" applyAlignment="1" applyProtection="1">
      <alignment horizontal="center" vertical="center"/>
      <protection hidden="1"/>
    </xf>
    <xf numFmtId="177" fontId="21" fillId="0" borderId="2" xfId="0" applyNumberFormat="1" applyFont="1" applyFill="1" applyBorder="1" applyAlignment="1" applyProtection="1">
      <alignment horizontal="center" vertical="center"/>
      <protection locked="0" hidden="1"/>
    </xf>
    <xf numFmtId="181" fontId="21" fillId="0" borderId="2" xfId="0" applyNumberFormat="1" applyFont="1" applyFill="1" applyBorder="1" applyAlignment="1" applyProtection="1">
      <alignment horizontal="center" vertical="center"/>
      <protection hidden="1"/>
    </xf>
    <xf numFmtId="180" fontId="21" fillId="0" borderId="2" xfId="0" applyNumberFormat="1" applyFont="1" applyFill="1" applyBorder="1" applyAlignment="1" applyProtection="1">
      <alignment horizontal="center" vertical="center" wrapText="1"/>
      <protection hidden="1"/>
    </xf>
    <xf numFmtId="177" fontId="21" fillId="0" borderId="10" xfId="0" applyNumberFormat="1" applyFont="1" applyFill="1" applyBorder="1" applyAlignment="1" applyProtection="1">
      <alignment horizontal="center" vertical="center"/>
      <protection hidden="1"/>
    </xf>
    <xf numFmtId="0" fontId="20" fillId="3" borderId="9" xfId="0" applyFont="1" applyFill="1" applyBorder="1" applyAlignment="1">
      <alignment horizontal="center" vertical="center"/>
    </xf>
    <xf numFmtId="176" fontId="20" fillId="3" borderId="2" xfId="0" applyNumberFormat="1" applyFont="1" applyFill="1" applyBorder="1" applyAlignment="1" applyProtection="1">
      <alignment horizontal="center" vertical="center"/>
      <protection hidden="1"/>
    </xf>
    <xf numFmtId="180" fontId="20" fillId="3" borderId="2" xfId="0" applyNumberFormat="1" applyFont="1" applyFill="1" applyBorder="1" applyAlignment="1" applyProtection="1">
      <alignment horizontal="center" vertical="center"/>
      <protection hidden="1"/>
    </xf>
    <xf numFmtId="177" fontId="20" fillId="3" borderId="2" xfId="0" applyNumberFormat="1" applyFont="1" applyFill="1" applyBorder="1" applyAlignment="1" applyProtection="1">
      <alignment horizontal="center" vertical="center"/>
      <protection hidden="1"/>
    </xf>
    <xf numFmtId="178" fontId="20" fillId="3" borderId="2" xfId="0" applyNumberFormat="1" applyFont="1" applyFill="1" applyBorder="1" applyAlignment="1" applyProtection="1">
      <alignment horizontal="center" vertical="center"/>
      <protection hidden="1"/>
    </xf>
    <xf numFmtId="181" fontId="20" fillId="3" borderId="2" xfId="0" applyNumberFormat="1" applyFont="1" applyFill="1" applyBorder="1" applyAlignment="1" applyProtection="1">
      <alignment horizontal="center" vertical="center"/>
      <protection hidden="1"/>
    </xf>
    <xf numFmtId="180" fontId="20" fillId="3" borderId="2" xfId="0" applyNumberFormat="1" applyFont="1" applyFill="1" applyBorder="1" applyAlignment="1" applyProtection="1">
      <alignment horizontal="center" vertical="center" wrapText="1"/>
      <protection hidden="1"/>
    </xf>
    <xf numFmtId="177" fontId="20" fillId="3" borderId="10" xfId="0" applyNumberFormat="1" applyFont="1" applyFill="1" applyBorder="1" applyAlignment="1" applyProtection="1">
      <alignment horizontal="center" vertical="center"/>
      <protection hidden="1"/>
    </xf>
    <xf numFmtId="182" fontId="21" fillId="0" borderId="2" xfId="0" applyNumberFormat="1" applyFont="1" applyFill="1" applyBorder="1" applyAlignment="1" applyProtection="1">
      <alignment horizontal="center" vertical="center"/>
      <protection locked="0" hidden="1"/>
    </xf>
    <xf numFmtId="0" fontId="20" fillId="4" borderId="11" xfId="0" applyFont="1" applyFill="1" applyBorder="1" applyAlignment="1">
      <alignment horizontal="center" vertical="center"/>
    </xf>
    <xf numFmtId="176" fontId="20" fillId="4" borderId="12" xfId="0" applyNumberFormat="1" applyFont="1" applyFill="1" applyBorder="1" applyAlignment="1" applyProtection="1">
      <alignment horizontal="center" vertical="center"/>
      <protection hidden="1"/>
    </xf>
    <xf numFmtId="180" fontId="20" fillId="4" borderId="12" xfId="0" applyNumberFormat="1" applyFont="1" applyFill="1" applyBorder="1" applyAlignment="1" applyProtection="1">
      <alignment horizontal="center" vertical="center"/>
      <protection hidden="1"/>
    </xf>
    <xf numFmtId="177" fontId="20" fillId="4" borderId="12" xfId="0" applyNumberFormat="1" applyFont="1" applyFill="1" applyBorder="1" applyAlignment="1" applyProtection="1">
      <alignment horizontal="center" vertical="center"/>
      <protection hidden="1"/>
    </xf>
    <xf numFmtId="178" fontId="20" fillId="4" borderId="12" xfId="0" applyNumberFormat="1" applyFont="1" applyFill="1" applyBorder="1" applyAlignment="1" applyProtection="1">
      <alignment horizontal="center" vertical="center"/>
      <protection hidden="1"/>
    </xf>
    <xf numFmtId="181" fontId="20" fillId="4" borderId="12" xfId="0" applyNumberFormat="1" applyFont="1" applyFill="1" applyBorder="1" applyAlignment="1" applyProtection="1">
      <alignment horizontal="center" vertical="center"/>
      <protection hidden="1"/>
    </xf>
    <xf numFmtId="180" fontId="20" fillId="4" borderId="12" xfId="0" applyNumberFormat="1" applyFont="1" applyFill="1" applyBorder="1" applyAlignment="1" applyProtection="1">
      <alignment horizontal="center" vertical="center" wrapText="1"/>
      <protection hidden="1"/>
    </xf>
    <xf numFmtId="177" fontId="20" fillId="4" borderId="13" xfId="0" applyNumberFormat="1" applyFont="1" applyFill="1" applyBorder="1" applyAlignment="1" applyProtection="1">
      <alignment horizontal="center" vertical="center"/>
      <protection hidden="1"/>
    </xf>
    <xf numFmtId="180" fontId="23" fillId="0" borderId="5" xfId="0" applyNumberFormat="1" applyFont="1" applyFill="1" applyBorder="1" applyAlignment="1" applyProtection="1">
      <alignment horizontal="center" vertical="center"/>
      <protection locked="0" hidden="1"/>
    </xf>
    <xf numFmtId="180" fontId="23" fillId="0" borderId="2" xfId="0" applyNumberFormat="1" applyFont="1" applyFill="1" applyBorder="1" applyAlignment="1" applyProtection="1">
      <alignment horizontal="center" vertical="center"/>
      <protection locked="0" hidden="1"/>
    </xf>
    <xf numFmtId="0" fontId="22" fillId="3" borderId="2" xfId="0" applyFont="1" applyFill="1" applyBorder="1" applyAlignment="1">
      <alignment horizontal="center" vertical="center" wrapText="1"/>
    </xf>
    <xf numFmtId="180" fontId="8" fillId="3" borderId="23" xfId="0" applyNumberFormat="1" applyFont="1" applyFill="1" applyBorder="1" applyAlignment="1">
      <alignment horizontal="center" vertical="center" wrapText="1"/>
    </xf>
    <xf numFmtId="0" fontId="9" fillId="3" borderId="25" xfId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179" fontId="8" fillId="3" borderId="20" xfId="0" applyNumberFormat="1" applyFont="1" applyFill="1" applyBorder="1" applyAlignment="1">
      <alignment horizontal="center" vertical="center" wrapText="1"/>
    </xf>
    <xf numFmtId="179" fontId="8" fillId="3" borderId="2" xfId="0" applyNumberFormat="1" applyFont="1" applyFill="1" applyBorder="1" applyAlignment="1">
      <alignment horizontal="center" vertical="center" wrapText="1"/>
    </xf>
    <xf numFmtId="179" fontId="8" fillId="3" borderId="12" xfId="0" applyNumberFormat="1" applyFont="1" applyFill="1" applyBorder="1" applyAlignment="1">
      <alignment horizontal="center" vertical="center" wrapText="1"/>
    </xf>
    <xf numFmtId="180" fontId="8" fillId="3" borderId="20" xfId="0" applyNumberFormat="1" applyFont="1" applyFill="1" applyBorder="1" applyAlignment="1">
      <alignment horizontal="center" vertical="center" wrapText="1"/>
    </xf>
    <xf numFmtId="180" fontId="8" fillId="3" borderId="2" xfId="0" applyNumberFormat="1" applyFont="1" applyFill="1" applyBorder="1" applyAlignment="1">
      <alignment horizontal="center" vertical="center" wrapText="1"/>
    </xf>
    <xf numFmtId="180" fontId="8" fillId="3" borderId="1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15" fillId="3" borderId="26" xfId="1" applyFont="1" applyFill="1" applyBorder="1" applyAlignment="1">
      <alignment horizontal="center" vertical="center" wrapText="1"/>
    </xf>
    <xf numFmtId="0" fontId="17" fillId="3" borderId="25" xfId="0" applyFont="1" applyFill="1" applyBorder="1" applyAlignment="1">
      <alignment horizontal="center" vertical="center" wrapText="1"/>
    </xf>
    <xf numFmtId="0" fontId="17" fillId="3" borderId="2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0" fontId="6" fillId="2" borderId="16" xfId="0" applyFont="1" applyFill="1" applyBorder="1" applyAlignment="1" applyProtection="1">
      <alignment horizontal="center" vertical="center"/>
      <protection locked="0"/>
    </xf>
    <xf numFmtId="0" fontId="18" fillId="2" borderId="17" xfId="0" applyFont="1" applyFill="1" applyBorder="1" applyAlignment="1" applyProtection="1">
      <alignment horizontal="center" vertical="center"/>
      <protection locked="0"/>
    </xf>
    <xf numFmtId="0" fontId="18" fillId="2" borderId="18" xfId="0" applyFont="1" applyFill="1" applyBorder="1" applyAlignment="1" applyProtection="1">
      <alignment horizontal="center" vertical="center"/>
      <protection locked="0"/>
    </xf>
    <xf numFmtId="0" fontId="8" fillId="3" borderId="1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ont>
        <b val="0"/>
        <strike val="0"/>
        <condense val="0"/>
        <extend val="0"/>
        <color indexed="1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1.11.4:9001/report/tagValue/getTagValueListByRange?startTime=&#24403;&#26085;0&#28857;0&#20998;0&#31186;&#30340;&#26102;&#38388;&#25139;&amp;endTime=&#24403;&#26085;0&#28857;0&#20998;0&#31186;&#30340;&#26102;&#38388;&#25139;&amp;granularity=day&amp;tagName=BF8_L2M_BX_FuelRate_1d_cur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10.11.11.4:9001/report/tagValue/getTagValueListByRange?startTime=&#24403;&#26085;0&#28857;0&#20998;0&#31186;&#30340;&#26102;&#38388;&#25139;&amp;endTime=&#24403;&#26085;0&#28857;0&#20998;0&#31186;&#30340;&#26102;&#38388;&#25139;&amp;granularity=day&amp;tagName=BF8_L2C_SH_CurrentBatch_1d_max" TargetMode="External"/><Relationship Id="rId1" Type="http://schemas.openxmlformats.org/officeDocument/2006/relationships/hyperlink" Target="http://10.11.11.4:9001/report/tap/getTapSummary?dateTime=1577808000000&amp;workShift=day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0.11.11.4:9001/report/tap/getTapSummary?dateTime=1577808000000&amp;workShift=da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3"/>
  <sheetViews>
    <sheetView tabSelected="1" workbookViewId="0">
      <selection activeCell="M10" sqref="M10"/>
    </sheetView>
  </sheetViews>
  <sheetFormatPr defaultRowHeight="15.6"/>
  <cols>
    <col min="1" max="1" width="5" style="44" customWidth="1"/>
    <col min="2" max="2" width="7" style="45" customWidth="1"/>
    <col min="3" max="3" width="6.33203125" style="46" customWidth="1"/>
    <col min="4" max="4" width="10.77734375" style="46" customWidth="1"/>
    <col min="5" max="5" width="11.33203125" style="47" customWidth="1"/>
    <col min="6" max="6" width="11.21875" style="48" customWidth="1"/>
    <col min="7" max="7" width="9.77734375" style="47" customWidth="1"/>
    <col min="8" max="8" width="9.6640625" style="47" customWidth="1"/>
    <col min="9" max="9" width="13" style="48" customWidth="1"/>
    <col min="10" max="10" width="12.33203125" style="49" customWidth="1"/>
    <col min="11" max="11" width="9.88671875" style="50" customWidth="1"/>
    <col min="12" max="12" width="8.21875" style="50" customWidth="1"/>
    <col min="13" max="13" width="10.44140625" style="50" customWidth="1"/>
    <col min="14" max="14" width="8.44140625" style="45" customWidth="1"/>
    <col min="15" max="16" width="8.109375" style="45" customWidth="1"/>
    <col min="17" max="17" width="8.6640625" style="48" customWidth="1"/>
    <col min="18" max="18" width="8.6640625" style="49" customWidth="1"/>
    <col min="19" max="19" width="7.44140625" style="45" customWidth="1"/>
    <col min="20" max="20" width="6.77734375" style="46" customWidth="1"/>
    <col min="21" max="21" width="5.77734375" style="46" customWidth="1"/>
    <col min="22" max="22" width="6.109375" style="46" customWidth="1"/>
    <col min="23" max="23" width="7.6640625" style="51" customWidth="1"/>
    <col min="24" max="24" width="8.21875" style="52" customWidth="1"/>
    <col min="25" max="25" width="9.109375" style="52" customWidth="1"/>
    <col min="26" max="27" width="11.109375" style="52" customWidth="1"/>
    <col min="28" max="28" width="10.33203125" style="53" customWidth="1"/>
    <col min="29" max="58" width="9" style="14"/>
    <col min="59" max="59" width="9" style="15"/>
    <col min="60" max="256" width="9" style="16"/>
    <col min="257" max="257" width="5" style="16" customWidth="1"/>
    <col min="258" max="258" width="6.21875" style="16" customWidth="1"/>
    <col min="259" max="259" width="6.33203125" style="16" customWidth="1"/>
    <col min="260" max="260" width="8.88671875" style="16" customWidth="1"/>
    <col min="261" max="261" width="9.21875" style="16" customWidth="1"/>
    <col min="262" max="262" width="11.21875" style="16" customWidth="1"/>
    <col min="263" max="263" width="9.77734375" style="16" customWidth="1"/>
    <col min="264" max="264" width="9.6640625" style="16" customWidth="1"/>
    <col min="265" max="265" width="12.109375" style="16" customWidth="1"/>
    <col min="266" max="266" width="12.33203125" style="16" customWidth="1"/>
    <col min="267" max="267" width="9.88671875" style="16" customWidth="1"/>
    <col min="268" max="268" width="8.21875" style="16" customWidth="1"/>
    <col min="269" max="269" width="10.44140625" style="16" customWidth="1"/>
    <col min="270" max="270" width="8.44140625" style="16" customWidth="1"/>
    <col min="271" max="272" width="8.109375" style="16" customWidth="1"/>
    <col min="273" max="274" width="8.6640625" style="16" customWidth="1"/>
    <col min="275" max="275" width="7.44140625" style="16" customWidth="1"/>
    <col min="276" max="276" width="6.77734375" style="16" customWidth="1"/>
    <col min="277" max="277" width="5.77734375" style="16" customWidth="1"/>
    <col min="278" max="278" width="6.109375" style="16" customWidth="1"/>
    <col min="279" max="279" width="7.6640625" style="16" customWidth="1"/>
    <col min="280" max="280" width="8.21875" style="16" customWidth="1"/>
    <col min="281" max="281" width="9.109375" style="16" customWidth="1"/>
    <col min="282" max="283" width="11.109375" style="16" customWidth="1"/>
    <col min="284" max="284" width="10.33203125" style="16" customWidth="1"/>
    <col min="285" max="512" width="9" style="16"/>
    <col min="513" max="513" width="5" style="16" customWidth="1"/>
    <col min="514" max="514" width="6.21875" style="16" customWidth="1"/>
    <col min="515" max="515" width="6.33203125" style="16" customWidth="1"/>
    <col min="516" max="516" width="8.88671875" style="16" customWidth="1"/>
    <col min="517" max="517" width="9.21875" style="16" customWidth="1"/>
    <col min="518" max="518" width="11.21875" style="16" customWidth="1"/>
    <col min="519" max="519" width="9.77734375" style="16" customWidth="1"/>
    <col min="520" max="520" width="9.6640625" style="16" customWidth="1"/>
    <col min="521" max="521" width="12.109375" style="16" customWidth="1"/>
    <col min="522" max="522" width="12.33203125" style="16" customWidth="1"/>
    <col min="523" max="523" width="9.88671875" style="16" customWidth="1"/>
    <col min="524" max="524" width="8.21875" style="16" customWidth="1"/>
    <col min="525" max="525" width="10.44140625" style="16" customWidth="1"/>
    <col min="526" max="526" width="8.44140625" style="16" customWidth="1"/>
    <col min="527" max="528" width="8.109375" style="16" customWidth="1"/>
    <col min="529" max="530" width="8.6640625" style="16" customWidth="1"/>
    <col min="531" max="531" width="7.44140625" style="16" customWidth="1"/>
    <col min="532" max="532" width="6.77734375" style="16" customWidth="1"/>
    <col min="533" max="533" width="5.77734375" style="16" customWidth="1"/>
    <col min="534" max="534" width="6.109375" style="16" customWidth="1"/>
    <col min="535" max="535" width="7.6640625" style="16" customWidth="1"/>
    <col min="536" max="536" width="8.21875" style="16" customWidth="1"/>
    <col min="537" max="537" width="9.109375" style="16" customWidth="1"/>
    <col min="538" max="539" width="11.109375" style="16" customWidth="1"/>
    <col min="540" max="540" width="10.33203125" style="16" customWidth="1"/>
    <col min="541" max="768" width="9" style="16"/>
    <col min="769" max="769" width="5" style="16" customWidth="1"/>
    <col min="770" max="770" width="6.21875" style="16" customWidth="1"/>
    <col min="771" max="771" width="6.33203125" style="16" customWidth="1"/>
    <col min="772" max="772" width="8.88671875" style="16" customWidth="1"/>
    <col min="773" max="773" width="9.21875" style="16" customWidth="1"/>
    <col min="774" max="774" width="11.21875" style="16" customWidth="1"/>
    <col min="775" max="775" width="9.77734375" style="16" customWidth="1"/>
    <col min="776" max="776" width="9.6640625" style="16" customWidth="1"/>
    <col min="777" max="777" width="12.109375" style="16" customWidth="1"/>
    <col min="778" max="778" width="12.33203125" style="16" customWidth="1"/>
    <col min="779" max="779" width="9.88671875" style="16" customWidth="1"/>
    <col min="780" max="780" width="8.21875" style="16" customWidth="1"/>
    <col min="781" max="781" width="10.44140625" style="16" customWidth="1"/>
    <col min="782" max="782" width="8.44140625" style="16" customWidth="1"/>
    <col min="783" max="784" width="8.109375" style="16" customWidth="1"/>
    <col min="785" max="786" width="8.6640625" style="16" customWidth="1"/>
    <col min="787" max="787" width="7.44140625" style="16" customWidth="1"/>
    <col min="788" max="788" width="6.77734375" style="16" customWidth="1"/>
    <col min="789" max="789" width="5.77734375" style="16" customWidth="1"/>
    <col min="790" max="790" width="6.109375" style="16" customWidth="1"/>
    <col min="791" max="791" width="7.6640625" style="16" customWidth="1"/>
    <col min="792" max="792" width="8.21875" style="16" customWidth="1"/>
    <col min="793" max="793" width="9.109375" style="16" customWidth="1"/>
    <col min="794" max="795" width="11.109375" style="16" customWidth="1"/>
    <col min="796" max="796" width="10.33203125" style="16" customWidth="1"/>
    <col min="797" max="1024" width="9" style="16"/>
    <col min="1025" max="1025" width="5" style="16" customWidth="1"/>
    <col min="1026" max="1026" width="6.21875" style="16" customWidth="1"/>
    <col min="1027" max="1027" width="6.33203125" style="16" customWidth="1"/>
    <col min="1028" max="1028" width="8.88671875" style="16" customWidth="1"/>
    <col min="1029" max="1029" width="9.21875" style="16" customWidth="1"/>
    <col min="1030" max="1030" width="11.21875" style="16" customWidth="1"/>
    <col min="1031" max="1031" width="9.77734375" style="16" customWidth="1"/>
    <col min="1032" max="1032" width="9.6640625" style="16" customWidth="1"/>
    <col min="1033" max="1033" width="12.109375" style="16" customWidth="1"/>
    <col min="1034" max="1034" width="12.33203125" style="16" customWidth="1"/>
    <col min="1035" max="1035" width="9.88671875" style="16" customWidth="1"/>
    <col min="1036" max="1036" width="8.21875" style="16" customWidth="1"/>
    <col min="1037" max="1037" width="10.44140625" style="16" customWidth="1"/>
    <col min="1038" max="1038" width="8.44140625" style="16" customWidth="1"/>
    <col min="1039" max="1040" width="8.109375" style="16" customWidth="1"/>
    <col min="1041" max="1042" width="8.6640625" style="16" customWidth="1"/>
    <col min="1043" max="1043" width="7.44140625" style="16" customWidth="1"/>
    <col min="1044" max="1044" width="6.77734375" style="16" customWidth="1"/>
    <col min="1045" max="1045" width="5.77734375" style="16" customWidth="1"/>
    <col min="1046" max="1046" width="6.109375" style="16" customWidth="1"/>
    <col min="1047" max="1047" width="7.6640625" style="16" customWidth="1"/>
    <col min="1048" max="1048" width="8.21875" style="16" customWidth="1"/>
    <col min="1049" max="1049" width="9.109375" style="16" customWidth="1"/>
    <col min="1050" max="1051" width="11.109375" style="16" customWidth="1"/>
    <col min="1052" max="1052" width="10.33203125" style="16" customWidth="1"/>
    <col min="1053" max="1280" width="9" style="16"/>
    <col min="1281" max="1281" width="5" style="16" customWidth="1"/>
    <col min="1282" max="1282" width="6.21875" style="16" customWidth="1"/>
    <col min="1283" max="1283" width="6.33203125" style="16" customWidth="1"/>
    <col min="1284" max="1284" width="8.88671875" style="16" customWidth="1"/>
    <col min="1285" max="1285" width="9.21875" style="16" customWidth="1"/>
    <col min="1286" max="1286" width="11.21875" style="16" customWidth="1"/>
    <col min="1287" max="1287" width="9.77734375" style="16" customWidth="1"/>
    <col min="1288" max="1288" width="9.6640625" style="16" customWidth="1"/>
    <col min="1289" max="1289" width="12.109375" style="16" customWidth="1"/>
    <col min="1290" max="1290" width="12.33203125" style="16" customWidth="1"/>
    <col min="1291" max="1291" width="9.88671875" style="16" customWidth="1"/>
    <col min="1292" max="1292" width="8.21875" style="16" customWidth="1"/>
    <col min="1293" max="1293" width="10.44140625" style="16" customWidth="1"/>
    <col min="1294" max="1294" width="8.44140625" style="16" customWidth="1"/>
    <col min="1295" max="1296" width="8.109375" style="16" customWidth="1"/>
    <col min="1297" max="1298" width="8.6640625" style="16" customWidth="1"/>
    <col min="1299" max="1299" width="7.44140625" style="16" customWidth="1"/>
    <col min="1300" max="1300" width="6.77734375" style="16" customWidth="1"/>
    <col min="1301" max="1301" width="5.77734375" style="16" customWidth="1"/>
    <col min="1302" max="1302" width="6.109375" style="16" customWidth="1"/>
    <col min="1303" max="1303" width="7.6640625" style="16" customWidth="1"/>
    <col min="1304" max="1304" width="8.21875" style="16" customWidth="1"/>
    <col min="1305" max="1305" width="9.109375" style="16" customWidth="1"/>
    <col min="1306" max="1307" width="11.109375" style="16" customWidth="1"/>
    <col min="1308" max="1308" width="10.33203125" style="16" customWidth="1"/>
    <col min="1309" max="1536" width="9" style="16"/>
    <col min="1537" max="1537" width="5" style="16" customWidth="1"/>
    <col min="1538" max="1538" width="6.21875" style="16" customWidth="1"/>
    <col min="1539" max="1539" width="6.33203125" style="16" customWidth="1"/>
    <col min="1540" max="1540" width="8.88671875" style="16" customWidth="1"/>
    <col min="1541" max="1541" width="9.21875" style="16" customWidth="1"/>
    <col min="1542" max="1542" width="11.21875" style="16" customWidth="1"/>
    <col min="1543" max="1543" width="9.77734375" style="16" customWidth="1"/>
    <col min="1544" max="1544" width="9.6640625" style="16" customWidth="1"/>
    <col min="1545" max="1545" width="12.109375" style="16" customWidth="1"/>
    <col min="1546" max="1546" width="12.33203125" style="16" customWidth="1"/>
    <col min="1547" max="1547" width="9.88671875" style="16" customWidth="1"/>
    <col min="1548" max="1548" width="8.21875" style="16" customWidth="1"/>
    <col min="1549" max="1549" width="10.44140625" style="16" customWidth="1"/>
    <col min="1550" max="1550" width="8.44140625" style="16" customWidth="1"/>
    <col min="1551" max="1552" width="8.109375" style="16" customWidth="1"/>
    <col min="1553" max="1554" width="8.6640625" style="16" customWidth="1"/>
    <col min="1555" max="1555" width="7.44140625" style="16" customWidth="1"/>
    <col min="1556" max="1556" width="6.77734375" style="16" customWidth="1"/>
    <col min="1557" max="1557" width="5.77734375" style="16" customWidth="1"/>
    <col min="1558" max="1558" width="6.109375" style="16" customWidth="1"/>
    <col min="1559" max="1559" width="7.6640625" style="16" customWidth="1"/>
    <col min="1560" max="1560" width="8.21875" style="16" customWidth="1"/>
    <col min="1561" max="1561" width="9.109375" style="16" customWidth="1"/>
    <col min="1562" max="1563" width="11.109375" style="16" customWidth="1"/>
    <col min="1564" max="1564" width="10.33203125" style="16" customWidth="1"/>
    <col min="1565" max="1792" width="9" style="16"/>
    <col min="1793" max="1793" width="5" style="16" customWidth="1"/>
    <col min="1794" max="1794" width="6.21875" style="16" customWidth="1"/>
    <col min="1795" max="1795" width="6.33203125" style="16" customWidth="1"/>
    <col min="1796" max="1796" width="8.88671875" style="16" customWidth="1"/>
    <col min="1797" max="1797" width="9.21875" style="16" customWidth="1"/>
    <col min="1798" max="1798" width="11.21875" style="16" customWidth="1"/>
    <col min="1799" max="1799" width="9.77734375" style="16" customWidth="1"/>
    <col min="1800" max="1800" width="9.6640625" style="16" customWidth="1"/>
    <col min="1801" max="1801" width="12.109375" style="16" customWidth="1"/>
    <col min="1802" max="1802" width="12.33203125" style="16" customWidth="1"/>
    <col min="1803" max="1803" width="9.88671875" style="16" customWidth="1"/>
    <col min="1804" max="1804" width="8.21875" style="16" customWidth="1"/>
    <col min="1805" max="1805" width="10.44140625" style="16" customWidth="1"/>
    <col min="1806" max="1806" width="8.44140625" style="16" customWidth="1"/>
    <col min="1807" max="1808" width="8.109375" style="16" customWidth="1"/>
    <col min="1809" max="1810" width="8.6640625" style="16" customWidth="1"/>
    <col min="1811" max="1811" width="7.44140625" style="16" customWidth="1"/>
    <col min="1812" max="1812" width="6.77734375" style="16" customWidth="1"/>
    <col min="1813" max="1813" width="5.77734375" style="16" customWidth="1"/>
    <col min="1814" max="1814" width="6.109375" style="16" customWidth="1"/>
    <col min="1815" max="1815" width="7.6640625" style="16" customWidth="1"/>
    <col min="1816" max="1816" width="8.21875" style="16" customWidth="1"/>
    <col min="1817" max="1817" width="9.109375" style="16" customWidth="1"/>
    <col min="1818" max="1819" width="11.109375" style="16" customWidth="1"/>
    <col min="1820" max="1820" width="10.33203125" style="16" customWidth="1"/>
    <col min="1821" max="2048" width="9" style="16"/>
    <col min="2049" max="2049" width="5" style="16" customWidth="1"/>
    <col min="2050" max="2050" width="6.21875" style="16" customWidth="1"/>
    <col min="2051" max="2051" width="6.33203125" style="16" customWidth="1"/>
    <col min="2052" max="2052" width="8.88671875" style="16" customWidth="1"/>
    <col min="2053" max="2053" width="9.21875" style="16" customWidth="1"/>
    <col min="2054" max="2054" width="11.21875" style="16" customWidth="1"/>
    <col min="2055" max="2055" width="9.77734375" style="16" customWidth="1"/>
    <col min="2056" max="2056" width="9.6640625" style="16" customWidth="1"/>
    <col min="2057" max="2057" width="12.109375" style="16" customWidth="1"/>
    <col min="2058" max="2058" width="12.33203125" style="16" customWidth="1"/>
    <col min="2059" max="2059" width="9.88671875" style="16" customWidth="1"/>
    <col min="2060" max="2060" width="8.21875" style="16" customWidth="1"/>
    <col min="2061" max="2061" width="10.44140625" style="16" customWidth="1"/>
    <col min="2062" max="2062" width="8.44140625" style="16" customWidth="1"/>
    <col min="2063" max="2064" width="8.109375" style="16" customWidth="1"/>
    <col min="2065" max="2066" width="8.6640625" style="16" customWidth="1"/>
    <col min="2067" max="2067" width="7.44140625" style="16" customWidth="1"/>
    <col min="2068" max="2068" width="6.77734375" style="16" customWidth="1"/>
    <col min="2069" max="2069" width="5.77734375" style="16" customWidth="1"/>
    <col min="2070" max="2070" width="6.109375" style="16" customWidth="1"/>
    <col min="2071" max="2071" width="7.6640625" style="16" customWidth="1"/>
    <col min="2072" max="2072" width="8.21875" style="16" customWidth="1"/>
    <col min="2073" max="2073" width="9.109375" style="16" customWidth="1"/>
    <col min="2074" max="2075" width="11.109375" style="16" customWidth="1"/>
    <col min="2076" max="2076" width="10.33203125" style="16" customWidth="1"/>
    <col min="2077" max="2304" width="9" style="16"/>
    <col min="2305" max="2305" width="5" style="16" customWidth="1"/>
    <col min="2306" max="2306" width="6.21875" style="16" customWidth="1"/>
    <col min="2307" max="2307" width="6.33203125" style="16" customWidth="1"/>
    <col min="2308" max="2308" width="8.88671875" style="16" customWidth="1"/>
    <col min="2309" max="2309" width="9.21875" style="16" customWidth="1"/>
    <col min="2310" max="2310" width="11.21875" style="16" customWidth="1"/>
    <col min="2311" max="2311" width="9.77734375" style="16" customWidth="1"/>
    <col min="2312" max="2312" width="9.6640625" style="16" customWidth="1"/>
    <col min="2313" max="2313" width="12.109375" style="16" customWidth="1"/>
    <col min="2314" max="2314" width="12.33203125" style="16" customWidth="1"/>
    <col min="2315" max="2315" width="9.88671875" style="16" customWidth="1"/>
    <col min="2316" max="2316" width="8.21875" style="16" customWidth="1"/>
    <col min="2317" max="2317" width="10.44140625" style="16" customWidth="1"/>
    <col min="2318" max="2318" width="8.44140625" style="16" customWidth="1"/>
    <col min="2319" max="2320" width="8.109375" style="16" customWidth="1"/>
    <col min="2321" max="2322" width="8.6640625" style="16" customWidth="1"/>
    <col min="2323" max="2323" width="7.44140625" style="16" customWidth="1"/>
    <col min="2324" max="2324" width="6.77734375" style="16" customWidth="1"/>
    <col min="2325" max="2325" width="5.77734375" style="16" customWidth="1"/>
    <col min="2326" max="2326" width="6.109375" style="16" customWidth="1"/>
    <col min="2327" max="2327" width="7.6640625" style="16" customWidth="1"/>
    <col min="2328" max="2328" width="8.21875" style="16" customWidth="1"/>
    <col min="2329" max="2329" width="9.109375" style="16" customWidth="1"/>
    <col min="2330" max="2331" width="11.109375" style="16" customWidth="1"/>
    <col min="2332" max="2332" width="10.33203125" style="16" customWidth="1"/>
    <col min="2333" max="2560" width="9" style="16"/>
    <col min="2561" max="2561" width="5" style="16" customWidth="1"/>
    <col min="2562" max="2562" width="6.21875" style="16" customWidth="1"/>
    <col min="2563" max="2563" width="6.33203125" style="16" customWidth="1"/>
    <col min="2564" max="2564" width="8.88671875" style="16" customWidth="1"/>
    <col min="2565" max="2565" width="9.21875" style="16" customWidth="1"/>
    <col min="2566" max="2566" width="11.21875" style="16" customWidth="1"/>
    <col min="2567" max="2567" width="9.77734375" style="16" customWidth="1"/>
    <col min="2568" max="2568" width="9.6640625" style="16" customWidth="1"/>
    <col min="2569" max="2569" width="12.109375" style="16" customWidth="1"/>
    <col min="2570" max="2570" width="12.33203125" style="16" customWidth="1"/>
    <col min="2571" max="2571" width="9.88671875" style="16" customWidth="1"/>
    <col min="2572" max="2572" width="8.21875" style="16" customWidth="1"/>
    <col min="2573" max="2573" width="10.44140625" style="16" customWidth="1"/>
    <col min="2574" max="2574" width="8.44140625" style="16" customWidth="1"/>
    <col min="2575" max="2576" width="8.109375" style="16" customWidth="1"/>
    <col min="2577" max="2578" width="8.6640625" style="16" customWidth="1"/>
    <col min="2579" max="2579" width="7.44140625" style="16" customWidth="1"/>
    <col min="2580" max="2580" width="6.77734375" style="16" customWidth="1"/>
    <col min="2581" max="2581" width="5.77734375" style="16" customWidth="1"/>
    <col min="2582" max="2582" width="6.109375" style="16" customWidth="1"/>
    <col min="2583" max="2583" width="7.6640625" style="16" customWidth="1"/>
    <col min="2584" max="2584" width="8.21875" style="16" customWidth="1"/>
    <col min="2585" max="2585" width="9.109375" style="16" customWidth="1"/>
    <col min="2586" max="2587" width="11.109375" style="16" customWidth="1"/>
    <col min="2588" max="2588" width="10.33203125" style="16" customWidth="1"/>
    <col min="2589" max="2816" width="9" style="16"/>
    <col min="2817" max="2817" width="5" style="16" customWidth="1"/>
    <col min="2818" max="2818" width="6.21875" style="16" customWidth="1"/>
    <col min="2819" max="2819" width="6.33203125" style="16" customWidth="1"/>
    <col min="2820" max="2820" width="8.88671875" style="16" customWidth="1"/>
    <col min="2821" max="2821" width="9.21875" style="16" customWidth="1"/>
    <col min="2822" max="2822" width="11.21875" style="16" customWidth="1"/>
    <col min="2823" max="2823" width="9.77734375" style="16" customWidth="1"/>
    <col min="2824" max="2824" width="9.6640625" style="16" customWidth="1"/>
    <col min="2825" max="2825" width="12.109375" style="16" customWidth="1"/>
    <col min="2826" max="2826" width="12.33203125" style="16" customWidth="1"/>
    <col min="2827" max="2827" width="9.88671875" style="16" customWidth="1"/>
    <col min="2828" max="2828" width="8.21875" style="16" customWidth="1"/>
    <col min="2829" max="2829" width="10.44140625" style="16" customWidth="1"/>
    <col min="2830" max="2830" width="8.44140625" style="16" customWidth="1"/>
    <col min="2831" max="2832" width="8.109375" style="16" customWidth="1"/>
    <col min="2833" max="2834" width="8.6640625" style="16" customWidth="1"/>
    <col min="2835" max="2835" width="7.44140625" style="16" customWidth="1"/>
    <col min="2836" max="2836" width="6.77734375" style="16" customWidth="1"/>
    <col min="2837" max="2837" width="5.77734375" style="16" customWidth="1"/>
    <col min="2838" max="2838" width="6.109375" style="16" customWidth="1"/>
    <col min="2839" max="2839" width="7.6640625" style="16" customWidth="1"/>
    <col min="2840" max="2840" width="8.21875" style="16" customWidth="1"/>
    <col min="2841" max="2841" width="9.109375" style="16" customWidth="1"/>
    <col min="2842" max="2843" width="11.109375" style="16" customWidth="1"/>
    <col min="2844" max="2844" width="10.33203125" style="16" customWidth="1"/>
    <col min="2845" max="3072" width="9" style="16"/>
    <col min="3073" max="3073" width="5" style="16" customWidth="1"/>
    <col min="3074" max="3074" width="6.21875" style="16" customWidth="1"/>
    <col min="3075" max="3075" width="6.33203125" style="16" customWidth="1"/>
    <col min="3076" max="3076" width="8.88671875" style="16" customWidth="1"/>
    <col min="3077" max="3077" width="9.21875" style="16" customWidth="1"/>
    <col min="3078" max="3078" width="11.21875" style="16" customWidth="1"/>
    <col min="3079" max="3079" width="9.77734375" style="16" customWidth="1"/>
    <col min="3080" max="3080" width="9.6640625" style="16" customWidth="1"/>
    <col min="3081" max="3081" width="12.109375" style="16" customWidth="1"/>
    <col min="3082" max="3082" width="12.33203125" style="16" customWidth="1"/>
    <col min="3083" max="3083" width="9.88671875" style="16" customWidth="1"/>
    <col min="3084" max="3084" width="8.21875" style="16" customWidth="1"/>
    <col min="3085" max="3085" width="10.44140625" style="16" customWidth="1"/>
    <col min="3086" max="3086" width="8.44140625" style="16" customWidth="1"/>
    <col min="3087" max="3088" width="8.109375" style="16" customWidth="1"/>
    <col min="3089" max="3090" width="8.6640625" style="16" customWidth="1"/>
    <col min="3091" max="3091" width="7.44140625" style="16" customWidth="1"/>
    <col min="3092" max="3092" width="6.77734375" style="16" customWidth="1"/>
    <col min="3093" max="3093" width="5.77734375" style="16" customWidth="1"/>
    <col min="3094" max="3094" width="6.109375" style="16" customWidth="1"/>
    <col min="3095" max="3095" width="7.6640625" style="16" customWidth="1"/>
    <col min="3096" max="3096" width="8.21875" style="16" customWidth="1"/>
    <col min="3097" max="3097" width="9.109375" style="16" customWidth="1"/>
    <col min="3098" max="3099" width="11.109375" style="16" customWidth="1"/>
    <col min="3100" max="3100" width="10.33203125" style="16" customWidth="1"/>
    <col min="3101" max="3328" width="9" style="16"/>
    <col min="3329" max="3329" width="5" style="16" customWidth="1"/>
    <col min="3330" max="3330" width="6.21875" style="16" customWidth="1"/>
    <col min="3331" max="3331" width="6.33203125" style="16" customWidth="1"/>
    <col min="3332" max="3332" width="8.88671875" style="16" customWidth="1"/>
    <col min="3333" max="3333" width="9.21875" style="16" customWidth="1"/>
    <col min="3334" max="3334" width="11.21875" style="16" customWidth="1"/>
    <col min="3335" max="3335" width="9.77734375" style="16" customWidth="1"/>
    <col min="3336" max="3336" width="9.6640625" style="16" customWidth="1"/>
    <col min="3337" max="3337" width="12.109375" style="16" customWidth="1"/>
    <col min="3338" max="3338" width="12.33203125" style="16" customWidth="1"/>
    <col min="3339" max="3339" width="9.88671875" style="16" customWidth="1"/>
    <col min="3340" max="3340" width="8.21875" style="16" customWidth="1"/>
    <col min="3341" max="3341" width="10.44140625" style="16" customWidth="1"/>
    <col min="3342" max="3342" width="8.44140625" style="16" customWidth="1"/>
    <col min="3343" max="3344" width="8.109375" style="16" customWidth="1"/>
    <col min="3345" max="3346" width="8.6640625" style="16" customWidth="1"/>
    <col min="3347" max="3347" width="7.44140625" style="16" customWidth="1"/>
    <col min="3348" max="3348" width="6.77734375" style="16" customWidth="1"/>
    <col min="3349" max="3349" width="5.77734375" style="16" customWidth="1"/>
    <col min="3350" max="3350" width="6.109375" style="16" customWidth="1"/>
    <col min="3351" max="3351" width="7.6640625" style="16" customWidth="1"/>
    <col min="3352" max="3352" width="8.21875" style="16" customWidth="1"/>
    <col min="3353" max="3353" width="9.109375" style="16" customWidth="1"/>
    <col min="3354" max="3355" width="11.109375" style="16" customWidth="1"/>
    <col min="3356" max="3356" width="10.33203125" style="16" customWidth="1"/>
    <col min="3357" max="3584" width="9" style="16"/>
    <col min="3585" max="3585" width="5" style="16" customWidth="1"/>
    <col min="3586" max="3586" width="6.21875" style="16" customWidth="1"/>
    <col min="3587" max="3587" width="6.33203125" style="16" customWidth="1"/>
    <col min="3588" max="3588" width="8.88671875" style="16" customWidth="1"/>
    <col min="3589" max="3589" width="9.21875" style="16" customWidth="1"/>
    <col min="3590" max="3590" width="11.21875" style="16" customWidth="1"/>
    <col min="3591" max="3591" width="9.77734375" style="16" customWidth="1"/>
    <col min="3592" max="3592" width="9.6640625" style="16" customWidth="1"/>
    <col min="3593" max="3593" width="12.109375" style="16" customWidth="1"/>
    <col min="3594" max="3594" width="12.33203125" style="16" customWidth="1"/>
    <col min="3595" max="3595" width="9.88671875" style="16" customWidth="1"/>
    <col min="3596" max="3596" width="8.21875" style="16" customWidth="1"/>
    <col min="3597" max="3597" width="10.44140625" style="16" customWidth="1"/>
    <col min="3598" max="3598" width="8.44140625" style="16" customWidth="1"/>
    <col min="3599" max="3600" width="8.109375" style="16" customWidth="1"/>
    <col min="3601" max="3602" width="8.6640625" style="16" customWidth="1"/>
    <col min="3603" max="3603" width="7.44140625" style="16" customWidth="1"/>
    <col min="3604" max="3604" width="6.77734375" style="16" customWidth="1"/>
    <col min="3605" max="3605" width="5.77734375" style="16" customWidth="1"/>
    <col min="3606" max="3606" width="6.109375" style="16" customWidth="1"/>
    <col min="3607" max="3607" width="7.6640625" style="16" customWidth="1"/>
    <col min="3608" max="3608" width="8.21875" style="16" customWidth="1"/>
    <col min="3609" max="3609" width="9.109375" style="16" customWidth="1"/>
    <col min="3610" max="3611" width="11.109375" style="16" customWidth="1"/>
    <col min="3612" max="3612" width="10.33203125" style="16" customWidth="1"/>
    <col min="3613" max="3840" width="9" style="16"/>
    <col min="3841" max="3841" width="5" style="16" customWidth="1"/>
    <col min="3842" max="3842" width="6.21875" style="16" customWidth="1"/>
    <col min="3843" max="3843" width="6.33203125" style="16" customWidth="1"/>
    <col min="3844" max="3844" width="8.88671875" style="16" customWidth="1"/>
    <col min="3845" max="3845" width="9.21875" style="16" customWidth="1"/>
    <col min="3846" max="3846" width="11.21875" style="16" customWidth="1"/>
    <col min="3847" max="3847" width="9.77734375" style="16" customWidth="1"/>
    <col min="3848" max="3848" width="9.6640625" style="16" customWidth="1"/>
    <col min="3849" max="3849" width="12.109375" style="16" customWidth="1"/>
    <col min="3850" max="3850" width="12.33203125" style="16" customWidth="1"/>
    <col min="3851" max="3851" width="9.88671875" style="16" customWidth="1"/>
    <col min="3852" max="3852" width="8.21875" style="16" customWidth="1"/>
    <col min="3853" max="3853" width="10.44140625" style="16" customWidth="1"/>
    <col min="3854" max="3854" width="8.44140625" style="16" customWidth="1"/>
    <col min="3855" max="3856" width="8.109375" style="16" customWidth="1"/>
    <col min="3857" max="3858" width="8.6640625" style="16" customWidth="1"/>
    <col min="3859" max="3859" width="7.44140625" style="16" customWidth="1"/>
    <col min="3860" max="3860" width="6.77734375" style="16" customWidth="1"/>
    <col min="3861" max="3861" width="5.77734375" style="16" customWidth="1"/>
    <col min="3862" max="3862" width="6.109375" style="16" customWidth="1"/>
    <col min="3863" max="3863" width="7.6640625" style="16" customWidth="1"/>
    <col min="3864" max="3864" width="8.21875" style="16" customWidth="1"/>
    <col min="3865" max="3865" width="9.109375" style="16" customWidth="1"/>
    <col min="3866" max="3867" width="11.109375" style="16" customWidth="1"/>
    <col min="3868" max="3868" width="10.33203125" style="16" customWidth="1"/>
    <col min="3869" max="4096" width="9" style="16"/>
    <col min="4097" max="4097" width="5" style="16" customWidth="1"/>
    <col min="4098" max="4098" width="6.21875" style="16" customWidth="1"/>
    <col min="4099" max="4099" width="6.33203125" style="16" customWidth="1"/>
    <col min="4100" max="4100" width="8.88671875" style="16" customWidth="1"/>
    <col min="4101" max="4101" width="9.21875" style="16" customWidth="1"/>
    <col min="4102" max="4102" width="11.21875" style="16" customWidth="1"/>
    <col min="4103" max="4103" width="9.77734375" style="16" customWidth="1"/>
    <col min="4104" max="4104" width="9.6640625" style="16" customWidth="1"/>
    <col min="4105" max="4105" width="12.109375" style="16" customWidth="1"/>
    <col min="4106" max="4106" width="12.33203125" style="16" customWidth="1"/>
    <col min="4107" max="4107" width="9.88671875" style="16" customWidth="1"/>
    <col min="4108" max="4108" width="8.21875" style="16" customWidth="1"/>
    <col min="4109" max="4109" width="10.44140625" style="16" customWidth="1"/>
    <col min="4110" max="4110" width="8.44140625" style="16" customWidth="1"/>
    <col min="4111" max="4112" width="8.109375" style="16" customWidth="1"/>
    <col min="4113" max="4114" width="8.6640625" style="16" customWidth="1"/>
    <col min="4115" max="4115" width="7.44140625" style="16" customWidth="1"/>
    <col min="4116" max="4116" width="6.77734375" style="16" customWidth="1"/>
    <col min="4117" max="4117" width="5.77734375" style="16" customWidth="1"/>
    <col min="4118" max="4118" width="6.109375" style="16" customWidth="1"/>
    <col min="4119" max="4119" width="7.6640625" style="16" customWidth="1"/>
    <col min="4120" max="4120" width="8.21875" style="16" customWidth="1"/>
    <col min="4121" max="4121" width="9.109375" style="16" customWidth="1"/>
    <col min="4122" max="4123" width="11.109375" style="16" customWidth="1"/>
    <col min="4124" max="4124" width="10.33203125" style="16" customWidth="1"/>
    <col min="4125" max="4352" width="9" style="16"/>
    <col min="4353" max="4353" width="5" style="16" customWidth="1"/>
    <col min="4354" max="4354" width="6.21875" style="16" customWidth="1"/>
    <col min="4355" max="4355" width="6.33203125" style="16" customWidth="1"/>
    <col min="4356" max="4356" width="8.88671875" style="16" customWidth="1"/>
    <col min="4357" max="4357" width="9.21875" style="16" customWidth="1"/>
    <col min="4358" max="4358" width="11.21875" style="16" customWidth="1"/>
    <col min="4359" max="4359" width="9.77734375" style="16" customWidth="1"/>
    <col min="4360" max="4360" width="9.6640625" style="16" customWidth="1"/>
    <col min="4361" max="4361" width="12.109375" style="16" customWidth="1"/>
    <col min="4362" max="4362" width="12.33203125" style="16" customWidth="1"/>
    <col min="4363" max="4363" width="9.88671875" style="16" customWidth="1"/>
    <col min="4364" max="4364" width="8.21875" style="16" customWidth="1"/>
    <col min="4365" max="4365" width="10.44140625" style="16" customWidth="1"/>
    <col min="4366" max="4366" width="8.44140625" style="16" customWidth="1"/>
    <col min="4367" max="4368" width="8.109375" style="16" customWidth="1"/>
    <col min="4369" max="4370" width="8.6640625" style="16" customWidth="1"/>
    <col min="4371" max="4371" width="7.44140625" style="16" customWidth="1"/>
    <col min="4372" max="4372" width="6.77734375" style="16" customWidth="1"/>
    <col min="4373" max="4373" width="5.77734375" style="16" customWidth="1"/>
    <col min="4374" max="4374" width="6.109375" style="16" customWidth="1"/>
    <col min="4375" max="4375" width="7.6640625" style="16" customWidth="1"/>
    <col min="4376" max="4376" width="8.21875" style="16" customWidth="1"/>
    <col min="4377" max="4377" width="9.109375" style="16" customWidth="1"/>
    <col min="4378" max="4379" width="11.109375" style="16" customWidth="1"/>
    <col min="4380" max="4380" width="10.33203125" style="16" customWidth="1"/>
    <col min="4381" max="4608" width="9" style="16"/>
    <col min="4609" max="4609" width="5" style="16" customWidth="1"/>
    <col min="4610" max="4610" width="6.21875" style="16" customWidth="1"/>
    <col min="4611" max="4611" width="6.33203125" style="16" customWidth="1"/>
    <col min="4612" max="4612" width="8.88671875" style="16" customWidth="1"/>
    <col min="4613" max="4613" width="9.21875" style="16" customWidth="1"/>
    <col min="4614" max="4614" width="11.21875" style="16" customWidth="1"/>
    <col min="4615" max="4615" width="9.77734375" style="16" customWidth="1"/>
    <col min="4616" max="4616" width="9.6640625" style="16" customWidth="1"/>
    <col min="4617" max="4617" width="12.109375" style="16" customWidth="1"/>
    <col min="4618" max="4618" width="12.33203125" style="16" customWidth="1"/>
    <col min="4619" max="4619" width="9.88671875" style="16" customWidth="1"/>
    <col min="4620" max="4620" width="8.21875" style="16" customWidth="1"/>
    <col min="4621" max="4621" width="10.44140625" style="16" customWidth="1"/>
    <col min="4622" max="4622" width="8.44140625" style="16" customWidth="1"/>
    <col min="4623" max="4624" width="8.109375" style="16" customWidth="1"/>
    <col min="4625" max="4626" width="8.6640625" style="16" customWidth="1"/>
    <col min="4627" max="4627" width="7.44140625" style="16" customWidth="1"/>
    <col min="4628" max="4628" width="6.77734375" style="16" customWidth="1"/>
    <col min="4629" max="4629" width="5.77734375" style="16" customWidth="1"/>
    <col min="4630" max="4630" width="6.109375" style="16" customWidth="1"/>
    <col min="4631" max="4631" width="7.6640625" style="16" customWidth="1"/>
    <col min="4632" max="4632" width="8.21875" style="16" customWidth="1"/>
    <col min="4633" max="4633" width="9.109375" style="16" customWidth="1"/>
    <col min="4634" max="4635" width="11.109375" style="16" customWidth="1"/>
    <col min="4636" max="4636" width="10.33203125" style="16" customWidth="1"/>
    <col min="4637" max="4864" width="9" style="16"/>
    <col min="4865" max="4865" width="5" style="16" customWidth="1"/>
    <col min="4866" max="4866" width="6.21875" style="16" customWidth="1"/>
    <col min="4867" max="4867" width="6.33203125" style="16" customWidth="1"/>
    <col min="4868" max="4868" width="8.88671875" style="16" customWidth="1"/>
    <col min="4869" max="4869" width="9.21875" style="16" customWidth="1"/>
    <col min="4870" max="4870" width="11.21875" style="16" customWidth="1"/>
    <col min="4871" max="4871" width="9.77734375" style="16" customWidth="1"/>
    <col min="4872" max="4872" width="9.6640625" style="16" customWidth="1"/>
    <col min="4873" max="4873" width="12.109375" style="16" customWidth="1"/>
    <col min="4874" max="4874" width="12.33203125" style="16" customWidth="1"/>
    <col min="4875" max="4875" width="9.88671875" style="16" customWidth="1"/>
    <col min="4876" max="4876" width="8.21875" style="16" customWidth="1"/>
    <col min="4877" max="4877" width="10.44140625" style="16" customWidth="1"/>
    <col min="4878" max="4878" width="8.44140625" style="16" customWidth="1"/>
    <col min="4879" max="4880" width="8.109375" style="16" customWidth="1"/>
    <col min="4881" max="4882" width="8.6640625" style="16" customWidth="1"/>
    <col min="4883" max="4883" width="7.44140625" style="16" customWidth="1"/>
    <col min="4884" max="4884" width="6.77734375" style="16" customWidth="1"/>
    <col min="4885" max="4885" width="5.77734375" style="16" customWidth="1"/>
    <col min="4886" max="4886" width="6.109375" style="16" customWidth="1"/>
    <col min="4887" max="4887" width="7.6640625" style="16" customWidth="1"/>
    <col min="4888" max="4888" width="8.21875" style="16" customWidth="1"/>
    <col min="4889" max="4889" width="9.109375" style="16" customWidth="1"/>
    <col min="4890" max="4891" width="11.109375" style="16" customWidth="1"/>
    <col min="4892" max="4892" width="10.33203125" style="16" customWidth="1"/>
    <col min="4893" max="5120" width="9" style="16"/>
    <col min="5121" max="5121" width="5" style="16" customWidth="1"/>
    <col min="5122" max="5122" width="6.21875" style="16" customWidth="1"/>
    <col min="5123" max="5123" width="6.33203125" style="16" customWidth="1"/>
    <col min="5124" max="5124" width="8.88671875" style="16" customWidth="1"/>
    <col min="5125" max="5125" width="9.21875" style="16" customWidth="1"/>
    <col min="5126" max="5126" width="11.21875" style="16" customWidth="1"/>
    <col min="5127" max="5127" width="9.77734375" style="16" customWidth="1"/>
    <col min="5128" max="5128" width="9.6640625" style="16" customWidth="1"/>
    <col min="5129" max="5129" width="12.109375" style="16" customWidth="1"/>
    <col min="5130" max="5130" width="12.33203125" style="16" customWidth="1"/>
    <col min="5131" max="5131" width="9.88671875" style="16" customWidth="1"/>
    <col min="5132" max="5132" width="8.21875" style="16" customWidth="1"/>
    <col min="5133" max="5133" width="10.44140625" style="16" customWidth="1"/>
    <col min="5134" max="5134" width="8.44140625" style="16" customWidth="1"/>
    <col min="5135" max="5136" width="8.109375" style="16" customWidth="1"/>
    <col min="5137" max="5138" width="8.6640625" style="16" customWidth="1"/>
    <col min="5139" max="5139" width="7.44140625" style="16" customWidth="1"/>
    <col min="5140" max="5140" width="6.77734375" style="16" customWidth="1"/>
    <col min="5141" max="5141" width="5.77734375" style="16" customWidth="1"/>
    <col min="5142" max="5142" width="6.109375" style="16" customWidth="1"/>
    <col min="5143" max="5143" width="7.6640625" style="16" customWidth="1"/>
    <col min="5144" max="5144" width="8.21875" style="16" customWidth="1"/>
    <col min="5145" max="5145" width="9.109375" style="16" customWidth="1"/>
    <col min="5146" max="5147" width="11.109375" style="16" customWidth="1"/>
    <col min="5148" max="5148" width="10.33203125" style="16" customWidth="1"/>
    <col min="5149" max="5376" width="9" style="16"/>
    <col min="5377" max="5377" width="5" style="16" customWidth="1"/>
    <col min="5378" max="5378" width="6.21875" style="16" customWidth="1"/>
    <col min="5379" max="5379" width="6.33203125" style="16" customWidth="1"/>
    <col min="5380" max="5380" width="8.88671875" style="16" customWidth="1"/>
    <col min="5381" max="5381" width="9.21875" style="16" customWidth="1"/>
    <col min="5382" max="5382" width="11.21875" style="16" customWidth="1"/>
    <col min="5383" max="5383" width="9.77734375" style="16" customWidth="1"/>
    <col min="5384" max="5384" width="9.6640625" style="16" customWidth="1"/>
    <col min="5385" max="5385" width="12.109375" style="16" customWidth="1"/>
    <col min="5386" max="5386" width="12.33203125" style="16" customWidth="1"/>
    <col min="5387" max="5387" width="9.88671875" style="16" customWidth="1"/>
    <col min="5388" max="5388" width="8.21875" style="16" customWidth="1"/>
    <col min="5389" max="5389" width="10.44140625" style="16" customWidth="1"/>
    <col min="5390" max="5390" width="8.44140625" style="16" customWidth="1"/>
    <col min="5391" max="5392" width="8.109375" style="16" customWidth="1"/>
    <col min="5393" max="5394" width="8.6640625" style="16" customWidth="1"/>
    <col min="5395" max="5395" width="7.44140625" style="16" customWidth="1"/>
    <col min="5396" max="5396" width="6.77734375" style="16" customWidth="1"/>
    <col min="5397" max="5397" width="5.77734375" style="16" customWidth="1"/>
    <col min="5398" max="5398" width="6.109375" style="16" customWidth="1"/>
    <col min="5399" max="5399" width="7.6640625" style="16" customWidth="1"/>
    <col min="5400" max="5400" width="8.21875" style="16" customWidth="1"/>
    <col min="5401" max="5401" width="9.109375" style="16" customWidth="1"/>
    <col min="5402" max="5403" width="11.109375" style="16" customWidth="1"/>
    <col min="5404" max="5404" width="10.33203125" style="16" customWidth="1"/>
    <col min="5405" max="5632" width="9" style="16"/>
    <col min="5633" max="5633" width="5" style="16" customWidth="1"/>
    <col min="5634" max="5634" width="6.21875" style="16" customWidth="1"/>
    <col min="5635" max="5635" width="6.33203125" style="16" customWidth="1"/>
    <col min="5636" max="5636" width="8.88671875" style="16" customWidth="1"/>
    <col min="5637" max="5637" width="9.21875" style="16" customWidth="1"/>
    <col min="5638" max="5638" width="11.21875" style="16" customWidth="1"/>
    <col min="5639" max="5639" width="9.77734375" style="16" customWidth="1"/>
    <col min="5640" max="5640" width="9.6640625" style="16" customWidth="1"/>
    <col min="5641" max="5641" width="12.109375" style="16" customWidth="1"/>
    <col min="5642" max="5642" width="12.33203125" style="16" customWidth="1"/>
    <col min="5643" max="5643" width="9.88671875" style="16" customWidth="1"/>
    <col min="5644" max="5644" width="8.21875" style="16" customWidth="1"/>
    <col min="5645" max="5645" width="10.44140625" style="16" customWidth="1"/>
    <col min="5646" max="5646" width="8.44140625" style="16" customWidth="1"/>
    <col min="5647" max="5648" width="8.109375" style="16" customWidth="1"/>
    <col min="5649" max="5650" width="8.6640625" style="16" customWidth="1"/>
    <col min="5651" max="5651" width="7.44140625" style="16" customWidth="1"/>
    <col min="5652" max="5652" width="6.77734375" style="16" customWidth="1"/>
    <col min="5653" max="5653" width="5.77734375" style="16" customWidth="1"/>
    <col min="5654" max="5654" width="6.109375" style="16" customWidth="1"/>
    <col min="5655" max="5655" width="7.6640625" style="16" customWidth="1"/>
    <col min="5656" max="5656" width="8.21875" style="16" customWidth="1"/>
    <col min="5657" max="5657" width="9.109375" style="16" customWidth="1"/>
    <col min="5658" max="5659" width="11.109375" style="16" customWidth="1"/>
    <col min="5660" max="5660" width="10.33203125" style="16" customWidth="1"/>
    <col min="5661" max="5888" width="9" style="16"/>
    <col min="5889" max="5889" width="5" style="16" customWidth="1"/>
    <col min="5890" max="5890" width="6.21875" style="16" customWidth="1"/>
    <col min="5891" max="5891" width="6.33203125" style="16" customWidth="1"/>
    <col min="5892" max="5892" width="8.88671875" style="16" customWidth="1"/>
    <col min="5893" max="5893" width="9.21875" style="16" customWidth="1"/>
    <col min="5894" max="5894" width="11.21875" style="16" customWidth="1"/>
    <col min="5895" max="5895" width="9.77734375" style="16" customWidth="1"/>
    <col min="5896" max="5896" width="9.6640625" style="16" customWidth="1"/>
    <col min="5897" max="5897" width="12.109375" style="16" customWidth="1"/>
    <col min="5898" max="5898" width="12.33203125" style="16" customWidth="1"/>
    <col min="5899" max="5899" width="9.88671875" style="16" customWidth="1"/>
    <col min="5900" max="5900" width="8.21875" style="16" customWidth="1"/>
    <col min="5901" max="5901" width="10.44140625" style="16" customWidth="1"/>
    <col min="5902" max="5902" width="8.44140625" style="16" customWidth="1"/>
    <col min="5903" max="5904" width="8.109375" style="16" customWidth="1"/>
    <col min="5905" max="5906" width="8.6640625" style="16" customWidth="1"/>
    <col min="5907" max="5907" width="7.44140625" style="16" customWidth="1"/>
    <col min="5908" max="5908" width="6.77734375" style="16" customWidth="1"/>
    <col min="5909" max="5909" width="5.77734375" style="16" customWidth="1"/>
    <col min="5910" max="5910" width="6.109375" style="16" customWidth="1"/>
    <col min="5911" max="5911" width="7.6640625" style="16" customWidth="1"/>
    <col min="5912" max="5912" width="8.21875" style="16" customWidth="1"/>
    <col min="5913" max="5913" width="9.109375" style="16" customWidth="1"/>
    <col min="5914" max="5915" width="11.109375" style="16" customWidth="1"/>
    <col min="5916" max="5916" width="10.33203125" style="16" customWidth="1"/>
    <col min="5917" max="6144" width="9" style="16"/>
    <col min="6145" max="6145" width="5" style="16" customWidth="1"/>
    <col min="6146" max="6146" width="6.21875" style="16" customWidth="1"/>
    <col min="6147" max="6147" width="6.33203125" style="16" customWidth="1"/>
    <col min="6148" max="6148" width="8.88671875" style="16" customWidth="1"/>
    <col min="6149" max="6149" width="9.21875" style="16" customWidth="1"/>
    <col min="6150" max="6150" width="11.21875" style="16" customWidth="1"/>
    <col min="6151" max="6151" width="9.77734375" style="16" customWidth="1"/>
    <col min="6152" max="6152" width="9.6640625" style="16" customWidth="1"/>
    <col min="6153" max="6153" width="12.109375" style="16" customWidth="1"/>
    <col min="6154" max="6154" width="12.33203125" style="16" customWidth="1"/>
    <col min="6155" max="6155" width="9.88671875" style="16" customWidth="1"/>
    <col min="6156" max="6156" width="8.21875" style="16" customWidth="1"/>
    <col min="6157" max="6157" width="10.44140625" style="16" customWidth="1"/>
    <col min="6158" max="6158" width="8.44140625" style="16" customWidth="1"/>
    <col min="6159" max="6160" width="8.109375" style="16" customWidth="1"/>
    <col min="6161" max="6162" width="8.6640625" style="16" customWidth="1"/>
    <col min="6163" max="6163" width="7.44140625" style="16" customWidth="1"/>
    <col min="6164" max="6164" width="6.77734375" style="16" customWidth="1"/>
    <col min="6165" max="6165" width="5.77734375" style="16" customWidth="1"/>
    <col min="6166" max="6166" width="6.109375" style="16" customWidth="1"/>
    <col min="6167" max="6167" width="7.6640625" style="16" customWidth="1"/>
    <col min="6168" max="6168" width="8.21875" style="16" customWidth="1"/>
    <col min="6169" max="6169" width="9.109375" style="16" customWidth="1"/>
    <col min="6170" max="6171" width="11.109375" style="16" customWidth="1"/>
    <col min="6172" max="6172" width="10.33203125" style="16" customWidth="1"/>
    <col min="6173" max="6400" width="9" style="16"/>
    <col min="6401" max="6401" width="5" style="16" customWidth="1"/>
    <col min="6402" max="6402" width="6.21875" style="16" customWidth="1"/>
    <col min="6403" max="6403" width="6.33203125" style="16" customWidth="1"/>
    <col min="6404" max="6404" width="8.88671875" style="16" customWidth="1"/>
    <col min="6405" max="6405" width="9.21875" style="16" customWidth="1"/>
    <col min="6406" max="6406" width="11.21875" style="16" customWidth="1"/>
    <col min="6407" max="6407" width="9.77734375" style="16" customWidth="1"/>
    <col min="6408" max="6408" width="9.6640625" style="16" customWidth="1"/>
    <col min="6409" max="6409" width="12.109375" style="16" customWidth="1"/>
    <col min="6410" max="6410" width="12.33203125" style="16" customWidth="1"/>
    <col min="6411" max="6411" width="9.88671875" style="16" customWidth="1"/>
    <col min="6412" max="6412" width="8.21875" style="16" customWidth="1"/>
    <col min="6413" max="6413" width="10.44140625" style="16" customWidth="1"/>
    <col min="6414" max="6414" width="8.44140625" style="16" customWidth="1"/>
    <col min="6415" max="6416" width="8.109375" style="16" customWidth="1"/>
    <col min="6417" max="6418" width="8.6640625" style="16" customWidth="1"/>
    <col min="6419" max="6419" width="7.44140625" style="16" customWidth="1"/>
    <col min="6420" max="6420" width="6.77734375" style="16" customWidth="1"/>
    <col min="6421" max="6421" width="5.77734375" style="16" customWidth="1"/>
    <col min="6422" max="6422" width="6.109375" style="16" customWidth="1"/>
    <col min="6423" max="6423" width="7.6640625" style="16" customWidth="1"/>
    <col min="6424" max="6424" width="8.21875" style="16" customWidth="1"/>
    <col min="6425" max="6425" width="9.109375" style="16" customWidth="1"/>
    <col min="6426" max="6427" width="11.109375" style="16" customWidth="1"/>
    <col min="6428" max="6428" width="10.33203125" style="16" customWidth="1"/>
    <col min="6429" max="6656" width="9" style="16"/>
    <col min="6657" max="6657" width="5" style="16" customWidth="1"/>
    <col min="6658" max="6658" width="6.21875" style="16" customWidth="1"/>
    <col min="6659" max="6659" width="6.33203125" style="16" customWidth="1"/>
    <col min="6660" max="6660" width="8.88671875" style="16" customWidth="1"/>
    <col min="6661" max="6661" width="9.21875" style="16" customWidth="1"/>
    <col min="6662" max="6662" width="11.21875" style="16" customWidth="1"/>
    <col min="6663" max="6663" width="9.77734375" style="16" customWidth="1"/>
    <col min="6664" max="6664" width="9.6640625" style="16" customWidth="1"/>
    <col min="6665" max="6665" width="12.109375" style="16" customWidth="1"/>
    <col min="6666" max="6666" width="12.33203125" style="16" customWidth="1"/>
    <col min="6667" max="6667" width="9.88671875" style="16" customWidth="1"/>
    <col min="6668" max="6668" width="8.21875" style="16" customWidth="1"/>
    <col min="6669" max="6669" width="10.44140625" style="16" customWidth="1"/>
    <col min="6670" max="6670" width="8.44140625" style="16" customWidth="1"/>
    <col min="6671" max="6672" width="8.109375" style="16" customWidth="1"/>
    <col min="6673" max="6674" width="8.6640625" style="16" customWidth="1"/>
    <col min="6675" max="6675" width="7.44140625" style="16" customWidth="1"/>
    <col min="6676" max="6676" width="6.77734375" style="16" customWidth="1"/>
    <col min="6677" max="6677" width="5.77734375" style="16" customWidth="1"/>
    <col min="6678" max="6678" width="6.109375" style="16" customWidth="1"/>
    <col min="6679" max="6679" width="7.6640625" style="16" customWidth="1"/>
    <col min="6680" max="6680" width="8.21875" style="16" customWidth="1"/>
    <col min="6681" max="6681" width="9.109375" style="16" customWidth="1"/>
    <col min="6682" max="6683" width="11.109375" style="16" customWidth="1"/>
    <col min="6684" max="6684" width="10.33203125" style="16" customWidth="1"/>
    <col min="6685" max="6912" width="9" style="16"/>
    <col min="6913" max="6913" width="5" style="16" customWidth="1"/>
    <col min="6914" max="6914" width="6.21875" style="16" customWidth="1"/>
    <col min="6915" max="6915" width="6.33203125" style="16" customWidth="1"/>
    <col min="6916" max="6916" width="8.88671875" style="16" customWidth="1"/>
    <col min="6917" max="6917" width="9.21875" style="16" customWidth="1"/>
    <col min="6918" max="6918" width="11.21875" style="16" customWidth="1"/>
    <col min="6919" max="6919" width="9.77734375" style="16" customWidth="1"/>
    <col min="6920" max="6920" width="9.6640625" style="16" customWidth="1"/>
    <col min="6921" max="6921" width="12.109375" style="16" customWidth="1"/>
    <col min="6922" max="6922" width="12.33203125" style="16" customWidth="1"/>
    <col min="6923" max="6923" width="9.88671875" style="16" customWidth="1"/>
    <col min="6924" max="6924" width="8.21875" style="16" customWidth="1"/>
    <col min="6925" max="6925" width="10.44140625" style="16" customWidth="1"/>
    <col min="6926" max="6926" width="8.44140625" style="16" customWidth="1"/>
    <col min="6927" max="6928" width="8.109375" style="16" customWidth="1"/>
    <col min="6929" max="6930" width="8.6640625" style="16" customWidth="1"/>
    <col min="6931" max="6931" width="7.44140625" style="16" customWidth="1"/>
    <col min="6932" max="6932" width="6.77734375" style="16" customWidth="1"/>
    <col min="6933" max="6933" width="5.77734375" style="16" customWidth="1"/>
    <col min="6934" max="6934" width="6.109375" style="16" customWidth="1"/>
    <col min="6935" max="6935" width="7.6640625" style="16" customWidth="1"/>
    <col min="6936" max="6936" width="8.21875" style="16" customWidth="1"/>
    <col min="6937" max="6937" width="9.109375" style="16" customWidth="1"/>
    <col min="6938" max="6939" width="11.109375" style="16" customWidth="1"/>
    <col min="6940" max="6940" width="10.33203125" style="16" customWidth="1"/>
    <col min="6941" max="7168" width="9" style="16"/>
    <col min="7169" max="7169" width="5" style="16" customWidth="1"/>
    <col min="7170" max="7170" width="6.21875" style="16" customWidth="1"/>
    <col min="7171" max="7171" width="6.33203125" style="16" customWidth="1"/>
    <col min="7172" max="7172" width="8.88671875" style="16" customWidth="1"/>
    <col min="7173" max="7173" width="9.21875" style="16" customWidth="1"/>
    <col min="7174" max="7174" width="11.21875" style="16" customWidth="1"/>
    <col min="7175" max="7175" width="9.77734375" style="16" customWidth="1"/>
    <col min="7176" max="7176" width="9.6640625" style="16" customWidth="1"/>
    <col min="7177" max="7177" width="12.109375" style="16" customWidth="1"/>
    <col min="7178" max="7178" width="12.33203125" style="16" customWidth="1"/>
    <col min="7179" max="7179" width="9.88671875" style="16" customWidth="1"/>
    <col min="7180" max="7180" width="8.21875" style="16" customWidth="1"/>
    <col min="7181" max="7181" width="10.44140625" style="16" customWidth="1"/>
    <col min="7182" max="7182" width="8.44140625" style="16" customWidth="1"/>
    <col min="7183" max="7184" width="8.109375" style="16" customWidth="1"/>
    <col min="7185" max="7186" width="8.6640625" style="16" customWidth="1"/>
    <col min="7187" max="7187" width="7.44140625" style="16" customWidth="1"/>
    <col min="7188" max="7188" width="6.77734375" style="16" customWidth="1"/>
    <col min="7189" max="7189" width="5.77734375" style="16" customWidth="1"/>
    <col min="7190" max="7190" width="6.109375" style="16" customWidth="1"/>
    <col min="7191" max="7191" width="7.6640625" style="16" customWidth="1"/>
    <col min="7192" max="7192" width="8.21875" style="16" customWidth="1"/>
    <col min="7193" max="7193" width="9.109375" style="16" customWidth="1"/>
    <col min="7194" max="7195" width="11.109375" style="16" customWidth="1"/>
    <col min="7196" max="7196" width="10.33203125" style="16" customWidth="1"/>
    <col min="7197" max="7424" width="9" style="16"/>
    <col min="7425" max="7425" width="5" style="16" customWidth="1"/>
    <col min="7426" max="7426" width="6.21875" style="16" customWidth="1"/>
    <col min="7427" max="7427" width="6.33203125" style="16" customWidth="1"/>
    <col min="7428" max="7428" width="8.88671875" style="16" customWidth="1"/>
    <col min="7429" max="7429" width="9.21875" style="16" customWidth="1"/>
    <col min="7430" max="7430" width="11.21875" style="16" customWidth="1"/>
    <col min="7431" max="7431" width="9.77734375" style="16" customWidth="1"/>
    <col min="7432" max="7432" width="9.6640625" style="16" customWidth="1"/>
    <col min="7433" max="7433" width="12.109375" style="16" customWidth="1"/>
    <col min="7434" max="7434" width="12.33203125" style="16" customWidth="1"/>
    <col min="7435" max="7435" width="9.88671875" style="16" customWidth="1"/>
    <col min="7436" max="7436" width="8.21875" style="16" customWidth="1"/>
    <col min="7437" max="7437" width="10.44140625" style="16" customWidth="1"/>
    <col min="7438" max="7438" width="8.44140625" style="16" customWidth="1"/>
    <col min="7439" max="7440" width="8.109375" style="16" customWidth="1"/>
    <col min="7441" max="7442" width="8.6640625" style="16" customWidth="1"/>
    <col min="7443" max="7443" width="7.44140625" style="16" customWidth="1"/>
    <col min="7444" max="7444" width="6.77734375" style="16" customWidth="1"/>
    <col min="7445" max="7445" width="5.77734375" style="16" customWidth="1"/>
    <col min="7446" max="7446" width="6.109375" style="16" customWidth="1"/>
    <col min="7447" max="7447" width="7.6640625" style="16" customWidth="1"/>
    <col min="7448" max="7448" width="8.21875" style="16" customWidth="1"/>
    <col min="7449" max="7449" width="9.109375" style="16" customWidth="1"/>
    <col min="7450" max="7451" width="11.109375" style="16" customWidth="1"/>
    <col min="7452" max="7452" width="10.33203125" style="16" customWidth="1"/>
    <col min="7453" max="7680" width="9" style="16"/>
    <col min="7681" max="7681" width="5" style="16" customWidth="1"/>
    <col min="7682" max="7682" width="6.21875" style="16" customWidth="1"/>
    <col min="7683" max="7683" width="6.33203125" style="16" customWidth="1"/>
    <col min="7684" max="7684" width="8.88671875" style="16" customWidth="1"/>
    <col min="7685" max="7685" width="9.21875" style="16" customWidth="1"/>
    <col min="7686" max="7686" width="11.21875" style="16" customWidth="1"/>
    <col min="7687" max="7687" width="9.77734375" style="16" customWidth="1"/>
    <col min="7688" max="7688" width="9.6640625" style="16" customWidth="1"/>
    <col min="7689" max="7689" width="12.109375" style="16" customWidth="1"/>
    <col min="7690" max="7690" width="12.33203125" style="16" customWidth="1"/>
    <col min="7691" max="7691" width="9.88671875" style="16" customWidth="1"/>
    <col min="7692" max="7692" width="8.21875" style="16" customWidth="1"/>
    <col min="7693" max="7693" width="10.44140625" style="16" customWidth="1"/>
    <col min="7694" max="7694" width="8.44140625" style="16" customWidth="1"/>
    <col min="7695" max="7696" width="8.109375" style="16" customWidth="1"/>
    <col min="7697" max="7698" width="8.6640625" style="16" customWidth="1"/>
    <col min="7699" max="7699" width="7.44140625" style="16" customWidth="1"/>
    <col min="7700" max="7700" width="6.77734375" style="16" customWidth="1"/>
    <col min="7701" max="7701" width="5.77734375" style="16" customWidth="1"/>
    <col min="7702" max="7702" width="6.109375" style="16" customWidth="1"/>
    <col min="7703" max="7703" width="7.6640625" style="16" customWidth="1"/>
    <col min="7704" max="7704" width="8.21875" style="16" customWidth="1"/>
    <col min="7705" max="7705" width="9.109375" style="16" customWidth="1"/>
    <col min="7706" max="7707" width="11.109375" style="16" customWidth="1"/>
    <col min="7708" max="7708" width="10.33203125" style="16" customWidth="1"/>
    <col min="7709" max="7936" width="9" style="16"/>
    <col min="7937" max="7937" width="5" style="16" customWidth="1"/>
    <col min="7938" max="7938" width="6.21875" style="16" customWidth="1"/>
    <col min="7939" max="7939" width="6.33203125" style="16" customWidth="1"/>
    <col min="7940" max="7940" width="8.88671875" style="16" customWidth="1"/>
    <col min="7941" max="7941" width="9.21875" style="16" customWidth="1"/>
    <col min="7942" max="7942" width="11.21875" style="16" customWidth="1"/>
    <col min="7943" max="7943" width="9.77734375" style="16" customWidth="1"/>
    <col min="7944" max="7944" width="9.6640625" style="16" customWidth="1"/>
    <col min="7945" max="7945" width="12.109375" style="16" customWidth="1"/>
    <col min="7946" max="7946" width="12.33203125" style="16" customWidth="1"/>
    <col min="7947" max="7947" width="9.88671875" style="16" customWidth="1"/>
    <col min="7948" max="7948" width="8.21875" style="16" customWidth="1"/>
    <col min="7949" max="7949" width="10.44140625" style="16" customWidth="1"/>
    <col min="7950" max="7950" width="8.44140625" style="16" customWidth="1"/>
    <col min="7951" max="7952" width="8.109375" style="16" customWidth="1"/>
    <col min="7953" max="7954" width="8.6640625" style="16" customWidth="1"/>
    <col min="7955" max="7955" width="7.44140625" style="16" customWidth="1"/>
    <col min="7956" max="7956" width="6.77734375" style="16" customWidth="1"/>
    <col min="7957" max="7957" width="5.77734375" style="16" customWidth="1"/>
    <col min="7958" max="7958" width="6.109375" style="16" customWidth="1"/>
    <col min="7959" max="7959" width="7.6640625" style="16" customWidth="1"/>
    <col min="7960" max="7960" width="8.21875" style="16" customWidth="1"/>
    <col min="7961" max="7961" width="9.109375" style="16" customWidth="1"/>
    <col min="7962" max="7963" width="11.109375" style="16" customWidth="1"/>
    <col min="7964" max="7964" width="10.33203125" style="16" customWidth="1"/>
    <col min="7965" max="8192" width="9" style="16"/>
    <col min="8193" max="8193" width="5" style="16" customWidth="1"/>
    <col min="8194" max="8194" width="6.21875" style="16" customWidth="1"/>
    <col min="8195" max="8195" width="6.33203125" style="16" customWidth="1"/>
    <col min="8196" max="8196" width="8.88671875" style="16" customWidth="1"/>
    <col min="8197" max="8197" width="9.21875" style="16" customWidth="1"/>
    <col min="8198" max="8198" width="11.21875" style="16" customWidth="1"/>
    <col min="8199" max="8199" width="9.77734375" style="16" customWidth="1"/>
    <col min="8200" max="8200" width="9.6640625" style="16" customWidth="1"/>
    <col min="8201" max="8201" width="12.109375" style="16" customWidth="1"/>
    <col min="8202" max="8202" width="12.33203125" style="16" customWidth="1"/>
    <col min="8203" max="8203" width="9.88671875" style="16" customWidth="1"/>
    <col min="8204" max="8204" width="8.21875" style="16" customWidth="1"/>
    <col min="8205" max="8205" width="10.44140625" style="16" customWidth="1"/>
    <col min="8206" max="8206" width="8.44140625" style="16" customWidth="1"/>
    <col min="8207" max="8208" width="8.109375" style="16" customWidth="1"/>
    <col min="8209" max="8210" width="8.6640625" style="16" customWidth="1"/>
    <col min="8211" max="8211" width="7.44140625" style="16" customWidth="1"/>
    <col min="8212" max="8212" width="6.77734375" style="16" customWidth="1"/>
    <col min="8213" max="8213" width="5.77734375" style="16" customWidth="1"/>
    <col min="8214" max="8214" width="6.109375" style="16" customWidth="1"/>
    <col min="8215" max="8215" width="7.6640625" style="16" customWidth="1"/>
    <col min="8216" max="8216" width="8.21875" style="16" customWidth="1"/>
    <col min="8217" max="8217" width="9.109375" style="16" customWidth="1"/>
    <col min="8218" max="8219" width="11.109375" style="16" customWidth="1"/>
    <col min="8220" max="8220" width="10.33203125" style="16" customWidth="1"/>
    <col min="8221" max="8448" width="9" style="16"/>
    <col min="8449" max="8449" width="5" style="16" customWidth="1"/>
    <col min="8450" max="8450" width="6.21875" style="16" customWidth="1"/>
    <col min="8451" max="8451" width="6.33203125" style="16" customWidth="1"/>
    <col min="8452" max="8452" width="8.88671875" style="16" customWidth="1"/>
    <col min="8453" max="8453" width="9.21875" style="16" customWidth="1"/>
    <col min="8454" max="8454" width="11.21875" style="16" customWidth="1"/>
    <col min="8455" max="8455" width="9.77734375" style="16" customWidth="1"/>
    <col min="8456" max="8456" width="9.6640625" style="16" customWidth="1"/>
    <col min="8457" max="8457" width="12.109375" style="16" customWidth="1"/>
    <col min="8458" max="8458" width="12.33203125" style="16" customWidth="1"/>
    <col min="8459" max="8459" width="9.88671875" style="16" customWidth="1"/>
    <col min="8460" max="8460" width="8.21875" style="16" customWidth="1"/>
    <col min="8461" max="8461" width="10.44140625" style="16" customWidth="1"/>
    <col min="8462" max="8462" width="8.44140625" style="16" customWidth="1"/>
    <col min="8463" max="8464" width="8.109375" style="16" customWidth="1"/>
    <col min="8465" max="8466" width="8.6640625" style="16" customWidth="1"/>
    <col min="8467" max="8467" width="7.44140625" style="16" customWidth="1"/>
    <col min="8468" max="8468" width="6.77734375" style="16" customWidth="1"/>
    <col min="8469" max="8469" width="5.77734375" style="16" customWidth="1"/>
    <col min="8470" max="8470" width="6.109375" style="16" customWidth="1"/>
    <col min="8471" max="8471" width="7.6640625" style="16" customWidth="1"/>
    <col min="8472" max="8472" width="8.21875" style="16" customWidth="1"/>
    <col min="8473" max="8473" width="9.109375" style="16" customWidth="1"/>
    <col min="8474" max="8475" width="11.109375" style="16" customWidth="1"/>
    <col min="8476" max="8476" width="10.33203125" style="16" customWidth="1"/>
    <col min="8477" max="8704" width="9" style="16"/>
    <col min="8705" max="8705" width="5" style="16" customWidth="1"/>
    <col min="8706" max="8706" width="6.21875" style="16" customWidth="1"/>
    <col min="8707" max="8707" width="6.33203125" style="16" customWidth="1"/>
    <col min="8708" max="8708" width="8.88671875" style="16" customWidth="1"/>
    <col min="8709" max="8709" width="9.21875" style="16" customWidth="1"/>
    <col min="8710" max="8710" width="11.21875" style="16" customWidth="1"/>
    <col min="8711" max="8711" width="9.77734375" style="16" customWidth="1"/>
    <col min="8712" max="8712" width="9.6640625" style="16" customWidth="1"/>
    <col min="8713" max="8713" width="12.109375" style="16" customWidth="1"/>
    <col min="8714" max="8714" width="12.33203125" style="16" customWidth="1"/>
    <col min="8715" max="8715" width="9.88671875" style="16" customWidth="1"/>
    <col min="8716" max="8716" width="8.21875" style="16" customWidth="1"/>
    <col min="8717" max="8717" width="10.44140625" style="16" customWidth="1"/>
    <col min="8718" max="8718" width="8.44140625" style="16" customWidth="1"/>
    <col min="8719" max="8720" width="8.109375" style="16" customWidth="1"/>
    <col min="8721" max="8722" width="8.6640625" style="16" customWidth="1"/>
    <col min="8723" max="8723" width="7.44140625" style="16" customWidth="1"/>
    <col min="8724" max="8724" width="6.77734375" style="16" customWidth="1"/>
    <col min="8725" max="8725" width="5.77734375" style="16" customWidth="1"/>
    <col min="8726" max="8726" width="6.109375" style="16" customWidth="1"/>
    <col min="8727" max="8727" width="7.6640625" style="16" customWidth="1"/>
    <col min="8728" max="8728" width="8.21875" style="16" customWidth="1"/>
    <col min="8729" max="8729" width="9.109375" style="16" customWidth="1"/>
    <col min="8730" max="8731" width="11.109375" style="16" customWidth="1"/>
    <col min="8732" max="8732" width="10.33203125" style="16" customWidth="1"/>
    <col min="8733" max="8960" width="9" style="16"/>
    <col min="8961" max="8961" width="5" style="16" customWidth="1"/>
    <col min="8962" max="8962" width="6.21875" style="16" customWidth="1"/>
    <col min="8963" max="8963" width="6.33203125" style="16" customWidth="1"/>
    <col min="8964" max="8964" width="8.88671875" style="16" customWidth="1"/>
    <col min="8965" max="8965" width="9.21875" style="16" customWidth="1"/>
    <col min="8966" max="8966" width="11.21875" style="16" customWidth="1"/>
    <col min="8967" max="8967" width="9.77734375" style="16" customWidth="1"/>
    <col min="8968" max="8968" width="9.6640625" style="16" customWidth="1"/>
    <col min="8969" max="8969" width="12.109375" style="16" customWidth="1"/>
    <col min="8970" max="8970" width="12.33203125" style="16" customWidth="1"/>
    <col min="8971" max="8971" width="9.88671875" style="16" customWidth="1"/>
    <col min="8972" max="8972" width="8.21875" style="16" customWidth="1"/>
    <col min="8973" max="8973" width="10.44140625" style="16" customWidth="1"/>
    <col min="8974" max="8974" width="8.44140625" style="16" customWidth="1"/>
    <col min="8975" max="8976" width="8.109375" style="16" customWidth="1"/>
    <col min="8977" max="8978" width="8.6640625" style="16" customWidth="1"/>
    <col min="8979" max="8979" width="7.44140625" style="16" customWidth="1"/>
    <col min="8980" max="8980" width="6.77734375" style="16" customWidth="1"/>
    <col min="8981" max="8981" width="5.77734375" style="16" customWidth="1"/>
    <col min="8982" max="8982" width="6.109375" style="16" customWidth="1"/>
    <col min="8983" max="8983" width="7.6640625" style="16" customWidth="1"/>
    <col min="8984" max="8984" width="8.21875" style="16" customWidth="1"/>
    <col min="8985" max="8985" width="9.109375" style="16" customWidth="1"/>
    <col min="8986" max="8987" width="11.109375" style="16" customWidth="1"/>
    <col min="8988" max="8988" width="10.33203125" style="16" customWidth="1"/>
    <col min="8989" max="9216" width="9" style="16"/>
    <col min="9217" max="9217" width="5" style="16" customWidth="1"/>
    <col min="9218" max="9218" width="6.21875" style="16" customWidth="1"/>
    <col min="9219" max="9219" width="6.33203125" style="16" customWidth="1"/>
    <col min="9220" max="9220" width="8.88671875" style="16" customWidth="1"/>
    <col min="9221" max="9221" width="9.21875" style="16" customWidth="1"/>
    <col min="9222" max="9222" width="11.21875" style="16" customWidth="1"/>
    <col min="9223" max="9223" width="9.77734375" style="16" customWidth="1"/>
    <col min="9224" max="9224" width="9.6640625" style="16" customWidth="1"/>
    <col min="9225" max="9225" width="12.109375" style="16" customWidth="1"/>
    <col min="9226" max="9226" width="12.33203125" style="16" customWidth="1"/>
    <col min="9227" max="9227" width="9.88671875" style="16" customWidth="1"/>
    <col min="9228" max="9228" width="8.21875" style="16" customWidth="1"/>
    <col min="9229" max="9229" width="10.44140625" style="16" customWidth="1"/>
    <col min="9230" max="9230" width="8.44140625" style="16" customWidth="1"/>
    <col min="9231" max="9232" width="8.109375" style="16" customWidth="1"/>
    <col min="9233" max="9234" width="8.6640625" style="16" customWidth="1"/>
    <col min="9235" max="9235" width="7.44140625" style="16" customWidth="1"/>
    <col min="9236" max="9236" width="6.77734375" style="16" customWidth="1"/>
    <col min="9237" max="9237" width="5.77734375" style="16" customWidth="1"/>
    <col min="9238" max="9238" width="6.109375" style="16" customWidth="1"/>
    <col min="9239" max="9239" width="7.6640625" style="16" customWidth="1"/>
    <col min="9240" max="9240" width="8.21875" style="16" customWidth="1"/>
    <col min="9241" max="9241" width="9.109375" style="16" customWidth="1"/>
    <col min="9242" max="9243" width="11.109375" style="16" customWidth="1"/>
    <col min="9244" max="9244" width="10.33203125" style="16" customWidth="1"/>
    <col min="9245" max="9472" width="9" style="16"/>
    <col min="9473" max="9473" width="5" style="16" customWidth="1"/>
    <col min="9474" max="9474" width="6.21875" style="16" customWidth="1"/>
    <col min="9475" max="9475" width="6.33203125" style="16" customWidth="1"/>
    <col min="9476" max="9476" width="8.88671875" style="16" customWidth="1"/>
    <col min="9477" max="9477" width="9.21875" style="16" customWidth="1"/>
    <col min="9478" max="9478" width="11.21875" style="16" customWidth="1"/>
    <col min="9479" max="9479" width="9.77734375" style="16" customWidth="1"/>
    <col min="9480" max="9480" width="9.6640625" style="16" customWidth="1"/>
    <col min="9481" max="9481" width="12.109375" style="16" customWidth="1"/>
    <col min="9482" max="9482" width="12.33203125" style="16" customWidth="1"/>
    <col min="9483" max="9483" width="9.88671875" style="16" customWidth="1"/>
    <col min="9484" max="9484" width="8.21875" style="16" customWidth="1"/>
    <col min="9485" max="9485" width="10.44140625" style="16" customWidth="1"/>
    <col min="9486" max="9486" width="8.44140625" style="16" customWidth="1"/>
    <col min="9487" max="9488" width="8.109375" style="16" customWidth="1"/>
    <col min="9489" max="9490" width="8.6640625" style="16" customWidth="1"/>
    <col min="9491" max="9491" width="7.44140625" style="16" customWidth="1"/>
    <col min="9492" max="9492" width="6.77734375" style="16" customWidth="1"/>
    <col min="9493" max="9493" width="5.77734375" style="16" customWidth="1"/>
    <col min="9494" max="9494" width="6.109375" style="16" customWidth="1"/>
    <col min="9495" max="9495" width="7.6640625" style="16" customWidth="1"/>
    <col min="9496" max="9496" width="8.21875" style="16" customWidth="1"/>
    <col min="9497" max="9497" width="9.109375" style="16" customWidth="1"/>
    <col min="9498" max="9499" width="11.109375" style="16" customWidth="1"/>
    <col min="9500" max="9500" width="10.33203125" style="16" customWidth="1"/>
    <col min="9501" max="9728" width="9" style="16"/>
    <col min="9729" max="9729" width="5" style="16" customWidth="1"/>
    <col min="9730" max="9730" width="6.21875" style="16" customWidth="1"/>
    <col min="9731" max="9731" width="6.33203125" style="16" customWidth="1"/>
    <col min="9732" max="9732" width="8.88671875" style="16" customWidth="1"/>
    <col min="9733" max="9733" width="9.21875" style="16" customWidth="1"/>
    <col min="9734" max="9734" width="11.21875" style="16" customWidth="1"/>
    <col min="9735" max="9735" width="9.77734375" style="16" customWidth="1"/>
    <col min="9736" max="9736" width="9.6640625" style="16" customWidth="1"/>
    <col min="9737" max="9737" width="12.109375" style="16" customWidth="1"/>
    <col min="9738" max="9738" width="12.33203125" style="16" customWidth="1"/>
    <col min="9739" max="9739" width="9.88671875" style="16" customWidth="1"/>
    <col min="9740" max="9740" width="8.21875" style="16" customWidth="1"/>
    <col min="9741" max="9741" width="10.44140625" style="16" customWidth="1"/>
    <col min="9742" max="9742" width="8.44140625" style="16" customWidth="1"/>
    <col min="9743" max="9744" width="8.109375" style="16" customWidth="1"/>
    <col min="9745" max="9746" width="8.6640625" style="16" customWidth="1"/>
    <col min="9747" max="9747" width="7.44140625" style="16" customWidth="1"/>
    <col min="9748" max="9748" width="6.77734375" style="16" customWidth="1"/>
    <col min="9749" max="9749" width="5.77734375" style="16" customWidth="1"/>
    <col min="9750" max="9750" width="6.109375" style="16" customWidth="1"/>
    <col min="9751" max="9751" width="7.6640625" style="16" customWidth="1"/>
    <col min="9752" max="9752" width="8.21875" style="16" customWidth="1"/>
    <col min="9753" max="9753" width="9.109375" style="16" customWidth="1"/>
    <col min="9754" max="9755" width="11.109375" style="16" customWidth="1"/>
    <col min="9756" max="9756" width="10.33203125" style="16" customWidth="1"/>
    <col min="9757" max="9984" width="9" style="16"/>
    <col min="9985" max="9985" width="5" style="16" customWidth="1"/>
    <col min="9986" max="9986" width="6.21875" style="16" customWidth="1"/>
    <col min="9987" max="9987" width="6.33203125" style="16" customWidth="1"/>
    <col min="9988" max="9988" width="8.88671875" style="16" customWidth="1"/>
    <col min="9989" max="9989" width="9.21875" style="16" customWidth="1"/>
    <col min="9990" max="9990" width="11.21875" style="16" customWidth="1"/>
    <col min="9991" max="9991" width="9.77734375" style="16" customWidth="1"/>
    <col min="9992" max="9992" width="9.6640625" style="16" customWidth="1"/>
    <col min="9993" max="9993" width="12.109375" style="16" customWidth="1"/>
    <col min="9994" max="9994" width="12.33203125" style="16" customWidth="1"/>
    <col min="9995" max="9995" width="9.88671875" style="16" customWidth="1"/>
    <col min="9996" max="9996" width="8.21875" style="16" customWidth="1"/>
    <col min="9997" max="9997" width="10.44140625" style="16" customWidth="1"/>
    <col min="9998" max="9998" width="8.44140625" style="16" customWidth="1"/>
    <col min="9999" max="10000" width="8.109375" style="16" customWidth="1"/>
    <col min="10001" max="10002" width="8.6640625" style="16" customWidth="1"/>
    <col min="10003" max="10003" width="7.44140625" style="16" customWidth="1"/>
    <col min="10004" max="10004" width="6.77734375" style="16" customWidth="1"/>
    <col min="10005" max="10005" width="5.77734375" style="16" customWidth="1"/>
    <col min="10006" max="10006" width="6.109375" style="16" customWidth="1"/>
    <col min="10007" max="10007" width="7.6640625" style="16" customWidth="1"/>
    <col min="10008" max="10008" width="8.21875" style="16" customWidth="1"/>
    <col min="10009" max="10009" width="9.109375" style="16" customWidth="1"/>
    <col min="10010" max="10011" width="11.109375" style="16" customWidth="1"/>
    <col min="10012" max="10012" width="10.33203125" style="16" customWidth="1"/>
    <col min="10013" max="10240" width="9" style="16"/>
    <col min="10241" max="10241" width="5" style="16" customWidth="1"/>
    <col min="10242" max="10242" width="6.21875" style="16" customWidth="1"/>
    <col min="10243" max="10243" width="6.33203125" style="16" customWidth="1"/>
    <col min="10244" max="10244" width="8.88671875" style="16" customWidth="1"/>
    <col min="10245" max="10245" width="9.21875" style="16" customWidth="1"/>
    <col min="10246" max="10246" width="11.21875" style="16" customWidth="1"/>
    <col min="10247" max="10247" width="9.77734375" style="16" customWidth="1"/>
    <col min="10248" max="10248" width="9.6640625" style="16" customWidth="1"/>
    <col min="10249" max="10249" width="12.109375" style="16" customWidth="1"/>
    <col min="10250" max="10250" width="12.33203125" style="16" customWidth="1"/>
    <col min="10251" max="10251" width="9.88671875" style="16" customWidth="1"/>
    <col min="10252" max="10252" width="8.21875" style="16" customWidth="1"/>
    <col min="10253" max="10253" width="10.44140625" style="16" customWidth="1"/>
    <col min="10254" max="10254" width="8.44140625" style="16" customWidth="1"/>
    <col min="10255" max="10256" width="8.109375" style="16" customWidth="1"/>
    <col min="10257" max="10258" width="8.6640625" style="16" customWidth="1"/>
    <col min="10259" max="10259" width="7.44140625" style="16" customWidth="1"/>
    <col min="10260" max="10260" width="6.77734375" style="16" customWidth="1"/>
    <col min="10261" max="10261" width="5.77734375" style="16" customWidth="1"/>
    <col min="10262" max="10262" width="6.109375" style="16" customWidth="1"/>
    <col min="10263" max="10263" width="7.6640625" style="16" customWidth="1"/>
    <col min="10264" max="10264" width="8.21875" style="16" customWidth="1"/>
    <col min="10265" max="10265" width="9.109375" style="16" customWidth="1"/>
    <col min="10266" max="10267" width="11.109375" style="16" customWidth="1"/>
    <col min="10268" max="10268" width="10.33203125" style="16" customWidth="1"/>
    <col min="10269" max="10496" width="9" style="16"/>
    <col min="10497" max="10497" width="5" style="16" customWidth="1"/>
    <col min="10498" max="10498" width="6.21875" style="16" customWidth="1"/>
    <col min="10499" max="10499" width="6.33203125" style="16" customWidth="1"/>
    <col min="10500" max="10500" width="8.88671875" style="16" customWidth="1"/>
    <col min="10501" max="10501" width="9.21875" style="16" customWidth="1"/>
    <col min="10502" max="10502" width="11.21875" style="16" customWidth="1"/>
    <col min="10503" max="10503" width="9.77734375" style="16" customWidth="1"/>
    <col min="10504" max="10504" width="9.6640625" style="16" customWidth="1"/>
    <col min="10505" max="10505" width="12.109375" style="16" customWidth="1"/>
    <col min="10506" max="10506" width="12.33203125" style="16" customWidth="1"/>
    <col min="10507" max="10507" width="9.88671875" style="16" customWidth="1"/>
    <col min="10508" max="10508" width="8.21875" style="16" customWidth="1"/>
    <col min="10509" max="10509" width="10.44140625" style="16" customWidth="1"/>
    <col min="10510" max="10510" width="8.44140625" style="16" customWidth="1"/>
    <col min="10511" max="10512" width="8.109375" style="16" customWidth="1"/>
    <col min="10513" max="10514" width="8.6640625" style="16" customWidth="1"/>
    <col min="10515" max="10515" width="7.44140625" style="16" customWidth="1"/>
    <col min="10516" max="10516" width="6.77734375" style="16" customWidth="1"/>
    <col min="10517" max="10517" width="5.77734375" style="16" customWidth="1"/>
    <col min="10518" max="10518" width="6.109375" style="16" customWidth="1"/>
    <col min="10519" max="10519" width="7.6640625" style="16" customWidth="1"/>
    <col min="10520" max="10520" width="8.21875" style="16" customWidth="1"/>
    <col min="10521" max="10521" width="9.109375" style="16" customWidth="1"/>
    <col min="10522" max="10523" width="11.109375" style="16" customWidth="1"/>
    <col min="10524" max="10524" width="10.33203125" style="16" customWidth="1"/>
    <col min="10525" max="10752" width="9" style="16"/>
    <col min="10753" max="10753" width="5" style="16" customWidth="1"/>
    <col min="10754" max="10754" width="6.21875" style="16" customWidth="1"/>
    <col min="10755" max="10755" width="6.33203125" style="16" customWidth="1"/>
    <col min="10756" max="10756" width="8.88671875" style="16" customWidth="1"/>
    <col min="10757" max="10757" width="9.21875" style="16" customWidth="1"/>
    <col min="10758" max="10758" width="11.21875" style="16" customWidth="1"/>
    <col min="10759" max="10759" width="9.77734375" style="16" customWidth="1"/>
    <col min="10760" max="10760" width="9.6640625" style="16" customWidth="1"/>
    <col min="10761" max="10761" width="12.109375" style="16" customWidth="1"/>
    <col min="10762" max="10762" width="12.33203125" style="16" customWidth="1"/>
    <col min="10763" max="10763" width="9.88671875" style="16" customWidth="1"/>
    <col min="10764" max="10764" width="8.21875" style="16" customWidth="1"/>
    <col min="10765" max="10765" width="10.44140625" style="16" customWidth="1"/>
    <col min="10766" max="10766" width="8.44140625" style="16" customWidth="1"/>
    <col min="10767" max="10768" width="8.109375" style="16" customWidth="1"/>
    <col min="10769" max="10770" width="8.6640625" style="16" customWidth="1"/>
    <col min="10771" max="10771" width="7.44140625" style="16" customWidth="1"/>
    <col min="10772" max="10772" width="6.77734375" style="16" customWidth="1"/>
    <col min="10773" max="10773" width="5.77734375" style="16" customWidth="1"/>
    <col min="10774" max="10774" width="6.109375" style="16" customWidth="1"/>
    <col min="10775" max="10775" width="7.6640625" style="16" customWidth="1"/>
    <col min="10776" max="10776" width="8.21875" style="16" customWidth="1"/>
    <col min="10777" max="10777" width="9.109375" style="16" customWidth="1"/>
    <col min="10778" max="10779" width="11.109375" style="16" customWidth="1"/>
    <col min="10780" max="10780" width="10.33203125" style="16" customWidth="1"/>
    <col min="10781" max="11008" width="9" style="16"/>
    <col min="11009" max="11009" width="5" style="16" customWidth="1"/>
    <col min="11010" max="11010" width="6.21875" style="16" customWidth="1"/>
    <col min="11011" max="11011" width="6.33203125" style="16" customWidth="1"/>
    <col min="11012" max="11012" width="8.88671875" style="16" customWidth="1"/>
    <col min="11013" max="11013" width="9.21875" style="16" customWidth="1"/>
    <col min="11014" max="11014" width="11.21875" style="16" customWidth="1"/>
    <col min="11015" max="11015" width="9.77734375" style="16" customWidth="1"/>
    <col min="11016" max="11016" width="9.6640625" style="16" customWidth="1"/>
    <col min="11017" max="11017" width="12.109375" style="16" customWidth="1"/>
    <col min="11018" max="11018" width="12.33203125" style="16" customWidth="1"/>
    <col min="11019" max="11019" width="9.88671875" style="16" customWidth="1"/>
    <col min="11020" max="11020" width="8.21875" style="16" customWidth="1"/>
    <col min="11021" max="11021" width="10.44140625" style="16" customWidth="1"/>
    <col min="11022" max="11022" width="8.44140625" style="16" customWidth="1"/>
    <col min="11023" max="11024" width="8.109375" style="16" customWidth="1"/>
    <col min="11025" max="11026" width="8.6640625" style="16" customWidth="1"/>
    <col min="11027" max="11027" width="7.44140625" style="16" customWidth="1"/>
    <col min="11028" max="11028" width="6.77734375" style="16" customWidth="1"/>
    <col min="11029" max="11029" width="5.77734375" style="16" customWidth="1"/>
    <col min="11030" max="11030" width="6.109375" style="16" customWidth="1"/>
    <col min="11031" max="11031" width="7.6640625" style="16" customWidth="1"/>
    <col min="11032" max="11032" width="8.21875" style="16" customWidth="1"/>
    <col min="11033" max="11033" width="9.109375" style="16" customWidth="1"/>
    <col min="11034" max="11035" width="11.109375" style="16" customWidth="1"/>
    <col min="11036" max="11036" width="10.33203125" style="16" customWidth="1"/>
    <col min="11037" max="11264" width="9" style="16"/>
    <col min="11265" max="11265" width="5" style="16" customWidth="1"/>
    <col min="11266" max="11266" width="6.21875" style="16" customWidth="1"/>
    <col min="11267" max="11267" width="6.33203125" style="16" customWidth="1"/>
    <col min="11268" max="11268" width="8.88671875" style="16" customWidth="1"/>
    <col min="11269" max="11269" width="9.21875" style="16" customWidth="1"/>
    <col min="11270" max="11270" width="11.21875" style="16" customWidth="1"/>
    <col min="11271" max="11271" width="9.77734375" style="16" customWidth="1"/>
    <col min="11272" max="11272" width="9.6640625" style="16" customWidth="1"/>
    <col min="11273" max="11273" width="12.109375" style="16" customWidth="1"/>
    <col min="11274" max="11274" width="12.33203125" style="16" customWidth="1"/>
    <col min="11275" max="11275" width="9.88671875" style="16" customWidth="1"/>
    <col min="11276" max="11276" width="8.21875" style="16" customWidth="1"/>
    <col min="11277" max="11277" width="10.44140625" style="16" customWidth="1"/>
    <col min="11278" max="11278" width="8.44140625" style="16" customWidth="1"/>
    <col min="11279" max="11280" width="8.109375" style="16" customWidth="1"/>
    <col min="11281" max="11282" width="8.6640625" style="16" customWidth="1"/>
    <col min="11283" max="11283" width="7.44140625" style="16" customWidth="1"/>
    <col min="11284" max="11284" width="6.77734375" style="16" customWidth="1"/>
    <col min="11285" max="11285" width="5.77734375" style="16" customWidth="1"/>
    <col min="11286" max="11286" width="6.109375" style="16" customWidth="1"/>
    <col min="11287" max="11287" width="7.6640625" style="16" customWidth="1"/>
    <col min="11288" max="11288" width="8.21875" style="16" customWidth="1"/>
    <col min="11289" max="11289" width="9.109375" style="16" customWidth="1"/>
    <col min="11290" max="11291" width="11.109375" style="16" customWidth="1"/>
    <col min="11292" max="11292" width="10.33203125" style="16" customWidth="1"/>
    <col min="11293" max="11520" width="9" style="16"/>
    <col min="11521" max="11521" width="5" style="16" customWidth="1"/>
    <col min="11522" max="11522" width="6.21875" style="16" customWidth="1"/>
    <col min="11523" max="11523" width="6.33203125" style="16" customWidth="1"/>
    <col min="11524" max="11524" width="8.88671875" style="16" customWidth="1"/>
    <col min="11525" max="11525" width="9.21875" style="16" customWidth="1"/>
    <col min="11526" max="11526" width="11.21875" style="16" customWidth="1"/>
    <col min="11527" max="11527" width="9.77734375" style="16" customWidth="1"/>
    <col min="11528" max="11528" width="9.6640625" style="16" customWidth="1"/>
    <col min="11529" max="11529" width="12.109375" style="16" customWidth="1"/>
    <col min="11530" max="11530" width="12.33203125" style="16" customWidth="1"/>
    <col min="11531" max="11531" width="9.88671875" style="16" customWidth="1"/>
    <col min="11532" max="11532" width="8.21875" style="16" customWidth="1"/>
    <col min="11533" max="11533" width="10.44140625" style="16" customWidth="1"/>
    <col min="11534" max="11534" width="8.44140625" style="16" customWidth="1"/>
    <col min="11535" max="11536" width="8.109375" style="16" customWidth="1"/>
    <col min="11537" max="11538" width="8.6640625" style="16" customWidth="1"/>
    <col min="11539" max="11539" width="7.44140625" style="16" customWidth="1"/>
    <col min="11540" max="11540" width="6.77734375" style="16" customWidth="1"/>
    <col min="11541" max="11541" width="5.77734375" style="16" customWidth="1"/>
    <col min="11542" max="11542" width="6.109375" style="16" customWidth="1"/>
    <col min="11543" max="11543" width="7.6640625" style="16" customWidth="1"/>
    <col min="11544" max="11544" width="8.21875" style="16" customWidth="1"/>
    <col min="11545" max="11545" width="9.109375" style="16" customWidth="1"/>
    <col min="11546" max="11547" width="11.109375" style="16" customWidth="1"/>
    <col min="11548" max="11548" width="10.33203125" style="16" customWidth="1"/>
    <col min="11549" max="11776" width="9" style="16"/>
    <col min="11777" max="11777" width="5" style="16" customWidth="1"/>
    <col min="11778" max="11778" width="6.21875" style="16" customWidth="1"/>
    <col min="11779" max="11779" width="6.33203125" style="16" customWidth="1"/>
    <col min="11780" max="11780" width="8.88671875" style="16" customWidth="1"/>
    <col min="11781" max="11781" width="9.21875" style="16" customWidth="1"/>
    <col min="11782" max="11782" width="11.21875" style="16" customWidth="1"/>
    <col min="11783" max="11783" width="9.77734375" style="16" customWidth="1"/>
    <col min="11784" max="11784" width="9.6640625" style="16" customWidth="1"/>
    <col min="11785" max="11785" width="12.109375" style="16" customWidth="1"/>
    <col min="11786" max="11786" width="12.33203125" style="16" customWidth="1"/>
    <col min="11787" max="11787" width="9.88671875" style="16" customWidth="1"/>
    <col min="11788" max="11788" width="8.21875" style="16" customWidth="1"/>
    <col min="11789" max="11789" width="10.44140625" style="16" customWidth="1"/>
    <col min="11790" max="11790" width="8.44140625" style="16" customWidth="1"/>
    <col min="11791" max="11792" width="8.109375" style="16" customWidth="1"/>
    <col min="11793" max="11794" width="8.6640625" style="16" customWidth="1"/>
    <col min="11795" max="11795" width="7.44140625" style="16" customWidth="1"/>
    <col min="11796" max="11796" width="6.77734375" style="16" customWidth="1"/>
    <col min="11797" max="11797" width="5.77734375" style="16" customWidth="1"/>
    <col min="11798" max="11798" width="6.109375" style="16" customWidth="1"/>
    <col min="11799" max="11799" width="7.6640625" style="16" customWidth="1"/>
    <col min="11800" max="11800" width="8.21875" style="16" customWidth="1"/>
    <col min="11801" max="11801" width="9.109375" style="16" customWidth="1"/>
    <col min="11802" max="11803" width="11.109375" style="16" customWidth="1"/>
    <col min="11804" max="11804" width="10.33203125" style="16" customWidth="1"/>
    <col min="11805" max="12032" width="9" style="16"/>
    <col min="12033" max="12033" width="5" style="16" customWidth="1"/>
    <col min="12034" max="12034" width="6.21875" style="16" customWidth="1"/>
    <col min="12035" max="12035" width="6.33203125" style="16" customWidth="1"/>
    <col min="12036" max="12036" width="8.88671875" style="16" customWidth="1"/>
    <col min="12037" max="12037" width="9.21875" style="16" customWidth="1"/>
    <col min="12038" max="12038" width="11.21875" style="16" customWidth="1"/>
    <col min="12039" max="12039" width="9.77734375" style="16" customWidth="1"/>
    <col min="12040" max="12040" width="9.6640625" style="16" customWidth="1"/>
    <col min="12041" max="12041" width="12.109375" style="16" customWidth="1"/>
    <col min="12042" max="12042" width="12.33203125" style="16" customWidth="1"/>
    <col min="12043" max="12043" width="9.88671875" style="16" customWidth="1"/>
    <col min="12044" max="12044" width="8.21875" style="16" customWidth="1"/>
    <col min="12045" max="12045" width="10.44140625" style="16" customWidth="1"/>
    <col min="12046" max="12046" width="8.44140625" style="16" customWidth="1"/>
    <col min="12047" max="12048" width="8.109375" style="16" customWidth="1"/>
    <col min="12049" max="12050" width="8.6640625" style="16" customWidth="1"/>
    <col min="12051" max="12051" width="7.44140625" style="16" customWidth="1"/>
    <col min="12052" max="12052" width="6.77734375" style="16" customWidth="1"/>
    <col min="12053" max="12053" width="5.77734375" style="16" customWidth="1"/>
    <col min="12054" max="12054" width="6.109375" style="16" customWidth="1"/>
    <col min="12055" max="12055" width="7.6640625" style="16" customWidth="1"/>
    <col min="12056" max="12056" width="8.21875" style="16" customWidth="1"/>
    <col min="12057" max="12057" width="9.109375" style="16" customWidth="1"/>
    <col min="12058" max="12059" width="11.109375" style="16" customWidth="1"/>
    <col min="12060" max="12060" width="10.33203125" style="16" customWidth="1"/>
    <col min="12061" max="12288" width="9" style="16"/>
    <col min="12289" max="12289" width="5" style="16" customWidth="1"/>
    <col min="12290" max="12290" width="6.21875" style="16" customWidth="1"/>
    <col min="12291" max="12291" width="6.33203125" style="16" customWidth="1"/>
    <col min="12292" max="12292" width="8.88671875" style="16" customWidth="1"/>
    <col min="12293" max="12293" width="9.21875" style="16" customWidth="1"/>
    <col min="12294" max="12294" width="11.21875" style="16" customWidth="1"/>
    <col min="12295" max="12295" width="9.77734375" style="16" customWidth="1"/>
    <col min="12296" max="12296" width="9.6640625" style="16" customWidth="1"/>
    <col min="12297" max="12297" width="12.109375" style="16" customWidth="1"/>
    <col min="12298" max="12298" width="12.33203125" style="16" customWidth="1"/>
    <col min="12299" max="12299" width="9.88671875" style="16" customWidth="1"/>
    <col min="12300" max="12300" width="8.21875" style="16" customWidth="1"/>
    <col min="12301" max="12301" width="10.44140625" style="16" customWidth="1"/>
    <col min="12302" max="12302" width="8.44140625" style="16" customWidth="1"/>
    <col min="12303" max="12304" width="8.109375" style="16" customWidth="1"/>
    <col min="12305" max="12306" width="8.6640625" style="16" customWidth="1"/>
    <col min="12307" max="12307" width="7.44140625" style="16" customWidth="1"/>
    <col min="12308" max="12308" width="6.77734375" style="16" customWidth="1"/>
    <col min="12309" max="12309" width="5.77734375" style="16" customWidth="1"/>
    <col min="12310" max="12310" width="6.109375" style="16" customWidth="1"/>
    <col min="12311" max="12311" width="7.6640625" style="16" customWidth="1"/>
    <col min="12312" max="12312" width="8.21875" style="16" customWidth="1"/>
    <col min="12313" max="12313" width="9.109375" style="16" customWidth="1"/>
    <col min="12314" max="12315" width="11.109375" style="16" customWidth="1"/>
    <col min="12316" max="12316" width="10.33203125" style="16" customWidth="1"/>
    <col min="12317" max="12544" width="9" style="16"/>
    <col min="12545" max="12545" width="5" style="16" customWidth="1"/>
    <col min="12546" max="12546" width="6.21875" style="16" customWidth="1"/>
    <col min="12547" max="12547" width="6.33203125" style="16" customWidth="1"/>
    <col min="12548" max="12548" width="8.88671875" style="16" customWidth="1"/>
    <col min="12549" max="12549" width="9.21875" style="16" customWidth="1"/>
    <col min="12550" max="12550" width="11.21875" style="16" customWidth="1"/>
    <col min="12551" max="12551" width="9.77734375" style="16" customWidth="1"/>
    <col min="12552" max="12552" width="9.6640625" style="16" customWidth="1"/>
    <col min="12553" max="12553" width="12.109375" style="16" customWidth="1"/>
    <col min="12554" max="12554" width="12.33203125" style="16" customWidth="1"/>
    <col min="12555" max="12555" width="9.88671875" style="16" customWidth="1"/>
    <col min="12556" max="12556" width="8.21875" style="16" customWidth="1"/>
    <col min="12557" max="12557" width="10.44140625" style="16" customWidth="1"/>
    <col min="12558" max="12558" width="8.44140625" style="16" customWidth="1"/>
    <col min="12559" max="12560" width="8.109375" style="16" customWidth="1"/>
    <col min="12561" max="12562" width="8.6640625" style="16" customWidth="1"/>
    <col min="12563" max="12563" width="7.44140625" style="16" customWidth="1"/>
    <col min="12564" max="12564" width="6.77734375" style="16" customWidth="1"/>
    <col min="12565" max="12565" width="5.77734375" style="16" customWidth="1"/>
    <col min="12566" max="12566" width="6.109375" style="16" customWidth="1"/>
    <col min="12567" max="12567" width="7.6640625" style="16" customWidth="1"/>
    <col min="12568" max="12568" width="8.21875" style="16" customWidth="1"/>
    <col min="12569" max="12569" width="9.109375" style="16" customWidth="1"/>
    <col min="12570" max="12571" width="11.109375" style="16" customWidth="1"/>
    <col min="12572" max="12572" width="10.33203125" style="16" customWidth="1"/>
    <col min="12573" max="12800" width="9" style="16"/>
    <col min="12801" max="12801" width="5" style="16" customWidth="1"/>
    <col min="12802" max="12802" width="6.21875" style="16" customWidth="1"/>
    <col min="12803" max="12803" width="6.33203125" style="16" customWidth="1"/>
    <col min="12804" max="12804" width="8.88671875" style="16" customWidth="1"/>
    <col min="12805" max="12805" width="9.21875" style="16" customWidth="1"/>
    <col min="12806" max="12806" width="11.21875" style="16" customWidth="1"/>
    <col min="12807" max="12807" width="9.77734375" style="16" customWidth="1"/>
    <col min="12808" max="12808" width="9.6640625" style="16" customWidth="1"/>
    <col min="12809" max="12809" width="12.109375" style="16" customWidth="1"/>
    <col min="12810" max="12810" width="12.33203125" style="16" customWidth="1"/>
    <col min="12811" max="12811" width="9.88671875" style="16" customWidth="1"/>
    <col min="12812" max="12812" width="8.21875" style="16" customWidth="1"/>
    <col min="12813" max="12813" width="10.44140625" style="16" customWidth="1"/>
    <col min="12814" max="12814" width="8.44140625" style="16" customWidth="1"/>
    <col min="12815" max="12816" width="8.109375" style="16" customWidth="1"/>
    <col min="12817" max="12818" width="8.6640625" style="16" customWidth="1"/>
    <col min="12819" max="12819" width="7.44140625" style="16" customWidth="1"/>
    <col min="12820" max="12820" width="6.77734375" style="16" customWidth="1"/>
    <col min="12821" max="12821" width="5.77734375" style="16" customWidth="1"/>
    <col min="12822" max="12822" width="6.109375" style="16" customWidth="1"/>
    <col min="12823" max="12823" width="7.6640625" style="16" customWidth="1"/>
    <col min="12824" max="12824" width="8.21875" style="16" customWidth="1"/>
    <col min="12825" max="12825" width="9.109375" style="16" customWidth="1"/>
    <col min="12826" max="12827" width="11.109375" style="16" customWidth="1"/>
    <col min="12828" max="12828" width="10.33203125" style="16" customWidth="1"/>
    <col min="12829" max="13056" width="9" style="16"/>
    <col min="13057" max="13057" width="5" style="16" customWidth="1"/>
    <col min="13058" max="13058" width="6.21875" style="16" customWidth="1"/>
    <col min="13059" max="13059" width="6.33203125" style="16" customWidth="1"/>
    <col min="13060" max="13060" width="8.88671875" style="16" customWidth="1"/>
    <col min="13061" max="13061" width="9.21875" style="16" customWidth="1"/>
    <col min="13062" max="13062" width="11.21875" style="16" customWidth="1"/>
    <col min="13063" max="13063" width="9.77734375" style="16" customWidth="1"/>
    <col min="13064" max="13064" width="9.6640625" style="16" customWidth="1"/>
    <col min="13065" max="13065" width="12.109375" style="16" customWidth="1"/>
    <col min="13066" max="13066" width="12.33203125" style="16" customWidth="1"/>
    <col min="13067" max="13067" width="9.88671875" style="16" customWidth="1"/>
    <col min="13068" max="13068" width="8.21875" style="16" customWidth="1"/>
    <col min="13069" max="13069" width="10.44140625" style="16" customWidth="1"/>
    <col min="13070" max="13070" width="8.44140625" style="16" customWidth="1"/>
    <col min="13071" max="13072" width="8.109375" style="16" customWidth="1"/>
    <col min="13073" max="13074" width="8.6640625" style="16" customWidth="1"/>
    <col min="13075" max="13075" width="7.44140625" style="16" customWidth="1"/>
    <col min="13076" max="13076" width="6.77734375" style="16" customWidth="1"/>
    <col min="13077" max="13077" width="5.77734375" style="16" customWidth="1"/>
    <col min="13078" max="13078" width="6.109375" style="16" customWidth="1"/>
    <col min="13079" max="13079" width="7.6640625" style="16" customWidth="1"/>
    <col min="13080" max="13080" width="8.21875" style="16" customWidth="1"/>
    <col min="13081" max="13081" width="9.109375" style="16" customWidth="1"/>
    <col min="13082" max="13083" width="11.109375" style="16" customWidth="1"/>
    <col min="13084" max="13084" width="10.33203125" style="16" customWidth="1"/>
    <col min="13085" max="13312" width="9" style="16"/>
    <col min="13313" max="13313" width="5" style="16" customWidth="1"/>
    <col min="13314" max="13314" width="6.21875" style="16" customWidth="1"/>
    <col min="13315" max="13315" width="6.33203125" style="16" customWidth="1"/>
    <col min="13316" max="13316" width="8.88671875" style="16" customWidth="1"/>
    <col min="13317" max="13317" width="9.21875" style="16" customWidth="1"/>
    <col min="13318" max="13318" width="11.21875" style="16" customWidth="1"/>
    <col min="13319" max="13319" width="9.77734375" style="16" customWidth="1"/>
    <col min="13320" max="13320" width="9.6640625" style="16" customWidth="1"/>
    <col min="13321" max="13321" width="12.109375" style="16" customWidth="1"/>
    <col min="13322" max="13322" width="12.33203125" style="16" customWidth="1"/>
    <col min="13323" max="13323" width="9.88671875" style="16" customWidth="1"/>
    <col min="13324" max="13324" width="8.21875" style="16" customWidth="1"/>
    <col min="13325" max="13325" width="10.44140625" style="16" customWidth="1"/>
    <col min="13326" max="13326" width="8.44140625" style="16" customWidth="1"/>
    <col min="13327" max="13328" width="8.109375" style="16" customWidth="1"/>
    <col min="13329" max="13330" width="8.6640625" style="16" customWidth="1"/>
    <col min="13331" max="13331" width="7.44140625" style="16" customWidth="1"/>
    <col min="13332" max="13332" width="6.77734375" style="16" customWidth="1"/>
    <col min="13333" max="13333" width="5.77734375" style="16" customWidth="1"/>
    <col min="13334" max="13334" width="6.109375" style="16" customWidth="1"/>
    <col min="13335" max="13335" width="7.6640625" style="16" customWidth="1"/>
    <col min="13336" max="13336" width="8.21875" style="16" customWidth="1"/>
    <col min="13337" max="13337" width="9.109375" style="16" customWidth="1"/>
    <col min="13338" max="13339" width="11.109375" style="16" customWidth="1"/>
    <col min="13340" max="13340" width="10.33203125" style="16" customWidth="1"/>
    <col min="13341" max="13568" width="9" style="16"/>
    <col min="13569" max="13569" width="5" style="16" customWidth="1"/>
    <col min="13570" max="13570" width="6.21875" style="16" customWidth="1"/>
    <col min="13571" max="13571" width="6.33203125" style="16" customWidth="1"/>
    <col min="13572" max="13572" width="8.88671875" style="16" customWidth="1"/>
    <col min="13573" max="13573" width="9.21875" style="16" customWidth="1"/>
    <col min="13574" max="13574" width="11.21875" style="16" customWidth="1"/>
    <col min="13575" max="13575" width="9.77734375" style="16" customWidth="1"/>
    <col min="13576" max="13576" width="9.6640625" style="16" customWidth="1"/>
    <col min="13577" max="13577" width="12.109375" style="16" customWidth="1"/>
    <col min="13578" max="13578" width="12.33203125" style="16" customWidth="1"/>
    <col min="13579" max="13579" width="9.88671875" style="16" customWidth="1"/>
    <col min="13580" max="13580" width="8.21875" style="16" customWidth="1"/>
    <col min="13581" max="13581" width="10.44140625" style="16" customWidth="1"/>
    <col min="13582" max="13582" width="8.44140625" style="16" customWidth="1"/>
    <col min="13583" max="13584" width="8.109375" style="16" customWidth="1"/>
    <col min="13585" max="13586" width="8.6640625" style="16" customWidth="1"/>
    <col min="13587" max="13587" width="7.44140625" style="16" customWidth="1"/>
    <col min="13588" max="13588" width="6.77734375" style="16" customWidth="1"/>
    <col min="13589" max="13589" width="5.77734375" style="16" customWidth="1"/>
    <col min="13590" max="13590" width="6.109375" style="16" customWidth="1"/>
    <col min="13591" max="13591" width="7.6640625" style="16" customWidth="1"/>
    <col min="13592" max="13592" width="8.21875" style="16" customWidth="1"/>
    <col min="13593" max="13593" width="9.109375" style="16" customWidth="1"/>
    <col min="13594" max="13595" width="11.109375" style="16" customWidth="1"/>
    <col min="13596" max="13596" width="10.33203125" style="16" customWidth="1"/>
    <col min="13597" max="13824" width="9" style="16"/>
    <col min="13825" max="13825" width="5" style="16" customWidth="1"/>
    <col min="13826" max="13826" width="6.21875" style="16" customWidth="1"/>
    <col min="13827" max="13827" width="6.33203125" style="16" customWidth="1"/>
    <col min="13828" max="13828" width="8.88671875" style="16" customWidth="1"/>
    <col min="13829" max="13829" width="9.21875" style="16" customWidth="1"/>
    <col min="13830" max="13830" width="11.21875" style="16" customWidth="1"/>
    <col min="13831" max="13831" width="9.77734375" style="16" customWidth="1"/>
    <col min="13832" max="13832" width="9.6640625" style="16" customWidth="1"/>
    <col min="13833" max="13833" width="12.109375" style="16" customWidth="1"/>
    <col min="13834" max="13834" width="12.33203125" style="16" customWidth="1"/>
    <col min="13835" max="13835" width="9.88671875" style="16" customWidth="1"/>
    <col min="13836" max="13836" width="8.21875" style="16" customWidth="1"/>
    <col min="13837" max="13837" width="10.44140625" style="16" customWidth="1"/>
    <col min="13838" max="13838" width="8.44140625" style="16" customWidth="1"/>
    <col min="13839" max="13840" width="8.109375" style="16" customWidth="1"/>
    <col min="13841" max="13842" width="8.6640625" style="16" customWidth="1"/>
    <col min="13843" max="13843" width="7.44140625" style="16" customWidth="1"/>
    <col min="13844" max="13844" width="6.77734375" style="16" customWidth="1"/>
    <col min="13845" max="13845" width="5.77734375" style="16" customWidth="1"/>
    <col min="13846" max="13846" width="6.109375" style="16" customWidth="1"/>
    <col min="13847" max="13847" width="7.6640625" style="16" customWidth="1"/>
    <col min="13848" max="13848" width="8.21875" style="16" customWidth="1"/>
    <col min="13849" max="13849" width="9.109375" style="16" customWidth="1"/>
    <col min="13850" max="13851" width="11.109375" style="16" customWidth="1"/>
    <col min="13852" max="13852" width="10.33203125" style="16" customWidth="1"/>
    <col min="13853" max="14080" width="9" style="16"/>
    <col min="14081" max="14081" width="5" style="16" customWidth="1"/>
    <col min="14082" max="14082" width="6.21875" style="16" customWidth="1"/>
    <col min="14083" max="14083" width="6.33203125" style="16" customWidth="1"/>
    <col min="14084" max="14084" width="8.88671875" style="16" customWidth="1"/>
    <col min="14085" max="14085" width="9.21875" style="16" customWidth="1"/>
    <col min="14086" max="14086" width="11.21875" style="16" customWidth="1"/>
    <col min="14087" max="14087" width="9.77734375" style="16" customWidth="1"/>
    <col min="14088" max="14088" width="9.6640625" style="16" customWidth="1"/>
    <col min="14089" max="14089" width="12.109375" style="16" customWidth="1"/>
    <col min="14090" max="14090" width="12.33203125" style="16" customWidth="1"/>
    <col min="14091" max="14091" width="9.88671875" style="16" customWidth="1"/>
    <col min="14092" max="14092" width="8.21875" style="16" customWidth="1"/>
    <col min="14093" max="14093" width="10.44140625" style="16" customWidth="1"/>
    <col min="14094" max="14094" width="8.44140625" style="16" customWidth="1"/>
    <col min="14095" max="14096" width="8.109375" style="16" customWidth="1"/>
    <col min="14097" max="14098" width="8.6640625" style="16" customWidth="1"/>
    <col min="14099" max="14099" width="7.44140625" style="16" customWidth="1"/>
    <col min="14100" max="14100" width="6.77734375" style="16" customWidth="1"/>
    <col min="14101" max="14101" width="5.77734375" style="16" customWidth="1"/>
    <col min="14102" max="14102" width="6.109375" style="16" customWidth="1"/>
    <col min="14103" max="14103" width="7.6640625" style="16" customWidth="1"/>
    <col min="14104" max="14104" width="8.21875" style="16" customWidth="1"/>
    <col min="14105" max="14105" width="9.109375" style="16" customWidth="1"/>
    <col min="14106" max="14107" width="11.109375" style="16" customWidth="1"/>
    <col min="14108" max="14108" width="10.33203125" style="16" customWidth="1"/>
    <col min="14109" max="14336" width="9" style="16"/>
    <col min="14337" max="14337" width="5" style="16" customWidth="1"/>
    <col min="14338" max="14338" width="6.21875" style="16" customWidth="1"/>
    <col min="14339" max="14339" width="6.33203125" style="16" customWidth="1"/>
    <col min="14340" max="14340" width="8.88671875" style="16" customWidth="1"/>
    <col min="14341" max="14341" width="9.21875" style="16" customWidth="1"/>
    <col min="14342" max="14342" width="11.21875" style="16" customWidth="1"/>
    <col min="14343" max="14343" width="9.77734375" style="16" customWidth="1"/>
    <col min="14344" max="14344" width="9.6640625" style="16" customWidth="1"/>
    <col min="14345" max="14345" width="12.109375" style="16" customWidth="1"/>
    <col min="14346" max="14346" width="12.33203125" style="16" customWidth="1"/>
    <col min="14347" max="14347" width="9.88671875" style="16" customWidth="1"/>
    <col min="14348" max="14348" width="8.21875" style="16" customWidth="1"/>
    <col min="14349" max="14349" width="10.44140625" style="16" customWidth="1"/>
    <col min="14350" max="14350" width="8.44140625" style="16" customWidth="1"/>
    <col min="14351" max="14352" width="8.109375" style="16" customWidth="1"/>
    <col min="14353" max="14354" width="8.6640625" style="16" customWidth="1"/>
    <col min="14355" max="14355" width="7.44140625" style="16" customWidth="1"/>
    <col min="14356" max="14356" width="6.77734375" style="16" customWidth="1"/>
    <col min="14357" max="14357" width="5.77734375" style="16" customWidth="1"/>
    <col min="14358" max="14358" width="6.109375" style="16" customWidth="1"/>
    <col min="14359" max="14359" width="7.6640625" style="16" customWidth="1"/>
    <col min="14360" max="14360" width="8.21875" style="16" customWidth="1"/>
    <col min="14361" max="14361" width="9.109375" style="16" customWidth="1"/>
    <col min="14362" max="14363" width="11.109375" style="16" customWidth="1"/>
    <col min="14364" max="14364" width="10.33203125" style="16" customWidth="1"/>
    <col min="14365" max="14592" width="9" style="16"/>
    <col min="14593" max="14593" width="5" style="16" customWidth="1"/>
    <col min="14594" max="14594" width="6.21875" style="16" customWidth="1"/>
    <col min="14595" max="14595" width="6.33203125" style="16" customWidth="1"/>
    <col min="14596" max="14596" width="8.88671875" style="16" customWidth="1"/>
    <col min="14597" max="14597" width="9.21875" style="16" customWidth="1"/>
    <col min="14598" max="14598" width="11.21875" style="16" customWidth="1"/>
    <col min="14599" max="14599" width="9.77734375" style="16" customWidth="1"/>
    <col min="14600" max="14600" width="9.6640625" style="16" customWidth="1"/>
    <col min="14601" max="14601" width="12.109375" style="16" customWidth="1"/>
    <col min="14602" max="14602" width="12.33203125" style="16" customWidth="1"/>
    <col min="14603" max="14603" width="9.88671875" style="16" customWidth="1"/>
    <col min="14604" max="14604" width="8.21875" style="16" customWidth="1"/>
    <col min="14605" max="14605" width="10.44140625" style="16" customWidth="1"/>
    <col min="14606" max="14606" width="8.44140625" style="16" customWidth="1"/>
    <col min="14607" max="14608" width="8.109375" style="16" customWidth="1"/>
    <col min="14609" max="14610" width="8.6640625" style="16" customWidth="1"/>
    <col min="14611" max="14611" width="7.44140625" style="16" customWidth="1"/>
    <col min="14612" max="14612" width="6.77734375" style="16" customWidth="1"/>
    <col min="14613" max="14613" width="5.77734375" style="16" customWidth="1"/>
    <col min="14614" max="14614" width="6.109375" style="16" customWidth="1"/>
    <col min="14615" max="14615" width="7.6640625" style="16" customWidth="1"/>
    <col min="14616" max="14616" width="8.21875" style="16" customWidth="1"/>
    <col min="14617" max="14617" width="9.109375" style="16" customWidth="1"/>
    <col min="14618" max="14619" width="11.109375" style="16" customWidth="1"/>
    <col min="14620" max="14620" width="10.33203125" style="16" customWidth="1"/>
    <col min="14621" max="14848" width="9" style="16"/>
    <col min="14849" max="14849" width="5" style="16" customWidth="1"/>
    <col min="14850" max="14850" width="6.21875" style="16" customWidth="1"/>
    <col min="14851" max="14851" width="6.33203125" style="16" customWidth="1"/>
    <col min="14852" max="14852" width="8.88671875" style="16" customWidth="1"/>
    <col min="14853" max="14853" width="9.21875" style="16" customWidth="1"/>
    <col min="14854" max="14854" width="11.21875" style="16" customWidth="1"/>
    <col min="14855" max="14855" width="9.77734375" style="16" customWidth="1"/>
    <col min="14856" max="14856" width="9.6640625" style="16" customWidth="1"/>
    <col min="14857" max="14857" width="12.109375" style="16" customWidth="1"/>
    <col min="14858" max="14858" width="12.33203125" style="16" customWidth="1"/>
    <col min="14859" max="14859" width="9.88671875" style="16" customWidth="1"/>
    <col min="14860" max="14860" width="8.21875" style="16" customWidth="1"/>
    <col min="14861" max="14861" width="10.44140625" style="16" customWidth="1"/>
    <col min="14862" max="14862" width="8.44140625" style="16" customWidth="1"/>
    <col min="14863" max="14864" width="8.109375" style="16" customWidth="1"/>
    <col min="14865" max="14866" width="8.6640625" style="16" customWidth="1"/>
    <col min="14867" max="14867" width="7.44140625" style="16" customWidth="1"/>
    <col min="14868" max="14868" width="6.77734375" style="16" customWidth="1"/>
    <col min="14869" max="14869" width="5.77734375" style="16" customWidth="1"/>
    <col min="14870" max="14870" width="6.109375" style="16" customWidth="1"/>
    <col min="14871" max="14871" width="7.6640625" style="16" customWidth="1"/>
    <col min="14872" max="14872" width="8.21875" style="16" customWidth="1"/>
    <col min="14873" max="14873" width="9.109375" style="16" customWidth="1"/>
    <col min="14874" max="14875" width="11.109375" style="16" customWidth="1"/>
    <col min="14876" max="14876" width="10.33203125" style="16" customWidth="1"/>
    <col min="14877" max="15104" width="9" style="16"/>
    <col min="15105" max="15105" width="5" style="16" customWidth="1"/>
    <col min="15106" max="15106" width="6.21875" style="16" customWidth="1"/>
    <col min="15107" max="15107" width="6.33203125" style="16" customWidth="1"/>
    <col min="15108" max="15108" width="8.88671875" style="16" customWidth="1"/>
    <col min="15109" max="15109" width="9.21875" style="16" customWidth="1"/>
    <col min="15110" max="15110" width="11.21875" style="16" customWidth="1"/>
    <col min="15111" max="15111" width="9.77734375" style="16" customWidth="1"/>
    <col min="15112" max="15112" width="9.6640625" style="16" customWidth="1"/>
    <col min="15113" max="15113" width="12.109375" style="16" customWidth="1"/>
    <col min="15114" max="15114" width="12.33203125" style="16" customWidth="1"/>
    <col min="15115" max="15115" width="9.88671875" style="16" customWidth="1"/>
    <col min="15116" max="15116" width="8.21875" style="16" customWidth="1"/>
    <col min="15117" max="15117" width="10.44140625" style="16" customWidth="1"/>
    <col min="15118" max="15118" width="8.44140625" style="16" customWidth="1"/>
    <col min="15119" max="15120" width="8.109375" style="16" customWidth="1"/>
    <col min="15121" max="15122" width="8.6640625" style="16" customWidth="1"/>
    <col min="15123" max="15123" width="7.44140625" style="16" customWidth="1"/>
    <col min="15124" max="15124" width="6.77734375" style="16" customWidth="1"/>
    <col min="15125" max="15125" width="5.77734375" style="16" customWidth="1"/>
    <col min="15126" max="15126" width="6.109375" style="16" customWidth="1"/>
    <col min="15127" max="15127" width="7.6640625" style="16" customWidth="1"/>
    <col min="15128" max="15128" width="8.21875" style="16" customWidth="1"/>
    <col min="15129" max="15129" width="9.109375" style="16" customWidth="1"/>
    <col min="15130" max="15131" width="11.109375" style="16" customWidth="1"/>
    <col min="15132" max="15132" width="10.33203125" style="16" customWidth="1"/>
    <col min="15133" max="15360" width="9" style="16"/>
    <col min="15361" max="15361" width="5" style="16" customWidth="1"/>
    <col min="15362" max="15362" width="6.21875" style="16" customWidth="1"/>
    <col min="15363" max="15363" width="6.33203125" style="16" customWidth="1"/>
    <col min="15364" max="15364" width="8.88671875" style="16" customWidth="1"/>
    <col min="15365" max="15365" width="9.21875" style="16" customWidth="1"/>
    <col min="15366" max="15366" width="11.21875" style="16" customWidth="1"/>
    <col min="15367" max="15367" width="9.77734375" style="16" customWidth="1"/>
    <col min="15368" max="15368" width="9.6640625" style="16" customWidth="1"/>
    <col min="15369" max="15369" width="12.109375" style="16" customWidth="1"/>
    <col min="15370" max="15370" width="12.33203125" style="16" customWidth="1"/>
    <col min="15371" max="15371" width="9.88671875" style="16" customWidth="1"/>
    <col min="15372" max="15372" width="8.21875" style="16" customWidth="1"/>
    <col min="15373" max="15373" width="10.44140625" style="16" customWidth="1"/>
    <col min="15374" max="15374" width="8.44140625" style="16" customWidth="1"/>
    <col min="15375" max="15376" width="8.109375" style="16" customWidth="1"/>
    <col min="15377" max="15378" width="8.6640625" style="16" customWidth="1"/>
    <col min="15379" max="15379" width="7.44140625" style="16" customWidth="1"/>
    <col min="15380" max="15380" width="6.77734375" style="16" customWidth="1"/>
    <col min="15381" max="15381" width="5.77734375" style="16" customWidth="1"/>
    <col min="15382" max="15382" width="6.109375" style="16" customWidth="1"/>
    <col min="15383" max="15383" width="7.6640625" style="16" customWidth="1"/>
    <col min="15384" max="15384" width="8.21875" style="16" customWidth="1"/>
    <col min="15385" max="15385" width="9.109375" style="16" customWidth="1"/>
    <col min="15386" max="15387" width="11.109375" style="16" customWidth="1"/>
    <col min="15388" max="15388" width="10.33203125" style="16" customWidth="1"/>
    <col min="15389" max="15616" width="9" style="16"/>
    <col min="15617" max="15617" width="5" style="16" customWidth="1"/>
    <col min="15618" max="15618" width="6.21875" style="16" customWidth="1"/>
    <col min="15619" max="15619" width="6.33203125" style="16" customWidth="1"/>
    <col min="15620" max="15620" width="8.88671875" style="16" customWidth="1"/>
    <col min="15621" max="15621" width="9.21875" style="16" customWidth="1"/>
    <col min="15622" max="15622" width="11.21875" style="16" customWidth="1"/>
    <col min="15623" max="15623" width="9.77734375" style="16" customWidth="1"/>
    <col min="15624" max="15624" width="9.6640625" style="16" customWidth="1"/>
    <col min="15625" max="15625" width="12.109375" style="16" customWidth="1"/>
    <col min="15626" max="15626" width="12.33203125" style="16" customWidth="1"/>
    <col min="15627" max="15627" width="9.88671875" style="16" customWidth="1"/>
    <col min="15628" max="15628" width="8.21875" style="16" customWidth="1"/>
    <col min="15629" max="15629" width="10.44140625" style="16" customWidth="1"/>
    <col min="15630" max="15630" width="8.44140625" style="16" customWidth="1"/>
    <col min="15631" max="15632" width="8.109375" style="16" customWidth="1"/>
    <col min="15633" max="15634" width="8.6640625" style="16" customWidth="1"/>
    <col min="15635" max="15635" width="7.44140625" style="16" customWidth="1"/>
    <col min="15636" max="15636" width="6.77734375" style="16" customWidth="1"/>
    <col min="15637" max="15637" width="5.77734375" style="16" customWidth="1"/>
    <col min="15638" max="15638" width="6.109375" style="16" customWidth="1"/>
    <col min="15639" max="15639" width="7.6640625" style="16" customWidth="1"/>
    <col min="15640" max="15640" width="8.21875" style="16" customWidth="1"/>
    <col min="15641" max="15641" width="9.109375" style="16" customWidth="1"/>
    <col min="15642" max="15643" width="11.109375" style="16" customWidth="1"/>
    <col min="15644" max="15644" width="10.33203125" style="16" customWidth="1"/>
    <col min="15645" max="15872" width="9" style="16"/>
    <col min="15873" max="15873" width="5" style="16" customWidth="1"/>
    <col min="15874" max="15874" width="6.21875" style="16" customWidth="1"/>
    <col min="15875" max="15875" width="6.33203125" style="16" customWidth="1"/>
    <col min="15876" max="15876" width="8.88671875" style="16" customWidth="1"/>
    <col min="15877" max="15877" width="9.21875" style="16" customWidth="1"/>
    <col min="15878" max="15878" width="11.21875" style="16" customWidth="1"/>
    <col min="15879" max="15879" width="9.77734375" style="16" customWidth="1"/>
    <col min="15880" max="15880" width="9.6640625" style="16" customWidth="1"/>
    <col min="15881" max="15881" width="12.109375" style="16" customWidth="1"/>
    <col min="15882" max="15882" width="12.33203125" style="16" customWidth="1"/>
    <col min="15883" max="15883" width="9.88671875" style="16" customWidth="1"/>
    <col min="15884" max="15884" width="8.21875" style="16" customWidth="1"/>
    <col min="15885" max="15885" width="10.44140625" style="16" customWidth="1"/>
    <col min="15886" max="15886" width="8.44140625" style="16" customWidth="1"/>
    <col min="15887" max="15888" width="8.109375" style="16" customWidth="1"/>
    <col min="15889" max="15890" width="8.6640625" style="16" customWidth="1"/>
    <col min="15891" max="15891" width="7.44140625" style="16" customWidth="1"/>
    <col min="15892" max="15892" width="6.77734375" style="16" customWidth="1"/>
    <col min="15893" max="15893" width="5.77734375" style="16" customWidth="1"/>
    <col min="15894" max="15894" width="6.109375" style="16" customWidth="1"/>
    <col min="15895" max="15895" width="7.6640625" style="16" customWidth="1"/>
    <col min="15896" max="15896" width="8.21875" style="16" customWidth="1"/>
    <col min="15897" max="15897" width="9.109375" style="16" customWidth="1"/>
    <col min="15898" max="15899" width="11.109375" style="16" customWidth="1"/>
    <col min="15900" max="15900" width="10.33203125" style="16" customWidth="1"/>
    <col min="15901" max="16128" width="9" style="16"/>
    <col min="16129" max="16129" width="5" style="16" customWidth="1"/>
    <col min="16130" max="16130" width="6.21875" style="16" customWidth="1"/>
    <col min="16131" max="16131" width="6.33203125" style="16" customWidth="1"/>
    <col min="16132" max="16132" width="8.88671875" style="16" customWidth="1"/>
    <col min="16133" max="16133" width="9.21875" style="16" customWidth="1"/>
    <col min="16134" max="16134" width="11.21875" style="16" customWidth="1"/>
    <col min="16135" max="16135" width="9.77734375" style="16" customWidth="1"/>
    <col min="16136" max="16136" width="9.6640625" style="16" customWidth="1"/>
    <col min="16137" max="16137" width="12.109375" style="16" customWidth="1"/>
    <col min="16138" max="16138" width="12.33203125" style="16" customWidth="1"/>
    <col min="16139" max="16139" width="9.88671875" style="16" customWidth="1"/>
    <col min="16140" max="16140" width="8.21875" style="16" customWidth="1"/>
    <col min="16141" max="16141" width="10.44140625" style="16" customWidth="1"/>
    <col min="16142" max="16142" width="8.44140625" style="16" customWidth="1"/>
    <col min="16143" max="16144" width="8.109375" style="16" customWidth="1"/>
    <col min="16145" max="16146" width="8.6640625" style="16" customWidth="1"/>
    <col min="16147" max="16147" width="7.44140625" style="16" customWidth="1"/>
    <col min="16148" max="16148" width="6.77734375" style="16" customWidth="1"/>
    <col min="16149" max="16149" width="5.77734375" style="16" customWidth="1"/>
    <col min="16150" max="16150" width="6.109375" style="16" customWidth="1"/>
    <col min="16151" max="16151" width="7.6640625" style="16" customWidth="1"/>
    <col min="16152" max="16152" width="8.21875" style="16" customWidth="1"/>
    <col min="16153" max="16153" width="9.109375" style="16" customWidth="1"/>
    <col min="16154" max="16155" width="11.109375" style="16" customWidth="1"/>
    <col min="16156" max="16156" width="10.33203125" style="16" customWidth="1"/>
    <col min="16157" max="16384" width="9" style="16"/>
  </cols>
  <sheetData>
    <row r="1" spans="1:59" s="7" customFormat="1" ht="21" customHeight="1" thickBot="1">
      <c r="A1" s="130" t="s">
        <v>0</v>
      </c>
      <c r="B1" s="130"/>
      <c r="C1" s="130"/>
      <c r="D1" s="130"/>
      <c r="E1" s="54" t="s">
        <v>58</v>
      </c>
      <c r="F1" s="130" t="s">
        <v>1</v>
      </c>
      <c r="G1" s="131"/>
      <c r="H1" s="131"/>
      <c r="I1" s="75">
        <v>4117</v>
      </c>
      <c r="J1" s="130" t="s">
        <v>14</v>
      </c>
      <c r="K1" s="131"/>
      <c r="L1" s="131"/>
      <c r="M1" s="75">
        <v>36</v>
      </c>
      <c r="N1" s="1"/>
      <c r="O1" s="63"/>
      <c r="P1" s="63"/>
      <c r="Q1" s="2"/>
      <c r="R1" s="3"/>
      <c r="S1" s="1"/>
      <c r="T1" s="63"/>
      <c r="U1" s="63"/>
      <c r="V1" s="63"/>
      <c r="W1" s="64"/>
      <c r="X1" s="65"/>
      <c r="Y1" s="65"/>
      <c r="Z1" s="65"/>
      <c r="AA1" s="65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6"/>
    </row>
    <row r="2" spans="1:59" s="10" customFormat="1" ht="37.5" customHeight="1" thickBot="1">
      <c r="A2" s="132" t="s">
        <v>57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4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9"/>
    </row>
    <row r="3" spans="1:59" s="13" customFormat="1" ht="17.399999999999999">
      <c r="A3" s="135" t="s">
        <v>18</v>
      </c>
      <c r="B3" s="117" t="s">
        <v>19</v>
      </c>
      <c r="C3" s="117" t="s">
        <v>20</v>
      </c>
      <c r="D3" s="117" t="s">
        <v>10</v>
      </c>
      <c r="E3" s="117"/>
      <c r="F3" s="117"/>
      <c r="G3" s="117" t="s">
        <v>2</v>
      </c>
      <c r="H3" s="117"/>
      <c r="I3" s="117"/>
      <c r="J3" s="117" t="s">
        <v>3</v>
      </c>
      <c r="K3" s="117" t="s">
        <v>50</v>
      </c>
      <c r="L3" s="117" t="s">
        <v>51</v>
      </c>
      <c r="M3" s="117"/>
      <c r="N3" s="117" t="s">
        <v>24</v>
      </c>
      <c r="O3" s="117"/>
      <c r="P3" s="117" t="s">
        <v>44</v>
      </c>
      <c r="Q3" s="117" t="s">
        <v>17</v>
      </c>
      <c r="R3" s="117" t="s">
        <v>16</v>
      </c>
      <c r="S3" s="117" t="s">
        <v>67</v>
      </c>
      <c r="T3" s="117" t="s">
        <v>69</v>
      </c>
      <c r="U3" s="117" t="s">
        <v>4</v>
      </c>
      <c r="V3" s="117" t="s">
        <v>5</v>
      </c>
      <c r="W3" s="120" t="s">
        <v>52</v>
      </c>
      <c r="X3" s="123" t="s">
        <v>71</v>
      </c>
      <c r="Y3" s="117" t="s">
        <v>42</v>
      </c>
      <c r="Z3" s="117" t="s">
        <v>15</v>
      </c>
      <c r="AA3" s="117" t="s">
        <v>6</v>
      </c>
      <c r="AB3" s="138" t="s">
        <v>47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2"/>
    </row>
    <row r="4" spans="1:59" s="13" customFormat="1" ht="17.399999999999999">
      <c r="A4" s="136"/>
      <c r="B4" s="118"/>
      <c r="C4" s="118"/>
      <c r="D4" s="118" t="s">
        <v>11</v>
      </c>
      <c r="E4" s="118" t="s">
        <v>12</v>
      </c>
      <c r="F4" s="118" t="s">
        <v>13</v>
      </c>
      <c r="G4" s="118" t="s">
        <v>21</v>
      </c>
      <c r="H4" s="118" t="s">
        <v>53</v>
      </c>
      <c r="I4" s="118" t="s">
        <v>54</v>
      </c>
      <c r="J4" s="118"/>
      <c r="K4" s="118"/>
      <c r="L4" s="118" t="s">
        <v>22</v>
      </c>
      <c r="M4" s="118" t="s">
        <v>23</v>
      </c>
      <c r="N4" s="118" t="s">
        <v>22</v>
      </c>
      <c r="O4" s="118" t="s">
        <v>23</v>
      </c>
      <c r="P4" s="118"/>
      <c r="Q4" s="118"/>
      <c r="R4" s="118"/>
      <c r="S4" s="118"/>
      <c r="T4" s="118"/>
      <c r="U4" s="118"/>
      <c r="V4" s="118"/>
      <c r="W4" s="121"/>
      <c r="X4" s="124"/>
      <c r="Y4" s="118"/>
      <c r="Z4" s="118"/>
      <c r="AA4" s="118"/>
      <c r="AB4" s="13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2"/>
    </row>
    <row r="5" spans="1:59" s="56" customFormat="1" ht="18" thickBot="1">
      <c r="A5" s="137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22"/>
      <c r="X5" s="125"/>
      <c r="Y5" s="119"/>
      <c r="Z5" s="119"/>
      <c r="AA5" s="119"/>
      <c r="AB5" s="140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55"/>
    </row>
    <row r="6" spans="1:59" s="13" customFormat="1" ht="69.75" customHeight="1">
      <c r="A6" s="60"/>
      <c r="B6" s="66" t="s">
        <v>31</v>
      </c>
      <c r="C6" s="67" t="s">
        <v>32</v>
      </c>
      <c r="D6" s="115" t="s">
        <v>63</v>
      </c>
      <c r="E6" s="127"/>
      <c r="F6" s="60"/>
      <c r="G6" s="128" t="s">
        <v>34</v>
      </c>
      <c r="H6" s="129"/>
      <c r="I6" s="60"/>
      <c r="J6" s="60"/>
      <c r="K6" s="60"/>
      <c r="L6" s="128" t="s">
        <v>37</v>
      </c>
      <c r="M6" s="129"/>
      <c r="N6" s="60"/>
      <c r="O6" s="60" t="s">
        <v>36</v>
      </c>
      <c r="P6" s="59" t="s">
        <v>39</v>
      </c>
      <c r="Q6" s="59" t="s">
        <v>38</v>
      </c>
      <c r="R6" s="59" t="s">
        <v>55</v>
      </c>
      <c r="S6" s="115" t="s">
        <v>64</v>
      </c>
      <c r="T6" s="116"/>
      <c r="U6" s="60"/>
      <c r="V6" s="60"/>
      <c r="W6" s="68"/>
      <c r="X6" s="69"/>
      <c r="Y6" s="60" t="s">
        <v>27</v>
      </c>
      <c r="Z6" s="70" t="s">
        <v>30</v>
      </c>
      <c r="AA6" s="60" t="s">
        <v>33</v>
      </c>
      <c r="AB6" s="74" t="s">
        <v>56</v>
      </c>
    </row>
    <row r="7" spans="1:59" s="58" customFormat="1" ht="39" customHeight="1">
      <c r="A7" s="71"/>
      <c r="B7" s="61" t="s">
        <v>40</v>
      </c>
      <c r="C7" s="61" t="s">
        <v>40</v>
      </c>
      <c r="D7" s="113" t="s">
        <v>65</v>
      </c>
      <c r="E7" s="113" t="s">
        <v>66</v>
      </c>
      <c r="F7" s="59" t="s">
        <v>25</v>
      </c>
      <c r="G7" s="72" t="s">
        <v>28</v>
      </c>
      <c r="H7" s="72" t="s">
        <v>28</v>
      </c>
      <c r="I7" s="59" t="s">
        <v>25</v>
      </c>
      <c r="J7" s="59" t="s">
        <v>25</v>
      </c>
      <c r="K7" s="59" t="s">
        <v>25</v>
      </c>
      <c r="L7" s="72" t="s">
        <v>28</v>
      </c>
      <c r="M7" s="72" t="s">
        <v>28</v>
      </c>
      <c r="N7" s="72" t="s">
        <v>35</v>
      </c>
      <c r="O7" s="72" t="s">
        <v>26</v>
      </c>
      <c r="P7" s="76" t="s">
        <v>49</v>
      </c>
      <c r="Q7" s="76" t="s">
        <v>45</v>
      </c>
      <c r="R7" s="76" t="s">
        <v>46</v>
      </c>
      <c r="S7" s="113" t="s">
        <v>68</v>
      </c>
      <c r="T7" s="113" t="s">
        <v>70</v>
      </c>
      <c r="U7" s="113" t="s">
        <v>69</v>
      </c>
      <c r="V7" s="113" t="s">
        <v>69</v>
      </c>
      <c r="W7" s="72" t="s">
        <v>29</v>
      </c>
      <c r="X7" s="114" t="s">
        <v>72</v>
      </c>
      <c r="Y7" s="62" t="s">
        <v>43</v>
      </c>
      <c r="Z7" s="61" t="s">
        <v>15</v>
      </c>
      <c r="AA7" s="72" t="s">
        <v>28</v>
      </c>
      <c r="AB7" s="73" t="s">
        <v>48</v>
      </c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57"/>
    </row>
    <row r="8" spans="1:59" ht="19.5" customHeight="1">
      <c r="A8" s="77">
        <v>1</v>
      </c>
      <c r="B8" s="78"/>
      <c r="C8" s="78"/>
      <c r="D8" s="111"/>
      <c r="E8" s="79"/>
      <c r="F8" s="79" t="str">
        <f>IF(COUNT(E8)=1,SUM(F5+E8)," ")</f>
        <v xml:space="preserve"> </v>
      </c>
      <c r="G8" s="80"/>
      <c r="H8" s="81"/>
      <c r="I8" s="79" t="str">
        <f>IF(COUNT(B8)=1,SUM(I5+H8)," ")</f>
        <v xml:space="preserve"> </v>
      </c>
      <c r="J8" s="80" t="str">
        <f t="shared" ref="J8:J17" si="0">IF(ISERROR(E8/C8),"",E8/B8)</f>
        <v/>
      </c>
      <c r="K8" s="82" t="str">
        <f t="shared" ref="K8:K40" si="1">IF((E8/$I$1)=0,"",E8/$I$1)</f>
        <v/>
      </c>
      <c r="L8" s="82"/>
      <c r="M8" s="82"/>
      <c r="N8" s="79" t="str">
        <f>IF(ISERROR(Y8/E8/1*1000),"",(Y8/E8/1*1000))</f>
        <v/>
      </c>
      <c r="O8" s="79"/>
      <c r="P8" s="83"/>
      <c r="Q8" s="79"/>
      <c r="R8" s="80"/>
      <c r="S8" s="78"/>
      <c r="T8" s="78"/>
      <c r="U8" s="78"/>
      <c r="V8" s="78"/>
      <c r="W8" s="81"/>
      <c r="X8" s="81"/>
      <c r="Y8" s="79"/>
      <c r="Z8" s="79"/>
      <c r="AA8" s="79"/>
      <c r="AB8" s="84" t="str">
        <f t="shared" ref="AB8:AB28" si="2">IF(ISERROR(AA8/E8*1000),"",AA8/E8*1000)</f>
        <v/>
      </c>
    </row>
    <row r="9" spans="1:59" ht="19.5" customHeight="1">
      <c r="A9" s="85">
        <v>2</v>
      </c>
      <c r="B9" s="86"/>
      <c r="C9" s="86"/>
      <c r="D9" s="112"/>
      <c r="E9" s="88"/>
      <c r="F9" s="88" t="str">
        <f t="shared" ref="F9:F28" si="3">IF(COUNT(E9)=1,SUM(F8+E9)," ")</f>
        <v xml:space="preserve"> </v>
      </c>
      <c r="G9" s="89"/>
      <c r="H9" s="90"/>
      <c r="I9" s="88" t="str">
        <f>IF(COUNT(B9)=1,SUM(I8+H9)," ")</f>
        <v xml:space="preserve"> </v>
      </c>
      <c r="J9" s="89" t="str">
        <f t="shared" si="0"/>
        <v/>
      </c>
      <c r="K9" s="91" t="str">
        <f t="shared" si="1"/>
        <v/>
      </c>
      <c r="L9" s="91"/>
      <c r="M9" s="91"/>
      <c r="N9" s="88" t="str">
        <f>IF(ISERROR(Y9/E9/1*1000),"",(Y9/E9/1*1000))</f>
        <v/>
      </c>
      <c r="O9" s="88"/>
      <c r="P9" s="92"/>
      <c r="Q9" s="88"/>
      <c r="R9" s="89"/>
      <c r="S9" s="86"/>
      <c r="T9" s="86"/>
      <c r="U9" s="86"/>
      <c r="V9" s="86"/>
      <c r="W9" s="90"/>
      <c r="X9" s="90"/>
      <c r="Y9" s="88"/>
      <c r="Z9" s="88"/>
      <c r="AA9" s="88"/>
      <c r="AB9" s="93" t="str">
        <f t="shared" si="2"/>
        <v/>
      </c>
    </row>
    <row r="10" spans="1:59" ht="19.5" customHeight="1">
      <c r="A10" s="85">
        <v>3</v>
      </c>
      <c r="B10" s="86"/>
      <c r="C10" s="86"/>
      <c r="D10" s="112"/>
      <c r="E10" s="88"/>
      <c r="F10" s="88" t="str">
        <f t="shared" si="3"/>
        <v xml:space="preserve"> </v>
      </c>
      <c r="G10" s="89"/>
      <c r="H10" s="90"/>
      <c r="I10" s="88" t="str">
        <f>IF(COUNT(B10)=1,SUM(I9+H10)," ")</f>
        <v xml:space="preserve"> </v>
      </c>
      <c r="J10" s="89" t="str">
        <f t="shared" si="0"/>
        <v/>
      </c>
      <c r="K10" s="91" t="str">
        <f t="shared" si="1"/>
        <v/>
      </c>
      <c r="L10" s="91"/>
      <c r="M10" s="91"/>
      <c r="N10" s="88" t="str">
        <f t="shared" ref="N10:N17" si="4">IF(ISERROR(Y10/E10/1*1000),"",(Y10/E10/1*1000))</f>
        <v/>
      </c>
      <c r="O10" s="88"/>
      <c r="P10" s="92"/>
      <c r="Q10" s="88"/>
      <c r="R10" s="89"/>
      <c r="S10" s="86"/>
      <c r="T10" s="86"/>
      <c r="U10" s="86"/>
      <c r="V10" s="86"/>
      <c r="W10" s="90"/>
      <c r="X10" s="90"/>
      <c r="Y10" s="88"/>
      <c r="Z10" s="88"/>
      <c r="AA10" s="88"/>
      <c r="AB10" s="93" t="str">
        <f t="shared" si="2"/>
        <v/>
      </c>
    </row>
    <row r="11" spans="1:59" ht="19.5" customHeight="1">
      <c r="A11" s="85">
        <v>4</v>
      </c>
      <c r="B11" s="86"/>
      <c r="C11" s="86"/>
      <c r="D11" s="87"/>
      <c r="E11" s="88"/>
      <c r="F11" s="88" t="str">
        <f t="shared" si="3"/>
        <v xml:space="preserve"> </v>
      </c>
      <c r="G11" s="89"/>
      <c r="H11" s="90"/>
      <c r="I11" s="88" t="str">
        <f t="shared" ref="I11:I17" si="5">IF(COUNT(B11)=1,SUM(I10+H11)," ")</f>
        <v xml:space="preserve"> </v>
      </c>
      <c r="J11" s="89" t="str">
        <f t="shared" si="0"/>
        <v/>
      </c>
      <c r="K11" s="91" t="str">
        <f t="shared" si="1"/>
        <v/>
      </c>
      <c r="L11" s="91"/>
      <c r="M11" s="91"/>
      <c r="N11" s="88" t="str">
        <f t="shared" si="4"/>
        <v/>
      </c>
      <c r="O11" s="88"/>
      <c r="P11" s="92"/>
      <c r="Q11" s="88"/>
      <c r="R11" s="89"/>
      <c r="S11" s="86"/>
      <c r="T11" s="86"/>
      <c r="U11" s="86"/>
      <c r="V11" s="86"/>
      <c r="W11" s="90"/>
      <c r="X11" s="90"/>
      <c r="Y11" s="88"/>
      <c r="Z11" s="88"/>
      <c r="AA11" s="88"/>
      <c r="AB11" s="93" t="str">
        <f t="shared" si="2"/>
        <v/>
      </c>
    </row>
    <row r="12" spans="1:59" ht="19.5" customHeight="1">
      <c r="A12" s="85">
        <v>5</v>
      </c>
      <c r="B12" s="86"/>
      <c r="C12" s="86"/>
      <c r="D12" s="87"/>
      <c r="E12" s="88"/>
      <c r="F12" s="88" t="str">
        <f t="shared" si="3"/>
        <v xml:space="preserve"> </v>
      </c>
      <c r="G12" s="89"/>
      <c r="H12" s="90"/>
      <c r="I12" s="88" t="str">
        <f t="shared" si="5"/>
        <v xml:space="preserve"> </v>
      </c>
      <c r="J12" s="89" t="str">
        <f t="shared" si="0"/>
        <v/>
      </c>
      <c r="K12" s="91" t="str">
        <f>IF((E12/$I$1)=0,"",E12/$I$1)</f>
        <v/>
      </c>
      <c r="L12" s="91"/>
      <c r="M12" s="91"/>
      <c r="N12" s="88" t="str">
        <f t="shared" si="4"/>
        <v/>
      </c>
      <c r="O12" s="88"/>
      <c r="P12" s="92"/>
      <c r="Q12" s="88"/>
      <c r="R12" s="89"/>
      <c r="S12" s="86"/>
      <c r="T12" s="86"/>
      <c r="U12" s="86"/>
      <c r="V12" s="86"/>
      <c r="W12" s="90"/>
      <c r="X12" s="90"/>
      <c r="Y12" s="88"/>
      <c r="Z12" s="88"/>
      <c r="AA12" s="88"/>
      <c r="AB12" s="93" t="str">
        <f t="shared" si="2"/>
        <v/>
      </c>
    </row>
    <row r="13" spans="1:59" ht="19.5" customHeight="1">
      <c r="A13" s="85">
        <v>6</v>
      </c>
      <c r="B13" s="86"/>
      <c r="C13" s="86"/>
      <c r="D13" s="87"/>
      <c r="E13" s="88"/>
      <c r="F13" s="88" t="str">
        <f t="shared" si="3"/>
        <v xml:space="preserve"> </v>
      </c>
      <c r="G13" s="89"/>
      <c r="H13" s="90"/>
      <c r="I13" s="88" t="str">
        <f t="shared" si="5"/>
        <v xml:space="preserve"> </v>
      </c>
      <c r="J13" s="89" t="str">
        <f t="shared" si="0"/>
        <v/>
      </c>
      <c r="K13" s="91" t="str">
        <f t="shared" si="1"/>
        <v/>
      </c>
      <c r="L13" s="91"/>
      <c r="M13" s="91"/>
      <c r="N13" s="88" t="str">
        <f t="shared" si="4"/>
        <v/>
      </c>
      <c r="O13" s="88"/>
      <c r="P13" s="92"/>
      <c r="Q13" s="88"/>
      <c r="R13" s="89"/>
      <c r="S13" s="86"/>
      <c r="T13" s="86"/>
      <c r="U13" s="86"/>
      <c r="V13" s="86"/>
      <c r="W13" s="90"/>
      <c r="X13" s="90"/>
      <c r="Y13" s="88"/>
      <c r="Z13" s="88"/>
      <c r="AA13" s="88"/>
      <c r="AB13" s="93" t="str">
        <f t="shared" si="2"/>
        <v/>
      </c>
    </row>
    <row r="14" spans="1:59" ht="19.5" customHeight="1">
      <c r="A14" s="85">
        <v>7</v>
      </c>
      <c r="B14" s="86"/>
      <c r="C14" s="86"/>
      <c r="D14" s="87"/>
      <c r="E14" s="88"/>
      <c r="F14" s="88" t="str">
        <f>IF(COUNT(E14)=1,SUM(F13+E14)," ")</f>
        <v xml:space="preserve"> </v>
      </c>
      <c r="G14" s="89"/>
      <c r="H14" s="90"/>
      <c r="I14" s="88" t="str">
        <f t="shared" si="5"/>
        <v xml:space="preserve"> </v>
      </c>
      <c r="J14" s="89" t="str">
        <f t="shared" si="0"/>
        <v/>
      </c>
      <c r="K14" s="91" t="str">
        <f t="shared" si="1"/>
        <v/>
      </c>
      <c r="L14" s="91"/>
      <c r="M14" s="91"/>
      <c r="N14" s="88" t="str">
        <f t="shared" si="4"/>
        <v/>
      </c>
      <c r="O14" s="88"/>
      <c r="P14" s="92"/>
      <c r="Q14" s="88"/>
      <c r="R14" s="89"/>
      <c r="S14" s="86"/>
      <c r="T14" s="86"/>
      <c r="U14" s="86"/>
      <c r="V14" s="86"/>
      <c r="W14" s="90"/>
      <c r="X14" s="90"/>
      <c r="Y14" s="88"/>
      <c r="Z14" s="88"/>
      <c r="AA14" s="88"/>
      <c r="AB14" s="93" t="str">
        <f t="shared" si="2"/>
        <v/>
      </c>
    </row>
    <row r="15" spans="1:59" ht="19.5" customHeight="1">
      <c r="A15" s="85">
        <v>8</v>
      </c>
      <c r="B15" s="86"/>
      <c r="C15" s="86"/>
      <c r="D15" s="87"/>
      <c r="E15" s="88"/>
      <c r="F15" s="88" t="str">
        <f t="shared" si="3"/>
        <v xml:space="preserve"> </v>
      </c>
      <c r="G15" s="89"/>
      <c r="H15" s="90"/>
      <c r="I15" s="88" t="str">
        <f t="shared" si="5"/>
        <v xml:space="preserve"> </v>
      </c>
      <c r="J15" s="89" t="str">
        <f t="shared" si="0"/>
        <v/>
      </c>
      <c r="K15" s="91" t="str">
        <f>IF((E15/$I$1)=0,"",E15/$I$1)</f>
        <v/>
      </c>
      <c r="L15" s="91"/>
      <c r="M15" s="91"/>
      <c r="N15" s="88" t="str">
        <f t="shared" si="4"/>
        <v/>
      </c>
      <c r="O15" s="88"/>
      <c r="P15" s="92"/>
      <c r="Q15" s="88"/>
      <c r="R15" s="89"/>
      <c r="S15" s="86"/>
      <c r="T15" s="86"/>
      <c r="U15" s="86"/>
      <c r="V15" s="86"/>
      <c r="W15" s="90"/>
      <c r="X15" s="90"/>
      <c r="Y15" s="88"/>
      <c r="Z15" s="88"/>
      <c r="AA15" s="88"/>
      <c r="AB15" s="93" t="str">
        <f t="shared" si="2"/>
        <v/>
      </c>
    </row>
    <row r="16" spans="1:59" ht="19.5" customHeight="1">
      <c r="A16" s="85">
        <v>9</v>
      </c>
      <c r="B16" s="86"/>
      <c r="C16" s="86"/>
      <c r="D16" s="87"/>
      <c r="E16" s="88"/>
      <c r="F16" s="88" t="str">
        <f t="shared" si="3"/>
        <v xml:space="preserve"> </v>
      </c>
      <c r="G16" s="89"/>
      <c r="H16" s="90"/>
      <c r="I16" s="88" t="str">
        <f t="shared" si="5"/>
        <v xml:space="preserve"> </v>
      </c>
      <c r="J16" s="89" t="str">
        <f t="shared" si="0"/>
        <v/>
      </c>
      <c r="K16" s="91" t="str">
        <f t="shared" si="1"/>
        <v/>
      </c>
      <c r="L16" s="91"/>
      <c r="M16" s="91"/>
      <c r="N16" s="88" t="str">
        <f t="shared" si="4"/>
        <v/>
      </c>
      <c r="O16" s="88"/>
      <c r="P16" s="92"/>
      <c r="Q16" s="88"/>
      <c r="R16" s="89"/>
      <c r="S16" s="86"/>
      <c r="T16" s="86"/>
      <c r="U16" s="86"/>
      <c r="V16" s="86"/>
      <c r="W16" s="90"/>
      <c r="X16" s="90"/>
      <c r="Y16" s="88"/>
      <c r="Z16" s="88"/>
      <c r="AA16" s="88"/>
      <c r="AB16" s="93" t="str">
        <f t="shared" si="2"/>
        <v/>
      </c>
    </row>
    <row r="17" spans="1:59" ht="19.5" customHeight="1">
      <c r="A17" s="85">
        <v>10</v>
      </c>
      <c r="B17" s="86"/>
      <c r="C17" s="86"/>
      <c r="D17" s="87"/>
      <c r="E17" s="88"/>
      <c r="F17" s="88" t="str">
        <f t="shared" si="3"/>
        <v xml:space="preserve"> </v>
      </c>
      <c r="G17" s="89"/>
      <c r="H17" s="90"/>
      <c r="I17" s="88" t="str">
        <f t="shared" si="5"/>
        <v xml:space="preserve"> </v>
      </c>
      <c r="J17" s="89" t="str">
        <f t="shared" si="0"/>
        <v/>
      </c>
      <c r="K17" s="91" t="str">
        <f>IF((E17/$I$1)=0,"",E17/$I$1)</f>
        <v/>
      </c>
      <c r="L17" s="91"/>
      <c r="M17" s="91"/>
      <c r="N17" s="88" t="str">
        <f t="shared" si="4"/>
        <v/>
      </c>
      <c r="O17" s="88"/>
      <c r="P17" s="92"/>
      <c r="Q17" s="88"/>
      <c r="R17" s="89"/>
      <c r="S17" s="86"/>
      <c r="T17" s="86"/>
      <c r="U17" s="86"/>
      <c r="V17" s="86"/>
      <c r="W17" s="90"/>
      <c r="X17" s="90"/>
      <c r="Y17" s="88"/>
      <c r="Z17" s="88"/>
      <c r="AA17" s="88"/>
      <c r="AB17" s="93" t="str">
        <f t="shared" si="2"/>
        <v/>
      </c>
    </row>
    <row r="18" spans="1:59" s="19" customFormat="1" ht="19.5" customHeight="1">
      <c r="A18" s="94" t="s">
        <v>59</v>
      </c>
      <c r="B18" s="95" t="str">
        <f>IF(SUM(B8:B17)=0,"",SUM(B8:B17))</f>
        <v/>
      </c>
      <c r="C18" s="95" t="str">
        <f>IF(COUNT(B18)=1,SUM(C8:C17),"")</f>
        <v/>
      </c>
      <c r="D18" s="96" t="str">
        <f>IF(COUNT(B18)=1,AVERAGE(D8:D17),"")</f>
        <v/>
      </c>
      <c r="E18" s="97" t="str">
        <f>IF(COUNT(B18)=1,AVERAGE(E8:E17),"")</f>
        <v/>
      </c>
      <c r="F18" s="97" t="str">
        <f>IF(COUNT(B18)=1,SUM(E8:E17)," ")</f>
        <v xml:space="preserve"> </v>
      </c>
      <c r="G18" s="98" t="str">
        <f t="shared" ref="G18:G42" si="6">IF(ISERROR(H18/E18),"",H18/E18*100)</f>
        <v/>
      </c>
      <c r="H18" s="97" t="str">
        <f>IF(COUNT(B18)=1,AVERAGE(H8:H17),"")</f>
        <v/>
      </c>
      <c r="I18" s="97" t="str">
        <f>IF(COUNT(B18)=1,SUM(H8:H17)," ")</f>
        <v xml:space="preserve"> </v>
      </c>
      <c r="J18" s="98" t="str">
        <f>IF(ISERROR(F18/C18),"",F18/B18)</f>
        <v/>
      </c>
      <c r="K18" s="99" t="str">
        <f>IF(COUNT(B18)=1,E18/$I$1,"")</f>
        <v/>
      </c>
      <c r="L18" s="99"/>
      <c r="M18" s="99"/>
      <c r="N18" s="97" t="str">
        <f>IF(ISERROR(Y18/F18/1*1000),"",(Y18/F18/1*1000))</f>
        <v/>
      </c>
      <c r="O18" s="97"/>
      <c r="P18" s="100"/>
      <c r="Q18" s="97"/>
      <c r="R18" s="98"/>
      <c r="S18" s="95"/>
      <c r="T18" s="95"/>
      <c r="U18" s="95"/>
      <c r="V18" s="95"/>
      <c r="W18" s="95"/>
      <c r="X18" s="95"/>
      <c r="Y18" s="97"/>
      <c r="Z18" s="97"/>
      <c r="AA18" s="97"/>
      <c r="AB18" s="101" t="str">
        <f>IF(ISERROR(AA18/F18*1000),"",AA18/F18*1000)</f>
        <v/>
      </c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8"/>
    </row>
    <row r="19" spans="1:59" ht="19.5" customHeight="1">
      <c r="A19" s="85">
        <v>11</v>
      </c>
      <c r="B19" s="86"/>
      <c r="C19" s="86"/>
      <c r="D19" s="87"/>
      <c r="E19" s="88"/>
      <c r="F19" s="88" t="str">
        <f t="shared" si="3"/>
        <v xml:space="preserve"> </v>
      </c>
      <c r="G19" s="89"/>
      <c r="H19" s="90"/>
      <c r="I19" s="88" t="str">
        <f>IF(COUNT(B19)=1,SUM(I18+H19)," ")</f>
        <v xml:space="preserve"> </v>
      </c>
      <c r="J19" s="89" t="str">
        <f>IF(ISERROR(E19/C19),"",E19/B19)</f>
        <v/>
      </c>
      <c r="K19" s="91" t="str">
        <f t="shared" si="1"/>
        <v/>
      </c>
      <c r="L19" s="91"/>
      <c r="M19" s="91"/>
      <c r="N19" s="88" t="str">
        <f>IF(ISERROR(Y19/E19/1*1000),"",(Y19/E19/1*1000))</f>
        <v/>
      </c>
      <c r="O19" s="88"/>
      <c r="P19" s="92"/>
      <c r="Q19" s="88"/>
      <c r="R19" s="89"/>
      <c r="S19" s="86"/>
      <c r="T19" s="86"/>
      <c r="U19" s="86"/>
      <c r="V19" s="86"/>
      <c r="W19" s="90"/>
      <c r="X19" s="90"/>
      <c r="Y19" s="88"/>
      <c r="Z19" s="88"/>
      <c r="AA19" s="88"/>
      <c r="AB19" s="93" t="str">
        <f t="shared" si="2"/>
        <v/>
      </c>
    </row>
    <row r="20" spans="1:59" ht="18.75" customHeight="1">
      <c r="A20" s="85">
        <v>12</v>
      </c>
      <c r="B20" s="86"/>
      <c r="C20" s="86"/>
      <c r="D20" s="87"/>
      <c r="E20" s="88"/>
      <c r="F20" s="88" t="str">
        <f t="shared" si="3"/>
        <v xml:space="preserve"> </v>
      </c>
      <c r="G20" s="89"/>
      <c r="H20" s="90"/>
      <c r="I20" s="88" t="str">
        <f>IF(COUNT(B20)=1,SUM(I19+H20)," ")</f>
        <v xml:space="preserve"> </v>
      </c>
      <c r="J20" s="89" t="str">
        <f>IF(ISERROR(E20/C20),"",E20/B20)</f>
        <v/>
      </c>
      <c r="K20" s="91" t="str">
        <f t="shared" si="1"/>
        <v/>
      </c>
      <c r="L20" s="91"/>
      <c r="M20" s="91"/>
      <c r="N20" s="88" t="str">
        <f t="shared" ref="N20:N28" si="7">IF(ISERROR(Y20/E20/1*1000),"",(Y20/E20/1*1000))</f>
        <v/>
      </c>
      <c r="O20" s="88"/>
      <c r="P20" s="92"/>
      <c r="Q20" s="88"/>
      <c r="R20" s="89"/>
      <c r="S20" s="86"/>
      <c r="T20" s="86"/>
      <c r="U20" s="86"/>
      <c r="V20" s="86"/>
      <c r="W20" s="90"/>
      <c r="X20" s="90"/>
      <c r="Y20" s="88"/>
      <c r="Z20" s="88"/>
      <c r="AA20" s="88"/>
      <c r="AB20" s="93" t="str">
        <f t="shared" si="2"/>
        <v/>
      </c>
    </row>
    <row r="21" spans="1:59" ht="19.5" customHeight="1">
      <c r="A21" s="85">
        <v>13</v>
      </c>
      <c r="B21" s="86"/>
      <c r="C21" s="86"/>
      <c r="D21" s="87"/>
      <c r="E21" s="88"/>
      <c r="F21" s="88" t="str">
        <f t="shared" si="3"/>
        <v xml:space="preserve"> </v>
      </c>
      <c r="G21" s="89"/>
      <c r="H21" s="90"/>
      <c r="I21" s="88" t="str">
        <f t="shared" ref="I21:I28" si="8">IF(COUNT(B21)=1,SUM(I20+H21)," ")</f>
        <v xml:space="preserve"> </v>
      </c>
      <c r="J21" s="89" t="str">
        <f>IF(ISERROR(E21/C21),"",E21/B21)</f>
        <v/>
      </c>
      <c r="K21" s="91" t="str">
        <f t="shared" si="1"/>
        <v/>
      </c>
      <c r="L21" s="91"/>
      <c r="M21" s="91"/>
      <c r="N21" s="88" t="str">
        <f t="shared" si="7"/>
        <v/>
      </c>
      <c r="O21" s="88"/>
      <c r="P21" s="92"/>
      <c r="Q21" s="88"/>
      <c r="R21" s="89"/>
      <c r="S21" s="86"/>
      <c r="T21" s="86"/>
      <c r="U21" s="86"/>
      <c r="V21" s="86"/>
      <c r="W21" s="90"/>
      <c r="X21" s="90"/>
      <c r="Y21" s="88"/>
      <c r="Z21" s="88"/>
      <c r="AA21" s="88"/>
      <c r="AB21" s="93" t="str">
        <f t="shared" si="2"/>
        <v/>
      </c>
    </row>
    <row r="22" spans="1:59" ht="19.5" customHeight="1">
      <c r="A22" s="85">
        <v>14</v>
      </c>
      <c r="B22" s="86"/>
      <c r="C22" s="86"/>
      <c r="D22" s="87"/>
      <c r="E22" s="88"/>
      <c r="F22" s="88" t="str">
        <f t="shared" si="3"/>
        <v xml:space="preserve"> </v>
      </c>
      <c r="G22" s="89"/>
      <c r="H22" s="90"/>
      <c r="I22" s="88" t="str">
        <f t="shared" si="8"/>
        <v xml:space="preserve"> </v>
      </c>
      <c r="J22" s="89" t="str">
        <f t="shared" ref="J22:J30" si="9">IF(ISERROR(E22/C22),"",E22/B22)</f>
        <v/>
      </c>
      <c r="K22" s="91" t="str">
        <f t="shared" si="1"/>
        <v/>
      </c>
      <c r="L22" s="91"/>
      <c r="M22" s="91"/>
      <c r="N22" s="88" t="str">
        <f t="shared" si="7"/>
        <v/>
      </c>
      <c r="O22" s="88"/>
      <c r="P22" s="92"/>
      <c r="Q22" s="88"/>
      <c r="R22" s="89"/>
      <c r="S22" s="86"/>
      <c r="T22" s="86"/>
      <c r="U22" s="86"/>
      <c r="V22" s="86"/>
      <c r="W22" s="90"/>
      <c r="X22" s="90"/>
      <c r="Y22" s="88"/>
      <c r="Z22" s="88"/>
      <c r="AA22" s="88"/>
      <c r="AB22" s="93" t="str">
        <f t="shared" si="2"/>
        <v/>
      </c>
    </row>
    <row r="23" spans="1:59" ht="19.5" customHeight="1">
      <c r="A23" s="85">
        <v>15</v>
      </c>
      <c r="B23" s="86"/>
      <c r="C23" s="86"/>
      <c r="D23" s="87"/>
      <c r="E23" s="88"/>
      <c r="F23" s="88" t="str">
        <f t="shared" si="3"/>
        <v xml:space="preserve"> </v>
      </c>
      <c r="G23" s="89"/>
      <c r="H23" s="90"/>
      <c r="I23" s="88" t="str">
        <f t="shared" si="8"/>
        <v xml:space="preserve"> </v>
      </c>
      <c r="J23" s="89" t="str">
        <f t="shared" si="9"/>
        <v/>
      </c>
      <c r="K23" s="91" t="str">
        <f t="shared" si="1"/>
        <v/>
      </c>
      <c r="L23" s="91"/>
      <c r="M23" s="91"/>
      <c r="N23" s="88" t="str">
        <f t="shared" si="7"/>
        <v/>
      </c>
      <c r="O23" s="88"/>
      <c r="P23" s="92"/>
      <c r="Q23" s="88"/>
      <c r="R23" s="89"/>
      <c r="S23" s="86"/>
      <c r="T23" s="86"/>
      <c r="U23" s="86"/>
      <c r="V23" s="86"/>
      <c r="W23" s="90"/>
      <c r="X23" s="87"/>
      <c r="Y23" s="88"/>
      <c r="Z23" s="88"/>
      <c r="AA23" s="88"/>
      <c r="AB23" s="93" t="str">
        <f t="shared" si="2"/>
        <v/>
      </c>
    </row>
    <row r="24" spans="1:59" ht="19.5" customHeight="1">
      <c r="A24" s="85">
        <v>16</v>
      </c>
      <c r="B24" s="86"/>
      <c r="C24" s="86"/>
      <c r="D24" s="87"/>
      <c r="E24" s="88"/>
      <c r="F24" s="88" t="str">
        <f t="shared" si="3"/>
        <v xml:space="preserve"> </v>
      </c>
      <c r="G24" s="89"/>
      <c r="H24" s="90"/>
      <c r="I24" s="88" t="str">
        <f t="shared" si="8"/>
        <v xml:space="preserve"> </v>
      </c>
      <c r="J24" s="89" t="str">
        <f t="shared" si="9"/>
        <v/>
      </c>
      <c r="K24" s="91" t="str">
        <f t="shared" si="1"/>
        <v/>
      </c>
      <c r="L24" s="91"/>
      <c r="M24" s="91"/>
      <c r="N24" s="88" t="str">
        <f t="shared" si="7"/>
        <v/>
      </c>
      <c r="O24" s="88"/>
      <c r="P24" s="92"/>
      <c r="Q24" s="88"/>
      <c r="R24" s="89"/>
      <c r="S24" s="86"/>
      <c r="T24" s="86"/>
      <c r="U24" s="86"/>
      <c r="V24" s="86"/>
      <c r="W24" s="90"/>
      <c r="X24" s="90"/>
      <c r="Y24" s="88"/>
      <c r="Z24" s="88"/>
      <c r="AA24" s="88"/>
      <c r="AB24" s="93" t="str">
        <f t="shared" si="2"/>
        <v/>
      </c>
    </row>
    <row r="25" spans="1:59" ht="19.5" customHeight="1">
      <c r="A25" s="85">
        <v>17</v>
      </c>
      <c r="B25" s="86"/>
      <c r="C25" s="86"/>
      <c r="D25" s="87"/>
      <c r="E25" s="88"/>
      <c r="F25" s="88" t="str">
        <f t="shared" si="3"/>
        <v xml:space="preserve"> </v>
      </c>
      <c r="G25" s="89"/>
      <c r="H25" s="90"/>
      <c r="I25" s="88" t="str">
        <f t="shared" si="8"/>
        <v xml:space="preserve"> </v>
      </c>
      <c r="J25" s="89" t="str">
        <f t="shared" si="9"/>
        <v/>
      </c>
      <c r="K25" s="91" t="str">
        <f t="shared" si="1"/>
        <v/>
      </c>
      <c r="L25" s="91"/>
      <c r="M25" s="91"/>
      <c r="N25" s="88" t="str">
        <f t="shared" si="7"/>
        <v/>
      </c>
      <c r="O25" s="88"/>
      <c r="P25" s="92"/>
      <c r="Q25" s="88"/>
      <c r="R25" s="89"/>
      <c r="S25" s="86"/>
      <c r="T25" s="86"/>
      <c r="U25" s="86"/>
      <c r="V25" s="86"/>
      <c r="W25" s="90"/>
      <c r="X25" s="87"/>
      <c r="Y25" s="88"/>
      <c r="Z25" s="88"/>
      <c r="AA25" s="88"/>
      <c r="AB25" s="93" t="str">
        <f t="shared" si="2"/>
        <v/>
      </c>
    </row>
    <row r="26" spans="1:59" ht="19.5" customHeight="1">
      <c r="A26" s="85">
        <v>18</v>
      </c>
      <c r="B26" s="86"/>
      <c r="C26" s="86"/>
      <c r="D26" s="87"/>
      <c r="E26" s="88"/>
      <c r="F26" s="88" t="str">
        <f t="shared" si="3"/>
        <v xml:space="preserve"> </v>
      </c>
      <c r="G26" s="89"/>
      <c r="H26" s="90"/>
      <c r="I26" s="88" t="str">
        <f t="shared" si="8"/>
        <v xml:space="preserve"> </v>
      </c>
      <c r="J26" s="89" t="str">
        <f t="shared" si="9"/>
        <v/>
      </c>
      <c r="K26" s="91" t="str">
        <f t="shared" si="1"/>
        <v/>
      </c>
      <c r="L26" s="91"/>
      <c r="M26" s="91"/>
      <c r="N26" s="88" t="str">
        <f t="shared" si="7"/>
        <v/>
      </c>
      <c r="O26" s="88"/>
      <c r="P26" s="92"/>
      <c r="Q26" s="88"/>
      <c r="R26" s="89"/>
      <c r="S26" s="86"/>
      <c r="T26" s="86"/>
      <c r="U26" s="86"/>
      <c r="V26" s="86"/>
      <c r="W26" s="90"/>
      <c r="X26" s="90"/>
      <c r="Y26" s="88"/>
      <c r="Z26" s="88"/>
      <c r="AA26" s="88"/>
      <c r="AB26" s="93" t="str">
        <f t="shared" si="2"/>
        <v/>
      </c>
    </row>
    <row r="27" spans="1:59" ht="19.5" customHeight="1">
      <c r="A27" s="85">
        <v>19</v>
      </c>
      <c r="B27" s="86"/>
      <c r="C27" s="86"/>
      <c r="D27" s="87"/>
      <c r="E27" s="88"/>
      <c r="F27" s="88" t="str">
        <f t="shared" si="3"/>
        <v xml:space="preserve"> </v>
      </c>
      <c r="G27" s="89"/>
      <c r="H27" s="90"/>
      <c r="I27" s="88" t="str">
        <f t="shared" si="8"/>
        <v xml:space="preserve"> </v>
      </c>
      <c r="J27" s="89" t="str">
        <f t="shared" si="9"/>
        <v/>
      </c>
      <c r="K27" s="91" t="str">
        <f t="shared" si="1"/>
        <v/>
      </c>
      <c r="L27" s="91"/>
      <c r="M27" s="91"/>
      <c r="N27" s="88" t="str">
        <f t="shared" si="7"/>
        <v/>
      </c>
      <c r="O27" s="88"/>
      <c r="P27" s="92"/>
      <c r="Q27" s="88"/>
      <c r="R27" s="89"/>
      <c r="S27" s="86"/>
      <c r="T27" s="86"/>
      <c r="U27" s="86"/>
      <c r="V27" s="86"/>
      <c r="W27" s="90"/>
      <c r="X27" s="90"/>
      <c r="Y27" s="88"/>
      <c r="Z27" s="88"/>
      <c r="AA27" s="88"/>
      <c r="AB27" s="93" t="str">
        <f t="shared" si="2"/>
        <v/>
      </c>
    </row>
    <row r="28" spans="1:59" ht="19.5" customHeight="1">
      <c r="A28" s="85">
        <v>20</v>
      </c>
      <c r="B28" s="86"/>
      <c r="C28" s="86"/>
      <c r="D28" s="87"/>
      <c r="E28" s="88"/>
      <c r="F28" s="88" t="str">
        <f t="shared" si="3"/>
        <v xml:space="preserve"> </v>
      </c>
      <c r="G28" s="89"/>
      <c r="H28" s="90"/>
      <c r="I28" s="88" t="str">
        <f t="shared" si="8"/>
        <v xml:space="preserve"> </v>
      </c>
      <c r="J28" s="89" t="str">
        <f t="shared" si="9"/>
        <v/>
      </c>
      <c r="K28" s="91" t="str">
        <f t="shared" si="1"/>
        <v/>
      </c>
      <c r="L28" s="91"/>
      <c r="M28" s="91"/>
      <c r="N28" s="88" t="str">
        <f t="shared" si="7"/>
        <v/>
      </c>
      <c r="O28" s="88"/>
      <c r="P28" s="92"/>
      <c r="Q28" s="88"/>
      <c r="R28" s="89"/>
      <c r="S28" s="86"/>
      <c r="T28" s="86"/>
      <c r="U28" s="86"/>
      <c r="V28" s="86"/>
      <c r="W28" s="90"/>
      <c r="X28" s="90"/>
      <c r="Y28" s="88"/>
      <c r="Z28" s="88"/>
      <c r="AA28" s="88"/>
      <c r="AB28" s="93" t="str">
        <f t="shared" si="2"/>
        <v/>
      </c>
    </row>
    <row r="29" spans="1:59" s="19" customFormat="1" ht="19.5" customHeight="1">
      <c r="A29" s="94" t="s">
        <v>60</v>
      </c>
      <c r="B29" s="95" t="str">
        <f>IF(SUM(B19:B28)=0,"",SUM(B19:B28))</f>
        <v/>
      </c>
      <c r="C29" s="95" t="str">
        <f>IF(COUNT(B29)=1,SUM(C19:C28),"")</f>
        <v/>
      </c>
      <c r="D29" s="96" t="str">
        <f>IF(COUNT(B29)=1,AVERAGE(D19:D28),"")</f>
        <v/>
      </c>
      <c r="E29" s="97" t="str">
        <f>IF(COUNT(B29)=1,AVERAGE(E19:E28),"")</f>
        <v/>
      </c>
      <c r="F29" s="97" t="str">
        <f>IF(COUNT(B29)=1,SUM(E19:E28)," ")</f>
        <v xml:space="preserve"> </v>
      </c>
      <c r="G29" s="98" t="str">
        <f t="shared" si="6"/>
        <v/>
      </c>
      <c r="H29" s="97" t="str">
        <f>IF(COUNT(B29)=1,AVERAGE(H19:H28),"")</f>
        <v/>
      </c>
      <c r="I29" s="97" t="str">
        <f>IF(COUNT(B29)=1,SUM(H19:H28)," ")</f>
        <v xml:space="preserve"> </v>
      </c>
      <c r="J29" s="98" t="str">
        <f t="shared" si="9"/>
        <v/>
      </c>
      <c r="K29" s="99" t="str">
        <f>IF(COUNT(B29)=1,E29/$I$1,"")</f>
        <v/>
      </c>
      <c r="L29" s="99"/>
      <c r="M29" s="99"/>
      <c r="N29" s="97" t="str">
        <f>IF(ISERROR(Y29/F29/1*1000),"",(Y29/F29/1*1000))</f>
        <v/>
      </c>
      <c r="O29" s="97"/>
      <c r="P29" s="100"/>
      <c r="Q29" s="97"/>
      <c r="R29" s="98"/>
      <c r="S29" s="95"/>
      <c r="T29" s="95"/>
      <c r="U29" s="95"/>
      <c r="V29" s="95"/>
      <c r="W29" s="95"/>
      <c r="X29" s="95"/>
      <c r="Y29" s="97"/>
      <c r="Z29" s="97"/>
      <c r="AA29" s="97"/>
      <c r="AB29" s="101" t="str">
        <f>IF(ISERROR(AA29/F29*1000),"",AA29/F29*1000)</f>
        <v/>
      </c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8"/>
    </row>
    <row r="30" spans="1:59" ht="19.5" customHeight="1">
      <c r="A30" s="85">
        <v>21</v>
      </c>
      <c r="B30" s="86"/>
      <c r="C30" s="86"/>
      <c r="D30" s="87"/>
      <c r="E30" s="88"/>
      <c r="F30" s="88" t="str">
        <f>IF(COUNT(E30)=1,SUM(F28+E30)," ")</f>
        <v xml:space="preserve"> </v>
      </c>
      <c r="G30" s="89"/>
      <c r="H30" s="90"/>
      <c r="I30" s="88" t="str">
        <f>IF(COUNT(B30)=1,SUM(I29+H30)," ")</f>
        <v xml:space="preserve"> </v>
      </c>
      <c r="J30" s="89" t="str">
        <f t="shared" si="9"/>
        <v/>
      </c>
      <c r="K30" s="91" t="str">
        <f t="shared" si="1"/>
        <v/>
      </c>
      <c r="L30" s="91"/>
      <c r="M30" s="91"/>
      <c r="N30" s="88" t="str">
        <f>IF(ISERROR(Y30/E30/1*1000),"",(Y30/E30/1*1000))</f>
        <v/>
      </c>
      <c r="O30" s="88"/>
      <c r="P30" s="92"/>
      <c r="Q30" s="88"/>
      <c r="R30" s="89"/>
      <c r="S30" s="86"/>
      <c r="T30" s="86"/>
      <c r="U30" s="86"/>
      <c r="V30" s="86"/>
      <c r="W30" s="90"/>
      <c r="X30" s="90"/>
      <c r="Y30" s="88"/>
      <c r="Z30" s="88"/>
      <c r="AA30" s="88"/>
      <c r="AB30" s="93" t="str">
        <f t="shared" ref="AB30:AB40" si="10">IF(ISERROR(AA30/E30*1000),"",AA30/E30*1000)</f>
        <v/>
      </c>
    </row>
    <row r="31" spans="1:59" ht="19.5" customHeight="1">
      <c r="A31" s="85">
        <v>22</v>
      </c>
      <c r="B31" s="86"/>
      <c r="C31" s="86"/>
      <c r="D31" s="87"/>
      <c r="E31" s="88"/>
      <c r="F31" s="88" t="str">
        <f>IF(COUNT(E31)=1,SUM(F30+E31)," ")</f>
        <v xml:space="preserve"> </v>
      </c>
      <c r="G31" s="89"/>
      <c r="H31" s="90"/>
      <c r="I31" s="88" t="str">
        <f t="shared" ref="I31:I40" si="11">IF(COUNT(B31)=1,SUM(I30+H31)," ")</f>
        <v xml:space="preserve"> </v>
      </c>
      <c r="J31" s="89" t="str">
        <f>IF(ISERROR(E31/C31),"",E31/C30)</f>
        <v/>
      </c>
      <c r="K31" s="91" t="str">
        <f>IF((E31/$I$1)=0,"",E31/$I$1)</f>
        <v/>
      </c>
      <c r="L31" s="91"/>
      <c r="M31" s="91"/>
      <c r="N31" s="88" t="str">
        <f t="shared" ref="N31:N40" si="12">IF(ISERROR(Y31/E31/1*1000),"",(Y31/E31/1*1000))</f>
        <v/>
      </c>
      <c r="O31" s="88"/>
      <c r="P31" s="92"/>
      <c r="Q31" s="88"/>
      <c r="R31" s="89"/>
      <c r="S31" s="86"/>
      <c r="T31" s="86"/>
      <c r="U31" s="86"/>
      <c r="V31" s="86"/>
      <c r="W31" s="90"/>
      <c r="X31" s="90"/>
      <c r="Y31" s="88"/>
      <c r="Z31" s="88"/>
      <c r="AA31" s="88"/>
      <c r="AB31" s="93" t="str">
        <f t="shared" si="10"/>
        <v/>
      </c>
    </row>
    <row r="32" spans="1:59" ht="19.5" customHeight="1">
      <c r="A32" s="85">
        <v>23</v>
      </c>
      <c r="B32" s="86"/>
      <c r="C32" s="86"/>
      <c r="D32" s="87"/>
      <c r="E32" s="88"/>
      <c r="F32" s="88" t="str">
        <f t="shared" ref="F32:F40" si="13">IF(COUNT(E32)=1,SUM(F31+E32)," ")</f>
        <v xml:space="preserve"> </v>
      </c>
      <c r="G32" s="89"/>
      <c r="H32" s="90"/>
      <c r="I32" s="88" t="str">
        <f t="shared" si="11"/>
        <v xml:space="preserve"> </v>
      </c>
      <c r="J32" s="89" t="str">
        <f>IF(ISERROR(E32/C32),"",E32/B32)</f>
        <v/>
      </c>
      <c r="K32" s="91" t="str">
        <f t="shared" si="1"/>
        <v/>
      </c>
      <c r="L32" s="91"/>
      <c r="M32" s="91"/>
      <c r="N32" s="88" t="str">
        <f t="shared" si="12"/>
        <v/>
      </c>
      <c r="O32" s="88"/>
      <c r="P32" s="92"/>
      <c r="Q32" s="88"/>
      <c r="R32" s="89"/>
      <c r="S32" s="86"/>
      <c r="T32" s="86"/>
      <c r="U32" s="86"/>
      <c r="V32" s="86"/>
      <c r="W32" s="90"/>
      <c r="X32" s="90"/>
      <c r="Y32" s="88"/>
      <c r="Z32" s="88"/>
      <c r="AA32" s="88"/>
      <c r="AB32" s="93" t="str">
        <f t="shared" si="10"/>
        <v/>
      </c>
    </row>
    <row r="33" spans="1:59" ht="19.5" customHeight="1">
      <c r="A33" s="85">
        <v>24</v>
      </c>
      <c r="B33" s="86"/>
      <c r="C33" s="86"/>
      <c r="D33" s="87"/>
      <c r="E33" s="88"/>
      <c r="F33" s="88" t="str">
        <f t="shared" si="13"/>
        <v xml:space="preserve"> </v>
      </c>
      <c r="G33" s="89"/>
      <c r="H33" s="90"/>
      <c r="I33" s="88" t="str">
        <f t="shared" si="11"/>
        <v xml:space="preserve"> </v>
      </c>
      <c r="J33" s="89" t="str">
        <f t="shared" ref="J33:J40" si="14">IF(ISERROR(E33/C33),"",E33/B33)</f>
        <v/>
      </c>
      <c r="K33" s="91" t="str">
        <f>IF((E33/$I$1)=0,"",E33/$I$1)</f>
        <v/>
      </c>
      <c r="L33" s="91"/>
      <c r="M33" s="91"/>
      <c r="N33" s="88" t="str">
        <f t="shared" si="12"/>
        <v/>
      </c>
      <c r="O33" s="88"/>
      <c r="P33" s="92"/>
      <c r="Q33" s="88"/>
      <c r="R33" s="89"/>
      <c r="S33" s="86"/>
      <c r="T33" s="86"/>
      <c r="U33" s="86"/>
      <c r="V33" s="86"/>
      <c r="W33" s="90"/>
      <c r="X33" s="90"/>
      <c r="Y33" s="88"/>
      <c r="Z33" s="88"/>
      <c r="AA33" s="88"/>
      <c r="AB33" s="93" t="str">
        <f t="shared" si="10"/>
        <v/>
      </c>
    </row>
    <row r="34" spans="1:59" ht="19.5" customHeight="1">
      <c r="A34" s="85">
        <v>25</v>
      </c>
      <c r="B34" s="86"/>
      <c r="C34" s="86"/>
      <c r="D34" s="87"/>
      <c r="E34" s="88"/>
      <c r="F34" s="88" t="str">
        <f t="shared" si="13"/>
        <v xml:space="preserve"> </v>
      </c>
      <c r="G34" s="89"/>
      <c r="H34" s="90"/>
      <c r="I34" s="88" t="str">
        <f t="shared" si="11"/>
        <v xml:space="preserve"> </v>
      </c>
      <c r="J34" s="89" t="str">
        <f t="shared" si="14"/>
        <v/>
      </c>
      <c r="K34" s="91" t="str">
        <f>IF((E34/$I$1)=0,"",E34/$I$1)</f>
        <v/>
      </c>
      <c r="L34" s="91"/>
      <c r="M34" s="91"/>
      <c r="N34" s="88" t="str">
        <f t="shared" si="12"/>
        <v/>
      </c>
      <c r="O34" s="88"/>
      <c r="P34" s="92"/>
      <c r="Q34" s="88"/>
      <c r="R34" s="89"/>
      <c r="S34" s="86"/>
      <c r="T34" s="86"/>
      <c r="U34" s="86"/>
      <c r="V34" s="86"/>
      <c r="W34" s="90"/>
      <c r="X34" s="90"/>
      <c r="Y34" s="88"/>
      <c r="Z34" s="88"/>
      <c r="AA34" s="88"/>
      <c r="AB34" s="93" t="str">
        <f t="shared" si="10"/>
        <v/>
      </c>
    </row>
    <row r="35" spans="1:59" ht="19.5" customHeight="1">
      <c r="A35" s="85">
        <v>26</v>
      </c>
      <c r="B35" s="86"/>
      <c r="C35" s="86"/>
      <c r="D35" s="87"/>
      <c r="E35" s="88"/>
      <c r="F35" s="88" t="str">
        <f t="shared" si="13"/>
        <v xml:space="preserve"> </v>
      </c>
      <c r="G35" s="89"/>
      <c r="H35" s="90"/>
      <c r="I35" s="88" t="str">
        <f t="shared" si="11"/>
        <v xml:space="preserve"> </v>
      </c>
      <c r="J35" s="89" t="str">
        <f t="shared" si="14"/>
        <v/>
      </c>
      <c r="K35" s="91" t="str">
        <f>IF((E35/$I$1)=0,"",E35/$I$1)</f>
        <v/>
      </c>
      <c r="L35" s="91"/>
      <c r="M35" s="91"/>
      <c r="N35" s="88" t="str">
        <f t="shared" si="12"/>
        <v/>
      </c>
      <c r="O35" s="88"/>
      <c r="P35" s="92"/>
      <c r="Q35" s="88"/>
      <c r="R35" s="89"/>
      <c r="S35" s="86"/>
      <c r="T35" s="86"/>
      <c r="U35" s="86"/>
      <c r="V35" s="90"/>
      <c r="W35" s="90"/>
      <c r="X35" s="90"/>
      <c r="Y35" s="88"/>
      <c r="Z35" s="88"/>
      <c r="AA35" s="88"/>
      <c r="AB35" s="93" t="str">
        <f t="shared" si="10"/>
        <v/>
      </c>
    </row>
    <row r="36" spans="1:59" ht="19.5" customHeight="1">
      <c r="A36" s="85">
        <v>27</v>
      </c>
      <c r="B36" s="86"/>
      <c r="C36" s="86"/>
      <c r="D36" s="87"/>
      <c r="E36" s="88"/>
      <c r="F36" s="88" t="str">
        <f t="shared" si="13"/>
        <v xml:space="preserve"> </v>
      </c>
      <c r="G36" s="89"/>
      <c r="H36" s="90"/>
      <c r="I36" s="88" t="str">
        <f t="shared" si="11"/>
        <v xml:space="preserve"> </v>
      </c>
      <c r="J36" s="89" t="str">
        <f t="shared" si="14"/>
        <v/>
      </c>
      <c r="K36" s="91" t="str">
        <f t="shared" si="1"/>
        <v/>
      </c>
      <c r="L36" s="91"/>
      <c r="M36" s="91"/>
      <c r="N36" s="88" t="str">
        <f t="shared" si="12"/>
        <v/>
      </c>
      <c r="O36" s="88"/>
      <c r="P36" s="92"/>
      <c r="Q36" s="88"/>
      <c r="R36" s="89"/>
      <c r="S36" s="86"/>
      <c r="T36" s="86"/>
      <c r="U36" s="86"/>
      <c r="V36" s="86"/>
      <c r="W36" s="90"/>
      <c r="X36" s="90"/>
      <c r="Y36" s="88"/>
      <c r="Z36" s="88"/>
      <c r="AA36" s="88"/>
      <c r="AB36" s="93" t="str">
        <f t="shared" si="10"/>
        <v/>
      </c>
    </row>
    <row r="37" spans="1:59" ht="19.5" customHeight="1">
      <c r="A37" s="85">
        <v>28</v>
      </c>
      <c r="B37" s="86"/>
      <c r="C37" s="86"/>
      <c r="D37" s="87"/>
      <c r="E37" s="88"/>
      <c r="F37" s="88" t="str">
        <f t="shared" si="13"/>
        <v xml:space="preserve"> </v>
      </c>
      <c r="G37" s="89"/>
      <c r="H37" s="90"/>
      <c r="I37" s="88" t="str">
        <f t="shared" si="11"/>
        <v xml:space="preserve"> </v>
      </c>
      <c r="J37" s="89" t="str">
        <f t="shared" si="14"/>
        <v/>
      </c>
      <c r="K37" s="91" t="str">
        <f t="shared" si="1"/>
        <v/>
      </c>
      <c r="L37" s="91"/>
      <c r="M37" s="91"/>
      <c r="N37" s="88" t="str">
        <f t="shared" si="12"/>
        <v/>
      </c>
      <c r="O37" s="88"/>
      <c r="P37" s="92"/>
      <c r="Q37" s="88"/>
      <c r="R37" s="89"/>
      <c r="S37" s="86"/>
      <c r="T37" s="86"/>
      <c r="U37" s="86"/>
      <c r="V37" s="86"/>
      <c r="W37" s="90"/>
      <c r="X37" s="90"/>
      <c r="Y37" s="88"/>
      <c r="Z37" s="88"/>
      <c r="AA37" s="88"/>
      <c r="AB37" s="93" t="str">
        <f t="shared" si="10"/>
        <v/>
      </c>
    </row>
    <row r="38" spans="1:59" ht="19.5" customHeight="1">
      <c r="A38" s="85">
        <v>29</v>
      </c>
      <c r="B38" s="86"/>
      <c r="C38" s="86"/>
      <c r="D38" s="87"/>
      <c r="E38" s="88"/>
      <c r="F38" s="88" t="str">
        <f t="shared" si="13"/>
        <v xml:space="preserve"> </v>
      </c>
      <c r="G38" s="89"/>
      <c r="H38" s="90"/>
      <c r="I38" s="88" t="str">
        <f t="shared" si="11"/>
        <v xml:space="preserve"> </v>
      </c>
      <c r="J38" s="89" t="str">
        <f t="shared" si="14"/>
        <v/>
      </c>
      <c r="K38" s="91" t="str">
        <f t="shared" si="1"/>
        <v/>
      </c>
      <c r="L38" s="91"/>
      <c r="M38" s="91"/>
      <c r="N38" s="88" t="str">
        <f t="shared" si="12"/>
        <v/>
      </c>
      <c r="O38" s="88"/>
      <c r="P38" s="92"/>
      <c r="Q38" s="88"/>
      <c r="R38" s="89"/>
      <c r="S38" s="86"/>
      <c r="T38" s="86"/>
      <c r="U38" s="86"/>
      <c r="V38" s="86"/>
      <c r="W38" s="90"/>
      <c r="X38" s="90"/>
      <c r="Y38" s="88"/>
      <c r="Z38" s="88"/>
      <c r="AA38" s="88"/>
      <c r="AB38" s="93" t="str">
        <f t="shared" si="10"/>
        <v/>
      </c>
    </row>
    <row r="39" spans="1:59" ht="19.5" customHeight="1">
      <c r="A39" s="85">
        <v>30</v>
      </c>
      <c r="B39" s="86"/>
      <c r="C39" s="102"/>
      <c r="D39" s="87"/>
      <c r="E39" s="88"/>
      <c r="F39" s="88" t="str">
        <f t="shared" si="13"/>
        <v xml:space="preserve"> </v>
      </c>
      <c r="G39" s="89"/>
      <c r="H39" s="90"/>
      <c r="I39" s="88" t="str">
        <f t="shared" si="11"/>
        <v xml:space="preserve"> </v>
      </c>
      <c r="J39" s="89" t="str">
        <f t="shared" si="14"/>
        <v/>
      </c>
      <c r="K39" s="91" t="str">
        <f t="shared" si="1"/>
        <v/>
      </c>
      <c r="L39" s="91"/>
      <c r="M39" s="91"/>
      <c r="N39" s="88" t="str">
        <f t="shared" si="12"/>
        <v/>
      </c>
      <c r="O39" s="88"/>
      <c r="P39" s="92"/>
      <c r="Q39" s="88"/>
      <c r="R39" s="89"/>
      <c r="S39" s="86"/>
      <c r="T39" s="86"/>
      <c r="U39" s="86"/>
      <c r="V39" s="86"/>
      <c r="W39" s="90"/>
      <c r="X39" s="87"/>
      <c r="Y39" s="88"/>
      <c r="Z39" s="88"/>
      <c r="AA39" s="88"/>
      <c r="AB39" s="93" t="str">
        <f t="shared" si="10"/>
        <v/>
      </c>
    </row>
    <row r="40" spans="1:59" ht="19.5" customHeight="1">
      <c r="A40" s="85">
        <v>31</v>
      </c>
      <c r="B40" s="86"/>
      <c r="C40" s="86"/>
      <c r="D40" s="87"/>
      <c r="E40" s="88"/>
      <c r="F40" s="88" t="str">
        <f t="shared" si="13"/>
        <v xml:space="preserve"> </v>
      </c>
      <c r="G40" s="89"/>
      <c r="H40" s="90"/>
      <c r="I40" s="88" t="str">
        <f t="shared" si="11"/>
        <v xml:space="preserve"> </v>
      </c>
      <c r="J40" s="89" t="str">
        <f t="shared" si="14"/>
        <v/>
      </c>
      <c r="K40" s="91" t="str">
        <f t="shared" si="1"/>
        <v/>
      </c>
      <c r="L40" s="91"/>
      <c r="M40" s="91"/>
      <c r="N40" s="88" t="str">
        <f t="shared" si="12"/>
        <v/>
      </c>
      <c r="O40" s="88"/>
      <c r="P40" s="92"/>
      <c r="Q40" s="88"/>
      <c r="R40" s="89"/>
      <c r="S40" s="86"/>
      <c r="T40" s="86"/>
      <c r="U40" s="86"/>
      <c r="V40" s="86"/>
      <c r="W40" s="90"/>
      <c r="X40" s="90"/>
      <c r="Y40" s="88"/>
      <c r="Z40" s="88"/>
      <c r="AA40" s="88"/>
      <c r="AB40" s="93" t="str">
        <f t="shared" si="10"/>
        <v/>
      </c>
    </row>
    <row r="41" spans="1:59" s="19" customFormat="1" ht="19.5" customHeight="1">
      <c r="A41" s="94" t="s">
        <v>61</v>
      </c>
      <c r="B41" s="95" t="str">
        <f>IF(SUM(B30:B40)=0,"",SUM(B30:B40))</f>
        <v/>
      </c>
      <c r="C41" s="95" t="str">
        <f>IF(COUNT(B41)=1,SUM(C30:C40),"")</f>
        <v/>
      </c>
      <c r="D41" s="96" t="str">
        <f>IF(COUNT(B41)=1,AVERAGE(D30:D40),"")</f>
        <v/>
      </c>
      <c r="E41" s="97" t="str">
        <f>IF(COUNT(B41)=1,AVERAGE(E30:E40),"")</f>
        <v/>
      </c>
      <c r="F41" s="97" t="str">
        <f>IF(COUNT(E41)=1,SUM(E30:E40)," ")</f>
        <v xml:space="preserve"> </v>
      </c>
      <c r="G41" s="98" t="str">
        <f t="shared" si="6"/>
        <v/>
      </c>
      <c r="H41" s="97" t="str">
        <f>IF(COUNT(B41)=1,AVERAGE(H30:H40),"")</f>
        <v/>
      </c>
      <c r="I41" s="97" t="str">
        <f>IF(COUNT(B41)=1,SUM(H30:H40)," ")</f>
        <v xml:space="preserve"> </v>
      </c>
      <c r="J41" s="98" t="str">
        <f>IF(ISERROR(F41/C41),"",F41/B41)</f>
        <v/>
      </c>
      <c r="K41" s="99" t="str">
        <f>IF(COUNT(B41)=1,E41/$I$1,"")</f>
        <v/>
      </c>
      <c r="L41" s="99"/>
      <c r="M41" s="99"/>
      <c r="N41" s="97" t="str">
        <f>IF(ISERROR(Y41/F41/1*1000),"",(Y41/F41/1*1000))</f>
        <v/>
      </c>
      <c r="O41" s="97"/>
      <c r="P41" s="100"/>
      <c r="Q41" s="97"/>
      <c r="R41" s="98"/>
      <c r="S41" s="95"/>
      <c r="T41" s="95"/>
      <c r="U41" s="95"/>
      <c r="V41" s="95"/>
      <c r="W41" s="95"/>
      <c r="X41" s="95"/>
      <c r="Y41" s="97"/>
      <c r="Z41" s="97"/>
      <c r="AA41" s="97"/>
      <c r="AB41" s="101" t="str">
        <f>IF(ISERROR(AA41/F41*1000),"",AA41/F41*1000)</f>
        <v/>
      </c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8"/>
    </row>
    <row r="42" spans="1:59" s="21" customFormat="1" ht="19.5" customHeight="1" thickBot="1">
      <c r="A42" s="103" t="s">
        <v>62</v>
      </c>
      <c r="B42" s="104" t="str">
        <f>IF(SUM(B8:B17,B19:B28,B30:B40)=0,"",SUM(B8:B17,B19:B28,B30:B40))</f>
        <v/>
      </c>
      <c r="C42" s="104" t="str">
        <f>IF(COUNT(B42)=1,SUM(C8:C17,C19:C28,C30:C40),"")</f>
        <v/>
      </c>
      <c r="D42" s="105" t="str">
        <f>IF(COUNT(B42)=1,AVERAGE(D8:D17,D19:D28,D30:D40),"")</f>
        <v/>
      </c>
      <c r="E42" s="106" t="str">
        <f>IF(COUNT(B42)=1,AVERAGE(E8:E17,E19:E28,E30:E40),"")</f>
        <v/>
      </c>
      <c r="F42" s="106" t="str">
        <f>IF(COUNT(E42)=1,SUM(E8:E17,E19:E28,E30:E40)," ")</f>
        <v xml:space="preserve"> </v>
      </c>
      <c r="G42" s="107" t="str">
        <f t="shared" si="6"/>
        <v/>
      </c>
      <c r="H42" s="106" t="str">
        <f>IF(COUNT(B42)=1,AVERAGE(H8:H17,H19:H28,H30:H40),"")</f>
        <v/>
      </c>
      <c r="I42" s="106" t="str">
        <f>IF(COUNT(B42)=1,SUM(H8:H17,H19:H28,H30:H40)," ")</f>
        <v xml:space="preserve"> </v>
      </c>
      <c r="J42" s="107" t="str">
        <f>IF(ISERROR(F42/C42),"",F42/B42)</f>
        <v/>
      </c>
      <c r="K42" s="108" t="str">
        <f>IF(COUNT(B42)=1,E42/$I$1,"")</f>
        <v/>
      </c>
      <c r="L42" s="108"/>
      <c r="M42" s="108"/>
      <c r="N42" s="106" t="str">
        <f>IF(ISERROR(Y42/F42/1*1000),"",(Y42/F42/1*1000))</f>
        <v/>
      </c>
      <c r="O42" s="106"/>
      <c r="P42" s="109"/>
      <c r="Q42" s="106"/>
      <c r="R42" s="107"/>
      <c r="S42" s="104"/>
      <c r="T42" s="104"/>
      <c r="U42" s="104"/>
      <c r="V42" s="104"/>
      <c r="W42" s="104"/>
      <c r="X42" s="106"/>
      <c r="Y42" s="106"/>
      <c r="Z42" s="106"/>
      <c r="AA42" s="106"/>
      <c r="AB42" s="110" t="str">
        <f>IF(ISERROR(AA42/F42*1000),"",AA42/F42*1000)</f>
        <v/>
      </c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20"/>
    </row>
    <row r="43" spans="1:59" s="14" customFormat="1" ht="14.25" customHeight="1">
      <c r="A43" s="22"/>
      <c r="B43" s="23"/>
      <c r="C43" s="24"/>
      <c r="D43" s="24"/>
      <c r="E43" s="25"/>
      <c r="F43" s="26"/>
      <c r="G43" s="25"/>
      <c r="H43" s="25"/>
      <c r="I43" s="26"/>
      <c r="J43" s="27"/>
      <c r="K43" s="28"/>
      <c r="L43" s="28"/>
      <c r="M43" s="28"/>
      <c r="N43" s="23"/>
      <c r="O43" s="23"/>
      <c r="P43" s="23"/>
      <c r="Q43" s="26"/>
      <c r="R43" s="27"/>
      <c r="S43" s="24"/>
      <c r="T43" s="24"/>
      <c r="U43" s="24"/>
      <c r="V43" s="24"/>
      <c r="W43" s="29"/>
      <c r="X43" s="30"/>
      <c r="Y43" s="30"/>
      <c r="Z43" s="30"/>
      <c r="AA43" s="30"/>
      <c r="AB43" s="17"/>
    </row>
    <row r="44" spans="1:59" s="14" customFormat="1" ht="20.100000000000001" customHeight="1">
      <c r="A44" s="126" t="s">
        <v>7</v>
      </c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23"/>
      <c r="O44" s="23"/>
      <c r="P44" s="23"/>
      <c r="Q44" s="26"/>
      <c r="R44" s="27"/>
      <c r="S44" s="24"/>
      <c r="T44" s="24"/>
      <c r="U44" s="24"/>
      <c r="V44" s="24"/>
      <c r="W44" s="29"/>
      <c r="X44" s="30"/>
      <c r="Y44" s="30"/>
      <c r="Z44" s="30"/>
      <c r="AA44" s="30"/>
      <c r="AB44" s="17"/>
    </row>
    <row r="45" spans="1:59" s="14" customFormat="1" ht="26.1" customHeight="1">
      <c r="A45" s="126" t="s">
        <v>8</v>
      </c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23"/>
      <c r="O45" s="23"/>
      <c r="P45" s="23"/>
      <c r="Q45" s="26"/>
      <c r="R45" s="27"/>
      <c r="S45" s="24"/>
      <c r="T45" s="24"/>
      <c r="U45" s="24"/>
      <c r="V45" s="24"/>
      <c r="W45" s="29"/>
      <c r="X45" s="30"/>
      <c r="Y45" s="30"/>
      <c r="Z45" s="30"/>
      <c r="AA45" s="30"/>
      <c r="AB45" s="17"/>
    </row>
    <row r="46" spans="1:59" s="14" customFormat="1" ht="39" customHeight="1">
      <c r="A46" s="126" t="s">
        <v>9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23"/>
      <c r="O46" s="23"/>
      <c r="P46" s="23"/>
      <c r="Q46" s="26"/>
      <c r="R46" s="27"/>
      <c r="S46" s="24"/>
      <c r="T46" s="24"/>
      <c r="U46" s="24"/>
      <c r="V46" s="24"/>
      <c r="W46" s="29"/>
      <c r="X46" s="30"/>
      <c r="Y46" s="30"/>
      <c r="Z46" s="30"/>
      <c r="AA46" s="30"/>
      <c r="AB46" s="17"/>
    </row>
    <row r="47" spans="1:59" s="14" customFormat="1" ht="14.25" customHeight="1">
      <c r="A47" s="22"/>
      <c r="B47" s="23"/>
      <c r="C47" s="24"/>
      <c r="D47" s="24"/>
      <c r="E47" s="25"/>
      <c r="F47" s="26"/>
      <c r="G47" s="25"/>
      <c r="H47" s="25"/>
      <c r="I47" s="26"/>
      <c r="J47" s="27"/>
      <c r="K47" s="28"/>
      <c r="L47" s="28"/>
      <c r="M47" s="28"/>
      <c r="N47" s="23"/>
      <c r="O47" s="23"/>
      <c r="P47" s="23"/>
      <c r="Q47" s="26"/>
      <c r="R47" s="27"/>
      <c r="S47" s="24"/>
      <c r="T47" s="24"/>
      <c r="U47" s="24"/>
      <c r="V47" s="24"/>
      <c r="W47" s="29"/>
      <c r="X47" s="30"/>
      <c r="Y47" s="30"/>
      <c r="Z47" s="30"/>
      <c r="AA47" s="30"/>
      <c r="AB47" s="17"/>
    </row>
    <row r="48" spans="1:59" s="14" customFormat="1" ht="14.25" customHeight="1">
      <c r="A48" s="22"/>
      <c r="B48" s="23"/>
      <c r="C48" s="24"/>
      <c r="D48" s="24"/>
      <c r="E48" s="25"/>
      <c r="F48" s="26"/>
      <c r="G48" s="25"/>
      <c r="H48" s="25"/>
      <c r="I48" s="26"/>
      <c r="J48" s="27"/>
      <c r="K48" s="28"/>
      <c r="L48" s="28"/>
      <c r="M48" s="28"/>
      <c r="N48" s="23"/>
      <c r="O48" s="23"/>
      <c r="P48" s="23"/>
      <c r="Q48" s="26"/>
      <c r="R48" s="27"/>
      <c r="S48" s="24"/>
      <c r="T48" s="24"/>
      <c r="U48" s="24"/>
      <c r="V48" s="24"/>
      <c r="W48" s="29"/>
      <c r="X48" s="30"/>
      <c r="Y48" s="30"/>
      <c r="Z48" s="30"/>
      <c r="AA48" s="30"/>
      <c r="AB48" s="17"/>
    </row>
    <row r="49" spans="1:28" s="14" customFormat="1" ht="14.25" customHeight="1">
      <c r="A49" s="22"/>
      <c r="B49" s="23"/>
      <c r="C49" s="24"/>
      <c r="D49" s="24"/>
      <c r="E49" s="25"/>
      <c r="F49" s="26"/>
      <c r="G49" s="25"/>
      <c r="H49" s="25"/>
      <c r="I49" s="26"/>
      <c r="J49" s="27"/>
      <c r="K49" s="28"/>
      <c r="L49" s="28"/>
      <c r="M49" s="28"/>
      <c r="N49" s="23"/>
      <c r="O49" s="23"/>
      <c r="P49" s="23"/>
      <c r="Q49" s="26"/>
      <c r="R49" s="27"/>
      <c r="S49" s="24"/>
      <c r="T49" s="24"/>
      <c r="U49" s="24"/>
      <c r="V49" s="24"/>
      <c r="W49" s="29"/>
      <c r="X49" s="30"/>
      <c r="Y49" s="30"/>
      <c r="Z49" s="30"/>
      <c r="AA49" s="30"/>
      <c r="AB49" s="17"/>
    </row>
    <row r="50" spans="1:28" s="14" customFormat="1" ht="14.25" customHeight="1">
      <c r="A50" s="22"/>
      <c r="B50" s="23"/>
      <c r="C50" s="24"/>
      <c r="D50" s="24"/>
      <c r="E50" s="25"/>
      <c r="F50" s="26"/>
      <c r="G50" s="25"/>
      <c r="H50" s="25"/>
      <c r="I50" s="26"/>
      <c r="J50" s="27"/>
      <c r="K50" s="28"/>
      <c r="L50" s="28"/>
      <c r="M50" s="28"/>
      <c r="N50" s="23"/>
      <c r="O50" s="23"/>
      <c r="P50" s="23"/>
      <c r="Q50" s="26"/>
      <c r="R50" s="27"/>
      <c r="S50" s="24"/>
      <c r="T50" s="24"/>
      <c r="U50" s="24"/>
      <c r="V50" s="24"/>
      <c r="W50" s="29"/>
      <c r="X50" s="30"/>
      <c r="Y50" s="30"/>
      <c r="Z50" s="30"/>
      <c r="AA50" s="30"/>
      <c r="AB50" s="17"/>
    </row>
    <row r="51" spans="1:28" ht="14.25" customHeight="1">
      <c r="A51" s="22"/>
      <c r="B51" s="23"/>
      <c r="C51" s="24"/>
      <c r="D51" s="24"/>
      <c r="E51" s="25"/>
      <c r="F51" s="26"/>
      <c r="G51" s="25"/>
      <c r="H51" s="25"/>
      <c r="I51" s="26"/>
      <c r="J51" s="27"/>
      <c r="K51" s="28"/>
      <c r="L51" s="28"/>
      <c r="M51" s="28"/>
      <c r="N51" s="23"/>
      <c r="O51" s="23"/>
      <c r="P51" s="23"/>
      <c r="Q51" s="26"/>
      <c r="R51" s="27"/>
      <c r="S51" s="24"/>
      <c r="T51" s="24"/>
      <c r="U51" s="24"/>
      <c r="V51" s="24"/>
      <c r="W51" s="29"/>
      <c r="X51" s="30"/>
      <c r="Y51" s="30"/>
      <c r="Z51" s="30"/>
      <c r="AA51" s="30"/>
      <c r="AB51" s="17"/>
    </row>
    <row r="52" spans="1:28" ht="14.25" customHeight="1">
      <c r="A52" s="22"/>
      <c r="B52" s="23"/>
      <c r="C52" s="24"/>
      <c r="D52" s="24"/>
      <c r="E52" s="25"/>
      <c r="F52" s="26"/>
      <c r="G52" s="25"/>
      <c r="H52" s="25"/>
      <c r="I52" s="26"/>
      <c r="J52" s="27"/>
      <c r="K52" s="28"/>
      <c r="L52" s="28"/>
      <c r="M52" s="28"/>
      <c r="N52" s="23"/>
      <c r="O52" s="23"/>
      <c r="P52" s="23"/>
      <c r="Q52" s="26"/>
      <c r="R52" s="27"/>
      <c r="S52" s="24"/>
      <c r="T52" s="24"/>
      <c r="U52" s="24"/>
      <c r="V52" s="24"/>
      <c r="W52" s="29"/>
      <c r="X52" s="30"/>
      <c r="Y52" s="30"/>
      <c r="Z52" s="30"/>
      <c r="AA52" s="30"/>
      <c r="AB52" s="17"/>
    </row>
    <row r="53" spans="1:28" ht="14.25" customHeight="1">
      <c r="A53" s="22"/>
      <c r="B53" s="23"/>
      <c r="C53" s="24"/>
      <c r="D53" s="24"/>
      <c r="E53" s="25"/>
      <c r="F53" s="26"/>
      <c r="G53" s="25"/>
      <c r="H53" s="25"/>
      <c r="I53" s="26"/>
      <c r="J53" s="27"/>
      <c r="K53" s="28"/>
      <c r="L53" s="28"/>
      <c r="M53" s="28"/>
      <c r="N53" s="23"/>
      <c r="O53" s="23"/>
      <c r="P53" s="23"/>
      <c r="Q53" s="26"/>
      <c r="R53" s="27"/>
      <c r="S53" s="24"/>
      <c r="T53" s="24"/>
      <c r="U53" s="24"/>
      <c r="V53" s="24"/>
      <c r="W53" s="29"/>
      <c r="X53" s="30"/>
      <c r="Y53" s="30"/>
      <c r="Z53" s="30"/>
      <c r="AA53" s="30"/>
      <c r="AB53" s="17"/>
    </row>
    <row r="54" spans="1:28" ht="14.25" customHeight="1">
      <c r="A54" s="22"/>
      <c r="B54" s="23"/>
      <c r="C54" s="24"/>
      <c r="D54" s="24"/>
      <c r="E54" s="25"/>
      <c r="F54" s="26"/>
      <c r="G54" s="25"/>
      <c r="H54" s="25"/>
      <c r="I54" s="26"/>
      <c r="J54" s="27"/>
      <c r="K54" s="28"/>
      <c r="L54" s="28"/>
      <c r="M54" s="28"/>
      <c r="N54" s="23"/>
      <c r="O54" s="23"/>
      <c r="P54" s="23"/>
      <c r="Q54" s="26"/>
      <c r="R54" s="27"/>
      <c r="S54" s="24"/>
      <c r="T54" s="24"/>
      <c r="U54" s="24"/>
      <c r="V54" s="24"/>
      <c r="W54" s="29"/>
      <c r="X54" s="30"/>
      <c r="Y54" s="30"/>
      <c r="Z54" s="30"/>
      <c r="AA54" s="30"/>
      <c r="AB54" s="17"/>
    </row>
    <row r="55" spans="1:28">
      <c r="A55" s="22"/>
      <c r="B55" s="23"/>
      <c r="C55" s="24"/>
      <c r="D55" s="24"/>
      <c r="E55" s="25"/>
      <c r="F55" s="26"/>
      <c r="G55" s="25"/>
      <c r="H55" s="25"/>
      <c r="I55" s="26"/>
      <c r="J55" s="27"/>
      <c r="K55" s="28"/>
      <c r="L55" s="28"/>
      <c r="M55" s="28"/>
      <c r="N55" s="23"/>
      <c r="O55" s="23"/>
      <c r="P55" s="23"/>
      <c r="Q55" s="26"/>
      <c r="R55" s="27"/>
      <c r="S55" s="24"/>
      <c r="T55" s="24"/>
      <c r="U55" s="24"/>
      <c r="V55" s="24"/>
      <c r="W55" s="29"/>
      <c r="X55" s="30"/>
      <c r="Y55" s="30"/>
      <c r="Z55" s="30"/>
      <c r="AA55" s="30"/>
      <c r="AB55" s="17"/>
    </row>
    <row r="56" spans="1:28">
      <c r="A56" s="22"/>
      <c r="B56" s="23"/>
      <c r="C56" s="24"/>
      <c r="D56" s="24"/>
      <c r="E56" s="25"/>
      <c r="F56" s="26"/>
      <c r="G56" s="25"/>
      <c r="H56" s="25"/>
      <c r="I56" s="26"/>
      <c r="J56" s="27"/>
      <c r="K56" s="28"/>
      <c r="L56" s="28"/>
      <c r="M56" s="28"/>
      <c r="N56" s="23"/>
      <c r="O56" s="23"/>
      <c r="P56" s="23"/>
      <c r="Q56" s="26"/>
      <c r="R56" s="27"/>
      <c r="S56" s="23"/>
      <c r="T56" s="24"/>
      <c r="U56" s="24"/>
      <c r="V56" s="24"/>
      <c r="W56" s="29"/>
      <c r="X56" s="30"/>
      <c r="Y56" s="30"/>
      <c r="Z56" s="30"/>
      <c r="AA56" s="30"/>
      <c r="AB56" s="17"/>
    </row>
    <row r="57" spans="1:28">
      <c r="A57" s="22"/>
      <c r="B57" s="23"/>
      <c r="C57" s="24"/>
      <c r="D57" s="24"/>
      <c r="E57" s="25"/>
      <c r="F57" s="26"/>
      <c r="G57" s="25"/>
      <c r="H57" s="25"/>
      <c r="I57" s="26"/>
      <c r="J57" s="27"/>
      <c r="K57" s="28"/>
      <c r="L57" s="28"/>
      <c r="M57" s="28"/>
      <c r="N57" s="23"/>
      <c r="O57" s="23"/>
      <c r="P57" s="23"/>
      <c r="Q57" s="26"/>
      <c r="R57" s="27"/>
      <c r="S57" s="23"/>
      <c r="T57" s="24"/>
      <c r="U57" s="24"/>
      <c r="V57" s="24"/>
      <c r="W57" s="29"/>
      <c r="X57" s="30"/>
      <c r="Y57" s="30"/>
      <c r="Z57" s="30"/>
      <c r="AA57" s="30"/>
      <c r="AB57" s="17"/>
    </row>
    <row r="58" spans="1:28">
      <c r="A58" s="22"/>
      <c r="B58" s="23"/>
      <c r="C58" s="24"/>
      <c r="D58" s="24"/>
      <c r="E58" s="25"/>
      <c r="F58" s="26"/>
      <c r="G58" s="25"/>
      <c r="H58" s="25"/>
      <c r="I58" s="26"/>
      <c r="J58" s="27"/>
      <c r="K58" s="28"/>
      <c r="L58" s="28"/>
      <c r="M58" s="28"/>
      <c r="N58" s="23"/>
      <c r="O58" s="23"/>
      <c r="P58" s="23"/>
      <c r="Q58" s="26"/>
      <c r="R58" s="27"/>
      <c r="S58" s="23"/>
      <c r="T58" s="24"/>
      <c r="U58" s="24"/>
      <c r="V58" s="24"/>
      <c r="W58" s="29"/>
      <c r="X58" s="30"/>
      <c r="Y58" s="30"/>
      <c r="Z58" s="30"/>
      <c r="AA58" s="30"/>
      <c r="AB58" s="17"/>
    </row>
    <row r="59" spans="1:28">
      <c r="A59" s="22"/>
      <c r="B59" s="23"/>
      <c r="C59" s="24"/>
      <c r="D59" s="24"/>
      <c r="E59" s="25"/>
      <c r="F59" s="26"/>
      <c r="G59" s="25"/>
      <c r="H59" s="25"/>
      <c r="I59" s="26"/>
      <c r="J59" s="27"/>
      <c r="K59" s="28"/>
      <c r="L59" s="28"/>
      <c r="M59" s="28"/>
      <c r="N59" s="23"/>
      <c r="O59" s="23"/>
      <c r="P59" s="23"/>
      <c r="Q59" s="26"/>
      <c r="R59" s="27"/>
      <c r="S59" s="23"/>
      <c r="T59" s="24"/>
      <c r="U59" s="24"/>
      <c r="V59" s="24"/>
      <c r="W59" s="29"/>
      <c r="X59" s="30"/>
      <c r="Y59" s="30"/>
      <c r="Z59" s="30"/>
      <c r="AA59" s="30"/>
      <c r="AB59" s="17"/>
    </row>
    <row r="60" spans="1:28">
      <c r="A60" s="22"/>
      <c r="B60" s="23"/>
      <c r="C60" s="24"/>
      <c r="D60" s="24"/>
      <c r="E60" s="25"/>
      <c r="F60" s="26"/>
      <c r="G60" s="25"/>
      <c r="H60" s="25"/>
      <c r="I60" s="26"/>
      <c r="J60" s="27"/>
      <c r="K60" s="28"/>
      <c r="L60" s="28"/>
      <c r="M60" s="28"/>
      <c r="N60" s="23"/>
      <c r="O60" s="23"/>
      <c r="P60" s="23"/>
      <c r="Q60" s="26"/>
      <c r="R60" s="27"/>
      <c r="S60" s="23"/>
      <c r="T60" s="24"/>
      <c r="U60" s="24"/>
      <c r="V60" s="24"/>
      <c r="W60" s="29"/>
      <c r="X60" s="30"/>
      <c r="Y60" s="30"/>
      <c r="Z60" s="30"/>
      <c r="AA60" s="30"/>
      <c r="AB60" s="17"/>
    </row>
    <row r="61" spans="1:28">
      <c r="A61" s="22"/>
      <c r="B61" s="23"/>
      <c r="C61" s="24"/>
      <c r="D61" s="24"/>
      <c r="E61" s="25"/>
      <c r="F61" s="26"/>
      <c r="G61" s="25"/>
      <c r="H61" s="25"/>
      <c r="I61" s="26"/>
      <c r="J61" s="27"/>
      <c r="K61" s="28"/>
      <c r="L61" s="28"/>
      <c r="M61" s="28"/>
      <c r="N61" s="23"/>
      <c r="O61" s="23"/>
      <c r="P61" s="23"/>
      <c r="Q61" s="26"/>
      <c r="R61" s="27"/>
      <c r="S61" s="23"/>
      <c r="T61" s="24"/>
      <c r="U61" s="24"/>
      <c r="V61" s="24"/>
      <c r="W61" s="29"/>
      <c r="X61" s="30"/>
      <c r="Y61" s="30"/>
      <c r="Z61" s="30"/>
      <c r="AA61" s="30"/>
      <c r="AB61" s="17"/>
    </row>
    <row r="62" spans="1:28">
      <c r="A62" s="22"/>
      <c r="B62" s="23"/>
      <c r="C62" s="24"/>
      <c r="D62" s="24"/>
      <c r="E62" s="25"/>
      <c r="F62" s="26"/>
      <c r="G62" s="25"/>
      <c r="H62" s="25"/>
      <c r="I62" s="26"/>
      <c r="J62" s="27"/>
      <c r="K62" s="28"/>
      <c r="L62" s="28"/>
      <c r="M62" s="28"/>
      <c r="N62" s="23"/>
      <c r="O62" s="23"/>
      <c r="P62" s="23"/>
      <c r="Q62" s="26"/>
      <c r="R62" s="27"/>
      <c r="S62" s="23"/>
      <c r="T62" s="24"/>
      <c r="U62" s="24"/>
      <c r="V62" s="24"/>
      <c r="W62" s="29"/>
      <c r="X62" s="30"/>
      <c r="Y62" s="30"/>
      <c r="Z62" s="30"/>
      <c r="AA62" s="30"/>
      <c r="AB62" s="17"/>
    </row>
    <row r="63" spans="1:28">
      <c r="A63" s="22"/>
      <c r="B63" s="23"/>
      <c r="C63" s="24"/>
      <c r="D63" s="24"/>
      <c r="E63" s="25"/>
      <c r="F63" s="26"/>
      <c r="G63" s="25"/>
      <c r="H63" s="25"/>
      <c r="I63" s="26"/>
      <c r="J63" s="27"/>
      <c r="K63" s="28"/>
      <c r="L63" s="28"/>
      <c r="M63" s="28"/>
      <c r="N63" s="23"/>
      <c r="O63" s="23"/>
      <c r="P63" s="23"/>
      <c r="Q63" s="26"/>
      <c r="R63" s="27"/>
      <c r="S63" s="23"/>
      <c r="T63" s="24"/>
      <c r="U63" s="24"/>
      <c r="V63" s="24"/>
      <c r="W63" s="29"/>
      <c r="X63" s="30"/>
      <c r="Y63" s="30"/>
      <c r="Z63" s="30"/>
      <c r="AA63" s="30"/>
      <c r="AB63" s="17"/>
    </row>
    <row r="64" spans="1:28">
      <c r="A64" s="22"/>
      <c r="B64" s="23"/>
      <c r="C64" s="24"/>
      <c r="D64" s="24"/>
      <c r="E64" s="25"/>
      <c r="F64" s="26"/>
      <c r="G64" s="25"/>
      <c r="H64" s="25"/>
      <c r="I64" s="26"/>
      <c r="J64" s="27"/>
      <c r="K64" s="28"/>
      <c r="L64" s="28"/>
      <c r="M64" s="28"/>
      <c r="N64" s="23"/>
      <c r="O64" s="23"/>
      <c r="P64" s="23"/>
      <c r="Q64" s="26"/>
      <c r="R64" s="27"/>
      <c r="S64" s="23"/>
      <c r="T64" s="24"/>
      <c r="U64" s="24"/>
      <c r="V64" s="24"/>
      <c r="W64" s="29"/>
      <c r="X64" s="30"/>
      <c r="Y64" s="30"/>
      <c r="Z64" s="30"/>
      <c r="AA64" s="30"/>
      <c r="AB64" s="17"/>
    </row>
    <row r="65" spans="1:28">
      <c r="A65" s="22"/>
      <c r="B65" s="23"/>
      <c r="C65" s="24"/>
      <c r="D65" s="24"/>
      <c r="E65" s="25"/>
      <c r="F65" s="26"/>
      <c r="G65" s="25"/>
      <c r="H65" s="25"/>
      <c r="I65" s="26"/>
      <c r="J65" s="27"/>
      <c r="K65" s="28"/>
      <c r="L65" s="28"/>
      <c r="M65" s="28"/>
      <c r="N65" s="23"/>
      <c r="O65" s="23"/>
      <c r="P65" s="23"/>
      <c r="Q65" s="26"/>
      <c r="R65" s="27"/>
      <c r="S65" s="23"/>
      <c r="T65" s="24"/>
      <c r="U65" s="24"/>
      <c r="V65" s="24"/>
      <c r="W65" s="29"/>
      <c r="X65" s="30"/>
      <c r="Y65" s="30"/>
      <c r="Z65" s="30"/>
      <c r="AA65" s="30"/>
      <c r="AB65" s="17"/>
    </row>
    <row r="66" spans="1:28">
      <c r="A66" s="22"/>
      <c r="B66" s="23"/>
      <c r="C66" s="24"/>
      <c r="D66" s="24"/>
      <c r="E66" s="25"/>
      <c r="F66" s="26"/>
      <c r="G66" s="25"/>
      <c r="H66" s="25"/>
      <c r="I66" s="26"/>
      <c r="J66" s="27"/>
      <c r="K66" s="28"/>
      <c r="L66" s="28"/>
      <c r="M66" s="28"/>
      <c r="N66" s="23"/>
      <c r="O66" s="23"/>
      <c r="P66" s="23"/>
      <c r="Q66" s="26"/>
      <c r="R66" s="27"/>
      <c r="S66" s="23"/>
      <c r="T66" s="24"/>
      <c r="U66" s="24"/>
      <c r="V66" s="24"/>
      <c r="W66" s="29"/>
      <c r="X66" s="30"/>
      <c r="Y66" s="30"/>
      <c r="Z66" s="30"/>
      <c r="AA66" s="30"/>
      <c r="AB66" s="17"/>
    </row>
    <row r="67" spans="1:28">
      <c r="A67" s="22"/>
      <c r="B67" s="23"/>
      <c r="C67" s="24"/>
      <c r="D67" s="24"/>
      <c r="E67" s="25"/>
      <c r="F67" s="26"/>
      <c r="G67" s="25"/>
      <c r="H67" s="25"/>
      <c r="I67" s="26"/>
      <c r="J67" s="27"/>
      <c r="K67" s="28"/>
      <c r="L67" s="28"/>
      <c r="M67" s="28"/>
      <c r="N67" s="23"/>
      <c r="O67" s="23"/>
      <c r="P67" s="23"/>
      <c r="Q67" s="26"/>
      <c r="R67" s="27"/>
      <c r="S67" s="23"/>
      <c r="T67" s="24"/>
      <c r="U67" s="24"/>
      <c r="V67" s="24"/>
      <c r="W67" s="29"/>
      <c r="X67" s="30"/>
      <c r="Y67" s="30"/>
      <c r="Z67" s="30"/>
      <c r="AA67" s="30"/>
      <c r="AB67" s="17"/>
    </row>
    <row r="68" spans="1:28">
      <c r="A68" s="22"/>
      <c r="B68" s="23"/>
      <c r="C68" s="24"/>
      <c r="D68" s="24"/>
      <c r="E68" s="25"/>
      <c r="F68" s="26"/>
      <c r="G68" s="25"/>
      <c r="H68" s="25"/>
      <c r="I68" s="26"/>
      <c r="J68" s="27"/>
      <c r="K68" s="28"/>
      <c r="L68" s="28"/>
      <c r="M68" s="28"/>
      <c r="N68" s="23"/>
      <c r="O68" s="23"/>
      <c r="P68" s="23"/>
      <c r="Q68" s="26"/>
      <c r="R68" s="27"/>
      <c r="S68" s="23"/>
      <c r="T68" s="24"/>
      <c r="U68" s="24"/>
      <c r="V68" s="24"/>
      <c r="W68" s="29"/>
      <c r="X68" s="30"/>
      <c r="Y68" s="30"/>
      <c r="Z68" s="30"/>
      <c r="AA68" s="30"/>
      <c r="AB68" s="17"/>
    </row>
    <row r="69" spans="1:28">
      <c r="A69" s="22"/>
      <c r="B69" s="23"/>
      <c r="C69" s="24"/>
      <c r="D69" s="24"/>
      <c r="E69" s="25"/>
      <c r="F69" s="26"/>
      <c r="G69" s="25"/>
      <c r="H69" s="25"/>
      <c r="I69" s="26"/>
      <c r="J69" s="27"/>
      <c r="K69" s="28"/>
      <c r="L69" s="28"/>
      <c r="M69" s="28"/>
      <c r="N69" s="23"/>
      <c r="O69" s="23"/>
      <c r="P69" s="23"/>
      <c r="Q69" s="26"/>
      <c r="R69" s="27"/>
      <c r="S69" s="23"/>
      <c r="T69" s="24"/>
      <c r="U69" s="24"/>
      <c r="V69" s="24"/>
      <c r="W69" s="29"/>
      <c r="X69" s="30"/>
      <c r="Y69" s="30"/>
      <c r="Z69" s="30"/>
      <c r="AA69" s="30"/>
      <c r="AB69" s="17"/>
    </row>
    <row r="70" spans="1:28">
      <c r="A70" s="22"/>
      <c r="B70" s="23"/>
      <c r="C70" s="24"/>
      <c r="D70" s="24"/>
      <c r="E70" s="25"/>
      <c r="F70" s="26"/>
      <c r="G70" s="25"/>
      <c r="H70" s="25"/>
      <c r="I70" s="26"/>
      <c r="J70" s="27"/>
      <c r="K70" s="28"/>
      <c r="L70" s="28"/>
      <c r="M70" s="28"/>
      <c r="N70" s="23"/>
      <c r="O70" s="23"/>
      <c r="P70" s="23"/>
      <c r="Q70" s="26"/>
      <c r="R70" s="27"/>
      <c r="S70" s="23"/>
      <c r="T70" s="24"/>
      <c r="U70" s="24"/>
      <c r="V70" s="24"/>
      <c r="W70" s="29"/>
      <c r="X70" s="30"/>
      <c r="Y70" s="30"/>
      <c r="Z70" s="30"/>
      <c r="AA70" s="30"/>
      <c r="AB70" s="17"/>
    </row>
    <row r="71" spans="1:28">
      <c r="A71" s="22"/>
      <c r="B71" s="23"/>
      <c r="C71" s="24"/>
      <c r="D71" s="24"/>
      <c r="E71" s="25"/>
      <c r="F71" s="26"/>
      <c r="G71" s="25"/>
      <c r="H71" s="25"/>
      <c r="I71" s="26"/>
      <c r="J71" s="27"/>
      <c r="K71" s="28"/>
      <c r="L71" s="28"/>
      <c r="M71" s="28"/>
      <c r="N71" s="23"/>
      <c r="O71" s="23"/>
      <c r="P71" s="23"/>
      <c r="Q71" s="26"/>
      <c r="R71" s="27"/>
      <c r="S71" s="23"/>
      <c r="T71" s="24"/>
      <c r="U71" s="24"/>
      <c r="V71" s="24"/>
      <c r="W71" s="29"/>
      <c r="X71" s="30"/>
      <c r="Y71" s="30"/>
      <c r="Z71" s="30"/>
      <c r="AA71" s="30"/>
      <c r="AB71" s="17"/>
    </row>
    <row r="72" spans="1:28">
      <c r="A72" s="22"/>
      <c r="B72" s="23"/>
      <c r="C72" s="24"/>
      <c r="D72" s="24"/>
      <c r="E72" s="25"/>
      <c r="F72" s="26"/>
      <c r="G72" s="25"/>
      <c r="H72" s="25"/>
      <c r="I72" s="26"/>
      <c r="J72" s="27"/>
      <c r="K72" s="28"/>
      <c r="L72" s="28"/>
      <c r="M72" s="28"/>
      <c r="N72" s="23"/>
      <c r="O72" s="23"/>
      <c r="P72" s="23"/>
      <c r="Q72" s="26"/>
      <c r="R72" s="27"/>
      <c r="S72" s="23"/>
      <c r="T72" s="24"/>
      <c r="U72" s="24"/>
      <c r="V72" s="24"/>
      <c r="W72" s="29"/>
      <c r="X72" s="30"/>
      <c r="Y72" s="30"/>
      <c r="Z72" s="30"/>
      <c r="AA72" s="30"/>
      <c r="AB72" s="17"/>
    </row>
    <row r="73" spans="1:28">
      <c r="A73" s="22"/>
      <c r="B73" s="23"/>
      <c r="C73" s="24"/>
      <c r="D73" s="24"/>
      <c r="E73" s="25"/>
      <c r="F73" s="26"/>
      <c r="G73" s="25"/>
      <c r="H73" s="25"/>
      <c r="I73" s="26"/>
      <c r="J73" s="27"/>
      <c r="K73" s="28"/>
      <c r="L73" s="28"/>
      <c r="M73" s="28"/>
      <c r="N73" s="23"/>
      <c r="O73" s="23"/>
      <c r="P73" s="23"/>
      <c r="Q73" s="26"/>
      <c r="R73" s="27"/>
      <c r="S73" s="23"/>
      <c r="T73" s="24"/>
      <c r="U73" s="24"/>
      <c r="V73" s="24"/>
      <c r="W73" s="29"/>
      <c r="X73" s="30"/>
      <c r="Y73" s="30"/>
      <c r="Z73" s="30"/>
      <c r="AA73" s="30"/>
      <c r="AB73" s="17"/>
    </row>
    <row r="74" spans="1:28">
      <c r="A74" s="22"/>
      <c r="B74" s="23"/>
      <c r="C74" s="24"/>
      <c r="D74" s="24"/>
      <c r="E74" s="25"/>
      <c r="F74" s="26"/>
      <c r="G74" s="25"/>
      <c r="H74" s="25"/>
      <c r="I74" s="26"/>
      <c r="J74" s="27"/>
      <c r="K74" s="28"/>
      <c r="L74" s="28"/>
      <c r="M74" s="28"/>
      <c r="N74" s="23"/>
      <c r="O74" s="23"/>
      <c r="P74" s="23"/>
      <c r="Q74" s="26"/>
      <c r="R74" s="27"/>
      <c r="S74" s="23"/>
      <c r="T74" s="24"/>
      <c r="U74" s="24"/>
      <c r="V74" s="24"/>
      <c r="W74" s="29"/>
      <c r="X74" s="30"/>
      <c r="Y74" s="30"/>
      <c r="Z74" s="30"/>
      <c r="AA74" s="30"/>
      <c r="AB74" s="17"/>
    </row>
    <row r="75" spans="1:28">
      <c r="A75" s="22"/>
      <c r="B75" s="23"/>
      <c r="C75" s="24"/>
      <c r="D75" s="24"/>
      <c r="E75" s="25"/>
      <c r="F75" s="26"/>
      <c r="G75" s="25"/>
      <c r="H75" s="25"/>
      <c r="I75" s="26"/>
      <c r="J75" s="27"/>
      <c r="K75" s="28"/>
      <c r="L75" s="28"/>
      <c r="M75" s="28"/>
      <c r="N75" s="23"/>
      <c r="O75" s="23"/>
      <c r="P75" s="23"/>
      <c r="Q75" s="26"/>
      <c r="R75" s="27"/>
      <c r="S75" s="23"/>
      <c r="T75" s="24"/>
      <c r="U75" s="24"/>
      <c r="V75" s="24"/>
      <c r="W75" s="29"/>
      <c r="X75" s="30"/>
      <c r="Y75" s="30"/>
      <c r="Z75" s="30"/>
      <c r="AA75" s="30"/>
      <c r="AB75" s="17"/>
    </row>
    <row r="76" spans="1:28">
      <c r="A76" s="22"/>
      <c r="B76" s="23"/>
      <c r="C76" s="24"/>
      <c r="D76" s="24"/>
      <c r="E76" s="25"/>
      <c r="F76" s="26"/>
      <c r="G76" s="25"/>
      <c r="H76" s="25"/>
      <c r="I76" s="26"/>
      <c r="J76" s="27"/>
      <c r="K76" s="28"/>
      <c r="L76" s="28"/>
      <c r="M76" s="28"/>
      <c r="N76" s="23"/>
      <c r="O76" s="23"/>
      <c r="P76" s="23"/>
      <c r="Q76" s="26"/>
      <c r="R76" s="27"/>
      <c r="S76" s="23"/>
      <c r="T76" s="24"/>
      <c r="U76" s="24"/>
      <c r="V76" s="24"/>
      <c r="W76" s="29"/>
      <c r="X76" s="30"/>
      <c r="Y76" s="30"/>
      <c r="Z76" s="30"/>
      <c r="AA76" s="30"/>
      <c r="AB76" s="17"/>
    </row>
    <row r="77" spans="1:28">
      <c r="A77" s="22"/>
      <c r="B77" s="23"/>
      <c r="C77" s="24"/>
      <c r="D77" s="24"/>
      <c r="E77" s="25"/>
      <c r="F77" s="26"/>
      <c r="G77" s="25"/>
      <c r="H77" s="25"/>
      <c r="I77" s="26"/>
      <c r="J77" s="27"/>
      <c r="K77" s="28"/>
      <c r="L77" s="28"/>
      <c r="M77" s="28"/>
      <c r="N77" s="23"/>
      <c r="O77" s="23"/>
      <c r="P77" s="31"/>
      <c r="Q77" s="26"/>
      <c r="R77" s="27"/>
      <c r="S77" s="23"/>
      <c r="T77" s="24"/>
      <c r="U77" s="24"/>
      <c r="V77" s="24"/>
      <c r="W77" s="29"/>
      <c r="X77" s="30"/>
      <c r="Y77" s="30"/>
      <c r="Z77" s="30"/>
      <c r="AA77" s="30"/>
      <c r="AB77" s="17"/>
    </row>
    <row r="78" spans="1:28">
      <c r="A78" s="22"/>
      <c r="B78" s="23"/>
      <c r="C78" s="24"/>
      <c r="D78" s="24"/>
      <c r="E78" s="25"/>
      <c r="F78" s="26"/>
      <c r="G78" s="25"/>
      <c r="H78" s="25"/>
      <c r="I78" s="26"/>
      <c r="J78" s="27"/>
      <c r="K78" s="28"/>
      <c r="L78" s="28"/>
      <c r="M78" s="28"/>
      <c r="N78" s="23"/>
      <c r="O78" s="23"/>
      <c r="P78" s="23"/>
      <c r="Q78" s="26"/>
      <c r="R78" s="27"/>
      <c r="S78" s="23"/>
      <c r="T78" s="24"/>
      <c r="U78" s="24"/>
      <c r="V78" s="24"/>
      <c r="W78" s="29"/>
      <c r="X78" s="30"/>
      <c r="Y78" s="30"/>
      <c r="Z78" s="30"/>
      <c r="AA78" s="30"/>
      <c r="AB78" s="17"/>
    </row>
    <row r="79" spans="1:28">
      <c r="A79" s="22"/>
      <c r="B79" s="23"/>
      <c r="C79" s="24"/>
      <c r="D79" s="24"/>
      <c r="E79" s="25"/>
      <c r="F79" s="26"/>
      <c r="G79" s="25"/>
      <c r="H79" s="25"/>
      <c r="I79" s="26"/>
      <c r="J79" s="27"/>
      <c r="K79" s="28"/>
      <c r="L79" s="28"/>
      <c r="M79" s="28"/>
      <c r="N79" s="23"/>
      <c r="O79" s="23"/>
      <c r="P79" s="23"/>
      <c r="Q79" s="26"/>
      <c r="R79" s="27"/>
      <c r="S79" s="23"/>
      <c r="T79" s="24"/>
      <c r="U79" s="24"/>
      <c r="V79" s="24"/>
      <c r="W79" s="29"/>
      <c r="X79" s="30"/>
      <c r="Y79" s="30"/>
      <c r="Z79" s="30"/>
      <c r="AA79" s="30"/>
      <c r="AB79" s="17"/>
    </row>
    <row r="80" spans="1:28">
      <c r="A80" s="22"/>
      <c r="B80" s="23"/>
      <c r="C80" s="24"/>
      <c r="D80" s="24"/>
      <c r="E80" s="25"/>
      <c r="F80" s="26"/>
      <c r="G80" s="25"/>
      <c r="H80" s="25"/>
      <c r="I80" s="26"/>
      <c r="J80" s="27"/>
      <c r="K80" s="28"/>
      <c r="L80" s="28"/>
      <c r="M80" s="28"/>
      <c r="N80" s="23"/>
      <c r="O80" s="23"/>
      <c r="P80" s="23"/>
      <c r="Q80" s="26"/>
      <c r="R80" s="27"/>
      <c r="S80" s="23"/>
      <c r="T80" s="24"/>
      <c r="U80" s="24"/>
      <c r="V80" s="24"/>
      <c r="W80" s="29"/>
      <c r="X80" s="30"/>
      <c r="Y80" s="30"/>
      <c r="Z80" s="30"/>
      <c r="AA80" s="30"/>
      <c r="AB80" s="17"/>
    </row>
    <row r="81" spans="1:59">
      <c r="A81" s="22"/>
      <c r="B81" s="23"/>
      <c r="C81" s="24"/>
      <c r="D81" s="24"/>
      <c r="E81" s="25"/>
      <c r="F81" s="26"/>
      <c r="G81" s="25"/>
      <c r="H81" s="25"/>
      <c r="I81" s="26"/>
      <c r="J81" s="27"/>
      <c r="K81" s="28"/>
      <c r="L81" s="28"/>
      <c r="M81" s="28"/>
      <c r="N81" s="23"/>
      <c r="O81" s="23"/>
      <c r="P81" s="23"/>
      <c r="Q81" s="26"/>
      <c r="R81" s="27"/>
      <c r="S81" s="23"/>
      <c r="T81" s="24"/>
      <c r="U81" s="24"/>
      <c r="V81" s="24"/>
      <c r="W81" s="29"/>
      <c r="X81" s="30"/>
      <c r="Y81" s="30"/>
      <c r="Z81" s="30"/>
      <c r="AA81" s="30"/>
      <c r="AB81" s="17"/>
    </row>
    <row r="82" spans="1:59">
      <c r="A82" s="22"/>
      <c r="B82" s="23"/>
      <c r="C82" s="24"/>
      <c r="D82" s="24"/>
      <c r="E82" s="25"/>
      <c r="F82" s="26"/>
      <c r="G82" s="25"/>
      <c r="H82" s="25"/>
      <c r="I82" s="26"/>
      <c r="J82" s="27"/>
      <c r="K82" s="28"/>
      <c r="L82" s="28"/>
      <c r="M82" s="28"/>
      <c r="N82" s="23"/>
      <c r="O82" s="23"/>
      <c r="P82" s="23"/>
      <c r="Q82" s="26"/>
      <c r="R82" s="27"/>
      <c r="S82" s="23"/>
      <c r="T82" s="24"/>
      <c r="U82" s="24"/>
      <c r="V82" s="24"/>
      <c r="W82" s="29"/>
      <c r="X82" s="30"/>
      <c r="Y82" s="30"/>
      <c r="Z82" s="30"/>
      <c r="AA82" s="30"/>
      <c r="AB82" s="17"/>
    </row>
    <row r="83" spans="1:59" s="42" customFormat="1">
      <c r="A83" s="32"/>
      <c r="B83" s="33"/>
      <c r="C83" s="34"/>
      <c r="D83" s="34"/>
      <c r="E83" s="35"/>
      <c r="F83" s="36"/>
      <c r="G83" s="35"/>
      <c r="H83" s="35"/>
      <c r="I83" s="36"/>
      <c r="J83" s="37"/>
      <c r="K83" s="38"/>
      <c r="L83" s="38"/>
      <c r="M83" s="38"/>
      <c r="N83" s="33"/>
      <c r="O83" s="33"/>
      <c r="P83" s="33"/>
      <c r="Q83" s="36"/>
      <c r="R83" s="37"/>
      <c r="S83" s="33"/>
      <c r="T83" s="34"/>
      <c r="U83" s="34"/>
      <c r="V83" s="34"/>
      <c r="W83" s="39"/>
      <c r="X83" s="40"/>
      <c r="Y83" s="40"/>
      <c r="Z83" s="40"/>
      <c r="AA83" s="40"/>
      <c r="AB83" s="41"/>
      <c r="BG83" s="43"/>
    </row>
  </sheetData>
  <protectedRanges>
    <protectedRange sqref="B29:C29 B41:C41 K41 S40:X40 E5:E6 B5:C7" name="区域1"/>
    <protectedRange sqref="V36:V37 T31:V34 S39:V39 T36:U36 S11:V16 S31:S37 T25:U25 T26:V27 U19:V20 U23:V24 S19:S27 V21:V22 U21 T19:T24 S5:V6 W7" name="区域3"/>
    <protectedRange sqref="H12 C14:E14 B11:C11 B13:B17 C17:E17 E13 C12 C15" name="区域1_1"/>
    <protectedRange sqref="H17 H11 H13 H15" name="区域2_1"/>
    <protectedRange sqref="E26:E28 E20:E24 C22:C26 B19:B24 B26:B28 C19:D19" name="区域1_6"/>
    <protectedRange sqref="H27:H28" name="区域1_7"/>
    <protectedRange sqref="H19:H20 H23:H26" name="区域2_4"/>
    <protectedRange sqref="C40 H39:H40 H35:H37 C28 C31:C36" name="区域1_8"/>
    <protectedRange sqref="H32 H34" name="区域2_5"/>
    <protectedRange sqref="B9:E10" name="区域1_2"/>
    <protectedRange sqref="B8" name="区域1_1_1"/>
    <protectedRange sqref="H9:H10" name="区域2"/>
    <protectedRange sqref="H8" name="区域2_1_1"/>
    <protectedRange sqref="V9 S9:T9 U10:V10" name="区域3_1"/>
    <protectedRange sqref="S8:V8" name="区域3_1_1"/>
    <protectedRange sqref="D5:D6" name="区域1_3"/>
    <protectedRange sqref="E19" name="区域1_1_2"/>
    <protectedRange sqref="E30" name="区域1_6_1"/>
    <protectedRange sqref="E7" name="区域1_4"/>
    <protectedRange sqref="D7" name="区域1_3_1"/>
    <protectedRange sqref="S7:V7" name="区域3_2"/>
  </protectedRanges>
  <mergeCells count="43">
    <mergeCell ref="G4:G5"/>
    <mergeCell ref="T3:T5"/>
    <mergeCell ref="U3:U5"/>
    <mergeCell ref="A1:D1"/>
    <mergeCell ref="F1:H1"/>
    <mergeCell ref="J1:L1"/>
    <mergeCell ref="A2:AB2"/>
    <mergeCell ref="A3:A5"/>
    <mergeCell ref="B3:B5"/>
    <mergeCell ref="C3:C5"/>
    <mergeCell ref="D3:F3"/>
    <mergeCell ref="G3:I3"/>
    <mergeCell ref="J3:J5"/>
    <mergeCell ref="AA3:AA5"/>
    <mergeCell ref="AB3:AB5"/>
    <mergeCell ref="Z3:Z5"/>
    <mergeCell ref="A44:M44"/>
    <mergeCell ref="A45:M45"/>
    <mergeCell ref="A46:M46"/>
    <mergeCell ref="Y3:Y5"/>
    <mergeCell ref="L4:L5"/>
    <mergeCell ref="M4:M5"/>
    <mergeCell ref="D6:E6"/>
    <mergeCell ref="G6:H6"/>
    <mergeCell ref="L6:M6"/>
    <mergeCell ref="D4:D5"/>
    <mergeCell ref="E4:E5"/>
    <mergeCell ref="K3:K5"/>
    <mergeCell ref="L3:M3"/>
    <mergeCell ref="H4:H5"/>
    <mergeCell ref="I4:I5"/>
    <mergeCell ref="F4:F5"/>
    <mergeCell ref="N3:O3"/>
    <mergeCell ref="P3:P5"/>
    <mergeCell ref="Q3:Q5"/>
    <mergeCell ref="R3:R5"/>
    <mergeCell ref="N4:N5"/>
    <mergeCell ref="O4:O5"/>
    <mergeCell ref="S6:T6"/>
    <mergeCell ref="V3:V5"/>
    <mergeCell ref="W3:W5"/>
    <mergeCell ref="X3:X5"/>
    <mergeCell ref="S3:S5"/>
  </mergeCells>
  <phoneticPr fontId="1" type="noConversion"/>
  <conditionalFormatting sqref="L18:L30">
    <cfRule type="expression" dxfId="0" priority="1" stopIfTrue="1">
      <formula>ISERROR($L$18)</formula>
    </cfRule>
  </conditionalFormatting>
  <hyperlinks>
    <hyperlink ref="D6" r:id="rId1" xr:uid="{00000000-0004-0000-0000-000001000000}"/>
    <hyperlink ref="B6" r:id="rId2" xr:uid="{00000000-0004-0000-0000-000000000000}"/>
    <hyperlink ref="AB6" r:id="rId3" xr:uid="{CFAB43D6-90C2-4F36-A21A-0A537FF3DA4D}"/>
    <hyperlink ref="S6" r:id="rId4" xr:uid="{445CD6C0-FB8E-4A35-8A08-B81F1C1993D7}"/>
  </hyperlinks>
  <pageMargins left="0.7" right="0.7" top="0.75" bottom="0.75" header="0.3" footer="0.3"/>
  <pageSetup paperSize="9"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BD5E-FEA3-45CF-A913-6C935498232C}">
  <dimension ref="A1"/>
  <sheetViews>
    <sheetView workbookViewId="0">
      <selection activeCell="G18" sqref="G18"/>
    </sheetView>
  </sheetViews>
  <sheetFormatPr defaultRowHeight="13.8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2537-DC74-43BA-AAC2-FAE30F7D75FE}">
  <dimension ref="A1"/>
  <sheetViews>
    <sheetView workbookViewId="0">
      <selection activeCell="M20" sqref="M20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7950-3F61-42C2-ABBB-35DCC652029F}">
  <dimension ref="A1:B1"/>
  <sheetViews>
    <sheetView workbookViewId="0">
      <selection activeCell="M20" sqref="M20"/>
    </sheetView>
  </sheetViews>
  <sheetFormatPr defaultRowHeight="13.8"/>
  <sheetData>
    <row r="1" spans="1:2">
      <c r="A1" t="s">
        <v>41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经济技术指标</vt:lpstr>
      <vt:lpstr>_jjjs_dayno_all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12</cp:lastModifiedBy>
  <dcterms:created xsi:type="dcterms:W3CDTF">2015-06-05T18:17:20Z</dcterms:created>
  <dcterms:modified xsi:type="dcterms:W3CDTF">2020-01-10T03:23:25Z</dcterms:modified>
</cp:coreProperties>
</file>