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.炼焦日报表（班日、月）" sheetId="1" r:id="rId1"/>
    <sheet name="_lianjaorb_day_shift" sheetId="2" r:id="rId2"/>
    <sheet name="_kjjunzhi_day_shift" sheetId="3" r:id="rId3"/>
    <sheet name="_causek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<sst xmlns="http://schemas.openxmlformats.org/spreadsheetml/2006/main" count="95">
  <si>
    <t>炼热工作业区生产统计表</t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</si>
  <si>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</si>
  <si>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</si>
  <si>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</si>
  <si>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</si>
  <si>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</si>
  <si>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</si>
  <si>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</si>
  <si>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</si>
  <si>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</si>
  <si>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</si>
  <si>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</si>
  <si>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</si>
  <si>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</si>
  <si>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</si>
  <si>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</si>
  <si>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</si>
  <si>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</si>
  <si>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</si>
  <si>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</si>
  <si>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</si>
  <si>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</si>
  <si>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</si>
  <si>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</si>
  <si>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</si>
  <si>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</si>
  <si>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</si>
  <si>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</si>
  <si>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</si>
  <si>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</si>
  <si>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</si>
  <si>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</si>
  <si>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</si>
  <si>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</si>
  <si>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</si>
  <si>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</si>
  <si>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</si>
  <si>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</si>
  <si>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</si>
  <si>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</si>
  <si>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</si>
  <si>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</si>
  <si>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</si>
  <si>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</si>
  <si>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</si>
  <si>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</si>
  <si>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</si>
  <si>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</si>
  <si>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</t>
  </si>
  <si>
    <t>CK67_MESR_CI_6KPea_10m</t>
  </si>
  <si>
    <t>CK67_W_CI_6KPeaReason_evt</t>
  </si>
  <si>
    <t>CK67_W_CI_6KPeaSolution_evt</t>
  </si>
  <si>
    <t>CK67_MESR_CI_7KAvg_10m</t>
  </si>
  <si>
    <t>CK67_MESR_CI_7KPea_10m</t>
  </si>
  <si>
    <t>CK67_W_CI_7KPeaReason_evt</t>
  </si>
  <si>
    <t>CK67_W_CI_7KPeaSolution_evt</t>
  </si>
  <si>
    <t>CK67_MESR_CI_K1_10m</t>
  </si>
  <si>
    <t>CK67_W_CI_K1Reason_evt</t>
  </si>
  <si>
    <t>CK67_MESR_CI_K2_10m</t>
  </si>
  <si>
    <t>CK67_W_CI_K2Reason_evt</t>
  </si>
  <si>
    <t>CK67_MESR_CI_K3_10m</t>
  </si>
  <si>
    <t>CK67_MESR_CI_NCP_10m</t>
  </si>
  <si>
    <t>CK67_MESR_CI_NCA_10m</t>
  </si>
  <si>
    <t>CK67_W_CI_SingleYield_evt</t>
  </si>
  <si>
    <t>CK67_MESR_CI_SFCA_10m</t>
  </si>
  <si>
    <t>CK67_MESR_CI_TSFCA_10m</t>
  </si>
  <si>
    <t>CK67_MESR_CI_CTAvg_10m</t>
  </si>
  <si>
    <t>CK67_MESR_CI_CTL_10m</t>
  </si>
  <si>
    <t>CK67_MESR_CI_CTS_10m</t>
  </si>
  <si>
    <t>CK67_MESR_CI_CM_10m</t>
  </si>
  <si>
    <t>CK67_MESR_CI_Vdaf_10m</t>
  </si>
  <si>
    <t>CK67_MESR_CI_CC_10m</t>
  </si>
  <si>
    <t>夜</t>
  </si>
  <si>
    <t>白</t>
  </si>
  <si>
    <t>中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</si>
  <si>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</si>
  <si>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</si>
  <si>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</si>
  <si>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</si>
  <si>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</si>
  <si>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</si>
  <si>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</si>
  <si>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</si>
  <si>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</si>
  <si>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</si>
  <si>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</si>
  <si>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cogCalorificvalue</t>
  </si>
  <si>
    <t>blastfurnaceCalorificvalue</t>
  </si>
  <si>
    <t>oneholeTheoryProduction</t>
  </si>
  <si>
    <t>sixKReason</t>
  </si>
  <si>
    <t>sixKImprove</t>
  </si>
  <si>
    <t>sevenKReason</t>
  </si>
  <si>
    <t>sevenKImprove</t>
  </si>
  <si>
    <t>k1Reason</t>
  </si>
  <si>
    <t>k2KReason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</si>
</sst>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;[Red]0.00"/>
  </numFmts>
  <fonts count="37">
    <font>
      <sz val="11"/>
      <color theme="1"/>
      <name val="宋体"/>
      <charset val="134"/>
      <scheme val="minor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8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theme="1"/>
      <name val="宋体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1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3" borderId="17" applyNumberFormat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26" fillId="9" borderId="16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6" fillId="0" borderId="0">
      <protection locked="0"/>
    </xf>
    <xf numFmtId="0" fontId="36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3" xfId="0" applyFont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workbookViewId="0">
      <selection activeCell="B1" sqref="B1:S1"/>
    </sheetView>
  </sheetViews>
  <sheetFormatPr defaultColWidth="9" defaultRowHeight="13.5"/>
  <cols>
    <col min="1" max="1" width="11.375" style="8" customWidth="1"/>
    <col min="2" max="2" width="11.375" style="3" customWidth="1"/>
    <col min="3" max="12" width="6.125" style="3" customWidth="1"/>
    <col min="13" max="16" width="7.5" style="3" customWidth="1"/>
    <col min="17" max="16384" width="9" style="3"/>
  </cols>
  <sheetData>
    <row r="1" ht="21" customHeight="1" spans="2:40">
      <c r="B1" s="9">
        <f>_metadata!B2</f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32" t="s">
        <v>0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ht="25.5" customHeight="1" spans="1:40">
      <c r="A2" s="10"/>
      <c r="B2" s="11"/>
      <c r="C2" s="12" t="s">
        <v>1</v>
      </c>
      <c r="D2" s="12"/>
      <c r="E2" s="12"/>
      <c r="F2" s="12" t="s">
        <v>2</v>
      </c>
      <c r="G2" s="12"/>
      <c r="H2" s="12"/>
      <c r="I2" s="12" t="s">
        <v>3</v>
      </c>
      <c r="J2" s="12"/>
      <c r="K2" s="24" t="s">
        <v>4</v>
      </c>
      <c r="L2" s="24" t="s">
        <v>5</v>
      </c>
      <c r="M2" s="25" t="s">
        <v>6</v>
      </c>
      <c r="N2" s="26" t="s">
        <v>7</v>
      </c>
      <c r="O2" s="25" t="s">
        <v>8</v>
      </c>
      <c r="P2" s="27" t="s">
        <v>9</v>
      </c>
      <c r="Q2" s="27"/>
      <c r="R2" s="27"/>
      <c r="S2" s="27"/>
      <c r="T2" s="27" t="s">
        <v>10</v>
      </c>
      <c r="U2" s="27"/>
      <c r="V2" s="27"/>
      <c r="W2" s="27"/>
      <c r="X2" s="27" t="s">
        <v>11</v>
      </c>
      <c r="Y2" s="37" t="s">
        <v>12</v>
      </c>
      <c r="Z2" s="27" t="s">
        <v>13</v>
      </c>
      <c r="AA2" s="37" t="s">
        <v>14</v>
      </c>
      <c r="AB2" s="27" t="s">
        <v>15</v>
      </c>
      <c r="AC2" s="12" t="s">
        <v>16</v>
      </c>
      <c r="AD2" s="12"/>
      <c r="AE2" s="24" t="s">
        <v>17</v>
      </c>
      <c r="AF2" s="12" t="s">
        <v>18</v>
      </c>
      <c r="AG2" s="12" t="s">
        <v>19</v>
      </c>
      <c r="AH2" s="41" t="s">
        <v>20</v>
      </c>
      <c r="AI2" s="12" t="s">
        <v>21</v>
      </c>
      <c r="AJ2" s="12"/>
      <c r="AK2" s="12"/>
      <c r="AL2" s="12" t="s">
        <v>22</v>
      </c>
      <c r="AM2" s="12" t="s">
        <v>23</v>
      </c>
      <c r="AN2" s="42" t="s">
        <v>24</v>
      </c>
    </row>
    <row r="3" ht="36" spans="1:40">
      <c r="A3" s="10"/>
      <c r="B3" s="13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26</v>
      </c>
      <c r="H3" s="14" t="s">
        <v>27</v>
      </c>
      <c r="I3" s="14" t="s">
        <v>29</v>
      </c>
      <c r="J3" s="14" t="s">
        <v>30</v>
      </c>
      <c r="K3" s="28"/>
      <c r="L3" s="28"/>
      <c r="M3" s="29"/>
      <c r="N3" s="30"/>
      <c r="O3" s="29"/>
      <c r="P3" s="29" t="s">
        <v>31</v>
      </c>
      <c r="Q3" s="14" t="s">
        <v>32</v>
      </c>
      <c r="R3" s="34" t="s">
        <v>33</v>
      </c>
      <c r="S3" s="34" t="s">
        <v>34</v>
      </c>
      <c r="T3" s="14" t="s">
        <v>35</v>
      </c>
      <c r="U3" s="14" t="s">
        <v>32</v>
      </c>
      <c r="V3" s="34" t="s">
        <v>33</v>
      </c>
      <c r="W3" s="34" t="s">
        <v>34</v>
      </c>
      <c r="X3" s="35"/>
      <c r="Y3" s="38"/>
      <c r="Z3" s="35"/>
      <c r="AA3" s="38"/>
      <c r="AB3" s="35"/>
      <c r="AC3" s="14" t="s">
        <v>36</v>
      </c>
      <c r="AD3" s="14" t="s">
        <v>37</v>
      </c>
      <c r="AE3" s="28"/>
      <c r="AF3" s="14"/>
      <c r="AG3" s="14"/>
      <c r="AH3" s="43"/>
      <c r="AI3" s="14" t="s">
        <v>38</v>
      </c>
      <c r="AJ3" s="14" t="s">
        <v>39</v>
      </c>
      <c r="AK3" s="14" t="s">
        <v>40</v>
      </c>
      <c r="AL3" s="14"/>
      <c r="AM3" s="14"/>
      <c r="AN3" s="44"/>
    </row>
    <row r="4" s="6" customFormat="1" ht="56.25" spans="1:40">
      <c r="A4" s="15"/>
      <c r="B4" s="16" t="s">
        <v>41</v>
      </c>
      <c r="C4" s="4" t="s">
        <v>42</v>
      </c>
      <c r="D4" s="4" t="s">
        <v>43</v>
      </c>
      <c r="E4" s="4" t="e">
        <f t="shared" ref="E4:E7" si="0">(C4*K4+D4*L4)/10^6</f>
        <v>#VALUE!</v>
      </c>
      <c r="F4" s="4" t="s">
        <v>44</v>
      </c>
      <c r="G4" s="4" t="s">
        <v>45</v>
      </c>
      <c r="H4" s="4" t="e">
        <f t="shared" ref="H4:H7" si="1">(F4*K4+G4*L4)/10^6</f>
        <v>#VALUE!</v>
      </c>
      <c r="I4" s="4" t="e">
        <f t="shared" ref="I4:I7" si="2">C4+F4</f>
        <v>#VALUE!</v>
      </c>
      <c r="J4" s="4" t="e">
        <f t="shared" ref="J4:J7" si="3">D4+G4</f>
        <v>#VALUE!</v>
      </c>
      <c r="K4" s="31" t="s">
        <v>46</v>
      </c>
      <c r="L4" s="31" t="s">
        <v>47</v>
      </c>
      <c r="M4" s="4" t="e">
        <f t="shared" ref="M4:M7" si="4">(E4+H4)/AH4*1000-31*(AL4-7)</f>
        <v>#VALUE!</v>
      </c>
      <c r="N4" s="4" t="e">
        <f t="shared" ref="N4:N7" si="5">(E4+H4)/AD4/AE4</f>
        <v>#VALUE!</v>
      </c>
      <c r="O4" s="4" t="e">
        <f t="shared" ref="O4:O7" si="6">I4/J4*100</f>
        <v>#VALUE!</v>
      </c>
      <c r="P4" s="4" t="s">
        <v>48</v>
      </c>
      <c r="Q4" s="4" t="s">
        <v>49</v>
      </c>
      <c r="R4" s="36" t="s">
        <v>50</v>
      </c>
      <c r="S4" s="36" t="s">
        <v>51</v>
      </c>
      <c r="T4" s="4" t="s">
        <v>52</v>
      </c>
      <c r="U4" s="4" t="s">
        <v>53</v>
      </c>
      <c r="V4" s="36" t="s">
        <v>54</v>
      </c>
      <c r="W4" s="36" t="s">
        <v>55</v>
      </c>
      <c r="X4" s="4" t="s">
        <v>56</v>
      </c>
      <c r="Y4" s="39" t="s">
        <v>57</v>
      </c>
      <c r="Z4" s="4" t="s">
        <v>58</v>
      </c>
      <c r="AA4" s="39" t="s">
        <v>59</v>
      </c>
      <c r="AB4" s="4" t="s">
        <v>60</v>
      </c>
      <c r="AC4" s="4" t="s">
        <v>61</v>
      </c>
      <c r="AD4" s="4" t="s">
        <v>62</v>
      </c>
      <c r="AE4" s="40" t="s">
        <v>63</v>
      </c>
      <c r="AF4" s="36" t="e">
        <f>AE4*AD4</f>
        <v>#VALUE!</v>
      </c>
      <c r="AG4" s="4" t="s">
        <v>64</v>
      </c>
      <c r="AH4" s="4" t="s">
        <v>65</v>
      </c>
      <c r="AI4" s="4" t="s">
        <v>66</v>
      </c>
      <c r="AJ4" s="4" t="s">
        <v>67</v>
      </c>
      <c r="AK4" s="4" t="s">
        <v>68</v>
      </c>
      <c r="AL4" s="4" t="s">
        <v>69</v>
      </c>
      <c r="AM4" s="4" t="s">
        <v>70</v>
      </c>
      <c r="AN4" s="5" t="s">
        <v>71</v>
      </c>
    </row>
    <row r="5" spans="2:40">
      <c r="B5" s="17" t="s">
        <v>72</v>
      </c>
      <c r="C5" s="18" t="str">
        <f>IF(_lianjaorb_day_shift!A2="","",_lianjaorb_day_shift!A2)</f>
        <v/>
      </c>
      <c r="D5" s="18" t="str">
        <f>IF(_lianjaorb_day_shift!B2="","",_lianjaorb_day_shift!B2)</f>
        <v/>
      </c>
      <c r="E5" s="18" t="e">
        <f t="shared" si="0"/>
        <v>#VALUE!</v>
      </c>
      <c r="F5" s="18" t="str">
        <f>IF(_lianjaorb_day_shift!C2="","",_lianjaorb_day_shift!C2)</f>
        <v/>
      </c>
      <c r="G5" s="18" t="str">
        <f>IF(_lianjaorb_day_shift!D2="","",_lianjaorb_day_shift!D2)</f>
        <v/>
      </c>
      <c r="H5" s="18" t="e">
        <f t="shared" si="1"/>
        <v>#VALUE!</v>
      </c>
      <c r="I5" s="18" t="e">
        <f t="shared" si="2"/>
        <v>#VALUE!</v>
      </c>
      <c r="J5" s="18" t="e">
        <f t="shared" si="3"/>
        <v>#VALUE!</v>
      </c>
      <c r="K5" s="18" t="str">
        <f>IF(_kjjunzhi_day_shift!A2="","",_kjjunzhi_day_shift!A2)</f>
        <v/>
      </c>
      <c r="L5" s="18" t="str">
        <f>IF(_kjjunzhi_day_shift!B2="","",_kjjunzhi_day_shift!B2)</f>
        <v/>
      </c>
      <c r="M5" s="18" t="e">
        <f t="shared" si="4"/>
        <v>#VALUE!</v>
      </c>
      <c r="N5" s="18" t="e">
        <f t="shared" si="5"/>
        <v>#VALUE!</v>
      </c>
      <c r="O5" s="18" t="e">
        <f t="shared" si="6"/>
        <v>#VALUE!</v>
      </c>
      <c r="P5" s="18" t="str">
        <f>IF(_lianjaorb_day_shift!E2="","",_lianjaorb_day_shift!E2)</f>
        <v/>
      </c>
      <c r="Q5" s="18" t="str">
        <f>IF(_lianjaorb_day_shift!F2="","",_lianjaorb_day_shift!F2)</f>
        <v/>
      </c>
      <c r="R5" s="18" t="str">
        <f>IF(_causek_day_shift!A2="","",_causek_day_shift!A2)</f>
        <v/>
      </c>
      <c r="S5" s="18" t="str">
        <f>IF(_causek_day_shift!B2="","",_causek_day_shift!B2)</f>
        <v/>
      </c>
      <c r="T5" s="18" t="str">
        <f>IF(_lianjaorb_day_shift!G2="","",_lianjaorb_day_shift!G2)</f>
        <v/>
      </c>
      <c r="U5" s="18" t="str">
        <f>IF(_lianjaorb_day_shift!H2="","",_lianjaorb_day_shift!H2)</f>
        <v/>
      </c>
      <c r="V5" s="18" t="str">
        <f>IF(_causek_day_shift!C2="","",_causek_day_shift!C2)</f>
        <v/>
      </c>
      <c r="W5" s="18" t="str">
        <f>IF(_causek_day_shift!D2="","",_causek_day_shift!D2)</f>
        <v/>
      </c>
      <c r="X5" s="18" t="str">
        <f>IF(_lianjaorb_day_shift!I2="","",_lianjaorb_day_shift!I2)</f>
        <v/>
      </c>
      <c r="Y5" s="18" t="str">
        <f>IF(_causek_day_shift!E2="","",_causek_day_shift!E2)</f>
        <v/>
      </c>
      <c r="Z5" s="18" t="str">
        <f>IF(_lianjaorb_day_shift!J2="","",_lianjaorb_day_shift!J2)</f>
        <v/>
      </c>
      <c r="AA5" s="18" t="str">
        <f>IF(_causek_day_shift!F2="","",_causek_day_shift!F2)</f>
        <v/>
      </c>
      <c r="AB5" s="18" t="str">
        <f>IF(_lianjaorb_day_shift!K2="","",_lianjaorb_day_shift!K2)</f>
        <v/>
      </c>
      <c r="AC5" s="18" t="str">
        <f>IF(_lianjaorb_day_shift!L2="","",_lianjaorb_day_shift!L2)</f>
        <v/>
      </c>
      <c r="AD5" s="18" t="str">
        <f>IF(_lianjaorb_day_shift!M2="","",_lianjaorb_day_shift!M2)</f>
        <v/>
      </c>
      <c r="AE5" s="18" t="str">
        <f>IF(_kjjunzhi_day_shift!C2="","",_kjjunzhi_day_shift!C2)</f>
        <v/>
      </c>
      <c r="AF5" s="18"/>
      <c r="AG5" s="18" t="str">
        <f>IF(_lianjaorb_day_shift!N2="","",_lianjaorb_day_shift!N2)</f>
        <v/>
      </c>
      <c r="AH5" s="18" t="str">
        <f>IF(_lianjaorb_day_shift!O2="","",_lianjaorb_day_shift!O2)</f>
        <v/>
      </c>
      <c r="AI5" s="18" t="str">
        <f>IF(_lianjaorb_day_shift!P2="","",_lianjaorb_day_shift!P2)</f>
        <v/>
      </c>
      <c r="AJ5" s="18" t="str">
        <f>IF(_lianjaorb_day_shift!Q2="","",_lianjaorb_day_shift!Q2)</f>
        <v/>
      </c>
      <c r="AK5" s="18" t="str">
        <f>IF(_lianjaorb_day_shift!R2="","",_lianjaorb_day_shift!R2)</f>
        <v/>
      </c>
      <c r="AL5" s="18" t="str">
        <f>IF(_lianjaorb_day_shift!S2="","",_lianjaorb_day_shift!S2)</f>
        <v/>
      </c>
      <c r="AM5" s="18" t="str">
        <f>IF(_lianjaorb_day_shift!T2="","",_lianjaorb_day_shift!T2)</f>
        <v/>
      </c>
      <c r="AN5" s="45" t="str">
        <f>IF(_lianjaorb_day_shift!U2="","",_lianjaorb_day_shift!U2)</f>
        <v/>
      </c>
    </row>
    <row r="6" spans="2:40">
      <c r="B6" s="17" t="s">
        <v>73</v>
      </c>
      <c r="C6" s="18" t="str">
        <f>IF(_lianjaorb_day_shift!A3="","",_lianjaorb_day_shift!A3)</f>
        <v/>
      </c>
      <c r="D6" s="18" t="str">
        <f>IF(_lianjaorb_day_shift!B3="","",_lianjaorb_day_shift!B3)</f>
        <v/>
      </c>
      <c r="E6" s="18" t="e">
        <f t="shared" si="0"/>
        <v>#VALUE!</v>
      </c>
      <c r="F6" s="18" t="str">
        <f>IF(_lianjaorb_day_shift!C3="","",_lianjaorb_day_shift!C3)</f>
        <v/>
      </c>
      <c r="G6" s="18" t="str">
        <f>IF(_lianjaorb_day_shift!D3="","",_lianjaorb_day_shift!D3)</f>
        <v/>
      </c>
      <c r="H6" s="18" t="e">
        <f t="shared" si="1"/>
        <v>#VALUE!</v>
      </c>
      <c r="I6" s="18" t="e">
        <f t="shared" si="2"/>
        <v>#VALUE!</v>
      </c>
      <c r="J6" s="18" t="e">
        <f t="shared" si="3"/>
        <v>#VALUE!</v>
      </c>
      <c r="K6" s="18" t="str">
        <f>IF(_kjjunzhi_day_shift!A3="","",_kjjunzhi_day_shift!A3)</f>
        <v/>
      </c>
      <c r="L6" s="18" t="str">
        <f>IF(_kjjunzhi_day_shift!B3="","",_kjjunzhi_day_shift!B3)</f>
        <v/>
      </c>
      <c r="M6" s="18" t="e">
        <f t="shared" si="4"/>
        <v>#VALUE!</v>
      </c>
      <c r="N6" s="18" t="e">
        <f t="shared" si="5"/>
        <v>#VALUE!</v>
      </c>
      <c r="O6" s="18" t="e">
        <f t="shared" si="6"/>
        <v>#VALUE!</v>
      </c>
      <c r="P6" s="18" t="str">
        <f>IF(_lianjaorb_day_shift!E3="","",_lianjaorb_day_shift!E3)</f>
        <v/>
      </c>
      <c r="Q6" s="18" t="str">
        <f>IF(_lianjaorb_day_shift!F3="","",_lianjaorb_day_shift!F3)</f>
        <v/>
      </c>
      <c r="R6" s="18" t="str">
        <f>IF(_causek_day_shift!A3="","",_causek_day_shift!A3)</f>
        <v/>
      </c>
      <c r="S6" s="18" t="str">
        <f>IF(_causek_day_shift!B3="","",_causek_day_shift!B3)</f>
        <v/>
      </c>
      <c r="T6" s="18" t="str">
        <f>IF(_lianjaorb_day_shift!G3="","",_lianjaorb_day_shift!G3)</f>
        <v/>
      </c>
      <c r="U6" s="18" t="str">
        <f>IF(_lianjaorb_day_shift!H3="","",_lianjaorb_day_shift!H3)</f>
        <v/>
      </c>
      <c r="V6" s="18" t="str">
        <f>IF(_causek_day_shift!C3="","",_causek_day_shift!C3)</f>
        <v/>
      </c>
      <c r="W6" s="18" t="str">
        <f>IF(_causek_day_shift!D3="","",_causek_day_shift!D3)</f>
        <v/>
      </c>
      <c r="X6" s="18" t="str">
        <f>IF(_lianjaorb_day_shift!I3="","",_lianjaorb_day_shift!I3)</f>
        <v/>
      </c>
      <c r="Y6" s="18" t="str">
        <f>IF(_causek_day_shift!E3="","",_causek_day_shift!E3)</f>
        <v/>
      </c>
      <c r="Z6" s="18" t="str">
        <f>IF(_lianjaorb_day_shift!J3="","",_lianjaorb_day_shift!J3)</f>
        <v/>
      </c>
      <c r="AA6" s="18" t="str">
        <f>IF(_causek_day_shift!F3="","",_causek_day_shift!F3)</f>
        <v/>
      </c>
      <c r="AB6" s="18" t="str">
        <f>IF(_lianjaorb_day_shift!K3="","",_lianjaorb_day_shift!K3)</f>
        <v/>
      </c>
      <c r="AC6" s="18" t="str">
        <f>IF(_lianjaorb_day_shift!L3="","",_lianjaorb_day_shift!L3)</f>
        <v/>
      </c>
      <c r="AD6" s="18" t="str">
        <f>IF(_lianjaorb_day_shift!M3="","",_lianjaorb_day_shift!M3)</f>
        <v/>
      </c>
      <c r="AE6" s="18" t="str">
        <f>IF(_kjjunzhi_day_shift!C3="","",_kjjunzhi_day_shift!C3)</f>
        <v/>
      </c>
      <c r="AF6" s="18"/>
      <c r="AG6" s="18" t="str">
        <f>IF(_lianjaorb_day_shift!N3="","",_lianjaorb_day_shift!N3)</f>
        <v/>
      </c>
      <c r="AH6" s="18" t="str">
        <f>IF(_lianjaorb_day_shift!O3="","",_lianjaorb_day_shift!O3)</f>
        <v/>
      </c>
      <c r="AI6" s="18" t="str">
        <f>IF(_lianjaorb_day_shift!P3="","",_lianjaorb_day_shift!P3)</f>
        <v/>
      </c>
      <c r="AJ6" s="18" t="str">
        <f>IF(_lianjaorb_day_shift!Q3="","",_lianjaorb_day_shift!Q3)</f>
        <v/>
      </c>
      <c r="AK6" s="18" t="str">
        <f>IF(_lianjaorb_day_shift!R3="","",_lianjaorb_day_shift!R3)</f>
        <v/>
      </c>
      <c r="AL6" s="18" t="str">
        <f>IF(_lianjaorb_day_shift!S3="","",_lianjaorb_day_shift!S3)</f>
        <v/>
      </c>
      <c r="AM6" s="18" t="str">
        <f>IF(_lianjaorb_day_shift!T3="","",_lianjaorb_day_shift!T3)</f>
        <v/>
      </c>
      <c r="AN6" s="45" t="str">
        <f>IF(_lianjaorb_day_shift!U3="","",_lianjaorb_day_shift!U3)</f>
        <v/>
      </c>
    </row>
    <row r="7" spans="2:40">
      <c r="B7" s="17" t="s">
        <v>74</v>
      </c>
      <c r="C7" s="18" t="str">
        <f>IF(_lianjaorb_day_shift!A4="","",_lianjaorb_day_shift!A4)</f>
        <v/>
      </c>
      <c r="D7" s="18" t="str">
        <f>IF(_lianjaorb_day_shift!B4="","",_lianjaorb_day_shift!B4)</f>
        <v/>
      </c>
      <c r="E7" s="18" t="e">
        <f t="shared" si="0"/>
        <v>#VALUE!</v>
      </c>
      <c r="F7" s="19" t="str">
        <f>IF(_lianjaorb_day_shift!C4="","",_lianjaorb_day_shift!C4)</f>
        <v/>
      </c>
      <c r="G7" s="18" t="str">
        <f>IF(_lianjaorb_day_shift!D4="","",_lianjaorb_day_shift!D4)</f>
        <v/>
      </c>
      <c r="H7" s="18" t="e">
        <f t="shared" si="1"/>
        <v>#VALUE!</v>
      </c>
      <c r="I7" s="18" t="e">
        <f t="shared" si="2"/>
        <v>#VALUE!</v>
      </c>
      <c r="J7" s="18" t="e">
        <f t="shared" si="3"/>
        <v>#VALUE!</v>
      </c>
      <c r="K7" s="18" t="str">
        <f>IF(_kjjunzhi_day_shift!A4="","",_kjjunzhi_day_shift!A4)</f>
        <v/>
      </c>
      <c r="L7" s="18" t="str">
        <f>IF(_kjjunzhi_day_shift!B4="","",_kjjunzhi_day_shift!B4)</f>
        <v/>
      </c>
      <c r="M7" s="18" t="e">
        <f t="shared" si="4"/>
        <v>#VALUE!</v>
      </c>
      <c r="N7" s="18" t="e">
        <f t="shared" si="5"/>
        <v>#VALUE!</v>
      </c>
      <c r="O7" s="18" t="e">
        <f t="shared" si="6"/>
        <v>#VALUE!</v>
      </c>
      <c r="P7" s="18" t="str">
        <f>IF(_lianjaorb_day_shift!E4="","",_lianjaorb_day_shift!E4)</f>
        <v/>
      </c>
      <c r="Q7" s="18" t="str">
        <f>IF(_lianjaorb_day_shift!F4="","",_lianjaorb_day_shift!F4)</f>
        <v/>
      </c>
      <c r="R7" s="18" t="str">
        <f>IF(_causek_day_shift!A4="","",_causek_day_shift!A4)</f>
        <v/>
      </c>
      <c r="S7" s="18" t="str">
        <f>IF(_causek_day_shift!B4="","",_causek_day_shift!B4)</f>
        <v/>
      </c>
      <c r="T7" s="18" t="str">
        <f>IF(_lianjaorb_day_shift!G4="","",_lianjaorb_day_shift!G4)</f>
        <v/>
      </c>
      <c r="U7" s="18" t="str">
        <f>IF(_lianjaorb_day_shift!H4="","",_lianjaorb_day_shift!H4)</f>
        <v/>
      </c>
      <c r="V7" s="18" t="str">
        <f>IF(_causek_day_shift!C4="","",_causek_day_shift!C4)</f>
        <v/>
      </c>
      <c r="W7" s="18" t="str">
        <f>IF(_causek_day_shift!D4="","",_causek_day_shift!D4)</f>
        <v/>
      </c>
      <c r="X7" s="18" t="str">
        <f>IF(_lianjaorb_day_shift!I4="","",_lianjaorb_day_shift!I4)</f>
        <v/>
      </c>
      <c r="Y7" s="18" t="str">
        <f>IF(_causek_day_shift!E4="","",_causek_day_shift!E4)</f>
        <v/>
      </c>
      <c r="Z7" s="18" t="str">
        <f>IF(_lianjaorb_day_shift!J4="","",_lianjaorb_day_shift!J4)</f>
        <v/>
      </c>
      <c r="AA7" s="18" t="str">
        <f>IF(_causek_day_shift!F4="","",_causek_day_shift!F4)</f>
        <v/>
      </c>
      <c r="AB7" s="18" t="str">
        <f>IF(_lianjaorb_day_shift!K4="","",_lianjaorb_day_shift!K4)</f>
        <v/>
      </c>
      <c r="AC7" s="18" t="str">
        <f>IF(_lianjaorb_day_shift!L4="","",_lianjaorb_day_shift!L4)</f>
        <v/>
      </c>
      <c r="AD7" s="18" t="str">
        <f>IF(_lianjaorb_day_shift!M4="","",_lianjaorb_day_shift!M4)</f>
        <v/>
      </c>
      <c r="AE7" s="18" t="str">
        <f>IF(_kjjunzhi_day_shift!C4="","",_kjjunzhi_day_shift!C4)</f>
        <v/>
      </c>
      <c r="AF7" s="18"/>
      <c r="AG7" s="18" t="str">
        <f>IF(_lianjaorb_day_shift!N4="","",_lianjaorb_day_shift!N4)</f>
        <v/>
      </c>
      <c r="AH7" s="18" t="str">
        <f>IF(_lianjaorb_day_shift!O4="","",_lianjaorb_day_shift!O4)</f>
        <v/>
      </c>
      <c r="AI7" s="18" t="str">
        <f>IF(_lianjaorb_day_shift!P4="","",_lianjaorb_day_shift!P4)</f>
        <v/>
      </c>
      <c r="AJ7" s="18" t="str">
        <f>IF(_lianjaorb_day_shift!Q4="","",_lianjaorb_day_shift!Q4)</f>
        <v/>
      </c>
      <c r="AK7" s="18" t="str">
        <f>IF(_lianjaorb_day_shift!R4="","",_lianjaorb_day_shift!R4)</f>
        <v/>
      </c>
      <c r="AL7" s="18" t="str">
        <f>IF(_lianjaorb_day_shift!S4="","",_lianjaorb_day_shift!S4)</f>
        <v/>
      </c>
      <c r="AM7" s="18" t="str">
        <f>IF(_lianjaorb_day_shift!T4="","",_lianjaorb_day_shift!T4)</f>
        <v/>
      </c>
      <c r="AN7" s="45" t="str">
        <f>IF(_lianjaorb_day_shift!U4="","",_lianjaorb_day_shift!U4)</f>
        <v/>
      </c>
    </row>
    <row r="8" ht="14.25" spans="2:40">
      <c r="B8" s="20" t="s">
        <v>75</v>
      </c>
      <c r="C8" s="21">
        <f t="shared" ref="C8:O8" si="7">SUM(C5:C7)/3</f>
        <v>0</v>
      </c>
      <c r="D8" s="21">
        <f t="shared" si="7"/>
        <v>0</v>
      </c>
      <c r="E8" s="21" t="e">
        <f t="shared" si="7"/>
        <v>#VALUE!</v>
      </c>
      <c r="F8" s="21">
        <f t="shared" si="7"/>
        <v>0</v>
      </c>
      <c r="G8" s="21">
        <f t="shared" si="7"/>
        <v>0</v>
      </c>
      <c r="H8" s="21" t="e">
        <f t="shared" si="7"/>
        <v>#VALUE!</v>
      </c>
      <c r="I8" s="21" t="e">
        <f t="shared" si="7"/>
        <v>#VALUE!</v>
      </c>
      <c r="J8" s="21" t="e">
        <f t="shared" si="7"/>
        <v>#VALUE!</v>
      </c>
      <c r="K8" s="21">
        <f t="shared" si="7"/>
        <v>0</v>
      </c>
      <c r="L8" s="21">
        <f t="shared" si="7"/>
        <v>0</v>
      </c>
      <c r="M8" s="21" t="e">
        <f t="shared" si="7"/>
        <v>#VALUE!</v>
      </c>
      <c r="N8" s="21" t="e">
        <f t="shared" si="7"/>
        <v>#VALUE!</v>
      </c>
      <c r="O8" s="21" t="e">
        <f t="shared" si="7"/>
        <v>#VALUE!</v>
      </c>
      <c r="P8" s="21"/>
      <c r="Q8" s="21"/>
      <c r="R8" s="18"/>
      <c r="S8" s="1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46"/>
    </row>
    <row r="9" spans="1:2">
      <c r="A9" s="22"/>
      <c r="B9" s="22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="7" customFormat="1" ht="39.6" customHeight="1" spans="1:32">
      <c r="A14" s="23" t="s">
        <v>76</v>
      </c>
      <c r="B14" s="23"/>
      <c r="E14" s="7" t="s">
        <v>77</v>
      </c>
      <c r="H14" s="7" t="s">
        <v>77</v>
      </c>
      <c r="I14" s="7" t="s">
        <v>78</v>
      </c>
      <c r="J14" s="7" t="s">
        <v>79</v>
      </c>
      <c r="K14" s="7">
        <v>17300</v>
      </c>
      <c r="L14" s="7">
        <v>3350</v>
      </c>
      <c r="M14" s="7" t="s">
        <v>80</v>
      </c>
      <c r="N14" s="7" t="s">
        <v>81</v>
      </c>
      <c r="O14" s="7" t="s">
        <v>82</v>
      </c>
      <c r="AF14" s="7" t="s">
        <v>83</v>
      </c>
    </row>
    <row r="15" ht="23.45" customHeight="1" spans="1:32">
      <c r="A15" s="23" t="s">
        <v>84</v>
      </c>
      <c r="B15" s="23"/>
      <c r="E15" s="3">
        <f>(C15*K15+D15*L15)/10^6</f>
        <v>0</v>
      </c>
      <c r="H15" s="3">
        <f>(F15*K15+G15*L15)/10^6</f>
        <v>0</v>
      </c>
      <c r="I15" s="3">
        <f>C15+F15</f>
        <v>0</v>
      </c>
      <c r="J15" s="3">
        <f>D15+G15</f>
        <v>0</v>
      </c>
      <c r="M15" s="3" t="e">
        <f>(E15+H15)/AH15*1000-31*(AL15-7)</f>
        <v>#DIV/0!</v>
      </c>
      <c r="N15" s="3" t="e">
        <f>(E15+H15)/AD15/AE15</f>
        <v>#DIV/0!</v>
      </c>
      <c r="O15" s="3" t="e">
        <f>I15/J15*100</f>
        <v>#DIV/0!</v>
      </c>
      <c r="AF15" s="3">
        <f>AE15*AD15</f>
        <v>0</v>
      </c>
    </row>
    <row r="16" s="7" customFormat="1" ht="81" spans="1:32">
      <c r="A16" s="23" t="s">
        <v>85</v>
      </c>
      <c r="B16" s="23"/>
      <c r="E16" s="7" t="str">
        <f t="shared" ref="E16:J16" si="8">_xlfn.FORMULATEXT(E15)</f>
        <v>=(C15*K15+D15*L15)/10^6</v>
      </c>
      <c r="H16" s="7" t="str">
        <f t="shared" si="8"/>
        <v>=(F15*K15+G15*L15)/10^6</v>
      </c>
      <c r="I16" s="7" t="str">
        <f t="shared" si="8"/>
        <v>=C15+F15</v>
      </c>
      <c r="J16" s="7" t="str">
        <f t="shared" si="8"/>
        <v>=D15+G15</v>
      </c>
      <c r="M16" s="7" t="str">
        <f t="shared" ref="M16:O16" si="9">_xlfn.FORMULATEXT(M15)</f>
        <v>=(E15+H15)/AH15*1000-31*(AL15-7)</v>
      </c>
      <c r="N16" s="7" t="str">
        <f t="shared" si="9"/>
        <v>=(E15+H15)/AD15/AE15</v>
      </c>
      <c r="O16" s="7" t="str">
        <f t="shared" si="9"/>
        <v>=I15/J15*100</v>
      </c>
      <c r="AF16" s="7" t="str">
        <f>_xlfn.FORMULATEXT(AF15)</f>
        <v>=AE15*AD15</v>
      </c>
    </row>
  </sheetData>
  <mergeCells count="27">
    <mergeCell ref="B1:S1"/>
    <mergeCell ref="T1:AN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 S5 V5 W5 Y5 AA5 R6 S6 V6 W6 Y6 AA6 R7 S7 V7 W7 Y7 AA7 R8 S8 V8 Y8 AA8 R9:R15">
      <formula1>#REF!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D24" sqref="D24"/>
    </sheetView>
  </sheetViews>
  <sheetFormatPr defaultColWidth="9" defaultRowHeight="13.5"/>
  <cols>
    <col min="1" max="16384" width="9" style="3"/>
  </cols>
  <sheetData>
    <row r="1" ht="45" spans="1:21">
      <c r="A1" s="4" t="s">
        <v>42</v>
      </c>
      <c r="B1" s="4" t="s">
        <v>43</v>
      </c>
      <c r="C1" s="4" t="s">
        <v>44</v>
      </c>
      <c r="D1" s="4" t="s">
        <v>45</v>
      </c>
      <c r="E1" s="4" t="s">
        <v>48</v>
      </c>
      <c r="F1" s="4" t="s">
        <v>49</v>
      </c>
      <c r="G1" s="4" t="s">
        <v>52</v>
      </c>
      <c r="H1" s="4" t="s">
        <v>53</v>
      </c>
      <c r="I1" s="4" t="s">
        <v>56</v>
      </c>
      <c r="J1" s="4" t="s">
        <v>58</v>
      </c>
      <c r="K1" s="4" t="s">
        <v>60</v>
      </c>
      <c r="L1" s="4" t="s">
        <v>61</v>
      </c>
      <c r="M1" s="4" t="s">
        <v>62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5" t="s">
        <v>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ht="14.25" spans="1:6">
      <c r="A1" s="1" t="s">
        <v>86</v>
      </c>
      <c r="B1" s="1" t="s">
        <v>87</v>
      </c>
      <c r="C1" s="2" t="s">
        <v>88</v>
      </c>
      <c r="D1" s="1"/>
      <c r="E1" s="1"/>
      <c r="F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3.5" outlineLevelCol="5"/>
  <sheetData>
    <row r="1" ht="14.25" spans="1:6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1.炼焦日报表（班日、月）</vt:lpstr>
      <vt:lpstr>_lianjaorb_day_shift</vt:lpstr>
      <vt:lpstr>_kjjunzhi_day_shift</vt:lpstr>
      <vt:lpstr>_causek_day_shift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