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炼焦日报表（班日、月）" sheetId="1" state="visible" r:id="rId1"/>
    <sheet name="_lianjaorb_month_day" sheetId="2" state="visible" r:id="rId2"/>
    <sheet name="_kjjunzhi_month_day" sheetId="3" state="visible" r:id="rId3"/>
    <sheet name="_causek_month_day" sheetId="4" state="visible" r:id="rId4"/>
    <sheet name="_actual_month_day" sheetId="5" state="visible" r:id="rId5"/>
    <sheet name="_analysis_month_day" sheetId="6" state="visible" r:id="rId6"/>
    <sheet name="_metadata" sheetId="7" state="visible" r:id="rId7"/>
    <sheet name="_kanavg6_month_day" sheetId="8" state="visible" r:id="rId8"/>
    <sheet name="_kanavg7_month_day" sheetId="9" state="visible" r:id="rId9"/>
    <sheet name="_dictionary" sheetId="10" state="visible" r:id="rId10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F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H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I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D1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C1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B1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A1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<sst xmlns="http://schemas.openxmlformats.org/spreadsheetml/2006/main" count="122" uniqueCount="122">
  <si>
    <t>焦化热工作业区4#-5#焦炉生产统计表</t>
  </si>
  <si>
    <t xml:space="preserve">   项目
时间</t>
  </si>
  <si>
    <t>班别</t>
  </si>
  <si>
    <t>班组</t>
  </si>
  <si>
    <t>4#焦炉(万m3)</t>
  </si>
  <si>
    <t>5#焦炉(万m3)</t>
  </si>
  <si>
    <t>合计煤气(万m3)</t>
  </si>
  <si>
    <t>煤气热值设定</t>
  </si>
  <si>
    <t>吨煤耗热量</t>
  </si>
  <si>
    <t>吨焦耗热量</t>
  </si>
  <si>
    <t xml:space="preserve">掺混比  ≤7%</t>
  </si>
  <si>
    <t xml:space="preserve">4# 炉</t>
  </si>
  <si>
    <t>5#炉</t>
  </si>
  <si>
    <t>K1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</si>
  <si>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K1</t>
    </r>
    <r>
      <rPr>
        <color theme="1"/>
        <rFont val="宋体"/>
        <sz val="14"/>
      </rPr>
      <t>原因（大类）</t>
    </r>
  </si>
  <si>
    <t>K2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</si>
  <si>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K2</t>
    </r>
    <r>
      <rPr>
        <color theme="1"/>
        <rFont val="宋体"/>
        <sz val="1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</si>
  <si>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</si>
  <si>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</si>
  <si>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</si>
  <si>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</si>
  <si>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</si>
  <si>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</si>
  <si>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</si>
  <si>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</si>
  <si>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</si>
  <si>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</si>
  <si>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</si>
  <si>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</si>
  <si>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</si>
  <si>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</si>
  <si>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</si>
  <si>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</si>
  <si>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</si>
  <si>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 xml:space="preserve">班 MJ/t焦</t>
  </si>
  <si>
    <t xml:space="preserve"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</si>
  <si>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</si>
  <si>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</si>
  <si>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</si>
  <si>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</si>
  <si>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</si>
  <si>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</si>
  <si>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</si>
  <si>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</si>
  <si>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</si>
  <si>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</si>
  <si>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</si>
  <si>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</si>
  <si>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</si>
  <si>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</si>
  <si>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</si>
  <si>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</si>
  <si>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</si>
  <si>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</si>
  <si>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</si>
  <si>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</si>
  <si>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t>CK45_L1_R_CI4COGHePipeAcc_1m_avg</t>
  </si>
  <si>
    <t>CK45_L1_R_CI4BFGPusherSideAcc_1m_avg,CK45_L1_R_CI4BFGCokeSideAcc_1m_avg</t>
  </si>
  <si>
    <t>#VALUE!</t>
  </si>
  <si>
    <t>CK45_L1_R_CI5COGHePipeAcc_1m_avg</t>
  </si>
  <si>
    <t>CK45_L1_R_CI5BFGPusherSideAcc_1m_avg,CK45_L1_R_CI5BFGCokeSideAcc_1m_avg</t>
  </si>
  <si>
    <t>CK67_W_CI_COGCV_evt</t>
  </si>
  <si>
    <t>CK67_W_CI_BFGCV_evt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</si>
  <si>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</si>
  <si>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</si>
  <si>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</si>
  <si>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</si>
  <si>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</si>
  <si>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</si>
  <si>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</si>
  <si>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</si>
  <si>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K_1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</si>
  <si>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t>CK67_W_CI_K1Reason_evt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</si>
  <si>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K_2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</si>
  <si>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CK67_W_CI_K2Reason_evt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</si>
  <si>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K_3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</si>
  <si>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CK67_W_CI_SingleYield_evt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</si>
  <si>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K_M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</si>
  <si>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</si>
  <si>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</si>
  <si>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</si>
  <si>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</si>
  <si>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</si>
  <si>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</si>
  <si>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</si>
  <si>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</si>
  <si>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</si>
  <si>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</si>
  <si>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</si>
  <si>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</si>
  <si>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</si>
  <si>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</si>
  <si>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</si>
  <si>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</si>
  <si>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</si>
  <si>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</si>
  <si>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</si>
  <si>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</si>
  <si>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</si>
  <si>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</si>
  <si>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</si>
  <si>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</si>
  <si>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</si>
  <si>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</si>
  <si>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</si>
  <si>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</si>
  <si>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</si>
  <si>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</si>
  <si>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</si>
  <si>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</si>
  <si>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</si>
  <si>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#NUM!</t>
  </si>
  <si>
    <t>#DIV/0!</t>
  </si>
  <si>
    <t>CNCOX/Mt</t>
  </si>
  <si>
    <t>KX-Y/Vdaf</t>
  </si>
  <si>
    <t>shiftKan</t>
  </si>
  <si>
    <t>daykan</t>
  </si>
  <si>
    <t>shiftKAvg</t>
  </si>
  <si>
    <t>daykAvg</t>
  </si>
  <si>
    <t>km</t>
  </si>
  <si>
    <t>dayKan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</si>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</sst>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_ "/>
    <numFmt numFmtId="165" formatCode="0;[Red]0"/>
    <numFmt numFmtId="166" formatCode="yyyy/m/d"/>
    <numFmt numFmtId="167" formatCode="0.0"/>
    <numFmt numFmtId="168" formatCode="h:mm;@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sz val="14"/>
    </font>
    <font>
      <name val="宋体"/>
      <b/>
      <sz val="16"/>
    </font>
    <font>
      <name val="Times New Roman"/>
      <b/>
      <sz val="16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宋体"/>
      <color theme="1"/>
      <sz val="11"/>
    </font>
    <font>
      <name val="Calibri"/>
      <color theme="1"/>
      <sz val="9"/>
      <scheme val="minor"/>
    </font>
    <font>
      <name val="宋体"/>
      <b/>
      <sz val="8"/>
    </font>
    <font>
      <name val="宋体"/>
      <color theme="1"/>
      <sz val="9"/>
    </font>
    <font>
      <name val="Times New Roman"/>
      <color indexed="2"/>
      <sz val="9"/>
    </font>
    <font>
      <name val="宋体"/>
      <color indexed="2"/>
      <sz val="9"/>
    </font>
    <font>
      <name val="宋体"/>
      <sz val="9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宋体"/>
      <color rgb="FF9876AA"/>
      <sz val="12"/>
    </font>
    <font>
      <name val="宋体"/>
      <color rgb="FF6A8759"/>
      <sz val="12"/>
    </font>
    <font>
      <name val="Consolas"/>
      <sz val="9.6999999999999993"/>
    </font>
    <font>
      <name val="Helvetica"/>
      <color indexed="63"/>
      <sz val="9.75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97">
    <xf fontId="0" fillId="0" borderId="0" numFmtId="0" xfId="0"/>
    <xf fontId="0" fillId="0" borderId="0" numFmtId="0" xfId="0" applyAlignment="1">
      <alignment vertical="center"/>
    </xf>
    <xf fontId="20" fillId="0" borderId="0" numFmtId="0" xfId="0" applyFont="1"/>
    <xf fontId="20" fillId="0" borderId="0" numFmtId="0" xfId="0" applyFont="1" applyAlignment="1">
      <alignment horizontal="center"/>
    </xf>
    <xf fontId="21" fillId="0" borderId="0" numFmtId="0" xfId="0" applyFont="1" applyAlignment="1">
      <alignment horizontal="center" vertical="center" wrapText="1"/>
    </xf>
    <xf fontId="22" fillId="0" borderId="0" numFmtId="0" xfId="0" applyFont="1" applyAlignment="1">
      <alignment vertical="center" wrapText="1"/>
    </xf>
    <xf fontId="0" fillId="0" borderId="0" numFmtId="0" xfId="0" applyAlignment="1">
      <alignment horizontal="center" vertical="center"/>
    </xf>
    <xf fontId="23" fillId="33" borderId="9" numFmtId="0" xfId="0" applyFont="1" applyFill="1" applyBorder="1" applyAlignment="1">
      <alignment horizontal="center" vertical="center" wrapText="1"/>
    </xf>
    <xf fontId="23" fillId="33" borderId="10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 wrapText="1"/>
    </xf>
    <xf fontId="24" fillId="33" borderId="10" numFmtId="164" xfId="0" applyNumberFormat="1" applyFont="1" applyFill="1" applyBorder="1" applyAlignment="1">
      <alignment horizontal="center" vertical="center" wrapText="1"/>
    </xf>
    <xf fontId="25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5" fillId="33" borderId="12" numFmtId="0" xfId="0" applyFont="1" applyFill="1" applyBorder="1" applyAlignment="1">
      <alignment horizontal="center" vertical="center" wrapText="1"/>
    </xf>
    <xf fontId="25" fillId="33" borderId="13" numFmtId="0" xfId="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4" fillId="33" borderId="15" numFmtId="0" xfId="0" applyFont="1" applyFill="1" applyBorder="1" applyAlignment="1">
      <alignment horizontal="center" vertical="center" wrapText="1"/>
    </xf>
    <xf fontId="26" fillId="0" borderId="0" numFmtId="0" xfId="0" applyFont="1" applyAlignment="1">
      <alignment vertical="center"/>
    </xf>
    <xf fontId="23" fillId="33" borderId="16" numFmtId="0" xfId="0" applyFont="1" applyFill="1" applyBorder="1" applyAlignment="1">
      <alignment horizontal="center" vertical="center"/>
    </xf>
    <xf fontId="23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horizontal="center" vertical="center" wrapText="1"/>
    </xf>
    <xf fontId="24" fillId="33" borderId="18" numFmtId="164" xfId="0" applyNumberFormat="1" applyFont="1" applyFill="1" applyBorder="1" applyAlignment="1">
      <alignment horizontal="center" vertical="center" wrapText="1"/>
    </xf>
    <xf fontId="25" fillId="33" borderId="19" numFmtId="0" xfId="0" applyFont="1" applyFill="1" applyBorder="1" applyAlignment="1">
      <alignment horizontal="center" vertical="center" wrapText="1"/>
    </xf>
    <xf fontId="25" fillId="33" borderId="17" numFmtId="0" xfId="0" applyFont="1" applyFill="1" applyBorder="1" applyAlignment="1">
      <alignment horizontal="center" vertical="center" wrapText="1"/>
    </xf>
    <xf fontId="24" fillId="33" borderId="17" numFmtId="165" xfId="0" applyNumberFormat="1" applyFont="1" applyFill="1" applyBorder="1" applyAlignment="1">
      <alignment vertical="center" wrapText="1"/>
    </xf>
    <xf fontId="24" fillId="33" borderId="20" numFmtId="0" xfId="0" applyFont="1" applyFill="1" applyBorder="1" applyAlignment="1">
      <alignment horizontal="center" vertical="center" wrapText="1"/>
    </xf>
    <xf fontId="27" fillId="0" borderId="0" numFmtId="0" xfId="0" applyFont="1" applyAlignment="1">
      <alignment vertical="center" wrapText="1"/>
    </xf>
    <xf fontId="28" fillId="0" borderId="0" numFmtId="0" xfId="50" applyFont="1" applyAlignment="1">
      <alignment horizontal="center" vertical="center" wrapText="1"/>
    </xf>
    <xf fontId="28" fillId="0" borderId="21" numFmtId="0" xfId="50" applyFont="1" applyBorder="1" applyAlignment="1">
      <alignment horizontal="center" vertical="center" wrapText="1"/>
    </xf>
    <xf fontId="28" fillId="0" borderId="17" numFmtId="0" xfId="50" applyFont="1" applyBorder="1" applyAlignment="1">
      <alignment horizontal="center" vertical="center" wrapText="1"/>
    </xf>
    <xf fontId="27" fillId="34" borderId="17" numFmtId="0" xfId="0" applyFont="1" applyFill="1" applyBorder="1" applyAlignment="1">
      <alignment vertical="center" wrapText="1"/>
    </xf>
    <xf fontId="27" fillId="0" borderId="17" numFmtId="0" xfId="0" applyFont="1" applyBorder="1" applyAlignment="1">
      <alignment vertical="center" wrapText="1"/>
    </xf>
    <xf fontId="29" fillId="0" borderId="17" numFmtId="0" xfId="0" applyFont="1" applyBorder="1" applyAlignment="1">
      <alignment horizontal="center" vertical="center" wrapText="1"/>
    </xf>
    <xf fontId="27" fillId="0" borderId="17" numFmtId="0" xfId="0" applyFont="1" applyBorder="1" applyAlignment="1">
      <alignment vertical="center"/>
    </xf>
    <xf fontId="27" fillId="34" borderId="22" numFmtId="0" xfId="0" applyFont="1" applyFill="1" applyBorder="1" applyAlignment="1">
      <alignment vertical="center" wrapText="1"/>
    </xf>
    <xf fontId="30" fillId="0" borderId="17" numFmtId="0" xfId="0" applyFont="1" applyBorder="1" applyAlignment="1">
      <alignment horizontal="center" vertical="center" wrapText="1"/>
    </xf>
    <xf fontId="31" fillId="0" borderId="17" numFmtId="0" xfId="0" applyFont="1" applyBorder="1" applyAlignment="1">
      <alignment horizontal="center" vertical="center" wrapText="1"/>
    </xf>
    <xf fontId="32" fillId="0" borderId="20" numFmtId="0" xfId="0" applyFont="1" applyBorder="1" applyAlignment="1">
      <alignment horizontal="center" vertical="center" wrapText="1"/>
    </xf>
    <xf fontId="23" fillId="0" borderId="23" numFmtId="166" xfId="0" applyNumberFormat="1" applyFont="1" applyBorder="1" applyAlignment="1">
      <alignment horizontal="center" vertical="center"/>
    </xf>
    <xf fontId="23" fillId="0" borderId="17" numFmtId="0" xfId="0" applyFont="1" applyBorder="1" applyAlignment="1">
      <alignment vertical="center"/>
    </xf>
    <xf fontId="33" fillId="0" borderId="17" numFmtId="2" xfId="0" applyNumberFormat="1" applyFont="1" applyBorder="1" applyAlignment="1">
      <alignment vertical="center"/>
    </xf>
    <xf fontId="33" fillId="0" borderId="17" numFmtId="2" xfId="0" applyNumberFormat="1" applyFont="1" applyBorder="1" applyAlignment="1">
      <alignment horizontal="center" vertical="center"/>
    </xf>
    <xf fontId="33" fillId="0" borderId="17" numFmtId="1" xfId="0" applyNumberFormat="1" applyFont="1" applyBorder="1" applyAlignment="1">
      <alignment vertical="center"/>
    </xf>
    <xf fontId="33" fillId="35" borderId="24" numFmtId="2" xfId="0" applyNumberFormat="1" applyFont="1" applyFill="1" applyBorder="1" applyAlignment="1">
      <alignment horizontal="center" vertical="center"/>
    </xf>
    <xf fontId="33" fillId="0" borderId="17" numFmtId="0" xfId="0" applyFont="1" applyBorder="1" applyAlignment="1">
      <alignment vertical="center"/>
    </xf>
    <xf fontId="33" fillId="0" borderId="17" numFmtId="1" xfId="0" applyNumberFormat="1" applyFont="1" applyBorder="1" applyAlignment="1">
      <alignment horizontal="center" vertical="center"/>
    </xf>
    <xf fontId="33" fillId="0" borderId="17" numFmtId="167" xfId="0" applyNumberFormat="1" applyFont="1" applyBorder="1" applyAlignment="1">
      <alignment vertical="center"/>
    </xf>
    <xf fontId="33" fillId="0" borderId="17" numFmtId="168" xfId="0" applyNumberFormat="1" applyFont="1" applyBorder="1" applyAlignment="1">
      <alignment horizontal="right" vertical="center"/>
    </xf>
    <xf fontId="33" fillId="0" borderId="20" numFmtId="2" xfId="0" applyNumberFormat="1" applyFont="1" applyBorder="1" applyAlignment="1">
      <alignment horizontal="center" vertical="center"/>
    </xf>
    <xf fontId="23" fillId="0" borderId="21" numFmtId="0" xfId="0" applyFont="1" applyBorder="1" applyAlignment="1">
      <alignment horizontal="center" vertical="center"/>
    </xf>
    <xf fontId="33" fillId="35" borderId="25" numFmtId="2" xfId="0" applyNumberFormat="1" applyFont="1" applyFill="1" applyBorder="1" applyAlignment="1">
      <alignment horizontal="center" vertical="center"/>
    </xf>
    <xf fontId="33" fillId="35" borderId="22" numFmtId="2" xfId="0" applyNumberFormat="1" applyFont="1" applyFill="1" applyBorder="1" applyAlignment="1">
      <alignment horizontal="center" vertical="center"/>
    </xf>
    <xf fontId="0" fillId="0" borderId="0" numFmtId="20" xfId="0" applyNumberFormat="1" applyAlignment="1">
      <alignment vertical="center"/>
    </xf>
    <xf fontId="23" fillId="0" borderId="21" numFmtId="14" xfId="0" applyNumberFormat="1" applyFont="1" applyBorder="1" applyAlignment="1">
      <alignment horizontal="center" vertical="center"/>
    </xf>
    <xf fontId="23" fillId="0" borderId="26" numFmtId="0" xfId="0" applyFont="1" applyBorder="1" applyAlignment="1">
      <alignment horizontal="center" vertical="center"/>
    </xf>
    <xf fontId="23" fillId="0" borderId="27" numFmtId="0" xfId="0" applyFont="1" applyBorder="1" applyAlignment="1">
      <alignment vertical="center"/>
    </xf>
    <xf fontId="33" fillId="0" borderId="27" numFmtId="2" xfId="0" applyNumberFormat="1" applyFont="1" applyBorder="1" applyAlignment="1">
      <alignment vertical="center"/>
    </xf>
    <xf fontId="33" fillId="0" borderId="27" numFmtId="2" xfId="0" applyNumberFormat="1" applyFont="1" applyBorder="1" applyAlignment="1">
      <alignment horizontal="center" vertical="center"/>
    </xf>
    <xf fontId="33" fillId="0" borderId="27" numFmtId="0" xfId="0" applyFont="1" applyBorder="1" applyAlignment="1">
      <alignment vertical="center"/>
    </xf>
    <xf fontId="33" fillId="35" borderId="28" numFmtId="2" xfId="0" applyNumberFormat="1" applyFont="1" applyFill="1" applyBorder="1" applyAlignment="1">
      <alignment horizontal="center" vertical="center"/>
    </xf>
    <xf fontId="33" fillId="0" borderId="27" numFmtId="1" xfId="0" applyNumberFormat="1" applyFont="1" applyBorder="1" applyAlignment="1">
      <alignment horizontal="center" vertical="center"/>
    </xf>
    <xf fontId="33" fillId="0" borderId="27" numFmtId="1" xfId="0" applyNumberFormat="1" applyFont="1" applyBorder="1" applyAlignment="1">
      <alignment vertical="center"/>
    </xf>
    <xf fontId="33" fillId="0" borderId="27" numFmtId="167" xfId="0" applyNumberFormat="1" applyFont="1" applyBorder="1" applyAlignment="1">
      <alignment vertical="center"/>
    </xf>
    <xf fontId="33" fillId="0" borderId="27" numFmtId="168" xfId="0" applyNumberFormat="1" applyFont="1" applyBorder="1" applyAlignment="1">
      <alignment horizontal="right" vertical="center"/>
    </xf>
    <xf fontId="33" fillId="0" borderId="29" numFmtId="2" xfId="0" applyNumberFormat="1" applyFont="1" applyBorder="1" applyAlignment="1">
      <alignment horizontal="center" vertical="center"/>
    </xf>
    <xf fontId="0" fillId="33" borderId="30" numFmtId="0" xfId="0" applyFill="1" applyBorder="1" applyAlignment="1">
      <alignment vertical="center"/>
    </xf>
    <xf fontId="0" fillId="33" borderId="10" numFmtId="0" xfId="0" applyFill="1" applyBorder="1" applyAlignment="1">
      <alignment vertical="center"/>
    </xf>
    <xf fontId="33" fillId="33" borderId="10" numFmtId="2" xfId="0" applyNumberFormat="1" applyFont="1" applyFill="1" applyBorder="1" applyAlignment="1">
      <alignment vertical="center"/>
    </xf>
    <xf fontId="33" fillId="33" borderId="22" numFmtId="2" xfId="0" applyNumberFormat="1" applyFont="1" applyFill="1" applyBorder="1" applyAlignment="1">
      <alignment vertical="center"/>
    </xf>
    <xf fontId="33" fillId="33" borderId="10" numFmtId="1" xfId="0" applyNumberFormat="1" applyFont="1" applyFill="1" applyBorder="1" applyAlignment="1">
      <alignment vertical="center"/>
    </xf>
    <xf fontId="34" fillId="33" borderId="10" numFmtId="1" xfId="0" applyNumberFormat="1" applyFont="1" applyFill="1" applyBorder="1" applyAlignment="1">
      <alignment vertical="center"/>
    </xf>
    <xf fontId="33" fillId="33" borderId="10" numFmtId="168" xfId="0" applyNumberFormat="1" applyFont="1" applyFill="1" applyBorder="1" applyAlignment="1">
      <alignment horizontal="right" vertical="center"/>
    </xf>
    <xf fontId="33" fillId="33" borderId="15" numFmtId="2" xfId="0" applyNumberFormat="1" applyFont="1" applyFill="1" applyBorder="1" applyAlignment="1">
      <alignment vertical="center"/>
    </xf>
    <xf fontId="0" fillId="33" borderId="21" numFmtId="0" xfId="0" applyFill="1" applyBorder="1" applyAlignment="1">
      <alignment vertical="center"/>
    </xf>
    <xf fontId="0" fillId="33" borderId="17" numFmtId="0" xfId="0" applyFill="1" applyBorder="1" applyAlignment="1">
      <alignment vertical="center"/>
    </xf>
    <xf fontId="33" fillId="33" borderId="17" numFmtId="2" xfId="0" applyNumberFormat="1" applyFont="1" applyFill="1" applyBorder="1" applyAlignment="1">
      <alignment vertical="center"/>
    </xf>
    <xf fontId="33" fillId="33" borderId="17" numFmtId="1" xfId="0" applyNumberFormat="1" applyFont="1" applyFill="1" applyBorder="1" applyAlignment="1">
      <alignment vertical="center"/>
    </xf>
    <xf fontId="34" fillId="33" borderId="17" numFmtId="1" xfId="0" applyNumberFormat="1" applyFont="1" applyFill="1" applyBorder="1" applyAlignment="1">
      <alignment vertical="center"/>
    </xf>
    <xf fontId="33" fillId="33" borderId="17" numFmtId="168" xfId="0" applyNumberFormat="1" applyFont="1" applyFill="1" applyBorder="1" applyAlignment="1">
      <alignment horizontal="right" vertical="center"/>
    </xf>
    <xf fontId="33" fillId="33" borderId="20" numFmtId="2" xfId="0" applyNumberFormat="1" applyFont="1" applyFill="1" applyBorder="1" applyAlignment="1">
      <alignment vertical="center"/>
    </xf>
    <xf fontId="0" fillId="33" borderId="26" numFmtId="0" xfId="0" applyFill="1" applyBorder="1" applyAlignment="1">
      <alignment vertical="center"/>
    </xf>
    <xf fontId="0" fillId="33" borderId="27" numFmtId="0" xfId="0" applyFill="1" applyBorder="1" applyAlignment="1">
      <alignment vertical="center"/>
    </xf>
    <xf fontId="33" fillId="33" borderId="27" numFmtId="2" xfId="0" applyNumberFormat="1" applyFont="1" applyFill="1" applyBorder="1" applyAlignment="1">
      <alignment vertical="center"/>
    </xf>
    <xf fontId="33" fillId="33" borderId="27" numFmtId="1" xfId="0" applyNumberFormat="1" applyFont="1" applyFill="1" applyBorder="1" applyAlignment="1">
      <alignment vertical="center"/>
    </xf>
    <xf fontId="34" fillId="33" borderId="27" numFmtId="1" xfId="0" applyNumberFormat="1" applyFont="1" applyFill="1" applyBorder="1" applyAlignment="1">
      <alignment vertical="center"/>
    </xf>
    <xf fontId="33" fillId="33" borderId="27" numFmtId="168" xfId="0" applyNumberFormat="1" applyFont="1" applyFill="1" applyBorder="1" applyAlignment="1">
      <alignment horizontal="right" vertical="center"/>
    </xf>
    <xf fontId="33" fillId="33" borderId="29" numFmtId="2" xfId="0" applyNumberFormat="1" applyFont="1" applyFill="1" applyBorder="1" applyAlignment="1">
      <alignment vertical="center"/>
    </xf>
    <xf fontId="35" fillId="0" borderId="0" numFmtId="0" xfId="0" applyFont="1"/>
    <xf fontId="36" fillId="0" borderId="0" numFmtId="0" xfId="0" applyFont="1"/>
    <xf fontId="37" fillId="0" borderId="0" numFmtId="0" xfId="0" applyFont="1"/>
    <xf fontId="0" fillId="0" borderId="0" numFmtId="20" xfId="0" applyNumberFormat="1"/>
    <xf fontId="0" fillId="34" borderId="0" numFmtId="20" xfId="0" applyNumberFormat="1" applyFill="1"/>
    <xf fontId="0" fillId="34" borderId="0" numFmtId="0" xfId="0" applyFill="1"/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tyles" Target="style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2.vml"/><Relationship 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2" activeCellId="0" sqref="A2:A3"/>
    </sheetView>
  </sheetViews>
  <sheetFormatPr defaultColWidth="8.0833333333333304" defaultRowHeight="14.25"/>
  <cols>
    <col customWidth="1" min="1" max="1" style="1" width="8.0833333333333304"/>
    <col customWidth="1" min="2" max="2" style="1" width="12.75"/>
    <col customWidth="1" min="3" max="4" style="1" width="7.1666666666666696"/>
    <col customWidth="1" min="5" max="5" style="1" width="7.8499999999999996"/>
    <col min="6" max="6" style="1" width="8.0833333333333304"/>
    <col customWidth="1" min="7" max="7" style="1" width="10.5"/>
    <col min="8" max="8" style="1" width="8.0833333333333304"/>
    <col customWidth="1" min="9" max="9" style="1" width="8.7109375"/>
    <col customWidth="1" min="10" max="10" style="1" width="11.25"/>
    <col customWidth="1" min="11" max="11" style="1" width="9.5"/>
    <col customWidth="1" min="12" max="12" style="1" width="9.8333333333333304"/>
    <col customWidth="1" min="13" max="13" style="1" width="9.4166666666666696"/>
    <col customWidth="1" min="14" max="14" style="1" width="9.0833333333333304"/>
    <col customWidth="1" min="15" max="15" style="1" width="11.5833333333333"/>
    <col customWidth="1" min="16" max="16" style="1" width="9.1666666666666696"/>
    <col min="17" max="31" style="1" width="8.0833333333333304"/>
    <col min="32" max="32" style="1" width="8.25"/>
    <col min="33" max="43" style="1" width="8.0833333333333304"/>
    <col min="44" max="44" style="1" width="8.3333333333333304"/>
    <col customWidth="1" min="45" max="45" style="1" width="9"/>
    <col min="46" max="48" style="1" width="8.0833333333333304"/>
    <col customWidth="1" min="49" max="49" style="1" width="9"/>
    <col min="50" max="52" style="1" width="8.0833333333333304"/>
    <col customWidth="1" min="53" max="53" style="1" width="9"/>
    <col min="54" max="16384" style="1" width="8.0833333333333304"/>
  </cols>
  <sheetData>
    <row ht="21" customHeight="1" r="1">
      <c r="B1" s="2"/>
      <c r="C1" s="2"/>
      <c r="D1" s="2"/>
      <c r="E1" s="2"/>
      <c r="F1" s="2"/>
      <c r="G1" s="2"/>
      <c r="H1" s="3" t="str">
        <f>IF(_metadata!B2="","",_metadata!B2)</f>
        <v/>
      </c>
      <c r="I1" s="3"/>
      <c r="J1" s="3"/>
      <c r="K1" s="3"/>
      <c r="L1" s="2"/>
      <c r="M1" s="4" t="s">
        <v>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ht="60" customHeight="1" r="2">
      <c r="A2" s="6"/>
      <c r="B2" s="7" t="s">
        <v>1</v>
      </c>
      <c r="C2" s="8" t="s">
        <v>2</v>
      </c>
      <c r="D2" s="8" t="s">
        <v>3</v>
      </c>
      <c r="E2" s="9" t="s">
        <v>4</v>
      </c>
      <c r="F2" s="9"/>
      <c r="G2" s="9"/>
      <c r="H2" s="9" t="s">
        <v>5</v>
      </c>
      <c r="I2" s="9"/>
      <c r="J2" s="9"/>
      <c r="K2" s="9" t="s">
        <v>6</v>
      </c>
      <c r="L2" s="9"/>
      <c r="M2" s="9" t="s">
        <v>7</v>
      </c>
      <c r="N2" s="9"/>
      <c r="O2" s="10" t="s">
        <v>8</v>
      </c>
      <c r="P2" s="10"/>
      <c r="Q2" s="10" t="s">
        <v>9</v>
      </c>
      <c r="R2" s="10"/>
      <c r="S2" s="10" t="s">
        <v>10</v>
      </c>
      <c r="T2" s="11" t="s">
        <v>11</v>
      </c>
      <c r="U2" s="11"/>
      <c r="V2" s="11"/>
      <c r="W2" s="11"/>
      <c r="X2" s="11"/>
      <c r="Y2" s="11"/>
      <c r="Z2" s="11" t="s">
        <v>12</v>
      </c>
      <c r="AA2" s="11"/>
      <c r="AB2" s="11"/>
      <c r="AC2" s="11"/>
      <c r="AD2" s="11"/>
      <c r="AE2" s="11"/>
      <c r="AF2" s="12" t="s">
        <v>13</v>
      </c>
      <c r="AG2" s="13"/>
      <c r="AH2" s="11" t="s">
        <v>14</v>
      </c>
      <c r="AI2" s="14" t="s">
        <v>15</v>
      </c>
      <c r="AJ2" s="15"/>
      <c r="AK2" s="11" t="s">
        <v>16</v>
      </c>
      <c r="AL2" s="14" t="s">
        <v>17</v>
      </c>
      <c r="AM2" s="15"/>
      <c r="AN2" s="9" t="s">
        <v>18</v>
      </c>
      <c r="AO2" s="9"/>
      <c r="AP2" s="9"/>
      <c r="AQ2" s="9" t="s">
        <v>19</v>
      </c>
      <c r="AR2" s="9"/>
      <c r="AS2" s="9"/>
      <c r="AT2" s="9" t="s">
        <v>20</v>
      </c>
      <c r="AU2" s="9"/>
      <c r="AV2" s="9"/>
      <c r="AW2" s="9" t="s">
        <v>21</v>
      </c>
      <c r="AX2" s="9"/>
      <c r="AY2" s="9"/>
      <c r="AZ2" s="9" t="s">
        <v>22</v>
      </c>
      <c r="BA2" s="9"/>
      <c r="BB2" s="9" t="s">
        <v>23</v>
      </c>
      <c r="BC2" s="9"/>
      <c r="BD2" s="9" t="s">
        <v>24</v>
      </c>
      <c r="BE2" s="16"/>
    </row>
    <row customFormat="1" ht="75.75" r="3" s="17">
      <c r="A3" s="6"/>
      <c r="B3" s="18"/>
      <c r="C3" s="19"/>
      <c r="D3" s="19"/>
      <c r="E3" s="20" t="s">
        <v>25</v>
      </c>
      <c r="F3" s="20" t="s">
        <v>26</v>
      </c>
      <c r="G3" s="20" t="s">
        <v>27</v>
      </c>
      <c r="H3" s="20" t="s">
        <v>25</v>
      </c>
      <c r="I3" s="20" t="s">
        <v>26</v>
      </c>
      <c r="J3" s="20" t="s">
        <v>27</v>
      </c>
      <c r="K3" s="20" t="s">
        <v>28</v>
      </c>
      <c r="L3" s="20" t="s">
        <v>29</v>
      </c>
      <c r="M3" s="21" t="s">
        <v>30</v>
      </c>
      <c r="N3" s="21" t="s">
        <v>31</v>
      </c>
      <c r="O3" s="22" t="s">
        <v>32</v>
      </c>
      <c r="P3" s="22" t="s">
        <v>33</v>
      </c>
      <c r="Q3" s="22" t="s">
        <v>34</v>
      </c>
      <c r="R3" s="23" t="s">
        <v>35</v>
      </c>
      <c r="S3" s="23"/>
      <c r="T3" s="23" t="s">
        <v>36</v>
      </c>
      <c r="U3" s="23" t="s">
        <v>37</v>
      </c>
      <c r="V3" s="20" t="s">
        <v>38</v>
      </c>
      <c r="W3" s="20" t="s">
        <v>39</v>
      </c>
      <c r="X3" s="23" t="s">
        <v>40</v>
      </c>
      <c r="Y3" s="23" t="s">
        <v>41</v>
      </c>
      <c r="Z3" s="20" t="s">
        <v>36</v>
      </c>
      <c r="AA3" s="20" t="s">
        <v>37</v>
      </c>
      <c r="AB3" s="20" t="s">
        <v>38</v>
      </c>
      <c r="AC3" s="20" t="s">
        <v>39</v>
      </c>
      <c r="AD3" s="23" t="s">
        <v>40</v>
      </c>
      <c r="AE3" s="24" t="s">
        <v>41</v>
      </c>
      <c r="AF3" s="20" t="s">
        <v>42</v>
      </c>
      <c r="AG3" s="20" t="s">
        <v>43</v>
      </c>
      <c r="AH3" s="25"/>
      <c r="AI3" s="20" t="s">
        <v>42</v>
      </c>
      <c r="AJ3" s="20" t="s">
        <v>43</v>
      </c>
      <c r="AK3" s="26"/>
      <c r="AL3" s="20" t="s">
        <v>42</v>
      </c>
      <c r="AM3" s="20" t="s">
        <v>43</v>
      </c>
      <c r="AN3" s="20" t="s">
        <v>44</v>
      </c>
      <c r="AO3" s="20" t="s">
        <v>45</v>
      </c>
      <c r="AP3" s="20" t="s">
        <v>43</v>
      </c>
      <c r="AQ3" s="21" t="s">
        <v>46</v>
      </c>
      <c r="AR3" s="21" t="s">
        <v>47</v>
      </c>
      <c r="AS3" s="21" t="s">
        <v>48</v>
      </c>
      <c r="AT3" s="21" t="s">
        <v>49</v>
      </c>
      <c r="AU3" s="27" t="s">
        <v>50</v>
      </c>
      <c r="AV3" s="20" t="s">
        <v>51</v>
      </c>
      <c r="AW3" s="20" t="s">
        <v>52</v>
      </c>
      <c r="AX3" s="20" t="s">
        <v>53</v>
      </c>
      <c r="AY3" s="20" t="s">
        <v>54</v>
      </c>
      <c r="AZ3" s="20" t="s">
        <v>42</v>
      </c>
      <c r="BA3" s="20" t="s">
        <v>43</v>
      </c>
      <c r="BB3" s="20" t="s">
        <v>42</v>
      </c>
      <c r="BC3" s="20" t="s">
        <v>43</v>
      </c>
      <c r="BD3" s="20" t="s">
        <v>42</v>
      </c>
      <c r="BE3" s="28" t="s">
        <v>43</v>
      </c>
    </row>
    <row customFormat="1" ht="216.75" hidden="1" r="4" s="29">
      <c r="A4" s="30"/>
      <c r="B4" s="31" t="s">
        <v>55</v>
      </c>
      <c r="C4" s="32"/>
      <c r="D4" s="32"/>
      <c r="E4" s="33" t="s">
        <v>56</v>
      </c>
      <c r="F4" s="33" t="s">
        <v>57</v>
      </c>
      <c r="G4" s="34" t="e">
        <f>(E4*M4+F4*N4)/10^6</f>
        <v>#VALUE!</v>
      </c>
      <c r="H4" s="33" t="s">
        <v>59</v>
      </c>
      <c r="I4" s="33" t="s">
        <v>60</v>
      </c>
      <c r="J4" s="34" t="e">
        <f>(H4*M4+I4*N4)/10^6</f>
        <v>#VALUE!</v>
      </c>
      <c r="K4" s="34" t="e">
        <f>E4+H4</f>
        <v>#VALUE!</v>
      </c>
      <c r="L4" s="34" t="e">
        <f>F4+I4</f>
        <v>#VALUE!</v>
      </c>
      <c r="M4" s="35" t="s">
        <v>61</v>
      </c>
      <c r="N4" s="35" t="s">
        <v>62</v>
      </c>
      <c r="O4" s="34" t="e">
        <f>(G4+J4)/AU4*1000-31*(AZ4-7)</f>
        <v>#VALUE!</v>
      </c>
      <c r="P4" s="34"/>
      <c r="Q4" s="34" t="e">
        <f>(G4+J4)/AO4/AQ4</f>
        <v>#VALUE!</v>
      </c>
      <c r="R4" s="34"/>
      <c r="S4" s="34" t="e">
        <f>K4/#REF!*100</f>
        <v>#VALUE!</v>
      </c>
      <c r="T4" s="33" t="s">
        <v>63</v>
      </c>
      <c r="U4" s="33" t="s">
        <v>64</v>
      </c>
      <c r="V4" s="33" t="s">
        <v>65</v>
      </c>
      <c r="W4" s="33" t="s">
        <v>66</v>
      </c>
      <c r="X4" s="36"/>
      <c r="Y4" s="36"/>
      <c r="Z4" s="33" t="s">
        <v>67</v>
      </c>
      <c r="AA4" s="33" t="s">
        <v>68</v>
      </c>
      <c r="AB4" s="33" t="s">
        <v>69</v>
      </c>
      <c r="AC4" s="33" t="s">
        <v>70</v>
      </c>
      <c r="AD4" s="36"/>
      <c r="AE4" s="36"/>
      <c r="AF4" s="37" t="s">
        <v>71</v>
      </c>
      <c r="AG4" s="37"/>
      <c r="AH4" s="38" t="s">
        <v>72</v>
      </c>
      <c r="AI4" s="33" t="s">
        <v>73</v>
      </c>
      <c r="AJ4" s="33"/>
      <c r="AK4" s="38" t="s">
        <v>74</v>
      </c>
      <c r="AL4" s="33" t="s">
        <v>75</v>
      </c>
      <c r="AM4" s="33"/>
      <c r="AN4" s="34"/>
      <c r="AO4" s="34"/>
      <c r="AP4" s="34"/>
      <c r="AQ4" s="39" t="s">
        <v>76</v>
      </c>
      <c r="AR4" s="36" t="e">
        <f>AQ4*AO4</f>
        <v>#VALUE!</v>
      </c>
      <c r="AS4" s="36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3" t="s">
        <v>77</v>
      </c>
      <c r="BE4" s="40" t="s">
        <v>78</v>
      </c>
    </row>
    <row ht="14.25" r="5">
      <c r="B5" s="41">
        <f ca="1">IF(_metadata!B22="",EOMONTH(NOW(),-1)+1,_metadata!B22)</f>
        <v>43678</v>
      </c>
      <c r="C5" s="42" t="str">
        <f>IF(AND(_actual_month_day!P2=1),"夜班",IF(AND(_actual_month_day!P2=2),"白班",IF(AND(_actual_month_day!P2=3),"中班","")))</f>
        <v/>
      </c>
      <c r="D5" s="42" t="str">
        <f>IF(AND(_actual_month_day!Q2="A"),"甲班",IF(AND(_actual_month_day!Q2="B"),"乙班",IF(AND(_actual_month_day!Q2="C"),"丙班",IF(AND(_actual_month_day!Q2="D"),"丁班",""))))</f>
        <v/>
      </c>
      <c r="E5" s="43" t="str">
        <f>IF(_lianjaorb_month_day!A2="","",_lianjaorb_month_day!A2)</f>
        <v/>
      </c>
      <c r="F5" s="43" t="str">
        <f>IF(_lianjaorb_month_day!B2="","",_lianjaorb_month_day!B2/10000)</f>
        <v/>
      </c>
      <c r="G5" s="43" t="str">
        <f>IFERROR((E5*M5)/100,"")</f>
        <v/>
      </c>
      <c r="H5" s="43" t="str">
        <f>IF(_lianjaorb_month_day!C2="","",_lianjaorb_month_day!C2)</f>
        <v/>
      </c>
      <c r="I5" s="43" t="str">
        <f>IF(_lianjaorb_month_day!D2="","",_lianjaorb_month_day!D2/10000)</f>
        <v/>
      </c>
      <c r="J5" s="43" t="str">
        <f>IFERROR((H5*M5)/100,"")</f>
        <v/>
      </c>
      <c r="K5" s="44">
        <f>IFERROR(SUM(E5:E7,H5:H7),"")</f>
        <v>0</v>
      </c>
      <c r="L5" s="44">
        <f>IFERROR(SUM(F5:F7,I5:I7),"")</f>
        <v>0</v>
      </c>
      <c r="M5" s="45" t="str">
        <f>IF(_kjjunzhi_month_day!A2="","",_kjjunzhi_month_day!A2)</f>
        <v/>
      </c>
      <c r="N5" s="45" t="str">
        <f>IF(_kjjunzhi_month_day!B2="","",_kjjunzhi_month_day!B2)</f>
        <v/>
      </c>
      <c r="O5" s="43" t="str">
        <f>IFERROR((G5+J5)/AU5*1000-31*(AZ5-7),"")</f>
        <v/>
      </c>
      <c r="P5" s="44" t="str">
        <f>IFERROR(SUM(G5:G7,J5:J7)/AV5*1000-31*(BA5-7),"")</f>
        <v/>
      </c>
      <c r="Q5" s="43" t="str">
        <f>IFERROR((G5+J5)/AR5,"")</f>
        <v/>
      </c>
      <c r="R5" s="44" t="str">
        <f>IFERROR(SUM(G5:G7,J5:J7)/AS5,"")</f>
        <v/>
      </c>
      <c r="S5" s="44" t="str">
        <f>IFERROR(K5/L5*100,"")</f>
        <v/>
      </c>
      <c r="T5" s="43" t="str">
        <f>IF(_kanavg6_month_day!A2="","",_kanavg6_month_day!A2)</f>
        <v/>
      </c>
      <c r="U5" s="46" t="str">
        <f>IF(_kanavg6_month_day!B4="","",_kanavg6_month_day!B4)</f>
        <v/>
      </c>
      <c r="V5" s="43" t="str">
        <f>IF(_kanavg6_month_day!C2="","",_kanavg6_month_day!C2)</f>
        <v/>
      </c>
      <c r="W5" s="46" t="str">
        <f>IF(_kanavg6_month_day!D4="","",_kanavg6_month_day!D4)</f>
        <v/>
      </c>
      <c r="X5" s="47" t="str">
        <f>IF(_causek_month_day!A2="","",_causek_month_day!A2)</f>
        <v/>
      </c>
      <c r="Y5" s="47" t="str">
        <f>IF(_causek_month_day!B2="","",_causek_month_day!B2)</f>
        <v/>
      </c>
      <c r="Z5" s="43" t="str">
        <f>IF(_kanavg7_month_day!A2="","",_kanavg7_month_day!A2)</f>
        <v/>
      </c>
      <c r="AA5" s="46" t="str">
        <f>IF(_kanavg7_month_day!B4="","",_kanavg7_month_day!B4)</f>
        <v/>
      </c>
      <c r="AB5" s="43" t="str">
        <f>IF(_kanavg7_month_day!C2="","",_kanavg7_month_day!C2)</f>
        <v/>
      </c>
      <c r="AC5" s="46" t="str">
        <f>IF(_kanavg7_month_day!D4="","",_kanavg7_month_day!D4)</f>
        <v/>
      </c>
      <c r="AD5" s="43" t="str">
        <f>IF(_causek_month_day!C2="","",_causek_month_day!C2)</f>
        <v/>
      </c>
      <c r="AE5" s="43" t="str">
        <f>IF(_causek_month_day!D2="","",_causek_month_day!D2)</f>
        <v/>
      </c>
      <c r="AF5" s="43" t="str">
        <f>IF(_kanavg6_month_day!E2="","",_kanavg6_month_day!E2)</f>
        <v/>
      </c>
      <c r="AG5" s="44" t="str">
        <f>IFERROR(AVERAGE(AF5:AF7),"")</f>
        <v/>
      </c>
      <c r="AH5" s="43" t="str">
        <f>IF(_causek_month_day!E2="","",_causek_month_day!E2)</f>
        <v/>
      </c>
      <c r="AI5" s="43" t="str">
        <f>IF(_kanavg6_month_day!F2="","",_kanavg6_month_day!F2)</f>
        <v/>
      </c>
      <c r="AJ5" s="44" t="str">
        <f>IFERROR(AVERAGE(AI5:AI7),"")</f>
        <v/>
      </c>
      <c r="AK5" s="43" t="str">
        <f>IF(_causek_month_day!F2="","",_causek_month_day!F2)</f>
        <v/>
      </c>
      <c r="AL5" s="43" t="str">
        <f>IF(_kanavg6_month_day!G2="","",_kanavg6_month_day!G2)</f>
        <v/>
      </c>
      <c r="AM5" s="44" t="str">
        <f>IFERROR(AVERAGE(AL5:AL7),"")</f>
        <v/>
      </c>
      <c r="AN5" s="45" t="str">
        <f>IF(_actual_month_day!H2="","",_actual_month_day!H2)</f>
        <v/>
      </c>
      <c r="AO5" s="45" t="str">
        <f>IF(_actual_month_day!I2="","",_actual_month_day!I2)</f>
        <v/>
      </c>
      <c r="AP5" s="48">
        <f>IFERROR(SUM(AO5:AO7),"")</f>
        <v>0</v>
      </c>
      <c r="AQ5" s="43" t="str">
        <f>IF(_kjjunzhi_month_day!C2="","",_kjjunzhi_month_day!C2)</f>
        <v/>
      </c>
      <c r="AR5" s="45" t="str">
        <f>IFERROR(AQ5*AO5,"")</f>
        <v/>
      </c>
      <c r="AS5" s="48">
        <f>IFERROR(SUM(AR5:AR7),"")</f>
        <v>0</v>
      </c>
      <c r="AT5" s="43" t="str">
        <f>IF(_actual_month_day!J2="","",_actual_month_day!J2)</f>
        <v/>
      </c>
      <c r="AU5" s="49" t="str">
        <f>IF(_actual_month_day!K2="","",_actual_month_day!K2)</f>
        <v/>
      </c>
      <c r="AV5" s="48">
        <f>IFERROR(SUM(AU5:AU7),"")</f>
        <v>0</v>
      </c>
      <c r="AW5" s="50" t="str">
        <f>IF(_actual_month_day!L2="","",_actual_month_day!L2)</f>
        <v/>
      </c>
      <c r="AX5" s="50" t="str">
        <f>IF(_actual_month_day!M2="","",_actual_month_day!M2)</f>
        <v/>
      </c>
      <c r="AY5" s="50" t="str">
        <f>IF(_actual_month_day!N2="","",_actual_month_day!N2)</f>
        <v/>
      </c>
      <c r="AZ5" s="43" t="str">
        <f>IF(_analysis_month_day!A2="","",_analysis_month_day!A2)</f>
        <v/>
      </c>
      <c r="BA5" s="44" t="str">
        <f>IFERROR(AVERAGE(AZ5:AZ7),"")</f>
        <v/>
      </c>
      <c r="BB5" s="43" t="str">
        <f>IF(_analysis_month_day!B2="","",_analysis_month_day!B2)</f>
        <v/>
      </c>
      <c r="BC5" s="44" t="str">
        <f>IFERROR(AVERAGE(BB5:BB7),"")</f>
        <v/>
      </c>
      <c r="BD5" s="43" t="str">
        <f>IF(_kanavg6_month_day!H2="","",_kanavg6_month_day!H2)</f>
        <v/>
      </c>
      <c r="BE5" s="51" t="str">
        <f>IFERROR(AVERAGE(BD5:BD7),"")</f>
        <v/>
      </c>
    </row>
    <row ht="14.25" r="6">
      <c r="B6" s="52"/>
      <c r="C6" s="42" t="str">
        <f>IF(AND(_actual_month_day!P3=1),"夜班",IF(AND(_actual_month_day!P3=2),"白班",IF(AND(_actual_month_day!P3=3),"中班","")))</f>
        <v/>
      </c>
      <c r="D6" s="42" t="str">
        <f>IF(AND(_actual_month_day!Q3="A"),"甲班",IF(AND(_actual_month_day!Q3="B"),"乙班",IF(AND(_actual_month_day!Q3="C"),"丙班",IF(AND(_actual_month_day!Q3="D"),"丁班",""))))</f>
        <v/>
      </c>
      <c r="E6" s="43" t="str">
        <f>IF(_lianjaorb_month_day!A3="","",_lianjaorb_month_day!A3)</f>
        <v/>
      </c>
      <c r="F6" s="43" t="str">
        <f>IF(_lianjaorb_month_day!B3="","",_lianjaorb_month_day!B3/10000)</f>
        <v/>
      </c>
      <c r="G6" s="43" t="str">
        <f>IFERROR((E6*M6)/100,"")</f>
        <v/>
      </c>
      <c r="H6" s="43" t="str">
        <f>IF(_lianjaorb_month_day!C3="","",_lianjaorb_month_day!C3)</f>
        <v/>
      </c>
      <c r="I6" s="43" t="str">
        <f>IF(_lianjaorb_month_day!D3="","",_lianjaorb_month_day!D3/10000)</f>
        <v/>
      </c>
      <c r="J6" s="43" t="str">
        <f>IFERROR((H6*M6)/100,"")</f>
        <v/>
      </c>
      <c r="K6" s="44"/>
      <c r="L6" s="44"/>
      <c r="M6" s="45" t="str">
        <f>IF(_kjjunzhi_month_day!A3="","",_kjjunzhi_month_day!A3)</f>
        <v/>
      </c>
      <c r="N6" s="45" t="str">
        <f>IF(_kjjunzhi_month_day!B3="","",_kjjunzhi_month_day!B3)</f>
        <v/>
      </c>
      <c r="O6" s="43" t="str">
        <f>IFERROR((G6+J6)/AU6*1000-31*(AZ6-7),"")</f>
        <v/>
      </c>
      <c r="P6" s="44"/>
      <c r="Q6" s="43" t="str">
        <f>IFERROR((G6+J6)/AR6,"")</f>
        <v/>
      </c>
      <c r="R6" s="44"/>
      <c r="S6" s="44"/>
      <c r="T6" s="43" t="str">
        <f>IF(_kanavg6_month_day!A3="","",_kanavg6_month_day!A3)</f>
        <v/>
      </c>
      <c r="U6" s="53"/>
      <c r="V6" s="43" t="str">
        <f>IF(_kanavg6_month_day!C3="","",_kanavg6_month_day!C3)</f>
        <v/>
      </c>
      <c r="W6" s="53"/>
      <c r="X6" s="47" t="str">
        <f>IF(_causek_month_day!A3="","",_causek_month_day!A3)</f>
        <v/>
      </c>
      <c r="Y6" s="47" t="str">
        <f>IF(_causek_month_day!B3="","",_causek_month_day!B3)</f>
        <v/>
      </c>
      <c r="Z6" s="43" t="str">
        <f>IF(_kanavg7_month_day!A3="","",_kanavg7_month_day!A3)</f>
        <v/>
      </c>
      <c r="AA6" s="53"/>
      <c r="AB6" s="43" t="str">
        <f>IF(_kanavg7_month_day!C3="","",_kanavg7_month_day!C3)</f>
        <v/>
      </c>
      <c r="AC6" s="53"/>
      <c r="AD6" s="43" t="str">
        <f>IF(_causek_month_day!C3="","",_causek_month_day!C3)</f>
        <v/>
      </c>
      <c r="AE6" s="43" t="str">
        <f>IF(_causek_month_day!D3="","",_causek_month_day!D3)</f>
        <v/>
      </c>
      <c r="AF6" s="43" t="str">
        <f>IF(_kanavg6_month_day!E3="","",_kanavg6_month_day!E3)</f>
        <v/>
      </c>
      <c r="AG6" s="44"/>
      <c r="AH6" s="43" t="str">
        <f>IF(_causek_month_day!E3="","",_causek_month_day!E3)</f>
        <v/>
      </c>
      <c r="AI6" s="43" t="str">
        <f>IF(_kanavg6_month_day!F3="","",_kanavg6_month_day!F3)</f>
        <v/>
      </c>
      <c r="AJ6" s="44"/>
      <c r="AK6" s="43" t="str">
        <f>IF(_causek_month_day!F3="","",_causek_month_day!F3)</f>
        <v/>
      </c>
      <c r="AL6" s="43" t="str">
        <f>IF(_kanavg6_month_day!G3="","",_kanavg6_month_day!G3)</f>
        <v/>
      </c>
      <c r="AM6" s="44"/>
      <c r="AN6" s="45" t="str">
        <f>IF(_actual_month_day!H3="","",_actual_month_day!H3)</f>
        <v/>
      </c>
      <c r="AO6" s="45" t="str">
        <f>IF(_actual_month_day!I3="","",_actual_month_day!I3)</f>
        <v/>
      </c>
      <c r="AP6" s="48"/>
      <c r="AQ6" s="43" t="str">
        <f>IF(_kjjunzhi_month_day!C3="","",_kjjunzhi_month_day!C3)</f>
        <v/>
      </c>
      <c r="AR6" s="45" t="str">
        <f>IFERROR(AQ6*AO6,"")</f>
        <v/>
      </c>
      <c r="AS6" s="48"/>
      <c r="AT6" s="43" t="str">
        <f>IF(_actual_month_day!J3="","",_actual_month_day!J3)</f>
        <v/>
      </c>
      <c r="AU6" s="49" t="str">
        <f>IF(_actual_month_day!K3="","",_actual_month_day!K3)</f>
        <v/>
      </c>
      <c r="AV6" s="48"/>
      <c r="AW6" s="50" t="str">
        <f>IF(_actual_month_day!L3="","",_actual_month_day!L3)</f>
        <v/>
      </c>
      <c r="AX6" s="50" t="str">
        <f>IF(_actual_month_day!M3="","",_actual_month_day!M3)</f>
        <v/>
      </c>
      <c r="AY6" s="50" t="str">
        <f>IF(_actual_month_day!N3="","",_actual_month_day!N3)</f>
        <v/>
      </c>
      <c r="AZ6" s="43" t="str">
        <f>IF(_analysis_month_day!A3="","",_analysis_month_day!A3)</f>
        <v/>
      </c>
      <c r="BA6" s="44"/>
      <c r="BB6" s="43" t="str">
        <f>IF(_analysis_month_day!B3="","",_analysis_month_day!B3)</f>
        <v/>
      </c>
      <c r="BC6" s="44"/>
      <c r="BD6" s="43" t="str">
        <f>IF(_kanavg6_month_day!H3="","",_kanavg6_month_day!H3)</f>
        <v/>
      </c>
      <c r="BE6" s="51"/>
    </row>
    <row ht="14.25" r="7">
      <c r="B7" s="52"/>
      <c r="C7" s="42" t="str">
        <f>IF(AND(_actual_month_day!P4=1),"夜班",IF(AND(_actual_month_day!P4=2),"白班",IF(AND(_actual_month_day!P4=3),"中班","")))</f>
        <v/>
      </c>
      <c r="D7" s="42" t="str">
        <f>IF(AND(_actual_month_day!Q4="A"),"甲班",IF(AND(_actual_month_day!Q4="B"),"乙班",IF(AND(_actual_month_day!Q4="C"),"丙班",IF(AND(_actual_month_day!Q4="D"),"丁班",""))))</f>
        <v/>
      </c>
      <c r="E7" s="43" t="str">
        <f>IF(_lianjaorb_month_day!A4="","",_lianjaorb_month_day!A4)</f>
        <v/>
      </c>
      <c r="F7" s="43" t="str">
        <f>IF(_lianjaorb_month_day!B4="","",_lianjaorb_month_day!B4/10000)</f>
        <v/>
      </c>
      <c r="G7" s="43" t="str">
        <f>IFERROR((E7*M7)/100,"")</f>
        <v/>
      </c>
      <c r="H7" s="43" t="str">
        <f>IF(_lianjaorb_month_day!C4="","",_lianjaorb_month_day!C4)</f>
        <v/>
      </c>
      <c r="I7" s="43" t="str">
        <f>IF(_lianjaorb_month_day!D4="","",_lianjaorb_month_day!D4/10000)</f>
        <v/>
      </c>
      <c r="J7" s="43" t="str">
        <f>IFERROR((H7*M7)/100,"")</f>
        <v/>
      </c>
      <c r="K7" s="44"/>
      <c r="L7" s="44"/>
      <c r="M7" s="45" t="str">
        <f>IF(_kjjunzhi_month_day!A4="","",_kjjunzhi_month_day!A4)</f>
        <v/>
      </c>
      <c r="N7" s="45" t="str">
        <f>IF(_kjjunzhi_month_day!B4="","",_kjjunzhi_month_day!B4)</f>
        <v/>
      </c>
      <c r="O7" s="43" t="str">
        <f>IFERROR((G7+J7)/AU7*1000-31*(AZ7-7),"")</f>
        <v/>
      </c>
      <c r="P7" s="44"/>
      <c r="Q7" s="43" t="str">
        <f>IFERROR((G7+J7)/AR7,"")</f>
        <v/>
      </c>
      <c r="R7" s="44"/>
      <c r="S7" s="44"/>
      <c r="T7" s="43" t="str">
        <f>IF(_kanavg6_month_day!A4="","",_kanavg6_month_day!A4)</f>
        <v/>
      </c>
      <c r="U7" s="54"/>
      <c r="V7" s="43" t="str">
        <f>IF(_kanavg6_month_day!C4="","",_kanavg6_month_day!C4)</f>
        <v/>
      </c>
      <c r="W7" s="54"/>
      <c r="X7" s="47" t="str">
        <f>IF(_causek_month_day!A4="","",_causek_month_day!A4)</f>
        <v/>
      </c>
      <c r="Y7" s="47" t="str">
        <f>IF(_causek_month_day!B4="","",_causek_month_day!B4)</f>
        <v/>
      </c>
      <c r="Z7" s="43" t="str">
        <f>IF(_kanavg7_month_day!A4="","",_kanavg7_month_day!A4)</f>
        <v/>
      </c>
      <c r="AA7" s="54"/>
      <c r="AB7" s="43" t="str">
        <f>IF(_kanavg7_month_day!C4="","",_kanavg7_month_day!C4)</f>
        <v/>
      </c>
      <c r="AC7" s="54"/>
      <c r="AD7" s="43" t="str">
        <f>IF(_causek_month_day!C4="","",_causek_month_day!C4)</f>
        <v/>
      </c>
      <c r="AE7" s="43" t="str">
        <f>IF(_causek_month_day!D4="","",_causek_month_day!D4)</f>
        <v/>
      </c>
      <c r="AF7" s="43" t="str">
        <f>IF(_kanavg6_month_day!E4="","",_kanavg6_month_day!E4)</f>
        <v/>
      </c>
      <c r="AG7" s="44"/>
      <c r="AH7" s="43" t="str">
        <f>IF(_causek_month_day!E4="","",_causek_month_day!E4)</f>
        <v/>
      </c>
      <c r="AI7" s="43" t="str">
        <f>IF(_kanavg6_month_day!F4="","",_kanavg6_month_day!F4)</f>
        <v/>
      </c>
      <c r="AJ7" s="44"/>
      <c r="AK7" s="43" t="str">
        <f>IF(_causek_month_day!F4="","",_causek_month_day!F4)</f>
        <v/>
      </c>
      <c r="AL7" s="43" t="str">
        <f>IF(_kanavg6_month_day!G4="","",_kanavg6_month_day!G4)</f>
        <v/>
      </c>
      <c r="AM7" s="44"/>
      <c r="AN7" s="45" t="str">
        <f>IF(_actual_month_day!H4="","",_actual_month_day!H4)</f>
        <v/>
      </c>
      <c r="AO7" s="45" t="str">
        <f>IF(_actual_month_day!I4="","",_actual_month_day!I4)</f>
        <v/>
      </c>
      <c r="AP7" s="48"/>
      <c r="AQ7" s="43" t="str">
        <f>IF(_kjjunzhi_month_day!C4="","",_kjjunzhi_month_day!C4)</f>
        <v/>
      </c>
      <c r="AR7" s="45" t="str">
        <f>IFERROR(AQ7*AO7,"")</f>
        <v/>
      </c>
      <c r="AS7" s="48"/>
      <c r="AT7" s="43" t="str">
        <f>IF(_actual_month_day!J4="","",_actual_month_day!J4)</f>
        <v/>
      </c>
      <c r="AU7" s="49" t="str">
        <f>IF(_actual_month_day!K4="","",_actual_month_day!K4)</f>
        <v/>
      </c>
      <c r="AV7" s="48"/>
      <c r="AW7" s="50" t="str">
        <f>IF(_actual_month_day!L4="","",_actual_month_day!L4)</f>
        <v/>
      </c>
      <c r="AX7" s="50" t="str">
        <f>IF(_actual_month_day!M4="","",_actual_month_day!M4)</f>
        <v/>
      </c>
      <c r="AY7" s="50" t="str">
        <f>IF(_actual_month_day!N4="","",_actual_month_day!N4)</f>
        <v/>
      </c>
      <c r="AZ7" s="43" t="str">
        <f>IF(_analysis_month_day!A4="","",_analysis_month_day!A4)</f>
        <v/>
      </c>
      <c r="BA7" s="44"/>
      <c r="BB7" s="43" t="str">
        <f>IF(_analysis_month_day!B4="","",_analysis_month_day!B4)</f>
        <v/>
      </c>
      <c r="BC7" s="44"/>
      <c r="BD7" s="43" t="str">
        <f>IF(_kanavg6_month_day!H4="","",_kanavg6_month_day!H4)</f>
        <v/>
      </c>
      <c r="BE7" s="51"/>
    </row>
    <row ht="14.25" r="8">
      <c r="A8" s="55"/>
      <c r="B8" s="56">
        <f ca="1">B5+1</f>
        <v>43679</v>
      </c>
      <c r="C8" s="42" t="str">
        <f>IF(AND(_actual_month_day!P5=1),"夜班",IF(AND(_actual_month_day!P5=2),"白班",IF(AND(_actual_month_day!P5=3),"中班","")))</f>
        <v/>
      </c>
      <c r="D8" s="42" t="str">
        <f>IF(AND(_actual_month_day!Q5="A"),"甲班",IF(AND(_actual_month_day!Q5="B"),"乙班",IF(AND(_actual_month_day!Q5="C"),"丙班",IF(AND(_actual_month_day!Q5="D"),"丁班",""))))</f>
        <v/>
      </c>
      <c r="E8" s="43" t="str">
        <f>IF(_lianjaorb_month_day!A5="","",_lianjaorb_month_day!A5)</f>
        <v/>
      </c>
      <c r="F8" s="43" t="str">
        <f>IF(_lianjaorb_month_day!B5="","",_lianjaorb_month_day!B5/10000)</f>
        <v/>
      </c>
      <c r="G8" s="43" t="str">
        <f>IFERROR((E8*M8)/100,"")</f>
        <v/>
      </c>
      <c r="H8" s="43" t="str">
        <f>IF(_lianjaorb_month_day!C5="","",_lianjaorb_month_day!C5)</f>
        <v/>
      </c>
      <c r="I8" s="43" t="str">
        <f>IF(_lianjaorb_month_day!D5="","",_lianjaorb_month_day!D5/10000)</f>
        <v/>
      </c>
      <c r="J8" s="43" t="str">
        <f>IFERROR((H8*M8)/100,"")</f>
        <v/>
      </c>
      <c r="K8" s="44">
        <f>IFERROR(SUM(E8:E10,H8:H10),"")</f>
        <v>0</v>
      </c>
      <c r="L8" s="44">
        <f>IFERROR(SUM(F8:F10,I8:I10),"")</f>
        <v>0</v>
      </c>
      <c r="M8" s="47" t="str">
        <f>IF(_kjjunzhi_month_day!A5="","",_kjjunzhi_month_day!A5)</f>
        <v/>
      </c>
      <c r="N8" s="47" t="str">
        <f>IF(_kjjunzhi_month_day!B5="","",_kjjunzhi_month_day!B5)</f>
        <v/>
      </c>
      <c r="O8" s="43" t="str">
        <f>IFERROR((G8+J8)/AU8*1000-31*(AZ8-7),"")</f>
        <v/>
      </c>
      <c r="P8" s="44" t="str">
        <f>IFERROR(SUM(G8:G10,J8:J10)/AV8*1000-31*(BA8-7),"")</f>
        <v/>
      </c>
      <c r="Q8" s="43" t="str">
        <f>IFERROR((G8+J8)/AR8,"")</f>
        <v/>
      </c>
      <c r="R8" s="44" t="str">
        <f>IFERROR(SUM(G8:G10,J8:J10)/AS8,"")</f>
        <v/>
      </c>
      <c r="S8" s="44" t="str">
        <f>IFERROR(K8/L8*100,"")</f>
        <v/>
      </c>
      <c r="T8" s="43" t="str">
        <f>IF(_kanavg6_month_day!A5="","",_kanavg6_month_day!A5)</f>
        <v/>
      </c>
      <c r="U8" s="46" t="str">
        <f>IF(_kanavg6_month_day!B7="","",_kanavg6_month_day!B7)</f>
        <v/>
      </c>
      <c r="V8" s="43" t="str">
        <f>IF(_kanavg6_month_day!C5="","",_kanavg6_month_day!C5)</f>
        <v/>
      </c>
      <c r="W8" s="46" t="str">
        <f>IF(_kanavg6_month_day!D7="","",_kanavg6_month_day!D7)</f>
        <v/>
      </c>
      <c r="X8" s="47" t="str">
        <f>IF(_causek_month_day!A5="","",_causek_month_day!A5)</f>
        <v/>
      </c>
      <c r="Y8" s="47" t="str">
        <f>IF(_causek_month_day!B5="","",_causek_month_day!B5)</f>
        <v/>
      </c>
      <c r="Z8" s="43" t="str">
        <f>IF(_kanavg7_month_day!A5="","",_kanavg7_month_day!A5)</f>
        <v/>
      </c>
      <c r="AA8" s="46" t="str">
        <f>IF(_kanavg7_month_day!B7="","",_kanavg7_month_day!B7)</f>
        <v/>
      </c>
      <c r="AB8" s="43" t="str">
        <f>IF(_kanavg7_month_day!C5="","",_kanavg7_month_day!C5)</f>
        <v/>
      </c>
      <c r="AC8" s="46" t="str">
        <f>IF(_kanavg7_month_day!D7="","",_kanavg7_month_day!D7)</f>
        <v/>
      </c>
      <c r="AD8" s="47" t="str">
        <f>IF(_causek_month_day!C5="","",_causek_month_day!C5)</f>
        <v/>
      </c>
      <c r="AE8" s="47" t="str">
        <f>IF(_causek_month_day!D5="","",_causek_month_day!D5)</f>
        <v/>
      </c>
      <c r="AF8" s="43" t="str">
        <f>IF(_kanavg6_month_day!E5="","",_kanavg6_month_day!E5)</f>
        <v/>
      </c>
      <c r="AG8" s="44" t="str">
        <f>IFERROR(AVERAGE(AF8:AF10),"")</f>
        <v/>
      </c>
      <c r="AH8" s="43" t="str">
        <f>IF(_causek_month_day!E5="","",_causek_month_day!E5)</f>
        <v/>
      </c>
      <c r="AI8" s="43" t="str">
        <f>IF(_kanavg6_month_day!F5="","",_kanavg6_month_day!F5)</f>
        <v/>
      </c>
      <c r="AJ8" s="44" t="str">
        <f>IFERROR(AVERAGE(AI8:AI10),"")</f>
        <v/>
      </c>
      <c r="AK8" s="43" t="str">
        <f>IF(_causek_month_day!F5="","",_causek_month_day!F5)</f>
        <v/>
      </c>
      <c r="AL8" s="43" t="str">
        <f>IF(_kanavg6_month_day!G5="","",_kanavg6_month_day!G5)</f>
        <v/>
      </c>
      <c r="AM8" s="44" t="str">
        <f>IFERROR(AVERAGE(AL8:AL10),"")</f>
        <v/>
      </c>
      <c r="AN8" s="47" t="str">
        <f>IF(_actual_month_day!H5="","",_actual_month_day!H5)</f>
        <v/>
      </c>
      <c r="AO8" s="47" t="str">
        <f>IF(_actual_month_day!I5="","",_actual_month_day!I5)</f>
        <v/>
      </c>
      <c r="AP8" s="48">
        <f>IFERROR(SUM(AO8:AO10),"")</f>
        <v>0</v>
      </c>
      <c r="AQ8" s="43" t="str">
        <f>IF(_kjjunzhi_month_day!C5="","",_kjjunzhi_month_day!C5)</f>
        <v/>
      </c>
      <c r="AR8" s="45" t="str">
        <f>IFERROR(AQ8*AO8,"")</f>
        <v/>
      </c>
      <c r="AS8" s="48">
        <f>IFERROR(SUM(AR8:AR10),"")</f>
        <v>0</v>
      </c>
      <c r="AT8" s="47" t="str">
        <f>IF(_actual_month_day!J5="","",_actual_month_day!J5)</f>
        <v/>
      </c>
      <c r="AU8" s="49" t="str">
        <f>IF(_actual_month_day!K5="","",_actual_month_day!K5)</f>
        <v/>
      </c>
      <c r="AV8" s="48">
        <f>IFERROR(SUM(AU8:AU10),"")</f>
        <v>0</v>
      </c>
      <c r="AW8" s="50" t="str">
        <f>IF(_actual_month_day!L5="","",_actual_month_day!L5)</f>
        <v/>
      </c>
      <c r="AX8" s="50" t="str">
        <f>IF(_actual_month_day!M5="","",_actual_month_day!M5)</f>
        <v/>
      </c>
      <c r="AY8" s="50" t="str">
        <f>IF(_actual_month_day!N5="","",_actual_month_day!N5)</f>
        <v/>
      </c>
      <c r="AZ8" s="43" t="str">
        <f>IF(_analysis_month_day!A5="","",_analysis_month_day!A5)</f>
        <v/>
      </c>
      <c r="BA8" s="44" t="str">
        <f>IFERROR(AVERAGE(AZ8:AZ10),"")</f>
        <v/>
      </c>
      <c r="BB8" s="43" t="str">
        <f>IF(_analysis_month_day!B5="","",_analysis_month_day!B5)</f>
        <v/>
      </c>
      <c r="BC8" s="44" t="str">
        <f>IFERROR(AVERAGE(BB8:BB10),"")</f>
        <v/>
      </c>
      <c r="BD8" s="43" t="str">
        <f>IF(_kanavg6_month_day!H5="","",_kanavg6_month_day!H5)</f>
        <v/>
      </c>
      <c r="BE8" s="51" t="str">
        <f>IFERROR(AVERAGE(BD8:BD10),"")</f>
        <v/>
      </c>
    </row>
    <row ht="14.25" r="9">
      <c r="B9" s="52"/>
      <c r="C9" s="42" t="str">
        <f>IF(AND(_actual_month_day!P6=1),"夜班",IF(AND(_actual_month_day!P6=2),"白班",IF(AND(_actual_month_day!P6=3),"中班","")))</f>
        <v/>
      </c>
      <c r="D9" s="42" t="str">
        <f>IF(AND(_actual_month_day!Q6="A"),"甲班",IF(AND(_actual_month_day!Q6="B"),"乙班",IF(AND(_actual_month_day!Q6="C"),"丙班",IF(AND(_actual_month_day!Q6="D"),"丁班",""))))</f>
        <v/>
      </c>
      <c r="E9" s="43" t="str">
        <f>IF(_lianjaorb_month_day!A6="","",_lianjaorb_month_day!A6)</f>
        <v/>
      </c>
      <c r="F9" s="43" t="str">
        <f>IF(_lianjaorb_month_day!B6="","",_lianjaorb_month_day!B6/10000)</f>
        <v/>
      </c>
      <c r="G9" s="43" t="str">
        <f>IFERROR((E9*M9)/100,"")</f>
        <v/>
      </c>
      <c r="H9" s="43" t="str">
        <f>IF(_lianjaorb_month_day!C6="","",_lianjaorb_month_day!C6)</f>
        <v/>
      </c>
      <c r="I9" s="43" t="str">
        <f>IF(_lianjaorb_month_day!D6="","",_lianjaorb_month_day!D6/10000)</f>
        <v/>
      </c>
      <c r="J9" s="43" t="str">
        <f>IFERROR((H9*M9)/100,"")</f>
        <v/>
      </c>
      <c r="K9" s="44"/>
      <c r="L9" s="44"/>
      <c r="M9" s="47" t="str">
        <f>IF(_kjjunzhi_month_day!A6="","",_kjjunzhi_month_day!A6)</f>
        <v/>
      </c>
      <c r="N9" s="47" t="str">
        <f>IF(_kjjunzhi_month_day!B6="","",_kjjunzhi_month_day!B6)</f>
        <v/>
      </c>
      <c r="O9" s="43" t="str">
        <f>IFERROR((G9+J9)/AU9*1000-31*(AZ9-7),"")</f>
        <v/>
      </c>
      <c r="P9" s="44"/>
      <c r="Q9" s="43" t="str">
        <f>IFERROR((G9+J9)/AR9,"")</f>
        <v/>
      </c>
      <c r="R9" s="44"/>
      <c r="S9" s="44"/>
      <c r="T9" s="43" t="str">
        <f>IF(_kanavg6_month_day!A6="","",_kanavg6_month_day!A6)</f>
        <v/>
      </c>
      <c r="U9" s="53"/>
      <c r="V9" s="43" t="str">
        <f>IF(_kanavg6_month_day!C6="","",_kanavg6_month_day!C6)</f>
        <v/>
      </c>
      <c r="W9" s="53"/>
      <c r="X9" s="47" t="str">
        <f>IF(_causek_month_day!A6="","",_causek_month_day!A6)</f>
        <v/>
      </c>
      <c r="Y9" s="47" t="str">
        <f>IF(_causek_month_day!B6="","",_causek_month_day!B6)</f>
        <v/>
      </c>
      <c r="Z9" s="43" t="str">
        <f>IF(_kanavg7_month_day!A6="","",_kanavg7_month_day!A6)</f>
        <v/>
      </c>
      <c r="AA9" s="53"/>
      <c r="AB9" s="43" t="str">
        <f>IF(_kanavg7_month_day!C6="","",_kanavg7_month_day!C6)</f>
        <v/>
      </c>
      <c r="AC9" s="53"/>
      <c r="AD9" s="47" t="str">
        <f>IF(_causek_month_day!C6="","",_causek_month_day!C6)</f>
        <v/>
      </c>
      <c r="AE9" s="47" t="str">
        <f>IF(_causek_month_day!D6="","",_causek_month_day!D6)</f>
        <v/>
      </c>
      <c r="AF9" s="43" t="str">
        <f>IF(_kanavg6_month_day!E6="","",_kanavg6_month_day!E6)</f>
        <v/>
      </c>
      <c r="AG9" s="44"/>
      <c r="AH9" s="43" t="str">
        <f>IF(_causek_month_day!E6="","",_causek_month_day!E6)</f>
        <v/>
      </c>
      <c r="AI9" s="43" t="str">
        <f>IF(_kanavg6_month_day!F6="","",_kanavg6_month_day!F6)</f>
        <v/>
      </c>
      <c r="AJ9" s="44"/>
      <c r="AK9" s="43" t="str">
        <f>IF(_causek_month_day!F6="","",_causek_month_day!F6)</f>
        <v/>
      </c>
      <c r="AL9" s="43" t="str">
        <f>IF(_kanavg6_month_day!G6="","",_kanavg6_month_day!G6)</f>
        <v/>
      </c>
      <c r="AM9" s="44"/>
      <c r="AN9" s="47" t="str">
        <f>IF(_actual_month_day!H6="","",_actual_month_day!H6)</f>
        <v/>
      </c>
      <c r="AO9" s="47" t="str">
        <f>IF(_actual_month_day!I6="","",_actual_month_day!I6)</f>
        <v/>
      </c>
      <c r="AP9" s="48"/>
      <c r="AQ9" s="43" t="str">
        <f>IF(_kjjunzhi_month_day!C6="","",_kjjunzhi_month_day!C6)</f>
        <v/>
      </c>
      <c r="AR9" s="45" t="str">
        <f>IFERROR(AQ9*AO9,"")</f>
        <v/>
      </c>
      <c r="AS9" s="48"/>
      <c r="AT9" s="47" t="str">
        <f>IF(_actual_month_day!J6="","",_actual_month_day!J6)</f>
        <v/>
      </c>
      <c r="AU9" s="49" t="str">
        <f>IF(_actual_month_day!K6="","",_actual_month_day!K6)</f>
        <v/>
      </c>
      <c r="AV9" s="48"/>
      <c r="AW9" s="50" t="str">
        <f>IF(_actual_month_day!L6="","",_actual_month_day!L6)</f>
        <v/>
      </c>
      <c r="AX9" s="50" t="str">
        <f>IF(_actual_month_day!M6="","",_actual_month_day!M6)</f>
        <v/>
      </c>
      <c r="AY9" s="50" t="str">
        <f>IF(_actual_month_day!N6="","",_actual_month_day!N6)</f>
        <v/>
      </c>
      <c r="AZ9" s="43" t="str">
        <f>IF(_analysis_month_day!A6="","",_analysis_month_day!A6)</f>
        <v/>
      </c>
      <c r="BA9" s="44"/>
      <c r="BB9" s="43" t="str">
        <f>IF(_analysis_month_day!B6="","",_analysis_month_day!B6)</f>
        <v/>
      </c>
      <c r="BC9" s="44"/>
      <c r="BD9" s="43" t="str">
        <f>IF(_kanavg6_month_day!H6="","",_kanavg6_month_day!H6)</f>
        <v/>
      </c>
      <c r="BE9" s="51"/>
    </row>
    <row ht="14.25" r="10">
      <c r="B10" s="52"/>
      <c r="C10" s="42" t="str">
        <f>IF(AND(_actual_month_day!P7=1),"夜班",IF(AND(_actual_month_day!P7=2),"白班",IF(AND(_actual_month_day!P7=3),"中班","")))</f>
        <v/>
      </c>
      <c r="D10" s="42" t="str">
        <f>IF(AND(_actual_month_day!Q7="A"),"甲班",IF(AND(_actual_month_day!Q7="B"),"乙班",IF(AND(_actual_month_day!Q7="C"),"丙班",IF(AND(_actual_month_day!Q7="D"),"丁班",""))))</f>
        <v/>
      </c>
      <c r="E10" s="43" t="str">
        <f>IF(_lianjaorb_month_day!A7="","",_lianjaorb_month_day!A7)</f>
        <v/>
      </c>
      <c r="F10" s="43" t="str">
        <f>IF(_lianjaorb_month_day!B7="","",_lianjaorb_month_day!B7/10000)</f>
        <v/>
      </c>
      <c r="G10" s="43" t="str">
        <f>IFERROR((E10*M10)/100,"")</f>
        <v/>
      </c>
      <c r="H10" s="43" t="str">
        <f>IF(_lianjaorb_month_day!C7="","",_lianjaorb_month_day!C7)</f>
        <v/>
      </c>
      <c r="I10" s="43" t="str">
        <f>IF(_lianjaorb_month_day!D7="","",_lianjaorb_month_day!D7/10000)</f>
        <v/>
      </c>
      <c r="J10" s="43" t="str">
        <f>IFERROR((H10*M10)/100,"")</f>
        <v/>
      </c>
      <c r="K10" s="44"/>
      <c r="L10" s="44"/>
      <c r="M10" s="47" t="str">
        <f>IF(_kjjunzhi_month_day!A7="","",_kjjunzhi_month_day!A7)</f>
        <v/>
      </c>
      <c r="N10" s="47" t="str">
        <f>IF(_kjjunzhi_month_day!B7="","",_kjjunzhi_month_day!B7)</f>
        <v/>
      </c>
      <c r="O10" s="43" t="str">
        <f>IFERROR((G10+J10)/AU10*1000-31*(AZ10-7),"")</f>
        <v/>
      </c>
      <c r="P10" s="44"/>
      <c r="Q10" s="43" t="str">
        <f>IFERROR((G10+J10)/AR10,"")</f>
        <v/>
      </c>
      <c r="R10" s="44"/>
      <c r="S10" s="44"/>
      <c r="T10" s="43" t="str">
        <f>IF(_kanavg6_month_day!A7="","",_kanavg6_month_day!A7)</f>
        <v/>
      </c>
      <c r="U10" s="54"/>
      <c r="V10" s="43" t="str">
        <f>IF(_kanavg6_month_day!C7="","",_kanavg6_month_day!C7)</f>
        <v/>
      </c>
      <c r="W10" s="54"/>
      <c r="X10" s="47" t="str">
        <f>IF(_causek_month_day!A7="","",_causek_month_day!A7)</f>
        <v/>
      </c>
      <c r="Y10" s="47" t="str">
        <f>IF(_causek_month_day!B7="","",_causek_month_day!B7)</f>
        <v/>
      </c>
      <c r="Z10" s="43" t="str">
        <f>IF(_kanavg7_month_day!A7="","",_kanavg7_month_day!A7)</f>
        <v/>
      </c>
      <c r="AA10" s="54"/>
      <c r="AB10" s="43" t="str">
        <f>IF(_kanavg7_month_day!C7="","",_kanavg7_month_day!C7)</f>
        <v/>
      </c>
      <c r="AC10" s="54"/>
      <c r="AD10" s="47" t="str">
        <f>IF(_causek_month_day!C7="","",_causek_month_day!C7)</f>
        <v/>
      </c>
      <c r="AE10" s="47" t="str">
        <f>IF(_causek_month_day!D7="","",_causek_month_day!D7)</f>
        <v/>
      </c>
      <c r="AF10" s="43" t="str">
        <f>IF(_kanavg6_month_day!E7="","",_kanavg6_month_day!E7)</f>
        <v/>
      </c>
      <c r="AG10" s="44"/>
      <c r="AH10" s="43" t="str">
        <f>IF(_causek_month_day!E7="","",_causek_month_day!E7)</f>
        <v/>
      </c>
      <c r="AI10" s="43" t="str">
        <f>IF(_kanavg6_month_day!F7="","",_kanavg6_month_day!F7)</f>
        <v/>
      </c>
      <c r="AJ10" s="44"/>
      <c r="AK10" s="43" t="str">
        <f>IF(_causek_month_day!F7="","",_causek_month_day!F7)</f>
        <v/>
      </c>
      <c r="AL10" s="43" t="str">
        <f>IF(_kanavg6_month_day!G7="","",_kanavg6_month_day!G7)</f>
        <v/>
      </c>
      <c r="AM10" s="44"/>
      <c r="AN10" s="47" t="str">
        <f>IF(_actual_month_day!H7="","",_actual_month_day!H7)</f>
        <v/>
      </c>
      <c r="AO10" s="47" t="str">
        <f>IF(_actual_month_day!I7="","",_actual_month_day!I7)</f>
        <v/>
      </c>
      <c r="AP10" s="48"/>
      <c r="AQ10" s="43" t="str">
        <f>IF(_kjjunzhi_month_day!C7="","",_kjjunzhi_month_day!C7)</f>
        <v/>
      </c>
      <c r="AR10" s="45" t="str">
        <f>IFERROR(AQ10*AO10,"")</f>
        <v/>
      </c>
      <c r="AS10" s="48"/>
      <c r="AT10" s="47" t="str">
        <f>IF(_actual_month_day!J7="","",_actual_month_day!J7)</f>
        <v/>
      </c>
      <c r="AU10" s="49" t="str">
        <f>IF(_actual_month_day!K7="","",_actual_month_day!K7)</f>
        <v/>
      </c>
      <c r="AV10" s="48"/>
      <c r="AW10" s="50" t="str">
        <f>IF(_actual_month_day!L7="","",_actual_month_day!L7)</f>
        <v/>
      </c>
      <c r="AX10" s="50" t="str">
        <f>IF(_actual_month_day!M7="","",_actual_month_day!M7)</f>
        <v/>
      </c>
      <c r="AY10" s="50" t="str">
        <f>IF(_actual_month_day!N7="","",_actual_month_day!N7)</f>
        <v/>
      </c>
      <c r="AZ10" s="43" t="str">
        <f>IF(_analysis_month_day!A7="","",_analysis_month_day!A7)</f>
        <v/>
      </c>
      <c r="BA10" s="44"/>
      <c r="BB10" s="43" t="str">
        <f>IF(_analysis_month_day!B7="","",_analysis_month_day!B7)</f>
        <v/>
      </c>
      <c r="BC10" s="44"/>
      <c r="BD10" s="43" t="str">
        <f>IF(_kanavg6_month_day!H7="","",_kanavg6_month_day!H7)</f>
        <v/>
      </c>
      <c r="BE10" s="51"/>
    </row>
    <row ht="14.25" r="11">
      <c r="B11" s="56">
        <f ca="1">B8+1</f>
        <v>43680</v>
      </c>
      <c r="C11" s="42" t="str">
        <f>IF(AND(_actual_month_day!P8=1),"夜班",IF(AND(_actual_month_day!P8=2),"白班",IF(AND(_actual_month_day!P8=3),"中班","")))</f>
        <v/>
      </c>
      <c r="D11" s="42" t="str">
        <f>IF(AND(_actual_month_day!Q8="A"),"甲班",IF(AND(_actual_month_day!Q8="B"),"乙班",IF(AND(_actual_month_day!Q8="C"),"丙班",IF(AND(_actual_month_day!Q8="D"),"丁班",""))))</f>
        <v/>
      </c>
      <c r="E11" s="43" t="str">
        <f>IF(_lianjaorb_month_day!A8="","",_lianjaorb_month_day!A8)</f>
        <v/>
      </c>
      <c r="F11" s="43" t="str">
        <f>IF(_lianjaorb_month_day!B8="","",_lianjaorb_month_day!B8/10000)</f>
        <v/>
      </c>
      <c r="G11" s="43" t="str">
        <f>IFERROR((E11*M11)/100,"")</f>
        <v/>
      </c>
      <c r="H11" s="43" t="str">
        <f>IF(_lianjaorb_month_day!C8="","",_lianjaorb_month_day!C8)</f>
        <v/>
      </c>
      <c r="I11" s="43" t="str">
        <f>IF(_lianjaorb_month_day!D8="","",_lianjaorb_month_day!D8/10000)</f>
        <v/>
      </c>
      <c r="J11" s="43" t="str">
        <f>IFERROR((H11*M11)/100,"")</f>
        <v/>
      </c>
      <c r="K11" s="44">
        <f>IFERROR(SUM(E11:E13,H11:H13),"")</f>
        <v>0</v>
      </c>
      <c r="L11" s="44">
        <f>IFERROR(SUM(F11:F13,I11:I13),"")</f>
        <v>0</v>
      </c>
      <c r="M11" s="47" t="str">
        <f>IF(_kjjunzhi_month_day!A8="","",_kjjunzhi_month_day!A8)</f>
        <v/>
      </c>
      <c r="N11" s="47" t="str">
        <f>IF(_kjjunzhi_month_day!B8="","",_kjjunzhi_month_day!B8)</f>
        <v/>
      </c>
      <c r="O11" s="43" t="str">
        <f>IFERROR((G11+J11)/AU11*1000-31*(AZ11-7),"")</f>
        <v/>
      </c>
      <c r="P11" s="44" t="str">
        <f>IFERROR(SUM(G11:G13,J11:J13)/AV11*1000-31*(BA11-7),"")</f>
        <v/>
      </c>
      <c r="Q11" s="43" t="str">
        <f>IFERROR((G11+J11)/AR11,"")</f>
        <v/>
      </c>
      <c r="R11" s="44" t="str">
        <f>IFERROR(SUM(G11:G13,J11:J13)/AS11,"")</f>
        <v/>
      </c>
      <c r="S11" s="44" t="str">
        <f>IFERROR(K11/L11*100,"")</f>
        <v/>
      </c>
      <c r="T11" s="43" t="str">
        <f>IF(_kanavg6_month_day!A8="","",_kanavg6_month_day!A8)</f>
        <v/>
      </c>
      <c r="U11" s="46" t="str">
        <f>IF(_kanavg6_month_day!B10="","",_kanavg6_month_day!B10)</f>
        <v/>
      </c>
      <c r="V11" s="43" t="str">
        <f>IF(_kanavg6_month_day!C8="","",_kanavg6_month_day!C8)</f>
        <v/>
      </c>
      <c r="W11" s="46" t="str">
        <f>IF(_kanavg6_month_day!D10="","",_kanavg6_month_day!D10)</f>
        <v/>
      </c>
      <c r="X11" s="47" t="str">
        <f>IF(_causek_month_day!A8="","",_causek_month_day!A8)</f>
        <v/>
      </c>
      <c r="Y11" s="47" t="str">
        <f>IF(_causek_month_day!B8="","",_causek_month_day!B8)</f>
        <v/>
      </c>
      <c r="Z11" s="43" t="str">
        <f>IF(_kanavg7_month_day!A8="","",_kanavg7_month_day!A8)</f>
        <v/>
      </c>
      <c r="AA11" s="46" t="str">
        <f>IF(_kanavg7_month_day!B10="","",_kanavg7_month_day!B10)</f>
        <v/>
      </c>
      <c r="AB11" s="43" t="str">
        <f>IF(_kanavg7_month_day!C8="","",_kanavg7_month_day!C8)</f>
        <v/>
      </c>
      <c r="AC11" s="46" t="str">
        <f>IF(_kanavg7_month_day!D10="","",_kanavg7_month_day!D10)</f>
        <v/>
      </c>
      <c r="AD11" s="47" t="str">
        <f>IF(_causek_month_day!C8="","",_causek_month_day!C8)</f>
        <v/>
      </c>
      <c r="AE11" s="47" t="str">
        <f>IF(_causek_month_day!D8="","",_causek_month_day!D8)</f>
        <v/>
      </c>
      <c r="AF11" s="43" t="str">
        <f>IF(_kanavg6_month_day!E8="","",_kanavg6_month_day!E8)</f>
        <v/>
      </c>
      <c r="AG11" s="44" t="str">
        <f>IFERROR(AVERAGE(AF11:AF13),"")</f>
        <v/>
      </c>
      <c r="AH11" s="43" t="str">
        <f>IF(_causek_month_day!E8="","",_causek_month_day!E8)</f>
        <v/>
      </c>
      <c r="AI11" s="43" t="str">
        <f>IF(_kanavg6_month_day!F8="","",_kanavg6_month_day!F8)</f>
        <v/>
      </c>
      <c r="AJ11" s="44" t="str">
        <f>IFERROR(AVERAGE(AI11:AI13),"")</f>
        <v/>
      </c>
      <c r="AK11" s="43" t="str">
        <f>IF(_causek_month_day!F8="","",_causek_month_day!F8)</f>
        <v/>
      </c>
      <c r="AL11" s="43" t="str">
        <f>IF(_kanavg6_month_day!G8="","",_kanavg6_month_day!G8)</f>
        <v/>
      </c>
      <c r="AM11" s="44" t="str">
        <f>IFERROR(AVERAGE(AL11:AL13),"")</f>
        <v/>
      </c>
      <c r="AN11" s="47" t="str">
        <f>IF(_actual_month_day!H8="","",_actual_month_day!H8)</f>
        <v/>
      </c>
      <c r="AO11" s="47" t="str">
        <f>IF(_actual_month_day!I8="","",_actual_month_day!I8)</f>
        <v/>
      </c>
      <c r="AP11" s="48">
        <f>IFERROR(SUM(AO11:AO13),"")</f>
        <v>0</v>
      </c>
      <c r="AQ11" s="43" t="str">
        <f>IF(_kjjunzhi_month_day!C8="","",_kjjunzhi_month_day!C8)</f>
        <v/>
      </c>
      <c r="AR11" s="45" t="str">
        <f>IFERROR(AQ11*AO11,"")</f>
        <v/>
      </c>
      <c r="AS11" s="48">
        <f>IFERROR(SUM(AR11:AR13),"")</f>
        <v>0</v>
      </c>
      <c r="AT11" s="47" t="str">
        <f>IF(_actual_month_day!J8="","",_actual_month_day!J8)</f>
        <v/>
      </c>
      <c r="AU11" s="49" t="str">
        <f>IF(_actual_month_day!K8="","",_actual_month_day!K8)</f>
        <v/>
      </c>
      <c r="AV11" s="48">
        <f>IFERROR(SUM(AU11:AU13),"")</f>
        <v>0</v>
      </c>
      <c r="AW11" s="50" t="str">
        <f>IF(_actual_month_day!L8="","",_actual_month_day!L8)</f>
        <v/>
      </c>
      <c r="AX11" s="50" t="str">
        <f>IF(_actual_month_day!M8="","",_actual_month_day!M8)</f>
        <v/>
      </c>
      <c r="AY11" s="50" t="str">
        <f>IF(_actual_month_day!N8="","",_actual_month_day!N8)</f>
        <v/>
      </c>
      <c r="AZ11" s="43" t="str">
        <f>IF(_analysis_month_day!A8="","",_analysis_month_day!A8)</f>
        <v/>
      </c>
      <c r="BA11" s="44" t="str">
        <f>IFERROR(AVERAGE(AZ11:AZ13),"")</f>
        <v/>
      </c>
      <c r="BB11" s="43" t="str">
        <f>IF(_analysis_month_day!B8="","",_analysis_month_day!B8)</f>
        <v/>
      </c>
      <c r="BC11" s="44" t="str">
        <f>IFERROR(AVERAGE(BB11:BB13),"")</f>
        <v/>
      </c>
      <c r="BD11" s="43" t="str">
        <f>IF(_kanavg6_month_day!H8="","",_kanavg6_month_day!H8)</f>
        <v/>
      </c>
      <c r="BE11" s="51" t="str">
        <f>IFERROR(AVERAGE(BD11:BD13),"")</f>
        <v/>
      </c>
    </row>
    <row ht="14.25" r="12">
      <c r="B12" s="52"/>
      <c r="C12" s="42" t="str">
        <f>IF(AND(_actual_month_day!P9=1),"夜班",IF(AND(_actual_month_day!P9=2),"白班",IF(AND(_actual_month_day!P9=3),"中班","")))</f>
        <v/>
      </c>
      <c r="D12" s="42" t="str">
        <f>IF(AND(_actual_month_day!Q9="A"),"甲班",IF(AND(_actual_month_day!Q9="B"),"乙班",IF(AND(_actual_month_day!Q9="C"),"丙班",IF(AND(_actual_month_day!Q9="D"),"丁班",""))))</f>
        <v/>
      </c>
      <c r="E12" s="43" t="str">
        <f>IF(_lianjaorb_month_day!A9="","",_lianjaorb_month_day!A9)</f>
        <v/>
      </c>
      <c r="F12" s="43" t="str">
        <f>IF(_lianjaorb_month_day!B9="","",_lianjaorb_month_day!B9/10000)</f>
        <v/>
      </c>
      <c r="G12" s="43" t="str">
        <f>IFERROR((E12*M12)/100,"")</f>
        <v/>
      </c>
      <c r="H12" s="43" t="str">
        <f>IF(_lianjaorb_month_day!C9="","",_lianjaorb_month_day!C9)</f>
        <v/>
      </c>
      <c r="I12" s="43" t="str">
        <f>IF(_lianjaorb_month_day!D9="","",_lianjaorb_month_day!D9/10000)</f>
        <v/>
      </c>
      <c r="J12" s="43" t="str">
        <f>IFERROR((H12*M12)/100,"")</f>
        <v/>
      </c>
      <c r="K12" s="44"/>
      <c r="L12" s="44"/>
      <c r="M12" s="47" t="str">
        <f>IF(_kjjunzhi_month_day!A9="","",_kjjunzhi_month_day!A9)</f>
        <v/>
      </c>
      <c r="N12" s="47" t="str">
        <f>IF(_kjjunzhi_month_day!B9="","",_kjjunzhi_month_day!B9)</f>
        <v/>
      </c>
      <c r="O12" s="43" t="str">
        <f>IFERROR((G12+J12)/AU12*1000-31*(AZ12-7),"")</f>
        <v/>
      </c>
      <c r="P12" s="44"/>
      <c r="Q12" s="43" t="str">
        <f>IFERROR((G12+J12)/AR12,"")</f>
        <v/>
      </c>
      <c r="R12" s="44"/>
      <c r="S12" s="44"/>
      <c r="T12" s="43" t="str">
        <f>IF(_kanavg6_month_day!A9="","",_kanavg6_month_day!A9)</f>
        <v/>
      </c>
      <c r="U12" s="53"/>
      <c r="V12" s="43" t="str">
        <f>IF(_kanavg6_month_day!C9="","",_kanavg6_month_day!C9)</f>
        <v/>
      </c>
      <c r="W12" s="53"/>
      <c r="X12" s="47" t="str">
        <f>IF(_causek_month_day!A9="","",_causek_month_day!A9)</f>
        <v/>
      </c>
      <c r="Y12" s="47" t="str">
        <f>IF(_causek_month_day!B9="","",_causek_month_day!B9)</f>
        <v/>
      </c>
      <c r="Z12" s="43" t="str">
        <f>IF(_kanavg7_month_day!A9="","",_kanavg7_month_day!A9)</f>
        <v/>
      </c>
      <c r="AA12" s="53"/>
      <c r="AB12" s="43" t="str">
        <f>IF(_kanavg7_month_day!C9="","",_kanavg7_month_day!C9)</f>
        <v/>
      </c>
      <c r="AC12" s="53"/>
      <c r="AD12" s="47" t="str">
        <f>IF(_causek_month_day!C9="","",_causek_month_day!C9)</f>
        <v/>
      </c>
      <c r="AE12" s="47" t="str">
        <f>IF(_causek_month_day!D9="","",_causek_month_day!D9)</f>
        <v/>
      </c>
      <c r="AF12" s="43" t="str">
        <f>IF(_kanavg6_month_day!E9="","",_kanavg6_month_day!E9)</f>
        <v/>
      </c>
      <c r="AG12" s="44"/>
      <c r="AH12" s="43" t="str">
        <f>IF(_causek_month_day!E9="","",_causek_month_day!E9)</f>
        <v/>
      </c>
      <c r="AI12" s="43" t="str">
        <f>IF(_kanavg6_month_day!F9="","",_kanavg6_month_day!F9)</f>
        <v/>
      </c>
      <c r="AJ12" s="44"/>
      <c r="AK12" s="43" t="str">
        <f>IF(_causek_month_day!F9="","",_causek_month_day!F9)</f>
        <v/>
      </c>
      <c r="AL12" s="43" t="str">
        <f>IF(_kanavg6_month_day!G9="","",_kanavg6_month_day!G9)</f>
        <v/>
      </c>
      <c r="AM12" s="44"/>
      <c r="AN12" s="47" t="str">
        <f>IF(_actual_month_day!H9="","",_actual_month_day!H9)</f>
        <v/>
      </c>
      <c r="AO12" s="47" t="str">
        <f>IF(_actual_month_day!I9="","",_actual_month_day!I9)</f>
        <v/>
      </c>
      <c r="AP12" s="48"/>
      <c r="AQ12" s="43" t="str">
        <f>IF(_kjjunzhi_month_day!C9="","",_kjjunzhi_month_day!C9)</f>
        <v/>
      </c>
      <c r="AR12" s="45" t="str">
        <f>IFERROR(AQ12*AO12,"")</f>
        <v/>
      </c>
      <c r="AS12" s="48"/>
      <c r="AT12" s="47" t="str">
        <f>IF(_actual_month_day!J9="","",_actual_month_day!J9)</f>
        <v/>
      </c>
      <c r="AU12" s="49" t="str">
        <f>IF(_actual_month_day!K9="","",_actual_month_day!K9)</f>
        <v/>
      </c>
      <c r="AV12" s="48"/>
      <c r="AW12" s="50" t="str">
        <f>IF(_actual_month_day!L9="","",_actual_month_day!L9)</f>
        <v/>
      </c>
      <c r="AX12" s="50" t="str">
        <f>IF(_actual_month_day!M9="","",_actual_month_day!M9)</f>
        <v/>
      </c>
      <c r="AY12" s="50" t="str">
        <f>IF(_actual_month_day!N9="","",_actual_month_day!N9)</f>
        <v/>
      </c>
      <c r="AZ12" s="43" t="str">
        <f>IF(_analysis_month_day!A9="","",_analysis_month_day!A9)</f>
        <v/>
      </c>
      <c r="BA12" s="44"/>
      <c r="BB12" s="43" t="str">
        <f>IF(_analysis_month_day!B9="","",_analysis_month_day!B9)</f>
        <v/>
      </c>
      <c r="BC12" s="44"/>
      <c r="BD12" s="43" t="str">
        <f>IF(_kanavg6_month_day!H9="","",_kanavg6_month_day!H9)</f>
        <v/>
      </c>
      <c r="BE12" s="51"/>
    </row>
    <row ht="14.25" r="13">
      <c r="B13" s="52"/>
      <c r="C13" s="42" t="str">
        <f>IF(AND(_actual_month_day!P10=1),"夜班",IF(AND(_actual_month_day!P10=2),"白班",IF(AND(_actual_month_day!P10=3),"中班","")))</f>
        <v/>
      </c>
      <c r="D13" s="42" t="str">
        <f>IF(AND(_actual_month_day!Q10="A"),"甲班",IF(AND(_actual_month_day!Q10="B"),"乙班",IF(AND(_actual_month_day!Q10="C"),"丙班",IF(AND(_actual_month_day!Q10="D"),"丁班",""))))</f>
        <v/>
      </c>
      <c r="E13" s="43" t="str">
        <f>IF(_lianjaorb_month_day!A10="","",_lianjaorb_month_day!A10)</f>
        <v/>
      </c>
      <c r="F13" s="43" t="str">
        <f>IF(_lianjaorb_month_day!B10="","",_lianjaorb_month_day!B10/10000)</f>
        <v/>
      </c>
      <c r="G13" s="43" t="str">
        <f>IFERROR((E13*M13)/100,"")</f>
        <v/>
      </c>
      <c r="H13" s="43" t="str">
        <f>IF(_lianjaorb_month_day!C10="","",_lianjaorb_month_day!C10)</f>
        <v/>
      </c>
      <c r="I13" s="43" t="str">
        <f>IF(_lianjaorb_month_day!D10="","",_lianjaorb_month_day!D10/10000)</f>
        <v/>
      </c>
      <c r="J13" s="43" t="str">
        <f>IFERROR((H13*M13)/100,"")</f>
        <v/>
      </c>
      <c r="K13" s="44"/>
      <c r="L13" s="44"/>
      <c r="M13" s="47" t="str">
        <f>IF(_kjjunzhi_month_day!A10="","",_kjjunzhi_month_day!A10)</f>
        <v/>
      </c>
      <c r="N13" s="47" t="str">
        <f>IF(_kjjunzhi_month_day!B10="","",_kjjunzhi_month_day!B10)</f>
        <v/>
      </c>
      <c r="O13" s="43" t="str">
        <f>IFERROR((G13+J13)/AU13*1000-31*(AZ13-7),"")</f>
        <v/>
      </c>
      <c r="P13" s="44"/>
      <c r="Q13" s="43" t="str">
        <f>IFERROR((G13+J13)/AR13,"")</f>
        <v/>
      </c>
      <c r="R13" s="44"/>
      <c r="S13" s="44"/>
      <c r="T13" s="43" t="str">
        <f>IF(_kanavg6_month_day!A10="","",_kanavg6_month_day!A10)</f>
        <v/>
      </c>
      <c r="U13" s="54"/>
      <c r="V13" s="43" t="str">
        <f>IF(_kanavg6_month_day!C10="","",_kanavg6_month_day!C10)</f>
        <v/>
      </c>
      <c r="W13" s="54"/>
      <c r="X13" s="47" t="str">
        <f>IF(_causek_month_day!A10="","",_causek_month_day!A10)</f>
        <v/>
      </c>
      <c r="Y13" s="47" t="str">
        <f>IF(_causek_month_day!B10="","",_causek_month_day!B10)</f>
        <v/>
      </c>
      <c r="Z13" s="43" t="str">
        <f>IF(_kanavg7_month_day!A10="","",_kanavg7_month_day!A10)</f>
        <v/>
      </c>
      <c r="AA13" s="54"/>
      <c r="AB13" s="43" t="str">
        <f>IF(_kanavg7_month_day!C10="","",_kanavg7_month_day!C10)</f>
        <v/>
      </c>
      <c r="AC13" s="54"/>
      <c r="AD13" s="47" t="str">
        <f>IF(_causek_month_day!C10="","",_causek_month_day!C10)</f>
        <v/>
      </c>
      <c r="AE13" s="47" t="str">
        <f>IF(_causek_month_day!D10="","",_causek_month_day!D10)</f>
        <v/>
      </c>
      <c r="AF13" s="43" t="str">
        <f>IF(_kanavg6_month_day!E10="","",_kanavg6_month_day!E10)</f>
        <v/>
      </c>
      <c r="AG13" s="44"/>
      <c r="AH13" s="43" t="str">
        <f>IF(_causek_month_day!E10="","",_causek_month_day!E10)</f>
        <v/>
      </c>
      <c r="AI13" s="43" t="str">
        <f>IF(_kanavg6_month_day!F10="","",_kanavg6_month_day!F10)</f>
        <v/>
      </c>
      <c r="AJ13" s="44"/>
      <c r="AK13" s="43" t="str">
        <f>IF(_causek_month_day!F10="","",_causek_month_day!F10)</f>
        <v/>
      </c>
      <c r="AL13" s="43" t="str">
        <f>IF(_kanavg6_month_day!G10="","",_kanavg6_month_day!G10)</f>
        <v/>
      </c>
      <c r="AM13" s="44"/>
      <c r="AN13" s="47" t="str">
        <f>IF(_actual_month_day!H10="","",_actual_month_day!H10)</f>
        <v/>
      </c>
      <c r="AO13" s="47" t="str">
        <f>IF(_actual_month_day!I10="","",_actual_month_day!I10)</f>
        <v/>
      </c>
      <c r="AP13" s="48"/>
      <c r="AQ13" s="43" t="str">
        <f>IF(_kjjunzhi_month_day!C10="","",_kjjunzhi_month_day!C10)</f>
        <v/>
      </c>
      <c r="AR13" s="45" t="str">
        <f>IFERROR(AQ13*AO13,"")</f>
        <v/>
      </c>
      <c r="AS13" s="48"/>
      <c r="AT13" s="47" t="str">
        <f>IF(_actual_month_day!J10="","",_actual_month_day!J10)</f>
        <v/>
      </c>
      <c r="AU13" s="49" t="str">
        <f>IF(_actual_month_day!K10="","",_actual_month_day!K10)</f>
        <v/>
      </c>
      <c r="AV13" s="48"/>
      <c r="AW13" s="50" t="str">
        <f>IF(_actual_month_day!L10="","",_actual_month_day!L10)</f>
        <v/>
      </c>
      <c r="AX13" s="50" t="str">
        <f>IF(_actual_month_day!M10="","",_actual_month_day!M10)</f>
        <v/>
      </c>
      <c r="AY13" s="50" t="str">
        <f>IF(_actual_month_day!N10="","",_actual_month_day!N10)</f>
        <v/>
      </c>
      <c r="AZ13" s="43" t="str">
        <f>IF(_analysis_month_day!A10="","",_analysis_month_day!A10)</f>
        <v/>
      </c>
      <c r="BA13" s="44"/>
      <c r="BB13" s="43" t="str">
        <f>IF(_analysis_month_day!B10="","",_analysis_month_day!B10)</f>
        <v/>
      </c>
      <c r="BC13" s="44"/>
      <c r="BD13" s="43" t="str">
        <f>IF(_kanavg6_month_day!H10="","",_kanavg6_month_day!H10)</f>
        <v/>
      </c>
      <c r="BE13" s="51"/>
    </row>
    <row ht="14.25" r="14">
      <c r="B14" s="56">
        <f ca="1">B11+1</f>
        <v>43681</v>
      </c>
      <c r="C14" s="42" t="str">
        <f>IF(AND(_actual_month_day!P11=1),"夜班",IF(AND(_actual_month_day!P11=2),"白班",IF(AND(_actual_month_day!P11=3),"中班","")))</f>
        <v/>
      </c>
      <c r="D14" s="42" t="str">
        <f>IF(AND(_actual_month_day!Q11="A"),"甲班",IF(AND(_actual_month_day!Q11="B"),"乙班",IF(AND(_actual_month_day!Q11="C"),"丙班",IF(AND(_actual_month_day!Q11="D"),"丁班",""))))</f>
        <v/>
      </c>
      <c r="E14" s="43" t="str">
        <f>IF(_lianjaorb_month_day!A11="","",_lianjaorb_month_day!A11)</f>
        <v/>
      </c>
      <c r="F14" s="43" t="str">
        <f>IF(_lianjaorb_month_day!B11="","",_lianjaorb_month_day!B11/10000)</f>
        <v/>
      </c>
      <c r="G14" s="43" t="str">
        <f>IFERROR((E14*M14)/100,"")</f>
        <v/>
      </c>
      <c r="H14" s="43" t="str">
        <f>IF(_lianjaorb_month_day!C11="","",_lianjaorb_month_day!C11)</f>
        <v/>
      </c>
      <c r="I14" s="43" t="str">
        <f>IF(_lianjaorb_month_day!D11="","",_lianjaorb_month_day!D11/10000)</f>
        <v/>
      </c>
      <c r="J14" s="43" t="str">
        <f>IFERROR((H14*M14)/100,"")</f>
        <v/>
      </c>
      <c r="K14" s="44">
        <f>IFERROR(SUM(E14:E16,H14:H16),"")</f>
        <v>0</v>
      </c>
      <c r="L14" s="44">
        <f>IFERROR(SUM(F14:F16,I14:I16),"")</f>
        <v>0</v>
      </c>
      <c r="M14" s="47" t="str">
        <f>IF(_kjjunzhi_month_day!A11="","",_kjjunzhi_month_day!A11)</f>
        <v/>
      </c>
      <c r="N14" s="47" t="str">
        <f>IF(_kjjunzhi_month_day!B11="","",_kjjunzhi_month_day!B11)</f>
        <v/>
      </c>
      <c r="O14" s="43" t="str">
        <f>IFERROR((G14+J14)/AU14*1000-31*(AZ14-7),"")</f>
        <v/>
      </c>
      <c r="P14" s="44" t="str">
        <f>IFERROR(SUM(G14:G16,J14:J16)/AV14*1000-31*(BA14-7),"")</f>
        <v/>
      </c>
      <c r="Q14" s="43" t="str">
        <f>IFERROR((G14+J14)/AR14,"")</f>
        <v/>
      </c>
      <c r="R14" s="44" t="str">
        <f>IFERROR(SUM(G14:G16,J14:J16)/AS14,"")</f>
        <v/>
      </c>
      <c r="S14" s="44" t="str">
        <f>IFERROR(K14/L14*100,"")</f>
        <v/>
      </c>
      <c r="T14" s="43" t="str">
        <f>IF(_kanavg6_month_day!A11="","",_kanavg6_month_day!A11)</f>
        <v/>
      </c>
      <c r="U14" s="46" t="str">
        <f>IF(_kanavg6_month_day!B13="","",_kanavg6_month_day!B13)</f>
        <v/>
      </c>
      <c r="V14" s="43" t="str">
        <f>IF(_kanavg6_month_day!C11="","",_kanavg6_month_day!C11)</f>
        <v/>
      </c>
      <c r="W14" s="46" t="str">
        <f>IF(_kanavg6_month_day!D13="","",_kanavg6_month_day!D13)</f>
        <v/>
      </c>
      <c r="X14" s="47" t="str">
        <f>IF(_causek_month_day!A11="","",_causek_month_day!A11)</f>
        <v/>
      </c>
      <c r="Y14" s="47" t="str">
        <f>IF(_causek_month_day!B11="","",_causek_month_day!B11)</f>
        <v/>
      </c>
      <c r="Z14" s="43" t="str">
        <f>IF(_kanavg7_month_day!A11="","",_kanavg7_month_day!A11)</f>
        <v/>
      </c>
      <c r="AA14" s="46" t="str">
        <f>IF(_kanavg7_month_day!B13="","",_kanavg7_month_day!B13)</f>
        <v/>
      </c>
      <c r="AB14" s="43" t="str">
        <f>IF(_kanavg7_month_day!C11="","",_kanavg7_month_day!C11)</f>
        <v/>
      </c>
      <c r="AC14" s="46" t="str">
        <f>IF(_kanavg7_month_day!D13="","",_kanavg7_month_day!D13)</f>
        <v/>
      </c>
      <c r="AD14" s="47" t="str">
        <f>IF(_causek_month_day!C11="","",_causek_month_day!C11)</f>
        <v/>
      </c>
      <c r="AE14" s="47" t="str">
        <f>IF(_causek_month_day!D11="","",_causek_month_day!D11)</f>
        <v/>
      </c>
      <c r="AF14" s="43" t="str">
        <f>IF(_kanavg6_month_day!E11="","",_kanavg6_month_day!E11)</f>
        <v/>
      </c>
      <c r="AG14" s="44" t="str">
        <f>IFERROR(AVERAGE(AF14:AF16),"")</f>
        <v/>
      </c>
      <c r="AH14" s="43" t="str">
        <f>IF(_causek_month_day!E11="","",_causek_month_day!E11)</f>
        <v/>
      </c>
      <c r="AI14" s="43" t="str">
        <f>IF(_kanavg6_month_day!F11="","",_kanavg6_month_day!F11)</f>
        <v/>
      </c>
      <c r="AJ14" s="44" t="str">
        <f>IFERROR(AVERAGE(AI14:AI16),"")</f>
        <v/>
      </c>
      <c r="AK14" s="43" t="str">
        <f>IF(_causek_month_day!F11="","",_causek_month_day!F11)</f>
        <v/>
      </c>
      <c r="AL14" s="43" t="str">
        <f>IF(_kanavg6_month_day!G11="","",_kanavg6_month_day!G11)</f>
        <v/>
      </c>
      <c r="AM14" s="44" t="str">
        <f>IFERROR(AVERAGE(AL14:AL16),"")</f>
        <v/>
      </c>
      <c r="AN14" s="47" t="str">
        <f>IF(_actual_month_day!H11="","",_actual_month_day!H11)</f>
        <v/>
      </c>
      <c r="AO14" s="47" t="str">
        <f>IF(_actual_month_day!I11="","",_actual_month_day!I11)</f>
        <v/>
      </c>
      <c r="AP14" s="48">
        <f>IFERROR(SUM(AO14:AO16),"")</f>
        <v>0</v>
      </c>
      <c r="AQ14" s="43" t="str">
        <f>IF(_kjjunzhi_month_day!C11="","",_kjjunzhi_month_day!C11)</f>
        <v/>
      </c>
      <c r="AR14" s="45" t="str">
        <f>IFERROR(AQ14*AO14,"")</f>
        <v/>
      </c>
      <c r="AS14" s="48">
        <f>IFERROR(SUM(AR14:AR16),"")</f>
        <v>0</v>
      </c>
      <c r="AT14" s="47" t="str">
        <f>IF(_actual_month_day!J11="","",_actual_month_day!J11)</f>
        <v/>
      </c>
      <c r="AU14" s="49" t="str">
        <f>IF(_actual_month_day!K11="","",_actual_month_day!K11)</f>
        <v/>
      </c>
      <c r="AV14" s="48">
        <f>IFERROR(SUM(AU14:AU16),"")</f>
        <v>0</v>
      </c>
      <c r="AW14" s="50" t="str">
        <f>IF(_actual_month_day!L11="","",_actual_month_day!L11)</f>
        <v/>
      </c>
      <c r="AX14" s="50" t="str">
        <f>IF(_actual_month_day!M11="","",_actual_month_day!M11)</f>
        <v/>
      </c>
      <c r="AY14" s="50" t="str">
        <f>IF(_actual_month_day!N11="","",_actual_month_day!N11)</f>
        <v/>
      </c>
      <c r="AZ14" s="43" t="str">
        <f>IF(_analysis_month_day!A11="","",_analysis_month_day!A11)</f>
        <v/>
      </c>
      <c r="BA14" s="44" t="str">
        <f>IFERROR(AVERAGE(AZ14:AZ16),"")</f>
        <v/>
      </c>
      <c r="BB14" s="43" t="str">
        <f>IF(_analysis_month_day!B11="","",_analysis_month_day!B11)</f>
        <v/>
      </c>
      <c r="BC14" s="44" t="str">
        <f>IFERROR(AVERAGE(BB14:BB16),"")</f>
        <v/>
      </c>
      <c r="BD14" s="43" t="str">
        <f>IF(_kanavg6_month_day!H11="","",_kanavg6_month_day!H11)</f>
        <v/>
      </c>
      <c r="BE14" s="51" t="str">
        <f>IFERROR(AVERAGE(BD14:BD16),"")</f>
        <v/>
      </c>
    </row>
    <row ht="14.25" r="15">
      <c r="B15" s="52"/>
      <c r="C15" s="42" t="str">
        <f>IF(AND(_actual_month_day!P12=1),"夜班",IF(AND(_actual_month_day!P12=2),"白班",IF(AND(_actual_month_day!P12=3),"中班","")))</f>
        <v/>
      </c>
      <c r="D15" s="42" t="str">
        <f>IF(AND(_actual_month_day!Q12="A"),"甲班",IF(AND(_actual_month_day!Q12="B"),"乙班",IF(AND(_actual_month_day!Q12="C"),"丙班",IF(AND(_actual_month_day!Q12="D"),"丁班",""))))</f>
        <v/>
      </c>
      <c r="E15" s="43" t="str">
        <f>IF(_lianjaorb_month_day!A12="","",_lianjaorb_month_day!A12)</f>
        <v/>
      </c>
      <c r="F15" s="43" t="str">
        <f>IF(_lianjaorb_month_day!B12="","",_lianjaorb_month_day!B12/10000)</f>
        <v/>
      </c>
      <c r="G15" s="43" t="str">
        <f>IFERROR((E15*M15)/100,"")</f>
        <v/>
      </c>
      <c r="H15" s="43" t="str">
        <f>IF(_lianjaorb_month_day!C12="","",_lianjaorb_month_day!C12)</f>
        <v/>
      </c>
      <c r="I15" s="43" t="str">
        <f>IF(_lianjaorb_month_day!D12="","",_lianjaorb_month_day!D12/10000)</f>
        <v/>
      </c>
      <c r="J15" s="43" t="str">
        <f>IFERROR((H15*M15)/100,"")</f>
        <v/>
      </c>
      <c r="K15" s="44"/>
      <c r="L15" s="44"/>
      <c r="M15" s="47" t="str">
        <f>IF(_kjjunzhi_month_day!A12="","",_kjjunzhi_month_day!A12)</f>
        <v/>
      </c>
      <c r="N15" s="47" t="str">
        <f>IF(_kjjunzhi_month_day!B12="","",_kjjunzhi_month_day!B12)</f>
        <v/>
      </c>
      <c r="O15" s="43" t="str">
        <f>IFERROR((G15+J15)/AU15*1000-31*(AZ15-7),"")</f>
        <v/>
      </c>
      <c r="P15" s="44"/>
      <c r="Q15" s="43" t="str">
        <f>IFERROR((G15+J15)/AR15,"")</f>
        <v/>
      </c>
      <c r="R15" s="44"/>
      <c r="S15" s="44"/>
      <c r="T15" s="43" t="str">
        <f>IF(_kanavg6_month_day!A12="","",_kanavg6_month_day!A12)</f>
        <v/>
      </c>
      <c r="U15" s="53"/>
      <c r="V15" s="43" t="str">
        <f>IF(_kanavg6_month_day!C12="","",_kanavg6_month_day!C12)</f>
        <v/>
      </c>
      <c r="W15" s="53"/>
      <c r="X15" s="47" t="str">
        <f>IF(_causek_month_day!A12="","",_causek_month_day!A12)</f>
        <v/>
      </c>
      <c r="Y15" s="47" t="str">
        <f>IF(_causek_month_day!B12="","",_causek_month_day!B12)</f>
        <v/>
      </c>
      <c r="Z15" s="43" t="str">
        <f>IF(_kanavg7_month_day!A12="","",_kanavg7_month_day!A12)</f>
        <v/>
      </c>
      <c r="AA15" s="53"/>
      <c r="AB15" s="43" t="str">
        <f>IF(_kanavg7_month_day!C12="","",_kanavg7_month_day!C12)</f>
        <v/>
      </c>
      <c r="AC15" s="53"/>
      <c r="AD15" s="47" t="str">
        <f>IF(_causek_month_day!C12="","",_causek_month_day!C12)</f>
        <v/>
      </c>
      <c r="AE15" s="47" t="str">
        <f>IF(_causek_month_day!D12="","",_causek_month_day!D12)</f>
        <v/>
      </c>
      <c r="AF15" s="43" t="str">
        <f>IF(_kanavg6_month_day!E12="","",_kanavg6_month_day!E12)</f>
        <v/>
      </c>
      <c r="AG15" s="44"/>
      <c r="AH15" s="43" t="str">
        <f>IF(_causek_month_day!E12="","",_causek_month_day!E12)</f>
        <v/>
      </c>
      <c r="AI15" s="43" t="str">
        <f>IF(_kanavg6_month_day!F12="","",_kanavg6_month_day!F12)</f>
        <v/>
      </c>
      <c r="AJ15" s="44"/>
      <c r="AK15" s="43" t="str">
        <f>IF(_causek_month_day!F12="","",_causek_month_day!F12)</f>
        <v/>
      </c>
      <c r="AL15" s="43" t="str">
        <f>IF(_kanavg6_month_day!G12="","",_kanavg6_month_day!G12)</f>
        <v/>
      </c>
      <c r="AM15" s="44"/>
      <c r="AN15" s="47" t="str">
        <f>IF(_actual_month_day!H12="","",_actual_month_day!H12)</f>
        <v/>
      </c>
      <c r="AO15" s="47" t="str">
        <f>IF(_actual_month_day!I12="","",_actual_month_day!I12)</f>
        <v/>
      </c>
      <c r="AP15" s="48"/>
      <c r="AQ15" s="43" t="str">
        <f>IF(_kjjunzhi_month_day!C12="","",_kjjunzhi_month_day!C12)</f>
        <v/>
      </c>
      <c r="AR15" s="45" t="str">
        <f>IFERROR(AQ15*AO15,"")</f>
        <v/>
      </c>
      <c r="AS15" s="48"/>
      <c r="AT15" s="47" t="str">
        <f>IF(_actual_month_day!J12="","",_actual_month_day!J12)</f>
        <v/>
      </c>
      <c r="AU15" s="49" t="str">
        <f>IF(_actual_month_day!K12="","",_actual_month_day!K12)</f>
        <v/>
      </c>
      <c r="AV15" s="48"/>
      <c r="AW15" s="50" t="str">
        <f>IF(_actual_month_day!L12="","",_actual_month_day!L12)</f>
        <v/>
      </c>
      <c r="AX15" s="50" t="str">
        <f>IF(_actual_month_day!M12="","",_actual_month_day!M12)</f>
        <v/>
      </c>
      <c r="AY15" s="50" t="str">
        <f>IF(_actual_month_day!N12="","",_actual_month_day!N12)</f>
        <v/>
      </c>
      <c r="AZ15" s="43" t="str">
        <f>IF(_analysis_month_day!A12="","",_analysis_month_day!A12)</f>
        <v/>
      </c>
      <c r="BA15" s="44"/>
      <c r="BB15" s="43" t="str">
        <f>IF(_analysis_month_day!B12="","",_analysis_month_day!B12)</f>
        <v/>
      </c>
      <c r="BC15" s="44"/>
      <c r="BD15" s="43" t="str">
        <f>IF(_kanavg6_month_day!H12="","",_kanavg6_month_day!H12)</f>
        <v/>
      </c>
      <c r="BE15" s="51"/>
    </row>
    <row ht="14.25" r="16">
      <c r="B16" s="52"/>
      <c r="C16" s="42" t="str">
        <f>IF(AND(_actual_month_day!P13=1),"夜班",IF(AND(_actual_month_day!P13=2),"白班",IF(AND(_actual_month_day!P13=3),"中班","")))</f>
        <v/>
      </c>
      <c r="D16" s="42" t="str">
        <f>IF(AND(_actual_month_day!Q13="A"),"甲班",IF(AND(_actual_month_day!Q13="B"),"乙班",IF(AND(_actual_month_day!Q13="C"),"丙班",IF(AND(_actual_month_day!Q13="D"),"丁班",""))))</f>
        <v/>
      </c>
      <c r="E16" s="43" t="str">
        <f>IF(_lianjaorb_month_day!A13="","",_lianjaorb_month_day!A13)</f>
        <v/>
      </c>
      <c r="F16" s="43" t="str">
        <f>IF(_lianjaorb_month_day!B13="","",_lianjaorb_month_day!B13/10000)</f>
        <v/>
      </c>
      <c r="G16" s="43" t="str">
        <f>IFERROR((E16*M16)/100,"")</f>
        <v/>
      </c>
      <c r="H16" s="43" t="str">
        <f>IF(_lianjaorb_month_day!C13="","",_lianjaorb_month_day!C13)</f>
        <v/>
      </c>
      <c r="I16" s="43" t="str">
        <f>IF(_lianjaorb_month_day!D13="","",_lianjaorb_month_day!D13/10000)</f>
        <v/>
      </c>
      <c r="J16" s="43" t="str">
        <f>IFERROR((H16*M16)/100,"")</f>
        <v/>
      </c>
      <c r="K16" s="44"/>
      <c r="L16" s="44"/>
      <c r="M16" s="47" t="str">
        <f>IF(_kjjunzhi_month_day!A13="","",_kjjunzhi_month_day!A13)</f>
        <v/>
      </c>
      <c r="N16" s="47" t="str">
        <f>IF(_kjjunzhi_month_day!B13="","",_kjjunzhi_month_day!B13)</f>
        <v/>
      </c>
      <c r="O16" s="43" t="str">
        <f>IFERROR((G16+J16)/AU16*1000-31*(AZ16-7),"")</f>
        <v/>
      </c>
      <c r="P16" s="44"/>
      <c r="Q16" s="43" t="str">
        <f>IFERROR((G16+J16)/AR16,"")</f>
        <v/>
      </c>
      <c r="R16" s="44"/>
      <c r="S16" s="44"/>
      <c r="T16" s="43" t="str">
        <f>IF(_kanavg6_month_day!A13="","",_kanavg6_month_day!A13)</f>
        <v/>
      </c>
      <c r="U16" s="54"/>
      <c r="V16" s="43" t="str">
        <f>IF(_kanavg6_month_day!C13="","",_kanavg6_month_day!C13)</f>
        <v/>
      </c>
      <c r="W16" s="54"/>
      <c r="X16" s="47" t="str">
        <f>IF(_causek_month_day!A13="","",_causek_month_day!A13)</f>
        <v/>
      </c>
      <c r="Y16" s="47" t="str">
        <f>IF(_causek_month_day!B13="","",_causek_month_day!B13)</f>
        <v/>
      </c>
      <c r="Z16" s="43" t="str">
        <f>IF(_kanavg7_month_day!A13="","",_kanavg7_month_day!A13)</f>
        <v/>
      </c>
      <c r="AA16" s="54"/>
      <c r="AB16" s="43" t="str">
        <f>IF(_kanavg7_month_day!C13="","",_kanavg7_month_day!C13)</f>
        <v/>
      </c>
      <c r="AC16" s="54"/>
      <c r="AD16" s="47" t="str">
        <f>IF(_causek_month_day!C13="","",_causek_month_day!C13)</f>
        <v/>
      </c>
      <c r="AE16" s="47" t="str">
        <f>IF(_causek_month_day!D13="","",_causek_month_day!D13)</f>
        <v/>
      </c>
      <c r="AF16" s="43" t="str">
        <f>IF(_kanavg6_month_day!E13="","",_kanavg6_month_day!E13)</f>
        <v/>
      </c>
      <c r="AG16" s="44"/>
      <c r="AH16" s="43" t="str">
        <f>IF(_causek_month_day!E13="","",_causek_month_day!E13)</f>
        <v/>
      </c>
      <c r="AI16" s="43" t="str">
        <f>IF(_kanavg6_month_day!F13="","",_kanavg6_month_day!F13)</f>
        <v/>
      </c>
      <c r="AJ16" s="44"/>
      <c r="AK16" s="43" t="str">
        <f>IF(_causek_month_day!F13="","",_causek_month_day!F13)</f>
        <v/>
      </c>
      <c r="AL16" s="43" t="str">
        <f>IF(_kanavg6_month_day!G13="","",_kanavg6_month_day!G13)</f>
        <v/>
      </c>
      <c r="AM16" s="44"/>
      <c r="AN16" s="47" t="str">
        <f>IF(_actual_month_day!H13="","",_actual_month_day!H13)</f>
        <v/>
      </c>
      <c r="AO16" s="47" t="str">
        <f>IF(_actual_month_day!I13="","",_actual_month_day!I13)</f>
        <v/>
      </c>
      <c r="AP16" s="48"/>
      <c r="AQ16" s="43" t="str">
        <f>IF(_kjjunzhi_month_day!C13="","",_kjjunzhi_month_day!C13)</f>
        <v/>
      </c>
      <c r="AR16" s="45" t="str">
        <f>IFERROR(AQ16*AO16,"")</f>
        <v/>
      </c>
      <c r="AS16" s="48"/>
      <c r="AT16" s="47" t="str">
        <f>IF(_actual_month_day!J13="","",_actual_month_day!J13)</f>
        <v/>
      </c>
      <c r="AU16" s="49" t="str">
        <f>IF(_actual_month_day!K13="","",_actual_month_day!K13)</f>
        <v/>
      </c>
      <c r="AV16" s="48"/>
      <c r="AW16" s="50" t="str">
        <f>IF(_actual_month_day!L13="","",_actual_month_day!L13)</f>
        <v/>
      </c>
      <c r="AX16" s="50" t="str">
        <f>IF(_actual_month_day!M13="","",_actual_month_day!M13)</f>
        <v/>
      </c>
      <c r="AY16" s="50" t="str">
        <f>IF(_actual_month_day!N13="","",_actual_month_day!N13)</f>
        <v/>
      </c>
      <c r="AZ16" s="43" t="str">
        <f>IF(_analysis_month_day!A13="","",_analysis_month_day!A13)</f>
        <v/>
      </c>
      <c r="BA16" s="44"/>
      <c r="BB16" s="43" t="str">
        <f>IF(_analysis_month_day!B13="","",_analysis_month_day!B13)</f>
        <v/>
      </c>
      <c r="BC16" s="44"/>
      <c r="BD16" s="43" t="str">
        <f>IF(_kanavg6_month_day!H13="","",_kanavg6_month_day!H13)</f>
        <v/>
      </c>
      <c r="BE16" s="51"/>
    </row>
    <row ht="14.25" r="17">
      <c r="B17" s="56">
        <f ca="1">B14+1</f>
        <v>43682</v>
      </c>
      <c r="C17" s="42" t="str">
        <f>IF(AND(_actual_month_day!P14=1),"夜班",IF(AND(_actual_month_day!P14=2),"白班",IF(AND(_actual_month_day!P14=3),"中班","")))</f>
        <v/>
      </c>
      <c r="D17" s="42" t="str">
        <f>IF(AND(_actual_month_day!Q14="A"),"甲班",IF(AND(_actual_month_day!Q14="B"),"乙班",IF(AND(_actual_month_day!Q14="C"),"丙班",IF(AND(_actual_month_day!Q14="D"),"丁班",""))))</f>
        <v/>
      </c>
      <c r="E17" s="43" t="str">
        <f>IF(_lianjaorb_month_day!A14="","",_lianjaorb_month_day!A14)</f>
        <v/>
      </c>
      <c r="F17" s="43" t="str">
        <f>IF(_lianjaorb_month_day!B14="","",_lianjaorb_month_day!B14/10000)</f>
        <v/>
      </c>
      <c r="G17" s="43" t="str">
        <f>IFERROR((E17*M17)/100,"")</f>
        <v/>
      </c>
      <c r="H17" s="43" t="str">
        <f>IF(_lianjaorb_month_day!C14="","",_lianjaorb_month_day!C14)</f>
        <v/>
      </c>
      <c r="I17" s="43" t="str">
        <f>IF(_lianjaorb_month_day!D14="","",_lianjaorb_month_day!D14/10000)</f>
        <v/>
      </c>
      <c r="J17" s="43" t="str">
        <f>IFERROR((H17*M17)/100,"")</f>
        <v/>
      </c>
      <c r="K17" s="44">
        <f>IFERROR(SUM(E17:E19,H17:H19),"")</f>
        <v>0</v>
      </c>
      <c r="L17" s="44">
        <f>IFERROR(SUM(F17:F19,I17:I19),"")</f>
        <v>0</v>
      </c>
      <c r="M17" s="47" t="str">
        <f>IF(_kjjunzhi_month_day!A14="","",_kjjunzhi_month_day!A14)</f>
        <v/>
      </c>
      <c r="N17" s="47" t="str">
        <f>IF(_kjjunzhi_month_day!B14="","",_kjjunzhi_month_day!B14)</f>
        <v/>
      </c>
      <c r="O17" s="43" t="str">
        <f>IFERROR((G17+J17)/AU17*1000-31*(AZ17-7),"")</f>
        <v/>
      </c>
      <c r="P17" s="44" t="str">
        <f>IFERROR(SUM(G17:G19,J17:J19)/AV17*1000-31*(BA17-7),"")</f>
        <v/>
      </c>
      <c r="Q17" s="43" t="str">
        <f>IFERROR((G17+J17)/AR17,"")</f>
        <v/>
      </c>
      <c r="R17" s="44" t="str">
        <f>IFERROR(SUM(G17:G19,J17:J19)/AS17,"")</f>
        <v/>
      </c>
      <c r="S17" s="44" t="str">
        <f>IFERROR(K17/L17*100,"")</f>
        <v/>
      </c>
      <c r="T17" s="43" t="str">
        <f>IF(_kanavg6_month_day!A14="","",_kanavg6_month_day!A14)</f>
        <v/>
      </c>
      <c r="U17" s="46" t="str">
        <f>IF(_kanavg6_month_day!B16="","",_kanavg6_month_day!B16)</f>
        <v/>
      </c>
      <c r="V17" s="43" t="str">
        <f>IF(_kanavg6_month_day!C14="","",_kanavg6_month_day!C14)</f>
        <v/>
      </c>
      <c r="W17" s="46" t="str">
        <f>IF(_kanavg6_month_day!D16="","",_kanavg6_month_day!D16)</f>
        <v/>
      </c>
      <c r="X17" s="47" t="str">
        <f>IF(_causek_month_day!A14="","",_causek_month_day!A14)</f>
        <v/>
      </c>
      <c r="Y17" s="47" t="str">
        <f>IF(_causek_month_day!B14="","",_causek_month_day!B14)</f>
        <v/>
      </c>
      <c r="Z17" s="43" t="str">
        <f>IF(_kanavg7_month_day!A14="","",_kanavg7_month_day!A14)</f>
        <v/>
      </c>
      <c r="AA17" s="46" t="str">
        <f>IF(_kanavg7_month_day!B16="","",_kanavg7_month_day!B16)</f>
        <v/>
      </c>
      <c r="AB17" s="43" t="str">
        <f>IF(_kanavg7_month_day!C14="","",_kanavg7_month_day!C14)</f>
        <v/>
      </c>
      <c r="AC17" s="46" t="str">
        <f>IF(_kanavg7_month_day!D16="","",_kanavg7_month_day!D16)</f>
        <v/>
      </c>
      <c r="AD17" s="47" t="str">
        <f>IF(_causek_month_day!C14="","",_causek_month_day!C14)</f>
        <v/>
      </c>
      <c r="AE17" s="47" t="str">
        <f>IF(_causek_month_day!D14="","",_causek_month_day!D14)</f>
        <v/>
      </c>
      <c r="AF17" s="43" t="str">
        <f>IF(_kanavg6_month_day!E14="","",_kanavg6_month_day!E14)</f>
        <v/>
      </c>
      <c r="AG17" s="44" t="str">
        <f>IFERROR(AVERAGE(AF17:AF19),"")</f>
        <v/>
      </c>
      <c r="AH17" s="43" t="str">
        <f>IF(_causek_month_day!E14="","",_causek_month_day!E14)</f>
        <v/>
      </c>
      <c r="AI17" s="43" t="str">
        <f>IF(_kanavg6_month_day!F14="","",_kanavg6_month_day!F14)</f>
        <v/>
      </c>
      <c r="AJ17" s="44" t="str">
        <f>IFERROR(AVERAGE(AI17:AI19),"")</f>
        <v/>
      </c>
      <c r="AK17" s="43" t="str">
        <f>IF(_causek_month_day!F14="","",_causek_month_day!F14)</f>
        <v/>
      </c>
      <c r="AL17" s="43" t="str">
        <f>IF(_kanavg6_month_day!G14="","",_kanavg6_month_day!G14)</f>
        <v/>
      </c>
      <c r="AM17" s="44" t="str">
        <f>IFERROR(AVERAGE(AL17:AL19),"")</f>
        <v/>
      </c>
      <c r="AN17" s="47" t="str">
        <f>IF(_actual_month_day!H14="","",_actual_month_day!H14)</f>
        <v/>
      </c>
      <c r="AO17" s="47" t="str">
        <f>IF(_actual_month_day!I14="","",_actual_month_day!I14)</f>
        <v/>
      </c>
      <c r="AP17" s="48">
        <f>IFERROR(SUM(AO17:AO19),"")</f>
        <v>0</v>
      </c>
      <c r="AQ17" s="43" t="str">
        <f>IF(_kjjunzhi_month_day!C14="","",_kjjunzhi_month_day!C14)</f>
        <v/>
      </c>
      <c r="AR17" s="45" t="str">
        <f>IFERROR(AQ17*AO17,"")</f>
        <v/>
      </c>
      <c r="AS17" s="48">
        <f>IFERROR(SUM(AR17:AR19),"")</f>
        <v>0</v>
      </c>
      <c r="AT17" s="47" t="str">
        <f>IF(_actual_month_day!J14="","",_actual_month_day!J14)</f>
        <v/>
      </c>
      <c r="AU17" s="49" t="str">
        <f>IF(_actual_month_day!K14="","",_actual_month_day!K14)</f>
        <v/>
      </c>
      <c r="AV17" s="48">
        <f>IFERROR(SUM(AU17:AU19),"")</f>
        <v>0</v>
      </c>
      <c r="AW17" s="50" t="str">
        <f>IF(_actual_month_day!L14="","",_actual_month_day!L14)</f>
        <v/>
      </c>
      <c r="AX17" s="50" t="str">
        <f>IF(_actual_month_day!M14="","",_actual_month_day!M14)</f>
        <v/>
      </c>
      <c r="AY17" s="50" t="str">
        <f>IF(_actual_month_day!N14="","",_actual_month_day!N14)</f>
        <v/>
      </c>
      <c r="AZ17" s="43" t="str">
        <f>IF(_analysis_month_day!A14="","",_analysis_month_day!A14)</f>
        <v/>
      </c>
      <c r="BA17" s="44" t="str">
        <f>IFERROR(AVERAGE(AZ17:AZ19),"")</f>
        <v/>
      </c>
      <c r="BB17" s="43" t="str">
        <f>IF(_analysis_month_day!B14="","",_analysis_month_day!B14)</f>
        <v/>
      </c>
      <c r="BC17" s="44" t="str">
        <f>IFERROR(AVERAGE(BB17:BB19),"")</f>
        <v/>
      </c>
      <c r="BD17" s="43" t="str">
        <f>IF(_kanavg6_month_day!H14="","",_kanavg6_month_day!H14)</f>
        <v/>
      </c>
      <c r="BE17" s="51" t="str">
        <f>IFERROR(AVERAGE(BD17:BD19),"")</f>
        <v/>
      </c>
    </row>
    <row ht="14.25" r="18">
      <c r="B18" s="52"/>
      <c r="C18" s="42" t="str">
        <f>IF(AND(_actual_month_day!P15=1),"夜班",IF(AND(_actual_month_day!P15=2),"白班",IF(AND(_actual_month_day!P15=3),"中班","")))</f>
        <v/>
      </c>
      <c r="D18" s="42" t="str">
        <f>IF(AND(_actual_month_day!Q15="A"),"甲班",IF(AND(_actual_month_day!Q15="B"),"乙班",IF(AND(_actual_month_day!Q15="C"),"丙班",IF(AND(_actual_month_day!Q15="D"),"丁班",""))))</f>
        <v/>
      </c>
      <c r="E18" s="43" t="str">
        <f>IF(_lianjaorb_month_day!A15="","",_lianjaorb_month_day!A15)</f>
        <v/>
      </c>
      <c r="F18" s="43" t="str">
        <f>IF(_lianjaorb_month_day!B15="","",_lianjaorb_month_day!B15/10000)</f>
        <v/>
      </c>
      <c r="G18" s="43" t="str">
        <f>IFERROR((E18*M18)/100,"")</f>
        <v/>
      </c>
      <c r="H18" s="43" t="str">
        <f>IF(_lianjaorb_month_day!C15="","",_lianjaorb_month_day!C15)</f>
        <v/>
      </c>
      <c r="I18" s="43" t="str">
        <f>IF(_lianjaorb_month_day!D15="","",_lianjaorb_month_day!D15/10000)</f>
        <v/>
      </c>
      <c r="J18" s="43" t="str">
        <f>IFERROR((H18*M18)/100,"")</f>
        <v/>
      </c>
      <c r="K18" s="44"/>
      <c r="L18" s="44"/>
      <c r="M18" s="47" t="str">
        <f>IF(_kjjunzhi_month_day!A15="","",_kjjunzhi_month_day!A15)</f>
        <v/>
      </c>
      <c r="N18" s="47" t="str">
        <f>IF(_kjjunzhi_month_day!B15="","",_kjjunzhi_month_day!B15)</f>
        <v/>
      </c>
      <c r="O18" s="43" t="str">
        <f>IFERROR((G18+J18)/AU18*1000-31*(AZ18-7),"")</f>
        <v/>
      </c>
      <c r="P18" s="44"/>
      <c r="Q18" s="43" t="str">
        <f>IFERROR((G18+J18)/AR18,"")</f>
        <v/>
      </c>
      <c r="R18" s="44"/>
      <c r="S18" s="44"/>
      <c r="T18" s="43" t="str">
        <f>IF(_kanavg6_month_day!A15="","",_kanavg6_month_day!A15)</f>
        <v/>
      </c>
      <c r="U18" s="53"/>
      <c r="V18" s="43" t="str">
        <f>IF(_kanavg6_month_day!C15="","",_kanavg6_month_day!C15)</f>
        <v/>
      </c>
      <c r="W18" s="53"/>
      <c r="X18" s="47" t="str">
        <f>IF(_causek_month_day!A15="","",_causek_month_day!A15)</f>
        <v/>
      </c>
      <c r="Y18" s="47" t="str">
        <f>IF(_causek_month_day!B15="","",_causek_month_day!B15)</f>
        <v/>
      </c>
      <c r="Z18" s="43" t="str">
        <f>IF(_kanavg7_month_day!A15="","",_kanavg7_month_day!A15)</f>
        <v/>
      </c>
      <c r="AA18" s="53"/>
      <c r="AB18" s="43" t="str">
        <f>IF(_kanavg7_month_day!C15="","",_kanavg7_month_day!C15)</f>
        <v/>
      </c>
      <c r="AC18" s="53"/>
      <c r="AD18" s="47" t="str">
        <f>IF(_causek_month_day!C15="","",_causek_month_day!C15)</f>
        <v/>
      </c>
      <c r="AE18" s="47" t="str">
        <f>IF(_causek_month_day!D15="","",_causek_month_day!D15)</f>
        <v/>
      </c>
      <c r="AF18" s="43" t="str">
        <f>IF(_kanavg6_month_day!E15="","",_kanavg6_month_day!E15)</f>
        <v/>
      </c>
      <c r="AG18" s="44"/>
      <c r="AH18" s="43" t="str">
        <f>IF(_causek_month_day!E15="","",_causek_month_day!E15)</f>
        <v/>
      </c>
      <c r="AI18" s="43" t="str">
        <f>IF(_kanavg6_month_day!F15="","",_kanavg6_month_day!F15)</f>
        <v/>
      </c>
      <c r="AJ18" s="44"/>
      <c r="AK18" s="43" t="str">
        <f>IF(_causek_month_day!F15="","",_causek_month_day!F15)</f>
        <v/>
      </c>
      <c r="AL18" s="43" t="str">
        <f>IF(_kanavg6_month_day!G15="","",_kanavg6_month_day!G15)</f>
        <v/>
      </c>
      <c r="AM18" s="44"/>
      <c r="AN18" s="47" t="str">
        <f>IF(_actual_month_day!H15="","",_actual_month_day!H15)</f>
        <v/>
      </c>
      <c r="AO18" s="47" t="str">
        <f>IF(_actual_month_day!I15="","",_actual_month_day!I15)</f>
        <v/>
      </c>
      <c r="AP18" s="48"/>
      <c r="AQ18" s="43" t="str">
        <f>IF(_kjjunzhi_month_day!C15="","",_kjjunzhi_month_day!C15)</f>
        <v/>
      </c>
      <c r="AR18" s="45" t="str">
        <f>IFERROR(AQ18*AO18,"")</f>
        <v/>
      </c>
      <c r="AS18" s="48"/>
      <c r="AT18" s="47" t="str">
        <f>IF(_actual_month_day!J15="","",_actual_month_day!J15)</f>
        <v/>
      </c>
      <c r="AU18" s="49" t="str">
        <f>IF(_actual_month_day!K15="","",_actual_month_day!K15)</f>
        <v/>
      </c>
      <c r="AV18" s="48"/>
      <c r="AW18" s="50" t="str">
        <f>IF(_actual_month_day!L15="","",_actual_month_day!L15)</f>
        <v/>
      </c>
      <c r="AX18" s="50" t="str">
        <f>IF(_actual_month_day!M15="","",_actual_month_day!M15)</f>
        <v/>
      </c>
      <c r="AY18" s="50" t="str">
        <f>IF(_actual_month_day!N15="","",_actual_month_day!N15)</f>
        <v/>
      </c>
      <c r="AZ18" s="43" t="str">
        <f>IF(_analysis_month_day!A15="","",_analysis_month_day!A15)</f>
        <v/>
      </c>
      <c r="BA18" s="44"/>
      <c r="BB18" s="43" t="str">
        <f>IF(_analysis_month_day!B15="","",_analysis_month_day!B15)</f>
        <v/>
      </c>
      <c r="BC18" s="44"/>
      <c r="BD18" s="43" t="str">
        <f>IF(_kanavg6_month_day!H15="","",_kanavg6_month_day!H15)</f>
        <v/>
      </c>
      <c r="BE18" s="51"/>
    </row>
    <row ht="14.25" r="19">
      <c r="B19" s="52"/>
      <c r="C19" s="42" t="str">
        <f>IF(AND(_actual_month_day!P16=1),"夜班",IF(AND(_actual_month_day!P16=2),"白班",IF(AND(_actual_month_day!P16=3),"中班","")))</f>
        <v/>
      </c>
      <c r="D19" s="42" t="str">
        <f>IF(AND(_actual_month_day!Q16="A"),"甲班",IF(AND(_actual_month_day!Q16="B"),"乙班",IF(AND(_actual_month_day!Q16="C"),"丙班",IF(AND(_actual_month_day!Q16="D"),"丁班",""))))</f>
        <v/>
      </c>
      <c r="E19" s="43" t="str">
        <f>IF(_lianjaorb_month_day!A16="","",_lianjaorb_month_day!A16)</f>
        <v/>
      </c>
      <c r="F19" s="43" t="str">
        <f>IF(_lianjaorb_month_day!B16="","",_lianjaorb_month_day!B16/10000)</f>
        <v/>
      </c>
      <c r="G19" s="43" t="str">
        <f>IFERROR((E19*M19)/100,"")</f>
        <v/>
      </c>
      <c r="H19" s="43" t="str">
        <f>IF(_lianjaorb_month_day!C16="","",_lianjaorb_month_day!C16)</f>
        <v/>
      </c>
      <c r="I19" s="43" t="str">
        <f>IF(_lianjaorb_month_day!D16="","",_lianjaorb_month_day!D16/10000)</f>
        <v/>
      </c>
      <c r="J19" s="43" t="str">
        <f>IFERROR((H19*M19)/100,"")</f>
        <v/>
      </c>
      <c r="K19" s="44"/>
      <c r="L19" s="44"/>
      <c r="M19" s="47" t="str">
        <f>IF(_kjjunzhi_month_day!A16="","",_kjjunzhi_month_day!A16)</f>
        <v/>
      </c>
      <c r="N19" s="47" t="str">
        <f>IF(_kjjunzhi_month_day!B16="","",_kjjunzhi_month_day!B16)</f>
        <v/>
      </c>
      <c r="O19" s="43" t="str">
        <f>IFERROR((G19+J19)/AU19*1000-31*(AZ19-7),"")</f>
        <v/>
      </c>
      <c r="P19" s="44"/>
      <c r="Q19" s="43" t="str">
        <f>IFERROR((G19+J19)/AR19,"")</f>
        <v/>
      </c>
      <c r="R19" s="44"/>
      <c r="S19" s="44"/>
      <c r="T19" s="43" t="str">
        <f>IF(_kanavg6_month_day!A16="","",_kanavg6_month_day!A16)</f>
        <v/>
      </c>
      <c r="U19" s="54"/>
      <c r="V19" s="43" t="str">
        <f>IF(_kanavg6_month_day!C16="","",_kanavg6_month_day!C16)</f>
        <v/>
      </c>
      <c r="W19" s="54"/>
      <c r="X19" s="47" t="str">
        <f>IF(_causek_month_day!A16="","",_causek_month_day!A16)</f>
        <v/>
      </c>
      <c r="Y19" s="47" t="str">
        <f>IF(_causek_month_day!B16="","",_causek_month_day!B16)</f>
        <v/>
      </c>
      <c r="Z19" s="43" t="str">
        <f>IF(_kanavg7_month_day!A16="","",_kanavg7_month_day!A16)</f>
        <v/>
      </c>
      <c r="AA19" s="54"/>
      <c r="AB19" s="43" t="str">
        <f>IF(_kanavg7_month_day!C16="","",_kanavg7_month_day!C16)</f>
        <v/>
      </c>
      <c r="AC19" s="54"/>
      <c r="AD19" s="47" t="str">
        <f>IF(_causek_month_day!C16="","",_causek_month_day!C16)</f>
        <v/>
      </c>
      <c r="AE19" s="47" t="str">
        <f>IF(_causek_month_day!D16="","",_causek_month_day!D16)</f>
        <v/>
      </c>
      <c r="AF19" s="43" t="str">
        <f>IF(_kanavg6_month_day!E16="","",_kanavg6_month_day!E16)</f>
        <v/>
      </c>
      <c r="AG19" s="44"/>
      <c r="AH19" s="43" t="str">
        <f>IF(_causek_month_day!E16="","",_causek_month_day!E16)</f>
        <v/>
      </c>
      <c r="AI19" s="43" t="str">
        <f>IF(_kanavg6_month_day!F16="","",_kanavg6_month_day!F16)</f>
        <v/>
      </c>
      <c r="AJ19" s="44"/>
      <c r="AK19" s="43" t="str">
        <f>IF(_causek_month_day!F16="","",_causek_month_day!F16)</f>
        <v/>
      </c>
      <c r="AL19" s="43" t="str">
        <f>IF(_kanavg6_month_day!G16="","",_kanavg6_month_day!G16)</f>
        <v/>
      </c>
      <c r="AM19" s="44"/>
      <c r="AN19" s="47" t="str">
        <f>IF(_actual_month_day!H16="","",_actual_month_day!H16)</f>
        <v/>
      </c>
      <c r="AO19" s="47" t="str">
        <f>IF(_actual_month_day!I16="","",_actual_month_day!I16)</f>
        <v/>
      </c>
      <c r="AP19" s="48"/>
      <c r="AQ19" s="43" t="str">
        <f>IF(_kjjunzhi_month_day!C16="","",_kjjunzhi_month_day!C16)</f>
        <v/>
      </c>
      <c r="AR19" s="45" t="str">
        <f>IFERROR(AQ19*AO19,"")</f>
        <v/>
      </c>
      <c r="AS19" s="48"/>
      <c r="AT19" s="47" t="str">
        <f>IF(_actual_month_day!J16="","",_actual_month_day!J16)</f>
        <v/>
      </c>
      <c r="AU19" s="49" t="str">
        <f>IF(_actual_month_day!K16="","",_actual_month_day!K16)</f>
        <v/>
      </c>
      <c r="AV19" s="48"/>
      <c r="AW19" s="50" t="str">
        <f>IF(_actual_month_day!L16="","",_actual_month_day!L16)</f>
        <v/>
      </c>
      <c r="AX19" s="50" t="str">
        <f>IF(_actual_month_day!M16="","",_actual_month_day!M16)</f>
        <v/>
      </c>
      <c r="AY19" s="50" t="str">
        <f>IF(_actual_month_day!N16="","",_actual_month_day!N16)</f>
        <v/>
      </c>
      <c r="AZ19" s="43" t="str">
        <f>IF(_analysis_month_day!A16="","",_analysis_month_day!A16)</f>
        <v/>
      </c>
      <c r="BA19" s="44"/>
      <c r="BB19" s="43" t="str">
        <f>IF(_analysis_month_day!B16="","",_analysis_month_day!B16)</f>
        <v/>
      </c>
      <c r="BC19" s="44"/>
      <c r="BD19" s="43" t="str">
        <f>IF(_kanavg6_month_day!H16="","",_kanavg6_month_day!H16)</f>
        <v/>
      </c>
      <c r="BE19" s="51"/>
    </row>
    <row ht="14.25" r="20">
      <c r="B20" s="56">
        <f ca="1">B17+1</f>
        <v>43683</v>
      </c>
      <c r="C20" s="42" t="str">
        <f>IF(AND(_actual_month_day!P17=1),"夜班",IF(AND(_actual_month_day!P17=2),"白班",IF(AND(_actual_month_day!P17=3),"中班","")))</f>
        <v/>
      </c>
      <c r="D20" s="42" t="str">
        <f>IF(AND(_actual_month_day!Q17="A"),"甲班",IF(AND(_actual_month_day!Q17="B"),"乙班",IF(AND(_actual_month_day!Q17="C"),"丙班",IF(AND(_actual_month_day!Q17="D"),"丁班",""))))</f>
        <v/>
      </c>
      <c r="E20" s="43" t="str">
        <f>IF(_lianjaorb_month_day!A17="","",_lianjaorb_month_day!A17)</f>
        <v/>
      </c>
      <c r="F20" s="43" t="str">
        <f>IF(_lianjaorb_month_day!B17="","",_lianjaorb_month_day!B17/10000)</f>
        <v/>
      </c>
      <c r="G20" s="43" t="str">
        <f>IFERROR((E20*M20)/100,"")</f>
        <v/>
      </c>
      <c r="H20" s="43" t="str">
        <f>IF(_lianjaorb_month_day!C17="","",_lianjaorb_month_day!C17)</f>
        <v/>
      </c>
      <c r="I20" s="43" t="str">
        <f>IF(_lianjaorb_month_day!D17="","",_lianjaorb_month_day!D17/10000)</f>
        <v/>
      </c>
      <c r="J20" s="43" t="str">
        <f>IFERROR((H20*M20)/100,"")</f>
        <v/>
      </c>
      <c r="K20" s="44">
        <f>IFERROR(SUM(E20:E22,H20:H22),"")</f>
        <v>0</v>
      </c>
      <c r="L20" s="44">
        <f>IFERROR(SUM(F20:F22,I20:I22),"")</f>
        <v>0</v>
      </c>
      <c r="M20" s="47" t="str">
        <f>IF(_kjjunzhi_month_day!A17="","",_kjjunzhi_month_day!A17)</f>
        <v/>
      </c>
      <c r="N20" s="47" t="str">
        <f>IF(_kjjunzhi_month_day!B17="","",_kjjunzhi_month_day!B17)</f>
        <v/>
      </c>
      <c r="O20" s="43" t="str">
        <f>IFERROR((G20+J20)/AU20*1000-31*(AZ20-7),"")</f>
        <v/>
      </c>
      <c r="P20" s="44" t="str">
        <f>IFERROR(SUM(G20:G22,J20:J22)/AV20*1000-31*(BA20-7),"")</f>
        <v/>
      </c>
      <c r="Q20" s="43" t="str">
        <f>IFERROR((G20+J20)/AR20,"")</f>
        <v/>
      </c>
      <c r="R20" s="44" t="str">
        <f>IFERROR(SUM(G20:G22,J20:J22)/AS20,"")</f>
        <v/>
      </c>
      <c r="S20" s="44" t="str">
        <f>IFERROR(K20/L20*100,"")</f>
        <v/>
      </c>
      <c r="T20" s="43" t="str">
        <f>IF(_kanavg6_month_day!A17="","",_kanavg6_month_day!A17)</f>
        <v/>
      </c>
      <c r="U20" s="46" t="str">
        <f>IF(_kanavg6_month_day!B19="","",_kanavg6_month_day!B19)</f>
        <v/>
      </c>
      <c r="V20" s="43" t="str">
        <f>IF(_kanavg6_month_day!C17="","",_kanavg6_month_day!C17)</f>
        <v/>
      </c>
      <c r="W20" s="46" t="str">
        <f>IF(_kanavg6_month_day!D19="","",_kanavg6_month_day!D19)</f>
        <v/>
      </c>
      <c r="X20" s="47" t="str">
        <f>IF(_causek_month_day!A17="","",_causek_month_day!A17)</f>
        <v/>
      </c>
      <c r="Y20" s="47" t="str">
        <f>IF(_causek_month_day!B17="","",_causek_month_day!B17)</f>
        <v/>
      </c>
      <c r="Z20" s="43" t="str">
        <f>IF(_kanavg7_month_day!A17="","",_kanavg7_month_day!A17)</f>
        <v/>
      </c>
      <c r="AA20" s="46" t="str">
        <f>IF(_kanavg7_month_day!B19="","",_kanavg7_month_day!B19)</f>
        <v/>
      </c>
      <c r="AB20" s="43" t="str">
        <f>IF(_kanavg7_month_day!C17="","",_kanavg7_month_day!C17)</f>
        <v/>
      </c>
      <c r="AC20" s="46" t="str">
        <f>IF(_kanavg7_month_day!D19="","",_kanavg7_month_day!D19)</f>
        <v/>
      </c>
      <c r="AD20" s="47" t="str">
        <f>IF(_causek_month_day!C17="","",_causek_month_day!C17)</f>
        <v/>
      </c>
      <c r="AE20" s="47" t="str">
        <f>IF(_causek_month_day!D17="","",_causek_month_day!D17)</f>
        <v/>
      </c>
      <c r="AF20" s="43" t="str">
        <f>IF(_kanavg6_month_day!E17="","",_kanavg6_month_day!E17)</f>
        <v/>
      </c>
      <c r="AG20" s="44" t="str">
        <f>IFERROR(AVERAGE(AF20:AF22),"")</f>
        <v/>
      </c>
      <c r="AH20" s="43" t="str">
        <f>IF(_causek_month_day!E17="","",_causek_month_day!E17)</f>
        <v/>
      </c>
      <c r="AI20" s="43" t="str">
        <f>IF(_kanavg6_month_day!F17="","",_kanavg6_month_day!F17)</f>
        <v/>
      </c>
      <c r="AJ20" s="44" t="str">
        <f>IFERROR(AVERAGE(AI20:AI22),"")</f>
        <v/>
      </c>
      <c r="AK20" s="43" t="str">
        <f>IF(_causek_month_day!F17="","",_causek_month_day!F17)</f>
        <v/>
      </c>
      <c r="AL20" s="43" t="str">
        <f>IF(_kanavg6_month_day!G17="","",_kanavg6_month_day!G17)</f>
        <v/>
      </c>
      <c r="AM20" s="44" t="str">
        <f>IFERROR(AVERAGE(AL20:AL22),"")</f>
        <v/>
      </c>
      <c r="AN20" s="47" t="str">
        <f>IF(_actual_month_day!H17="","",_actual_month_day!H17)</f>
        <v/>
      </c>
      <c r="AO20" s="47" t="str">
        <f>IF(_actual_month_day!I17="","",_actual_month_day!I17)</f>
        <v/>
      </c>
      <c r="AP20" s="48">
        <f>IFERROR(SUM(AO20:AO22),"")</f>
        <v>0</v>
      </c>
      <c r="AQ20" s="43" t="str">
        <f>IF(_kjjunzhi_month_day!C17="","",_kjjunzhi_month_day!C17)</f>
        <v/>
      </c>
      <c r="AR20" s="45" t="str">
        <f>IFERROR(AQ20*AO20,"")</f>
        <v/>
      </c>
      <c r="AS20" s="48">
        <f>IFERROR(SUM(AR20:AR22),"")</f>
        <v>0</v>
      </c>
      <c r="AT20" s="47" t="str">
        <f>IF(_actual_month_day!J17="","",_actual_month_day!J17)</f>
        <v/>
      </c>
      <c r="AU20" s="49" t="str">
        <f>IF(_actual_month_day!K17="","",_actual_month_day!K17)</f>
        <v/>
      </c>
      <c r="AV20" s="48">
        <f>IFERROR(SUM(AU20:AU22),"")</f>
        <v>0</v>
      </c>
      <c r="AW20" s="50" t="str">
        <f>IF(_actual_month_day!L17="","",_actual_month_day!L17)</f>
        <v/>
      </c>
      <c r="AX20" s="50" t="str">
        <f>IF(_actual_month_day!M17="","",_actual_month_day!M17)</f>
        <v/>
      </c>
      <c r="AY20" s="50" t="str">
        <f>IF(_actual_month_day!N17="","",_actual_month_day!N17)</f>
        <v/>
      </c>
      <c r="AZ20" s="43" t="str">
        <f>IF(_analysis_month_day!A17="","",_analysis_month_day!A17)</f>
        <v/>
      </c>
      <c r="BA20" s="44" t="str">
        <f>IFERROR(AVERAGE(AZ20:AZ22),"")</f>
        <v/>
      </c>
      <c r="BB20" s="43" t="str">
        <f>IF(_analysis_month_day!B17="","",_analysis_month_day!B17)</f>
        <v/>
      </c>
      <c r="BC20" s="44" t="str">
        <f>IFERROR(AVERAGE(BB20:BB22),"")</f>
        <v/>
      </c>
      <c r="BD20" s="43" t="str">
        <f>IF(_kanavg6_month_day!H17="","",_kanavg6_month_day!H17)</f>
        <v/>
      </c>
      <c r="BE20" s="51" t="str">
        <f>IFERROR(AVERAGE(BD20:BD22),"")</f>
        <v/>
      </c>
    </row>
    <row ht="14.25" r="21">
      <c r="B21" s="52"/>
      <c r="C21" s="42" t="str">
        <f>IF(AND(_actual_month_day!P18=1),"夜班",IF(AND(_actual_month_day!P18=2),"白班",IF(AND(_actual_month_day!P18=3),"中班","")))</f>
        <v/>
      </c>
      <c r="D21" s="42" t="str">
        <f>IF(AND(_actual_month_day!Q18="A"),"甲班",IF(AND(_actual_month_day!Q18="B"),"乙班",IF(AND(_actual_month_day!Q18="C"),"丙班",IF(AND(_actual_month_day!Q18="D"),"丁班",""))))</f>
        <v/>
      </c>
      <c r="E21" s="43" t="str">
        <f>IF(_lianjaorb_month_day!A18="","",_lianjaorb_month_day!A18)</f>
        <v/>
      </c>
      <c r="F21" s="43" t="str">
        <f>IF(_lianjaorb_month_day!B18="","",_lianjaorb_month_day!B18/10000)</f>
        <v/>
      </c>
      <c r="G21" s="43" t="str">
        <f>IFERROR((E21*M21)/100,"")</f>
        <v/>
      </c>
      <c r="H21" s="43" t="str">
        <f>IF(_lianjaorb_month_day!C18="","",_lianjaorb_month_day!C18)</f>
        <v/>
      </c>
      <c r="I21" s="43" t="str">
        <f>IF(_lianjaorb_month_day!D18="","",_lianjaorb_month_day!D18/10000)</f>
        <v/>
      </c>
      <c r="J21" s="43" t="str">
        <f>IFERROR((H21*M21)/100,"")</f>
        <v/>
      </c>
      <c r="K21" s="44"/>
      <c r="L21" s="44"/>
      <c r="M21" s="47" t="str">
        <f>IF(_kjjunzhi_month_day!A18="","",_kjjunzhi_month_day!A18)</f>
        <v/>
      </c>
      <c r="N21" s="47" t="str">
        <f>IF(_kjjunzhi_month_day!B18="","",_kjjunzhi_month_day!B18)</f>
        <v/>
      </c>
      <c r="O21" s="43" t="str">
        <f>IFERROR((G21+J21)/AU21*1000-31*(AZ21-7),"")</f>
        <v/>
      </c>
      <c r="P21" s="44"/>
      <c r="Q21" s="43" t="str">
        <f>IFERROR((G21+J21)/AR21,"")</f>
        <v/>
      </c>
      <c r="R21" s="44"/>
      <c r="S21" s="44"/>
      <c r="T21" s="43" t="str">
        <f>IF(_kanavg6_month_day!A18="","",_kanavg6_month_day!A18)</f>
        <v/>
      </c>
      <c r="U21" s="53"/>
      <c r="V21" s="43" t="str">
        <f>IF(_kanavg6_month_day!C18="","",_kanavg6_month_day!C18)</f>
        <v/>
      </c>
      <c r="W21" s="53"/>
      <c r="X21" s="47" t="str">
        <f>IF(_causek_month_day!A18="","",_causek_month_day!A18)</f>
        <v/>
      </c>
      <c r="Y21" s="47" t="str">
        <f>IF(_causek_month_day!B18="","",_causek_month_day!B18)</f>
        <v/>
      </c>
      <c r="Z21" s="43" t="str">
        <f>IF(_kanavg7_month_day!A18="","",_kanavg7_month_day!A18)</f>
        <v/>
      </c>
      <c r="AA21" s="53"/>
      <c r="AB21" s="43" t="str">
        <f>IF(_kanavg7_month_day!C18="","",_kanavg7_month_day!C18)</f>
        <v/>
      </c>
      <c r="AC21" s="53"/>
      <c r="AD21" s="47" t="str">
        <f>IF(_causek_month_day!C18="","",_causek_month_day!C18)</f>
        <v/>
      </c>
      <c r="AE21" s="47" t="str">
        <f>IF(_causek_month_day!D18="","",_causek_month_day!D18)</f>
        <v/>
      </c>
      <c r="AF21" s="43" t="str">
        <f>IF(_kanavg6_month_day!E18="","",_kanavg6_month_day!E18)</f>
        <v/>
      </c>
      <c r="AG21" s="44"/>
      <c r="AH21" s="43" t="str">
        <f>IF(_causek_month_day!E18="","",_causek_month_day!E18)</f>
        <v/>
      </c>
      <c r="AI21" s="43" t="str">
        <f>IF(_kanavg6_month_day!F18="","",_kanavg6_month_day!F18)</f>
        <v/>
      </c>
      <c r="AJ21" s="44"/>
      <c r="AK21" s="43" t="str">
        <f>IF(_causek_month_day!F18="","",_causek_month_day!F18)</f>
        <v/>
      </c>
      <c r="AL21" s="43" t="str">
        <f>IF(_kanavg6_month_day!G18="","",_kanavg6_month_day!G18)</f>
        <v/>
      </c>
      <c r="AM21" s="44"/>
      <c r="AN21" s="47" t="str">
        <f>IF(_actual_month_day!H18="","",_actual_month_day!H18)</f>
        <v/>
      </c>
      <c r="AO21" s="47" t="str">
        <f>IF(_actual_month_day!I18="","",_actual_month_day!I18)</f>
        <v/>
      </c>
      <c r="AP21" s="48"/>
      <c r="AQ21" s="43" t="str">
        <f>IF(_kjjunzhi_month_day!C18="","",_kjjunzhi_month_day!C18)</f>
        <v/>
      </c>
      <c r="AR21" s="45" t="str">
        <f>IFERROR(AQ21*AO21,"")</f>
        <v/>
      </c>
      <c r="AS21" s="48"/>
      <c r="AT21" s="47" t="str">
        <f>IF(_actual_month_day!J18="","",_actual_month_day!J18)</f>
        <v/>
      </c>
      <c r="AU21" s="49" t="str">
        <f>IF(_actual_month_day!K18="","",_actual_month_day!K18)</f>
        <v/>
      </c>
      <c r="AV21" s="48"/>
      <c r="AW21" s="50" t="str">
        <f>IF(_actual_month_day!L18="","",_actual_month_day!L18)</f>
        <v/>
      </c>
      <c r="AX21" s="50" t="str">
        <f>IF(_actual_month_day!M18="","",_actual_month_day!M18)</f>
        <v/>
      </c>
      <c r="AY21" s="50" t="str">
        <f>IF(_actual_month_day!N18="","",_actual_month_day!N18)</f>
        <v/>
      </c>
      <c r="AZ21" s="43" t="str">
        <f>IF(_analysis_month_day!A18="","",_analysis_month_day!A18)</f>
        <v/>
      </c>
      <c r="BA21" s="44"/>
      <c r="BB21" s="43" t="str">
        <f>IF(_analysis_month_day!B18="","",_analysis_month_day!B18)</f>
        <v/>
      </c>
      <c r="BC21" s="44"/>
      <c r="BD21" s="43" t="str">
        <f>IF(_kanavg6_month_day!H18="","",_kanavg6_month_day!H18)</f>
        <v/>
      </c>
      <c r="BE21" s="51"/>
    </row>
    <row ht="14.25" r="22">
      <c r="B22" s="52"/>
      <c r="C22" s="42" t="str">
        <f>IF(AND(_actual_month_day!P19=1),"夜班",IF(AND(_actual_month_day!P19=2),"白班",IF(AND(_actual_month_day!P19=3),"中班","")))</f>
        <v/>
      </c>
      <c r="D22" s="42" t="str">
        <f>IF(AND(_actual_month_day!Q19="A"),"甲班",IF(AND(_actual_month_day!Q19="B"),"乙班",IF(AND(_actual_month_day!Q19="C"),"丙班",IF(AND(_actual_month_day!Q19="D"),"丁班",""))))</f>
        <v/>
      </c>
      <c r="E22" s="43" t="str">
        <f>IF(_lianjaorb_month_day!A19="","",_lianjaorb_month_day!A19)</f>
        <v/>
      </c>
      <c r="F22" s="43" t="str">
        <f>IF(_lianjaorb_month_day!B19="","",_lianjaorb_month_day!B19/10000)</f>
        <v/>
      </c>
      <c r="G22" s="43" t="str">
        <f>IFERROR((E22*M22)/100,"")</f>
        <v/>
      </c>
      <c r="H22" s="43" t="str">
        <f>IF(_lianjaorb_month_day!C19="","",_lianjaorb_month_day!C19)</f>
        <v/>
      </c>
      <c r="I22" s="43" t="str">
        <f>IF(_lianjaorb_month_day!D19="","",_lianjaorb_month_day!D19/10000)</f>
        <v/>
      </c>
      <c r="J22" s="43" t="str">
        <f>IFERROR((H22*M22)/100,"")</f>
        <v/>
      </c>
      <c r="K22" s="44"/>
      <c r="L22" s="44"/>
      <c r="M22" s="47" t="str">
        <f>IF(_kjjunzhi_month_day!A19="","",_kjjunzhi_month_day!A19)</f>
        <v/>
      </c>
      <c r="N22" s="47" t="str">
        <f>IF(_kjjunzhi_month_day!B19="","",_kjjunzhi_month_day!B19)</f>
        <v/>
      </c>
      <c r="O22" s="43" t="str">
        <f>IFERROR((G22+J22)/AU22*1000-31*(AZ22-7),"")</f>
        <v/>
      </c>
      <c r="P22" s="44"/>
      <c r="Q22" s="43" t="str">
        <f>IFERROR((G22+J22)/AR22,"")</f>
        <v/>
      </c>
      <c r="R22" s="44"/>
      <c r="S22" s="44"/>
      <c r="T22" s="43" t="str">
        <f>IF(_kanavg6_month_day!A19="","",_kanavg6_month_day!A19)</f>
        <v/>
      </c>
      <c r="U22" s="54"/>
      <c r="V22" s="43" t="str">
        <f>IF(_kanavg6_month_day!C19="","",_kanavg6_month_day!C19)</f>
        <v/>
      </c>
      <c r="W22" s="54"/>
      <c r="X22" s="47" t="str">
        <f>IF(_causek_month_day!A19="","",_causek_month_day!A19)</f>
        <v/>
      </c>
      <c r="Y22" s="47" t="str">
        <f>IF(_causek_month_day!B19="","",_causek_month_day!B19)</f>
        <v/>
      </c>
      <c r="Z22" s="43" t="str">
        <f>IF(_kanavg7_month_day!A19="","",_kanavg7_month_day!A19)</f>
        <v/>
      </c>
      <c r="AA22" s="54"/>
      <c r="AB22" s="43" t="str">
        <f>IF(_kanavg7_month_day!C19="","",_kanavg7_month_day!C19)</f>
        <v/>
      </c>
      <c r="AC22" s="54"/>
      <c r="AD22" s="47" t="str">
        <f>IF(_causek_month_day!C19="","",_causek_month_day!C19)</f>
        <v/>
      </c>
      <c r="AE22" s="47" t="str">
        <f>IF(_causek_month_day!D19="","",_causek_month_day!D19)</f>
        <v/>
      </c>
      <c r="AF22" s="43" t="str">
        <f>IF(_kanavg6_month_day!E19="","",_kanavg6_month_day!E19)</f>
        <v/>
      </c>
      <c r="AG22" s="44"/>
      <c r="AH22" s="43" t="str">
        <f>IF(_causek_month_day!E19="","",_causek_month_day!E19)</f>
        <v/>
      </c>
      <c r="AI22" s="43" t="str">
        <f>IF(_kanavg6_month_day!F19="","",_kanavg6_month_day!F19)</f>
        <v/>
      </c>
      <c r="AJ22" s="44"/>
      <c r="AK22" s="43" t="str">
        <f>IF(_causek_month_day!F19="","",_causek_month_day!F19)</f>
        <v/>
      </c>
      <c r="AL22" s="43" t="str">
        <f>IF(_kanavg6_month_day!G19="","",_kanavg6_month_day!G19)</f>
        <v/>
      </c>
      <c r="AM22" s="44"/>
      <c r="AN22" s="47" t="str">
        <f>IF(_actual_month_day!H19="","",_actual_month_day!H19)</f>
        <v/>
      </c>
      <c r="AO22" s="47" t="str">
        <f>IF(_actual_month_day!I19="","",_actual_month_day!I19)</f>
        <v/>
      </c>
      <c r="AP22" s="48"/>
      <c r="AQ22" s="43" t="str">
        <f>IF(_kjjunzhi_month_day!C19="","",_kjjunzhi_month_day!C19)</f>
        <v/>
      </c>
      <c r="AR22" s="45" t="str">
        <f>IFERROR(AQ22*AO22,"")</f>
        <v/>
      </c>
      <c r="AS22" s="48"/>
      <c r="AT22" s="47" t="str">
        <f>IF(_actual_month_day!J19="","",_actual_month_day!J19)</f>
        <v/>
      </c>
      <c r="AU22" s="49" t="str">
        <f>IF(_actual_month_day!K19="","",_actual_month_day!K19)</f>
        <v/>
      </c>
      <c r="AV22" s="48"/>
      <c r="AW22" s="50" t="str">
        <f>IF(_actual_month_day!L19="","",_actual_month_day!L19)</f>
        <v/>
      </c>
      <c r="AX22" s="50" t="str">
        <f>IF(_actual_month_day!M19="","",_actual_month_day!M19)</f>
        <v/>
      </c>
      <c r="AY22" s="50" t="str">
        <f>IF(_actual_month_day!N19="","",_actual_month_day!N19)</f>
        <v/>
      </c>
      <c r="AZ22" s="43" t="str">
        <f>IF(_analysis_month_day!A19="","",_analysis_month_day!A19)</f>
        <v/>
      </c>
      <c r="BA22" s="44"/>
      <c r="BB22" s="43" t="str">
        <f>IF(_analysis_month_day!B19="","",_analysis_month_day!B19)</f>
        <v/>
      </c>
      <c r="BC22" s="44"/>
      <c r="BD22" s="43" t="str">
        <f>IF(_kanavg6_month_day!H19="","",_kanavg6_month_day!H19)</f>
        <v/>
      </c>
      <c r="BE22" s="51"/>
    </row>
    <row ht="14.25" r="23">
      <c r="B23" s="56">
        <f ca="1">B20+1</f>
        <v>43684</v>
      </c>
      <c r="C23" s="42" t="str">
        <f>IF(AND(_actual_month_day!P20=1),"夜班",IF(AND(_actual_month_day!P20=2),"白班",IF(AND(_actual_month_day!P20=3),"中班","")))</f>
        <v/>
      </c>
      <c r="D23" s="42" t="str">
        <f>IF(AND(_actual_month_day!Q20="A"),"甲班",IF(AND(_actual_month_day!Q20="B"),"乙班",IF(AND(_actual_month_day!Q20="C"),"丙班",IF(AND(_actual_month_day!Q20="D"),"丁班",""))))</f>
        <v/>
      </c>
      <c r="E23" s="43" t="str">
        <f>IF(_lianjaorb_month_day!A20="","",_lianjaorb_month_day!A20)</f>
        <v/>
      </c>
      <c r="F23" s="43" t="str">
        <f>IF(_lianjaorb_month_day!B20="","",_lianjaorb_month_day!B20/10000)</f>
        <v/>
      </c>
      <c r="G23" s="43" t="str">
        <f>IFERROR((E23*M23)/100,"")</f>
        <v/>
      </c>
      <c r="H23" s="43" t="str">
        <f>IF(_lianjaorb_month_day!C20="","",_lianjaorb_month_day!C20)</f>
        <v/>
      </c>
      <c r="I23" s="43" t="str">
        <f>IF(_lianjaorb_month_day!D20="","",_lianjaorb_month_day!D20/10000)</f>
        <v/>
      </c>
      <c r="J23" s="43" t="str">
        <f>IFERROR((H23*M23)/100,"")</f>
        <v/>
      </c>
      <c r="K23" s="44">
        <f>IFERROR(SUM(E23:E25,H23:H25),"")</f>
        <v>0</v>
      </c>
      <c r="L23" s="44">
        <f>IFERROR(SUM(F23:F25,I23:I25),"")</f>
        <v>0</v>
      </c>
      <c r="M23" s="47" t="str">
        <f>IF(_kjjunzhi_month_day!A20="","",_kjjunzhi_month_day!A20)</f>
        <v/>
      </c>
      <c r="N23" s="47" t="str">
        <f>IF(_kjjunzhi_month_day!B20="","",_kjjunzhi_month_day!B20)</f>
        <v/>
      </c>
      <c r="O23" s="43" t="str">
        <f>IFERROR((G23+J23)/AU23*1000-31*(AZ23-7),"")</f>
        <v/>
      </c>
      <c r="P23" s="44" t="str">
        <f>IFERROR(SUM(G23:G25,J23:J25)/AV23*1000-31*(BA23-7),"")</f>
        <v/>
      </c>
      <c r="Q23" s="43" t="str">
        <f>IFERROR((G23+J23)/AR23,"")</f>
        <v/>
      </c>
      <c r="R23" s="44" t="str">
        <f>IFERROR(SUM(G23:G25,J23:J25)/AS23,"")</f>
        <v/>
      </c>
      <c r="S23" s="44" t="str">
        <f>IFERROR(K23/L23*100,"")</f>
        <v/>
      </c>
      <c r="T23" s="43" t="str">
        <f>IF(_kanavg6_month_day!A20="","",_kanavg6_month_day!A20)</f>
        <v/>
      </c>
      <c r="U23" s="46" t="str">
        <f>IF(_kanavg6_month_day!B22="","",_kanavg6_month_day!B22)</f>
        <v/>
      </c>
      <c r="V23" s="43" t="str">
        <f>IF(_kanavg6_month_day!C20="","",_kanavg6_month_day!C20)</f>
        <v/>
      </c>
      <c r="W23" s="46" t="str">
        <f>IF(_kanavg6_month_day!D22="","",_kanavg6_month_day!D22)</f>
        <v/>
      </c>
      <c r="X23" s="47" t="str">
        <f>IF(_causek_month_day!A20="","",_causek_month_day!A20)</f>
        <v/>
      </c>
      <c r="Y23" s="47" t="str">
        <f>IF(_causek_month_day!B20="","",_causek_month_day!B20)</f>
        <v/>
      </c>
      <c r="Z23" s="43" t="str">
        <f>IF(_kanavg7_month_day!A20="","",_kanavg7_month_day!A20)</f>
        <v/>
      </c>
      <c r="AA23" s="46" t="str">
        <f>IF(_kanavg7_month_day!B22="","",_kanavg7_month_day!B22)</f>
        <v/>
      </c>
      <c r="AB23" s="43" t="str">
        <f>IF(_kanavg7_month_day!C20="","",_kanavg7_month_day!C20)</f>
        <v/>
      </c>
      <c r="AC23" s="46" t="str">
        <f>IF(_kanavg7_month_day!D22="","",_kanavg7_month_day!D22)</f>
        <v/>
      </c>
      <c r="AD23" s="47" t="str">
        <f>IF(_causek_month_day!C20="","",_causek_month_day!C20)</f>
        <v/>
      </c>
      <c r="AE23" s="47" t="str">
        <f>IF(_causek_month_day!D20="","",_causek_month_day!D20)</f>
        <v/>
      </c>
      <c r="AF23" s="43" t="str">
        <f>IF(_kanavg6_month_day!E20="","",_kanavg6_month_day!E20)</f>
        <v/>
      </c>
      <c r="AG23" s="44" t="str">
        <f>IFERROR(AVERAGE(AF23:AF25),"")</f>
        <v/>
      </c>
      <c r="AH23" s="43" t="str">
        <f>IF(_causek_month_day!E20="","",_causek_month_day!E20)</f>
        <v/>
      </c>
      <c r="AI23" s="43" t="str">
        <f>IF(_kanavg6_month_day!F20="","",_kanavg6_month_day!F20)</f>
        <v/>
      </c>
      <c r="AJ23" s="44" t="str">
        <f>IFERROR(AVERAGE(AI23:AI25),"")</f>
        <v/>
      </c>
      <c r="AK23" s="43" t="str">
        <f>IF(_causek_month_day!F20="","",_causek_month_day!F20)</f>
        <v/>
      </c>
      <c r="AL23" s="43" t="str">
        <f>IF(_kanavg6_month_day!G20="","",_kanavg6_month_day!G20)</f>
        <v/>
      </c>
      <c r="AM23" s="44" t="str">
        <f>IFERROR(AVERAGE(AL23:AL25),"")</f>
        <v/>
      </c>
      <c r="AN23" s="47" t="str">
        <f>IF(_actual_month_day!H20="","",_actual_month_day!H20)</f>
        <v/>
      </c>
      <c r="AO23" s="47" t="str">
        <f>IF(_actual_month_day!I20="","",_actual_month_day!I20)</f>
        <v/>
      </c>
      <c r="AP23" s="48">
        <f>IFERROR(SUM(AO23:AO25),"")</f>
        <v>0</v>
      </c>
      <c r="AQ23" s="43" t="str">
        <f>IF(_kjjunzhi_month_day!C20="","",_kjjunzhi_month_day!C20)</f>
        <v/>
      </c>
      <c r="AR23" s="45" t="str">
        <f>IFERROR(AQ23*AO23,"")</f>
        <v/>
      </c>
      <c r="AS23" s="48">
        <f>IFERROR(SUM(AR23:AR25),"")</f>
        <v>0</v>
      </c>
      <c r="AT23" s="47" t="str">
        <f>IF(_actual_month_day!J20="","",_actual_month_day!J20)</f>
        <v/>
      </c>
      <c r="AU23" s="49" t="str">
        <f>IF(_actual_month_day!K20="","",_actual_month_day!K20)</f>
        <v/>
      </c>
      <c r="AV23" s="48">
        <f>IFERROR(SUM(AU23:AU25),"")</f>
        <v>0</v>
      </c>
      <c r="AW23" s="50" t="str">
        <f>IF(_actual_month_day!L20="","",_actual_month_day!L20)</f>
        <v/>
      </c>
      <c r="AX23" s="50" t="str">
        <f>IF(_actual_month_day!M20="","",_actual_month_day!M20)</f>
        <v/>
      </c>
      <c r="AY23" s="50" t="str">
        <f>IF(_actual_month_day!N20="","",_actual_month_day!N20)</f>
        <v/>
      </c>
      <c r="AZ23" s="43" t="str">
        <f>IF(_analysis_month_day!A20="","",_analysis_month_day!A20)</f>
        <v/>
      </c>
      <c r="BA23" s="44" t="str">
        <f>IFERROR(AVERAGE(AZ23:AZ25),"")</f>
        <v/>
      </c>
      <c r="BB23" s="43" t="str">
        <f>IF(_analysis_month_day!B20="","",_analysis_month_day!B20)</f>
        <v/>
      </c>
      <c r="BC23" s="44" t="str">
        <f>IFERROR(AVERAGE(BB23:BB25),"")</f>
        <v/>
      </c>
      <c r="BD23" s="43" t="str">
        <f>IF(_kanavg6_month_day!H20="","",_kanavg6_month_day!H20)</f>
        <v/>
      </c>
      <c r="BE23" s="51" t="str">
        <f>IFERROR(AVERAGE(BD23:BD25),"")</f>
        <v/>
      </c>
    </row>
    <row ht="14.25" r="24">
      <c r="B24" s="52"/>
      <c r="C24" s="42" t="str">
        <f>IF(AND(_actual_month_day!P21=1),"夜班",IF(AND(_actual_month_day!P21=2),"白班",IF(AND(_actual_month_day!P21=3),"中班","")))</f>
        <v/>
      </c>
      <c r="D24" s="42" t="str">
        <f>IF(AND(_actual_month_day!Q21="A"),"甲班",IF(AND(_actual_month_day!Q21="B"),"乙班",IF(AND(_actual_month_day!Q21="C"),"丙班",IF(AND(_actual_month_day!Q21="D"),"丁班",""))))</f>
        <v/>
      </c>
      <c r="E24" s="43" t="str">
        <f>IF(_lianjaorb_month_day!A21="","",_lianjaorb_month_day!A21)</f>
        <v/>
      </c>
      <c r="F24" s="43" t="str">
        <f>IF(_lianjaorb_month_day!B21="","",_lianjaorb_month_day!B21/10000)</f>
        <v/>
      </c>
      <c r="G24" s="43" t="str">
        <f>IFERROR((E24*M24)/100,"")</f>
        <v/>
      </c>
      <c r="H24" s="43" t="str">
        <f>IF(_lianjaorb_month_day!C21="","",_lianjaorb_month_day!C21)</f>
        <v/>
      </c>
      <c r="I24" s="43" t="str">
        <f>IF(_lianjaorb_month_day!D21="","",_lianjaorb_month_day!D21/10000)</f>
        <v/>
      </c>
      <c r="J24" s="43" t="str">
        <f>IFERROR((H24*M24)/100,"")</f>
        <v/>
      </c>
      <c r="K24" s="44"/>
      <c r="L24" s="44"/>
      <c r="M24" s="47" t="str">
        <f>IF(_kjjunzhi_month_day!A21="","",_kjjunzhi_month_day!A21)</f>
        <v/>
      </c>
      <c r="N24" s="47" t="str">
        <f>IF(_kjjunzhi_month_day!B21="","",_kjjunzhi_month_day!B21)</f>
        <v/>
      </c>
      <c r="O24" s="43" t="str">
        <f>IFERROR((G24+J24)/AU24*1000-31*(AZ24-7),"")</f>
        <v/>
      </c>
      <c r="P24" s="44"/>
      <c r="Q24" s="43" t="str">
        <f>IFERROR((G24+J24)/AR24,"")</f>
        <v/>
      </c>
      <c r="R24" s="44"/>
      <c r="S24" s="44"/>
      <c r="T24" s="43" t="str">
        <f>IF(_kanavg6_month_day!A21="","",_kanavg6_month_day!A21)</f>
        <v/>
      </c>
      <c r="U24" s="53"/>
      <c r="V24" s="43" t="str">
        <f>IF(_kanavg6_month_day!C21="","",_kanavg6_month_day!C21)</f>
        <v/>
      </c>
      <c r="W24" s="53"/>
      <c r="X24" s="47" t="str">
        <f>IF(_causek_month_day!A21="","",_causek_month_day!A21)</f>
        <v/>
      </c>
      <c r="Y24" s="47" t="str">
        <f>IF(_causek_month_day!B21="","",_causek_month_day!B21)</f>
        <v/>
      </c>
      <c r="Z24" s="43" t="str">
        <f>IF(_kanavg7_month_day!A21="","",_kanavg7_month_day!A21)</f>
        <v/>
      </c>
      <c r="AA24" s="53"/>
      <c r="AB24" s="43" t="str">
        <f>IF(_kanavg7_month_day!C21="","",_kanavg7_month_day!C21)</f>
        <v/>
      </c>
      <c r="AC24" s="53"/>
      <c r="AD24" s="47" t="str">
        <f>IF(_causek_month_day!C21="","",_causek_month_day!C21)</f>
        <v/>
      </c>
      <c r="AE24" s="47" t="str">
        <f>IF(_causek_month_day!D21="","",_causek_month_day!D21)</f>
        <v/>
      </c>
      <c r="AF24" s="43" t="str">
        <f>IF(_kanavg6_month_day!E21="","",_kanavg6_month_day!E21)</f>
        <v/>
      </c>
      <c r="AG24" s="44"/>
      <c r="AH24" s="43" t="str">
        <f>IF(_causek_month_day!E21="","",_causek_month_day!E21)</f>
        <v/>
      </c>
      <c r="AI24" s="43" t="str">
        <f>IF(_kanavg6_month_day!F21="","",_kanavg6_month_day!F21)</f>
        <v/>
      </c>
      <c r="AJ24" s="44"/>
      <c r="AK24" s="43" t="str">
        <f>IF(_causek_month_day!F21="","",_causek_month_day!F21)</f>
        <v/>
      </c>
      <c r="AL24" s="43" t="str">
        <f>IF(_kanavg6_month_day!G21="","",_kanavg6_month_day!G21)</f>
        <v/>
      </c>
      <c r="AM24" s="44"/>
      <c r="AN24" s="47" t="str">
        <f>IF(_actual_month_day!H21="","",_actual_month_day!H21)</f>
        <v/>
      </c>
      <c r="AO24" s="47" t="str">
        <f>IF(_actual_month_day!I21="","",_actual_month_day!I21)</f>
        <v/>
      </c>
      <c r="AP24" s="48"/>
      <c r="AQ24" s="43" t="str">
        <f>IF(_kjjunzhi_month_day!C21="","",_kjjunzhi_month_day!C21)</f>
        <v/>
      </c>
      <c r="AR24" s="45" t="str">
        <f>IFERROR(AQ24*AO24,"")</f>
        <v/>
      </c>
      <c r="AS24" s="48"/>
      <c r="AT24" s="47" t="str">
        <f>IF(_actual_month_day!J21="","",_actual_month_day!J21)</f>
        <v/>
      </c>
      <c r="AU24" s="49" t="str">
        <f>IF(_actual_month_day!K21="","",_actual_month_day!K21)</f>
        <v/>
      </c>
      <c r="AV24" s="48"/>
      <c r="AW24" s="50" t="str">
        <f>IF(_actual_month_day!L21="","",_actual_month_day!L21)</f>
        <v/>
      </c>
      <c r="AX24" s="50" t="str">
        <f>IF(_actual_month_day!M21="","",_actual_month_day!M21)</f>
        <v/>
      </c>
      <c r="AY24" s="50" t="str">
        <f>IF(_actual_month_day!N21="","",_actual_month_day!N21)</f>
        <v/>
      </c>
      <c r="AZ24" s="43" t="str">
        <f>IF(_analysis_month_day!A21="","",_analysis_month_day!A21)</f>
        <v/>
      </c>
      <c r="BA24" s="44"/>
      <c r="BB24" s="43" t="str">
        <f>IF(_analysis_month_day!B21="","",_analysis_month_day!B21)</f>
        <v/>
      </c>
      <c r="BC24" s="44"/>
      <c r="BD24" s="43" t="str">
        <f>IF(_kanavg6_month_day!H21="","",_kanavg6_month_day!H21)</f>
        <v/>
      </c>
      <c r="BE24" s="51"/>
    </row>
    <row ht="14.25" r="25">
      <c r="B25" s="52"/>
      <c r="C25" s="42" t="str">
        <f>IF(AND(_actual_month_day!P22=1),"夜班",IF(AND(_actual_month_day!P22=2),"白班",IF(AND(_actual_month_day!P22=3),"中班","")))</f>
        <v/>
      </c>
      <c r="D25" s="42" t="str">
        <f>IF(AND(_actual_month_day!Q22="A"),"甲班",IF(AND(_actual_month_day!Q22="B"),"乙班",IF(AND(_actual_month_day!Q22="C"),"丙班",IF(AND(_actual_month_day!Q22="D"),"丁班",""))))</f>
        <v/>
      </c>
      <c r="E25" s="43" t="str">
        <f>IF(_lianjaorb_month_day!A22="","",_lianjaorb_month_day!A22)</f>
        <v/>
      </c>
      <c r="F25" s="43" t="str">
        <f>IF(_lianjaorb_month_day!B22="","",_lianjaorb_month_day!B22/10000)</f>
        <v/>
      </c>
      <c r="G25" s="43" t="str">
        <f>IFERROR((E25*M25)/100,"")</f>
        <v/>
      </c>
      <c r="H25" s="43" t="str">
        <f>IF(_lianjaorb_month_day!C22="","",_lianjaorb_month_day!C22)</f>
        <v/>
      </c>
      <c r="I25" s="43" t="str">
        <f>IF(_lianjaorb_month_day!D22="","",_lianjaorb_month_day!D22/10000)</f>
        <v/>
      </c>
      <c r="J25" s="43" t="str">
        <f>IFERROR((H25*M25)/100,"")</f>
        <v/>
      </c>
      <c r="K25" s="44"/>
      <c r="L25" s="44"/>
      <c r="M25" s="47" t="str">
        <f>IF(_kjjunzhi_month_day!A22="","",_kjjunzhi_month_day!A22)</f>
        <v/>
      </c>
      <c r="N25" s="47" t="str">
        <f>IF(_kjjunzhi_month_day!B22="","",_kjjunzhi_month_day!B22)</f>
        <v/>
      </c>
      <c r="O25" s="43" t="str">
        <f>IFERROR((G25+J25)/AU25*1000-31*(AZ25-7),"")</f>
        <v/>
      </c>
      <c r="P25" s="44"/>
      <c r="Q25" s="43" t="str">
        <f>IFERROR((G25+J25)/AR25,"")</f>
        <v/>
      </c>
      <c r="R25" s="44"/>
      <c r="S25" s="44"/>
      <c r="T25" s="43" t="str">
        <f>IF(_kanavg6_month_day!A22="","",_kanavg6_month_day!A22)</f>
        <v/>
      </c>
      <c r="U25" s="54"/>
      <c r="V25" s="43" t="str">
        <f>IF(_kanavg6_month_day!C22="","",_kanavg6_month_day!C22)</f>
        <v/>
      </c>
      <c r="W25" s="54"/>
      <c r="X25" s="47" t="str">
        <f>IF(_causek_month_day!A22="","",_causek_month_day!A22)</f>
        <v/>
      </c>
      <c r="Y25" s="47" t="str">
        <f>IF(_causek_month_day!B22="","",_causek_month_day!B22)</f>
        <v/>
      </c>
      <c r="Z25" s="43" t="str">
        <f>IF(_kanavg7_month_day!A22="","",_kanavg7_month_day!A22)</f>
        <v/>
      </c>
      <c r="AA25" s="54"/>
      <c r="AB25" s="43" t="str">
        <f>IF(_kanavg7_month_day!C22="","",_kanavg7_month_day!C22)</f>
        <v/>
      </c>
      <c r="AC25" s="54"/>
      <c r="AD25" s="47" t="str">
        <f>IF(_causek_month_day!C22="","",_causek_month_day!C22)</f>
        <v/>
      </c>
      <c r="AE25" s="47" t="str">
        <f>IF(_causek_month_day!D22="","",_causek_month_day!D22)</f>
        <v/>
      </c>
      <c r="AF25" s="43" t="str">
        <f>IF(_kanavg6_month_day!E22="","",_kanavg6_month_day!E22)</f>
        <v/>
      </c>
      <c r="AG25" s="44"/>
      <c r="AH25" s="43" t="str">
        <f>IF(_causek_month_day!E22="","",_causek_month_day!E22)</f>
        <v/>
      </c>
      <c r="AI25" s="43" t="str">
        <f>IF(_kanavg6_month_day!F22="","",_kanavg6_month_day!F22)</f>
        <v/>
      </c>
      <c r="AJ25" s="44"/>
      <c r="AK25" s="43" t="str">
        <f>IF(_causek_month_day!F22="","",_causek_month_day!F22)</f>
        <v/>
      </c>
      <c r="AL25" s="43" t="str">
        <f>IF(_kanavg6_month_day!G22="","",_kanavg6_month_day!G22)</f>
        <v/>
      </c>
      <c r="AM25" s="44"/>
      <c r="AN25" s="47" t="str">
        <f>IF(_actual_month_day!H22="","",_actual_month_day!H22)</f>
        <v/>
      </c>
      <c r="AO25" s="47" t="str">
        <f>IF(_actual_month_day!I22="","",_actual_month_day!I22)</f>
        <v/>
      </c>
      <c r="AP25" s="48"/>
      <c r="AQ25" s="43" t="str">
        <f>IF(_kjjunzhi_month_day!C22="","",_kjjunzhi_month_day!C22)</f>
        <v/>
      </c>
      <c r="AR25" s="45" t="str">
        <f>IFERROR(AQ25*AO25,"")</f>
        <v/>
      </c>
      <c r="AS25" s="48"/>
      <c r="AT25" s="47" t="str">
        <f>IF(_actual_month_day!J22="","",_actual_month_day!J22)</f>
        <v/>
      </c>
      <c r="AU25" s="49" t="str">
        <f>IF(_actual_month_day!K22="","",_actual_month_day!K22)</f>
        <v/>
      </c>
      <c r="AV25" s="48"/>
      <c r="AW25" s="50" t="str">
        <f>IF(_actual_month_day!L22="","",_actual_month_day!L22)</f>
        <v/>
      </c>
      <c r="AX25" s="50" t="str">
        <f>IF(_actual_month_day!M22="","",_actual_month_day!M22)</f>
        <v/>
      </c>
      <c r="AY25" s="50" t="str">
        <f>IF(_actual_month_day!N22="","",_actual_month_day!N22)</f>
        <v/>
      </c>
      <c r="AZ25" s="43" t="str">
        <f>IF(_analysis_month_day!A22="","",_analysis_month_day!A22)</f>
        <v/>
      </c>
      <c r="BA25" s="44"/>
      <c r="BB25" s="43" t="str">
        <f>IF(_analysis_month_day!B22="","",_analysis_month_day!B22)</f>
        <v/>
      </c>
      <c r="BC25" s="44"/>
      <c r="BD25" s="43" t="str">
        <f>IF(_kanavg6_month_day!H22="","",_kanavg6_month_day!H22)</f>
        <v/>
      </c>
      <c r="BE25" s="51"/>
    </row>
    <row ht="14.25" r="26">
      <c r="B26" s="56">
        <f ca="1">B23+1</f>
        <v>43685</v>
      </c>
      <c r="C26" s="42" t="str">
        <f>IF(AND(_actual_month_day!P23=1),"夜班",IF(AND(_actual_month_day!P23=2),"白班",IF(AND(_actual_month_day!P23=3),"中班","")))</f>
        <v/>
      </c>
      <c r="D26" s="42" t="str">
        <f>IF(AND(_actual_month_day!Q23="A"),"甲班",IF(AND(_actual_month_day!Q23="B"),"乙班",IF(AND(_actual_month_day!Q23="C"),"丙班",IF(AND(_actual_month_day!Q23="D"),"丁班",""))))</f>
        <v/>
      </c>
      <c r="E26" s="43" t="str">
        <f>IF(_lianjaorb_month_day!A23="","",_lianjaorb_month_day!A23)</f>
        <v/>
      </c>
      <c r="F26" s="43" t="str">
        <f>IF(_lianjaorb_month_day!B23="","",_lianjaorb_month_day!B23/10000)</f>
        <v/>
      </c>
      <c r="G26" s="43" t="str">
        <f>IFERROR((E26*M26)/100,"")</f>
        <v/>
      </c>
      <c r="H26" s="43" t="str">
        <f>IF(_lianjaorb_month_day!C23="","",_lianjaorb_month_day!C23)</f>
        <v/>
      </c>
      <c r="I26" s="43" t="str">
        <f>IF(_lianjaorb_month_day!D23="","",_lianjaorb_month_day!D23/10000)</f>
        <v/>
      </c>
      <c r="J26" s="43" t="str">
        <f>IFERROR((H26*M26)/100,"")</f>
        <v/>
      </c>
      <c r="K26" s="44">
        <f>IFERROR(SUM(E26:E28,H26:H28),"")</f>
        <v>0</v>
      </c>
      <c r="L26" s="44">
        <f>IFERROR(SUM(F26:F28,I26:I28),"")</f>
        <v>0</v>
      </c>
      <c r="M26" s="47" t="str">
        <f>IF(_kjjunzhi_month_day!A23="","",_kjjunzhi_month_day!A23)</f>
        <v/>
      </c>
      <c r="N26" s="47" t="str">
        <f>IF(_kjjunzhi_month_day!B23="","",_kjjunzhi_month_day!B23)</f>
        <v/>
      </c>
      <c r="O26" s="43" t="str">
        <f>IFERROR((G26+J26)/AU26*1000-31*(AZ26-7),"")</f>
        <v/>
      </c>
      <c r="P26" s="44" t="str">
        <f>IFERROR(SUM(G26:G28,J26:J28)/AV26*1000-31*(BA26-7),"")</f>
        <v/>
      </c>
      <c r="Q26" s="43" t="str">
        <f>IFERROR((G26+J26)/AR26,"")</f>
        <v/>
      </c>
      <c r="R26" s="44" t="str">
        <f>IFERROR(SUM(G26:G28,J26:J28)/AS26,"")</f>
        <v/>
      </c>
      <c r="S26" s="44" t="str">
        <f>IFERROR(K26/L26*100,"")</f>
        <v/>
      </c>
      <c r="T26" s="43" t="str">
        <f>IF(_kanavg6_month_day!A23="","",_kanavg6_month_day!A23)</f>
        <v/>
      </c>
      <c r="U26" s="46" t="str">
        <f>IF(_kanavg6_month_day!B25="","",_kanavg6_month_day!B25)</f>
        <v/>
      </c>
      <c r="V26" s="43" t="str">
        <f>IF(_kanavg6_month_day!C23="","",_kanavg6_month_day!C23)</f>
        <v/>
      </c>
      <c r="W26" s="46" t="str">
        <f>IF(_kanavg6_month_day!D25="","",_kanavg6_month_day!D25)</f>
        <v/>
      </c>
      <c r="X26" s="47" t="str">
        <f>IF(_causek_month_day!A23="","",_causek_month_day!A23)</f>
        <v/>
      </c>
      <c r="Y26" s="47" t="str">
        <f>IF(_causek_month_day!B23="","",_causek_month_day!B23)</f>
        <v/>
      </c>
      <c r="Z26" s="43" t="str">
        <f>IF(_kanavg7_month_day!A23="","",_kanavg7_month_day!A23)</f>
        <v/>
      </c>
      <c r="AA26" s="46" t="str">
        <f>IF(_kanavg7_month_day!B25="","",_kanavg7_month_day!B25)</f>
        <v/>
      </c>
      <c r="AB26" s="43" t="str">
        <f>IF(_kanavg7_month_day!C23="","",_kanavg7_month_day!C23)</f>
        <v/>
      </c>
      <c r="AC26" s="46" t="str">
        <f>IF(_kanavg7_month_day!D25="","",_kanavg7_month_day!D25)</f>
        <v/>
      </c>
      <c r="AD26" s="47" t="str">
        <f>IF(_causek_month_day!C23="","",_causek_month_day!C23)</f>
        <v/>
      </c>
      <c r="AE26" s="47" t="str">
        <f>IF(_causek_month_day!D23="","",_causek_month_day!D23)</f>
        <v/>
      </c>
      <c r="AF26" s="43" t="str">
        <f>IF(_kanavg6_month_day!E23="","",_kanavg6_month_day!E23)</f>
        <v/>
      </c>
      <c r="AG26" s="44" t="str">
        <f>IFERROR(AVERAGE(AF26:AF28),"")</f>
        <v/>
      </c>
      <c r="AH26" s="43" t="str">
        <f>IF(_causek_month_day!E23="","",_causek_month_day!E23)</f>
        <v/>
      </c>
      <c r="AI26" s="43" t="str">
        <f>IF(_kanavg6_month_day!F23="","",_kanavg6_month_day!F23)</f>
        <v/>
      </c>
      <c r="AJ26" s="44" t="str">
        <f>IFERROR(AVERAGE(AI26:AI28),"")</f>
        <v/>
      </c>
      <c r="AK26" s="43" t="str">
        <f>IF(_causek_month_day!F23="","",_causek_month_day!F23)</f>
        <v/>
      </c>
      <c r="AL26" s="43" t="str">
        <f>IF(_kanavg6_month_day!G23="","",_kanavg6_month_day!G23)</f>
        <v/>
      </c>
      <c r="AM26" s="44" t="str">
        <f>IFERROR(AVERAGE(AL26:AL28),"")</f>
        <v/>
      </c>
      <c r="AN26" s="47" t="str">
        <f>IF(_actual_month_day!H23="","",_actual_month_day!H23)</f>
        <v/>
      </c>
      <c r="AO26" s="47" t="str">
        <f>IF(_actual_month_day!I23="","",_actual_month_day!I23)</f>
        <v/>
      </c>
      <c r="AP26" s="48">
        <f>IFERROR(SUM(AO26:AO28),"")</f>
        <v>0</v>
      </c>
      <c r="AQ26" s="43" t="str">
        <f>IF(_kjjunzhi_month_day!C23="","",_kjjunzhi_month_day!C23)</f>
        <v/>
      </c>
      <c r="AR26" s="45" t="str">
        <f>IFERROR(AQ26*AO26,"")</f>
        <v/>
      </c>
      <c r="AS26" s="48">
        <f>IFERROR(SUM(AR26:AR28),"")</f>
        <v>0</v>
      </c>
      <c r="AT26" s="47" t="str">
        <f>IF(_actual_month_day!J23="","",_actual_month_day!J23)</f>
        <v/>
      </c>
      <c r="AU26" s="49" t="str">
        <f>IF(_actual_month_day!K23="","",_actual_month_day!K23)</f>
        <v/>
      </c>
      <c r="AV26" s="48">
        <f>IFERROR(SUM(AU26:AU28),"")</f>
        <v>0</v>
      </c>
      <c r="AW26" s="50" t="str">
        <f>IF(_actual_month_day!L23="","",_actual_month_day!L23)</f>
        <v/>
      </c>
      <c r="AX26" s="50" t="str">
        <f>IF(_actual_month_day!M23="","",_actual_month_day!M23)</f>
        <v/>
      </c>
      <c r="AY26" s="50" t="str">
        <f>IF(_actual_month_day!N23="","",_actual_month_day!N23)</f>
        <v/>
      </c>
      <c r="AZ26" s="43" t="str">
        <f>IF(_analysis_month_day!A23="","",_analysis_month_day!A23)</f>
        <v/>
      </c>
      <c r="BA26" s="44" t="str">
        <f>IFERROR(AVERAGE(AZ26:AZ28),"")</f>
        <v/>
      </c>
      <c r="BB26" s="43" t="str">
        <f>IF(_analysis_month_day!B23="","",_analysis_month_day!B23)</f>
        <v/>
      </c>
      <c r="BC26" s="44" t="str">
        <f>IFERROR(AVERAGE(BB26:BB28),"")</f>
        <v/>
      </c>
      <c r="BD26" s="43" t="str">
        <f>IF(_kanavg6_month_day!H23="","",_kanavg6_month_day!H23)</f>
        <v/>
      </c>
      <c r="BE26" s="51" t="str">
        <f>IFERROR(AVERAGE(BD26:BD28),"")</f>
        <v/>
      </c>
    </row>
    <row ht="14.25" r="27">
      <c r="B27" s="52"/>
      <c r="C27" s="42" t="str">
        <f>IF(AND(_actual_month_day!P24=1),"夜班",IF(AND(_actual_month_day!P24=2),"白班",IF(AND(_actual_month_day!P24=3),"中班","")))</f>
        <v/>
      </c>
      <c r="D27" s="42" t="str">
        <f>IF(AND(_actual_month_day!Q24="A"),"甲班",IF(AND(_actual_month_day!Q24="B"),"乙班",IF(AND(_actual_month_day!Q24="C"),"丙班",IF(AND(_actual_month_day!Q24="D"),"丁班",""))))</f>
        <v/>
      </c>
      <c r="E27" s="43" t="str">
        <f>IF(_lianjaorb_month_day!A24="","",_lianjaorb_month_day!A24)</f>
        <v/>
      </c>
      <c r="F27" s="43" t="str">
        <f>IF(_lianjaorb_month_day!B24="","",_lianjaorb_month_day!B24/10000)</f>
        <v/>
      </c>
      <c r="G27" s="43" t="str">
        <f>IFERROR((E27*M27)/100,"")</f>
        <v/>
      </c>
      <c r="H27" s="43" t="str">
        <f>IF(_lianjaorb_month_day!C24="","",_lianjaorb_month_day!C24)</f>
        <v/>
      </c>
      <c r="I27" s="43" t="str">
        <f>IF(_lianjaorb_month_day!D24="","",_lianjaorb_month_day!D24/10000)</f>
        <v/>
      </c>
      <c r="J27" s="43" t="str">
        <f>IFERROR((H27*M27)/100,"")</f>
        <v/>
      </c>
      <c r="K27" s="44"/>
      <c r="L27" s="44"/>
      <c r="M27" s="47" t="str">
        <f>IF(_kjjunzhi_month_day!A24="","",_kjjunzhi_month_day!A24)</f>
        <v/>
      </c>
      <c r="N27" s="47" t="str">
        <f>IF(_kjjunzhi_month_day!B24="","",_kjjunzhi_month_day!B24)</f>
        <v/>
      </c>
      <c r="O27" s="43" t="str">
        <f>IFERROR((G27+J27)/AU27*1000-31*(AZ27-7),"")</f>
        <v/>
      </c>
      <c r="P27" s="44"/>
      <c r="Q27" s="43" t="str">
        <f>IFERROR((G27+J27)/AR27,"")</f>
        <v/>
      </c>
      <c r="R27" s="44"/>
      <c r="S27" s="44"/>
      <c r="T27" s="43" t="str">
        <f>IF(_kanavg6_month_day!A24="","",_kanavg6_month_day!A24)</f>
        <v/>
      </c>
      <c r="U27" s="53"/>
      <c r="V27" s="43" t="str">
        <f>IF(_kanavg6_month_day!C24="","",_kanavg6_month_day!C24)</f>
        <v/>
      </c>
      <c r="W27" s="53"/>
      <c r="X27" s="47" t="str">
        <f>IF(_causek_month_day!A24="","",_causek_month_day!A24)</f>
        <v/>
      </c>
      <c r="Y27" s="47" t="str">
        <f>IF(_causek_month_day!B24="","",_causek_month_day!B24)</f>
        <v/>
      </c>
      <c r="Z27" s="43" t="str">
        <f>IF(_kanavg7_month_day!A24="","",_kanavg7_month_day!A24)</f>
        <v/>
      </c>
      <c r="AA27" s="53"/>
      <c r="AB27" s="43" t="str">
        <f>IF(_kanavg7_month_day!C24="","",_kanavg7_month_day!C24)</f>
        <v/>
      </c>
      <c r="AC27" s="53"/>
      <c r="AD27" s="47" t="str">
        <f>IF(_causek_month_day!C24="","",_causek_month_day!C24)</f>
        <v/>
      </c>
      <c r="AE27" s="47" t="str">
        <f>IF(_causek_month_day!D24="","",_causek_month_day!D24)</f>
        <v/>
      </c>
      <c r="AF27" s="43" t="str">
        <f>IF(_kanavg6_month_day!E24="","",_kanavg6_month_day!E24)</f>
        <v/>
      </c>
      <c r="AG27" s="44"/>
      <c r="AH27" s="43" t="str">
        <f>IF(_causek_month_day!E24="","",_causek_month_day!E24)</f>
        <v/>
      </c>
      <c r="AI27" s="43" t="str">
        <f>IF(_kanavg6_month_day!F24="","",_kanavg6_month_day!F24)</f>
        <v/>
      </c>
      <c r="AJ27" s="44"/>
      <c r="AK27" s="43" t="str">
        <f>IF(_causek_month_day!F24="","",_causek_month_day!F24)</f>
        <v/>
      </c>
      <c r="AL27" s="43" t="str">
        <f>IF(_kanavg6_month_day!G24="","",_kanavg6_month_day!G24)</f>
        <v/>
      </c>
      <c r="AM27" s="44"/>
      <c r="AN27" s="47" t="str">
        <f>IF(_actual_month_day!H24="","",_actual_month_day!H24)</f>
        <v/>
      </c>
      <c r="AO27" s="47" t="str">
        <f>IF(_actual_month_day!I24="","",_actual_month_day!I24)</f>
        <v/>
      </c>
      <c r="AP27" s="48"/>
      <c r="AQ27" s="43" t="str">
        <f>IF(_kjjunzhi_month_day!C24="","",_kjjunzhi_month_day!C24)</f>
        <v/>
      </c>
      <c r="AR27" s="45" t="str">
        <f>IFERROR(AQ27*AO27,"")</f>
        <v/>
      </c>
      <c r="AS27" s="48"/>
      <c r="AT27" s="47" t="str">
        <f>IF(_actual_month_day!J24="","",_actual_month_day!J24)</f>
        <v/>
      </c>
      <c r="AU27" s="49" t="str">
        <f>IF(_actual_month_day!K24="","",_actual_month_day!K24)</f>
        <v/>
      </c>
      <c r="AV27" s="48"/>
      <c r="AW27" s="50" t="str">
        <f>IF(_actual_month_day!L24="","",_actual_month_day!L24)</f>
        <v/>
      </c>
      <c r="AX27" s="50" t="str">
        <f>IF(_actual_month_day!M24="","",_actual_month_day!M24)</f>
        <v/>
      </c>
      <c r="AY27" s="50" t="str">
        <f>IF(_actual_month_day!N24="","",_actual_month_day!N24)</f>
        <v/>
      </c>
      <c r="AZ27" s="43" t="str">
        <f>IF(_analysis_month_day!A24="","",_analysis_month_day!A24)</f>
        <v/>
      </c>
      <c r="BA27" s="44"/>
      <c r="BB27" s="43" t="str">
        <f>IF(_analysis_month_day!B24="","",_analysis_month_day!B24)</f>
        <v/>
      </c>
      <c r="BC27" s="44"/>
      <c r="BD27" s="43" t="str">
        <f>IF(_kanavg6_month_day!H24="","",_kanavg6_month_day!H24)</f>
        <v/>
      </c>
      <c r="BE27" s="51"/>
    </row>
    <row ht="14.25" r="28">
      <c r="B28" s="52"/>
      <c r="C28" s="42" t="str">
        <f>IF(AND(_actual_month_day!P25=1),"夜班",IF(AND(_actual_month_day!P25=2),"白班",IF(AND(_actual_month_day!P25=3),"中班","")))</f>
        <v/>
      </c>
      <c r="D28" s="42" t="str">
        <f>IF(AND(_actual_month_day!Q25="A"),"甲班",IF(AND(_actual_month_day!Q25="B"),"乙班",IF(AND(_actual_month_day!Q25="C"),"丙班",IF(AND(_actual_month_day!Q25="D"),"丁班",""))))</f>
        <v/>
      </c>
      <c r="E28" s="43" t="str">
        <f>IF(_lianjaorb_month_day!A25="","",_lianjaorb_month_day!A25)</f>
        <v/>
      </c>
      <c r="F28" s="43" t="str">
        <f>IF(_lianjaorb_month_day!B25="","",_lianjaorb_month_day!B25/10000)</f>
        <v/>
      </c>
      <c r="G28" s="43" t="str">
        <f>IFERROR((E28*M28)/100,"")</f>
        <v/>
      </c>
      <c r="H28" s="43" t="str">
        <f>IF(_lianjaorb_month_day!C25="","",_lianjaorb_month_day!C25)</f>
        <v/>
      </c>
      <c r="I28" s="43" t="str">
        <f>IF(_lianjaorb_month_day!D25="","",_lianjaorb_month_day!D25/10000)</f>
        <v/>
      </c>
      <c r="J28" s="43" t="str">
        <f>IFERROR((H28*M28)/100,"")</f>
        <v/>
      </c>
      <c r="K28" s="44"/>
      <c r="L28" s="44"/>
      <c r="M28" s="47" t="str">
        <f>IF(_kjjunzhi_month_day!A25="","",_kjjunzhi_month_day!A25)</f>
        <v/>
      </c>
      <c r="N28" s="47" t="str">
        <f>IF(_kjjunzhi_month_day!B25="","",_kjjunzhi_month_day!B25)</f>
        <v/>
      </c>
      <c r="O28" s="43" t="str">
        <f>IFERROR((G28+J28)/AU28*1000-31*(AZ28-7),"")</f>
        <v/>
      </c>
      <c r="P28" s="44"/>
      <c r="Q28" s="43" t="str">
        <f>IFERROR((G28+J28)/AR28,"")</f>
        <v/>
      </c>
      <c r="R28" s="44"/>
      <c r="S28" s="44"/>
      <c r="T28" s="43" t="str">
        <f>IF(_kanavg6_month_day!A25="","",_kanavg6_month_day!A25)</f>
        <v/>
      </c>
      <c r="U28" s="54"/>
      <c r="V28" s="43" t="str">
        <f>IF(_kanavg6_month_day!C25="","",_kanavg6_month_day!C25)</f>
        <v/>
      </c>
      <c r="W28" s="54"/>
      <c r="X28" s="47" t="str">
        <f>IF(_causek_month_day!A25="","",_causek_month_day!A25)</f>
        <v/>
      </c>
      <c r="Y28" s="47" t="str">
        <f>IF(_causek_month_day!B25="","",_causek_month_day!B25)</f>
        <v/>
      </c>
      <c r="Z28" s="43" t="str">
        <f>IF(_kanavg7_month_day!A25="","",_kanavg7_month_day!A25)</f>
        <v/>
      </c>
      <c r="AA28" s="54"/>
      <c r="AB28" s="43" t="str">
        <f>IF(_kanavg7_month_day!C25="","",_kanavg7_month_day!C25)</f>
        <v/>
      </c>
      <c r="AC28" s="54"/>
      <c r="AD28" s="47" t="str">
        <f>IF(_causek_month_day!C25="","",_causek_month_day!C25)</f>
        <v/>
      </c>
      <c r="AE28" s="47" t="str">
        <f>IF(_causek_month_day!D25="","",_causek_month_day!D25)</f>
        <v/>
      </c>
      <c r="AF28" s="43" t="str">
        <f>IF(_kanavg6_month_day!E25="","",_kanavg6_month_day!E25)</f>
        <v/>
      </c>
      <c r="AG28" s="44"/>
      <c r="AH28" s="43" t="str">
        <f>IF(_causek_month_day!E25="","",_causek_month_day!E25)</f>
        <v/>
      </c>
      <c r="AI28" s="43" t="str">
        <f>IF(_kanavg6_month_day!F25="","",_kanavg6_month_day!F25)</f>
        <v/>
      </c>
      <c r="AJ28" s="44"/>
      <c r="AK28" s="43" t="str">
        <f>IF(_causek_month_day!F25="","",_causek_month_day!F25)</f>
        <v/>
      </c>
      <c r="AL28" s="43" t="str">
        <f>IF(_kanavg6_month_day!G25="","",_kanavg6_month_day!G25)</f>
        <v/>
      </c>
      <c r="AM28" s="44"/>
      <c r="AN28" s="47" t="str">
        <f>IF(_actual_month_day!H25="","",_actual_month_day!H25)</f>
        <v/>
      </c>
      <c r="AO28" s="47" t="str">
        <f>IF(_actual_month_day!I25="","",_actual_month_day!I25)</f>
        <v/>
      </c>
      <c r="AP28" s="48"/>
      <c r="AQ28" s="43" t="str">
        <f>IF(_kjjunzhi_month_day!C25="","",_kjjunzhi_month_day!C25)</f>
        <v/>
      </c>
      <c r="AR28" s="45" t="str">
        <f>IFERROR(AQ28*AO28,"")</f>
        <v/>
      </c>
      <c r="AS28" s="48"/>
      <c r="AT28" s="47" t="str">
        <f>IF(_actual_month_day!J25="","",_actual_month_day!J25)</f>
        <v/>
      </c>
      <c r="AU28" s="49" t="str">
        <f>IF(_actual_month_day!K25="","",_actual_month_day!K25)</f>
        <v/>
      </c>
      <c r="AV28" s="48"/>
      <c r="AW28" s="50" t="str">
        <f>IF(_actual_month_day!L25="","",_actual_month_day!L25)</f>
        <v/>
      </c>
      <c r="AX28" s="50" t="str">
        <f>IF(_actual_month_day!M25="","",_actual_month_day!M25)</f>
        <v/>
      </c>
      <c r="AY28" s="50" t="str">
        <f>IF(_actual_month_day!N25="","",_actual_month_day!N25)</f>
        <v/>
      </c>
      <c r="AZ28" s="43" t="str">
        <f>IF(_analysis_month_day!A25="","",_analysis_month_day!A25)</f>
        <v/>
      </c>
      <c r="BA28" s="44"/>
      <c r="BB28" s="43" t="str">
        <f>IF(_analysis_month_day!B25="","",_analysis_month_day!B25)</f>
        <v/>
      </c>
      <c r="BC28" s="44"/>
      <c r="BD28" s="43" t="str">
        <f>IF(_kanavg6_month_day!H25="","",_kanavg6_month_day!H25)</f>
        <v/>
      </c>
      <c r="BE28" s="51"/>
    </row>
    <row ht="14.25" r="29">
      <c r="B29" s="56">
        <f ca="1">B26+1</f>
        <v>43686</v>
      </c>
      <c r="C29" s="42" t="str">
        <f>IF(AND(_actual_month_day!P26=1),"夜班",IF(AND(_actual_month_day!P26=2),"白班",IF(AND(_actual_month_day!P26=3),"中班","")))</f>
        <v/>
      </c>
      <c r="D29" s="42" t="str">
        <f>IF(AND(_actual_month_day!Q26="A"),"甲班",IF(AND(_actual_month_day!Q26="B"),"乙班",IF(AND(_actual_month_day!Q26="C"),"丙班",IF(AND(_actual_month_day!Q26="D"),"丁班",""))))</f>
        <v/>
      </c>
      <c r="E29" s="43" t="str">
        <f>IF(_lianjaorb_month_day!A26="","",_lianjaorb_month_day!A26)</f>
        <v/>
      </c>
      <c r="F29" s="43" t="str">
        <f>IF(_lianjaorb_month_day!B26="","",_lianjaorb_month_day!B26/10000)</f>
        <v/>
      </c>
      <c r="G29" s="43" t="str">
        <f>IFERROR((E29*M29)/100,"")</f>
        <v/>
      </c>
      <c r="H29" s="43" t="str">
        <f>IF(_lianjaorb_month_day!C26="","",_lianjaorb_month_day!C26)</f>
        <v/>
      </c>
      <c r="I29" s="43" t="str">
        <f>IF(_lianjaorb_month_day!D26="","",_lianjaorb_month_day!D26/10000)</f>
        <v/>
      </c>
      <c r="J29" s="43" t="str">
        <f>IFERROR((H29*M29)/100,"")</f>
        <v/>
      </c>
      <c r="K29" s="44">
        <f>IFERROR(SUM(E29:E31,H29:H31),"")</f>
        <v>0</v>
      </c>
      <c r="L29" s="44">
        <f>IFERROR(SUM(F29:F31,I29:I31),"")</f>
        <v>0</v>
      </c>
      <c r="M29" s="47" t="str">
        <f>IF(_kjjunzhi_month_day!A26="","",_kjjunzhi_month_day!A26)</f>
        <v/>
      </c>
      <c r="N29" s="47" t="str">
        <f>IF(_kjjunzhi_month_day!B26="","",_kjjunzhi_month_day!B26)</f>
        <v/>
      </c>
      <c r="O29" s="43" t="str">
        <f>IFERROR((G29+J29)/AU29*1000-31*(AZ29-7),"")</f>
        <v/>
      </c>
      <c r="P29" s="44" t="str">
        <f>IFERROR(SUM(G29:G31,J29:J31)/AV29*1000-31*(BA29-7),"")</f>
        <v/>
      </c>
      <c r="Q29" s="43" t="str">
        <f>IFERROR((G29+J29)/AR29,"")</f>
        <v/>
      </c>
      <c r="R29" s="44" t="str">
        <f>IFERROR(SUM(G29:G31,J29:J31)/AS29,"")</f>
        <v/>
      </c>
      <c r="S29" s="44" t="str">
        <f>IFERROR(K29/L29*100,"")</f>
        <v/>
      </c>
      <c r="T29" s="43" t="str">
        <f>IF(_kanavg6_month_day!A26="","",_kanavg6_month_day!A26)</f>
        <v/>
      </c>
      <c r="U29" s="46" t="str">
        <f>IF(_kanavg6_month_day!B28="","",_kanavg6_month_day!B28)</f>
        <v/>
      </c>
      <c r="V29" s="43" t="str">
        <f>IF(_kanavg6_month_day!C26="","",_kanavg6_month_day!C26)</f>
        <v/>
      </c>
      <c r="W29" s="46" t="str">
        <f>IF(_kanavg6_month_day!D28="","",_kanavg6_month_day!D28)</f>
        <v/>
      </c>
      <c r="X29" s="47" t="str">
        <f>IF(_causek_month_day!A26="","",_causek_month_day!A26)</f>
        <v/>
      </c>
      <c r="Y29" s="47" t="str">
        <f>IF(_causek_month_day!B26="","",_causek_month_day!B26)</f>
        <v/>
      </c>
      <c r="Z29" s="43" t="str">
        <f>IF(_kanavg7_month_day!A26="","",_kanavg7_month_day!A26)</f>
        <v/>
      </c>
      <c r="AA29" s="46" t="str">
        <f>IF(_kanavg7_month_day!B28="","",_kanavg7_month_day!B28)</f>
        <v/>
      </c>
      <c r="AB29" s="43" t="str">
        <f>IF(_kanavg7_month_day!C26="","",_kanavg7_month_day!C26)</f>
        <v/>
      </c>
      <c r="AC29" s="46" t="str">
        <f>IF(_kanavg7_month_day!D28="","",_kanavg7_month_day!D28)</f>
        <v/>
      </c>
      <c r="AD29" s="47" t="str">
        <f>IF(_causek_month_day!C26="","",_causek_month_day!C26)</f>
        <v/>
      </c>
      <c r="AE29" s="47" t="str">
        <f>IF(_causek_month_day!D26="","",_causek_month_day!D26)</f>
        <v/>
      </c>
      <c r="AF29" s="43" t="str">
        <f>IF(_kanavg6_month_day!E26="","",_kanavg6_month_day!E26)</f>
        <v/>
      </c>
      <c r="AG29" s="44" t="str">
        <f>IFERROR(AVERAGE(AF29:AF31),"")</f>
        <v/>
      </c>
      <c r="AH29" s="43" t="str">
        <f>IF(_causek_month_day!E26="","",_causek_month_day!E26)</f>
        <v/>
      </c>
      <c r="AI29" s="43" t="str">
        <f>IF(_kanavg6_month_day!F26="","",_kanavg6_month_day!F26)</f>
        <v/>
      </c>
      <c r="AJ29" s="44" t="str">
        <f>IFERROR(AVERAGE(AI29:AI31),"")</f>
        <v/>
      </c>
      <c r="AK29" s="43" t="str">
        <f>IF(_causek_month_day!F26="","",_causek_month_day!F26)</f>
        <v/>
      </c>
      <c r="AL29" s="43" t="str">
        <f>IF(_kanavg6_month_day!G26="","",_kanavg6_month_day!G26)</f>
        <v/>
      </c>
      <c r="AM29" s="44" t="str">
        <f>IFERROR(AVERAGE(AL29:AL31),"")</f>
        <v/>
      </c>
      <c r="AN29" s="47" t="str">
        <f>IF(_actual_month_day!H26="","",_actual_month_day!H26)</f>
        <v/>
      </c>
      <c r="AO29" s="47" t="str">
        <f>IF(_actual_month_day!I26="","",_actual_month_day!I26)</f>
        <v/>
      </c>
      <c r="AP29" s="48">
        <f>IFERROR(SUM(AO29:AO31),"")</f>
        <v>0</v>
      </c>
      <c r="AQ29" s="43" t="str">
        <f>IF(_kjjunzhi_month_day!C26="","",_kjjunzhi_month_day!C26)</f>
        <v/>
      </c>
      <c r="AR29" s="45" t="str">
        <f>IFERROR(AQ29*AO29,"")</f>
        <v/>
      </c>
      <c r="AS29" s="48">
        <f>IFERROR(SUM(AR29:AR31),"")</f>
        <v>0</v>
      </c>
      <c r="AT29" s="47" t="str">
        <f>IF(_actual_month_day!J26="","",_actual_month_day!J26)</f>
        <v/>
      </c>
      <c r="AU29" s="49" t="str">
        <f>IF(_actual_month_day!K26="","",_actual_month_day!K26)</f>
        <v/>
      </c>
      <c r="AV29" s="48">
        <f>IFERROR(SUM(AU29:AU31),"")</f>
        <v>0</v>
      </c>
      <c r="AW29" s="50" t="str">
        <f>IF(_actual_month_day!L26="","",_actual_month_day!L26)</f>
        <v/>
      </c>
      <c r="AX29" s="50" t="str">
        <f>IF(_actual_month_day!M26="","",_actual_month_day!M26)</f>
        <v/>
      </c>
      <c r="AY29" s="50" t="str">
        <f>IF(_actual_month_day!N26="","",_actual_month_day!N26)</f>
        <v/>
      </c>
      <c r="AZ29" s="43" t="str">
        <f>IF(_analysis_month_day!A26="","",_analysis_month_day!A26)</f>
        <v/>
      </c>
      <c r="BA29" s="44" t="str">
        <f>IFERROR(AVERAGE(AZ29:AZ31),"")</f>
        <v/>
      </c>
      <c r="BB29" s="43" t="str">
        <f>IF(_analysis_month_day!B26="","",_analysis_month_day!B26)</f>
        <v/>
      </c>
      <c r="BC29" s="44" t="str">
        <f>IFERROR(AVERAGE(BB29:BB31),"")</f>
        <v/>
      </c>
      <c r="BD29" s="43" t="str">
        <f>IF(_kanavg6_month_day!H26="","",_kanavg6_month_day!H26)</f>
        <v/>
      </c>
      <c r="BE29" s="51" t="str">
        <f>IFERROR(AVERAGE(BD29:BD31),"")</f>
        <v/>
      </c>
    </row>
    <row ht="14.25" r="30">
      <c r="B30" s="52"/>
      <c r="C30" s="42" t="str">
        <f>IF(AND(_actual_month_day!P27=1),"夜班",IF(AND(_actual_month_day!P27=2),"白班",IF(AND(_actual_month_day!P27=3),"中班","")))</f>
        <v/>
      </c>
      <c r="D30" s="42" t="str">
        <f>IF(AND(_actual_month_day!Q27="A"),"甲班",IF(AND(_actual_month_day!Q27="B"),"乙班",IF(AND(_actual_month_day!Q27="C"),"丙班",IF(AND(_actual_month_day!Q27="D"),"丁班",""))))</f>
        <v/>
      </c>
      <c r="E30" s="43" t="str">
        <f>IF(_lianjaorb_month_day!A27="","",_lianjaorb_month_day!A27)</f>
        <v/>
      </c>
      <c r="F30" s="43" t="str">
        <f>IF(_lianjaorb_month_day!B27="","",_lianjaorb_month_day!B27/10000)</f>
        <v/>
      </c>
      <c r="G30" s="43" t="str">
        <f>IFERROR((E30*M30)/100,"")</f>
        <v/>
      </c>
      <c r="H30" s="43" t="str">
        <f>IF(_lianjaorb_month_day!C27="","",_lianjaorb_month_day!C27)</f>
        <v/>
      </c>
      <c r="I30" s="43" t="str">
        <f>IF(_lianjaorb_month_day!D27="","",_lianjaorb_month_day!D27/10000)</f>
        <v/>
      </c>
      <c r="J30" s="43" t="str">
        <f>IFERROR((H30*M30)/100,"")</f>
        <v/>
      </c>
      <c r="K30" s="44"/>
      <c r="L30" s="44"/>
      <c r="M30" s="47" t="str">
        <f>IF(_kjjunzhi_month_day!A27="","",_kjjunzhi_month_day!A27)</f>
        <v/>
      </c>
      <c r="N30" s="47" t="str">
        <f>IF(_kjjunzhi_month_day!B27="","",_kjjunzhi_month_day!B27)</f>
        <v/>
      </c>
      <c r="O30" s="43" t="str">
        <f>IFERROR((G30+J30)/AU30*1000-31*(AZ30-7),"")</f>
        <v/>
      </c>
      <c r="P30" s="44"/>
      <c r="Q30" s="43" t="str">
        <f>IFERROR((G30+J30)/AR30,"")</f>
        <v/>
      </c>
      <c r="R30" s="44"/>
      <c r="S30" s="44"/>
      <c r="T30" s="43" t="str">
        <f>IF(_kanavg6_month_day!A27="","",_kanavg6_month_day!A27)</f>
        <v/>
      </c>
      <c r="U30" s="53"/>
      <c r="V30" s="43" t="str">
        <f>IF(_kanavg6_month_day!C27="","",_kanavg6_month_day!C27)</f>
        <v/>
      </c>
      <c r="W30" s="53"/>
      <c r="X30" s="47" t="str">
        <f>IF(_causek_month_day!A27="","",_causek_month_day!A27)</f>
        <v/>
      </c>
      <c r="Y30" s="47" t="str">
        <f>IF(_causek_month_day!B27="","",_causek_month_day!B27)</f>
        <v/>
      </c>
      <c r="Z30" s="43" t="str">
        <f>IF(_kanavg7_month_day!A27="","",_kanavg7_month_day!A27)</f>
        <v/>
      </c>
      <c r="AA30" s="53"/>
      <c r="AB30" s="43" t="str">
        <f>IF(_kanavg7_month_day!C27="","",_kanavg7_month_day!C27)</f>
        <v/>
      </c>
      <c r="AC30" s="53"/>
      <c r="AD30" s="47" t="str">
        <f>IF(_causek_month_day!C27="","",_causek_month_day!C27)</f>
        <v/>
      </c>
      <c r="AE30" s="47" t="str">
        <f>IF(_causek_month_day!D27="","",_causek_month_day!D27)</f>
        <v/>
      </c>
      <c r="AF30" s="43" t="str">
        <f>IF(_kanavg6_month_day!E27="","",_kanavg6_month_day!E27)</f>
        <v/>
      </c>
      <c r="AG30" s="44"/>
      <c r="AH30" s="43" t="str">
        <f>IF(_causek_month_day!E27="","",_causek_month_day!E27)</f>
        <v/>
      </c>
      <c r="AI30" s="43" t="str">
        <f>IF(_kanavg6_month_day!F27="","",_kanavg6_month_day!F27)</f>
        <v/>
      </c>
      <c r="AJ30" s="44"/>
      <c r="AK30" s="43" t="str">
        <f>IF(_causek_month_day!F27="","",_causek_month_day!F27)</f>
        <v/>
      </c>
      <c r="AL30" s="43" t="str">
        <f>IF(_kanavg6_month_day!G27="","",_kanavg6_month_day!G27)</f>
        <v/>
      </c>
      <c r="AM30" s="44"/>
      <c r="AN30" s="47" t="str">
        <f>IF(_actual_month_day!H27="","",_actual_month_day!H27)</f>
        <v/>
      </c>
      <c r="AO30" s="47" t="str">
        <f>IF(_actual_month_day!I27="","",_actual_month_day!I27)</f>
        <v/>
      </c>
      <c r="AP30" s="48"/>
      <c r="AQ30" s="43" t="str">
        <f>IF(_kjjunzhi_month_day!C27="","",_kjjunzhi_month_day!C27)</f>
        <v/>
      </c>
      <c r="AR30" s="45" t="str">
        <f>IFERROR(AQ30*AO30,"")</f>
        <v/>
      </c>
      <c r="AS30" s="48"/>
      <c r="AT30" s="47" t="str">
        <f>IF(_actual_month_day!J27="","",_actual_month_day!J27)</f>
        <v/>
      </c>
      <c r="AU30" s="49" t="str">
        <f>IF(_actual_month_day!K27="","",_actual_month_day!K27)</f>
        <v/>
      </c>
      <c r="AV30" s="48"/>
      <c r="AW30" s="50" t="str">
        <f>IF(_actual_month_day!L27="","",_actual_month_day!L27)</f>
        <v/>
      </c>
      <c r="AX30" s="50" t="str">
        <f>IF(_actual_month_day!M27="","",_actual_month_day!M27)</f>
        <v/>
      </c>
      <c r="AY30" s="50" t="str">
        <f>IF(_actual_month_day!N27="","",_actual_month_day!N27)</f>
        <v/>
      </c>
      <c r="AZ30" s="43" t="str">
        <f>IF(_analysis_month_day!A27="","",_analysis_month_day!A27)</f>
        <v/>
      </c>
      <c r="BA30" s="44"/>
      <c r="BB30" s="43" t="str">
        <f>IF(_analysis_month_day!B27="","",_analysis_month_day!B27)</f>
        <v/>
      </c>
      <c r="BC30" s="44"/>
      <c r="BD30" s="43" t="str">
        <f>IF(_kanavg6_month_day!H27="","",_kanavg6_month_day!H27)</f>
        <v/>
      </c>
      <c r="BE30" s="51"/>
    </row>
    <row ht="14.25" r="31">
      <c r="B31" s="52"/>
      <c r="C31" s="42" t="str">
        <f>IF(AND(_actual_month_day!P28=1),"夜班",IF(AND(_actual_month_day!P28=2),"白班",IF(AND(_actual_month_day!P28=3),"中班","")))</f>
        <v/>
      </c>
      <c r="D31" s="42" t="str">
        <f>IF(AND(_actual_month_day!Q28="A"),"甲班",IF(AND(_actual_month_day!Q28="B"),"乙班",IF(AND(_actual_month_day!Q28="C"),"丙班",IF(AND(_actual_month_day!Q28="D"),"丁班",""))))</f>
        <v/>
      </c>
      <c r="E31" s="43" t="str">
        <f>IF(_lianjaorb_month_day!A28="","",_lianjaorb_month_day!A28)</f>
        <v/>
      </c>
      <c r="F31" s="43" t="str">
        <f>IF(_lianjaorb_month_day!B28="","",_lianjaorb_month_day!B28/10000)</f>
        <v/>
      </c>
      <c r="G31" s="43" t="str">
        <f>IFERROR((E31*M31)/100,"")</f>
        <v/>
      </c>
      <c r="H31" s="43" t="str">
        <f>IF(_lianjaorb_month_day!C28="","",_lianjaorb_month_day!C28)</f>
        <v/>
      </c>
      <c r="I31" s="43" t="str">
        <f>IF(_lianjaorb_month_day!D28="","",_lianjaorb_month_day!D28/10000)</f>
        <v/>
      </c>
      <c r="J31" s="43" t="str">
        <f>IFERROR((H31*M31)/100,"")</f>
        <v/>
      </c>
      <c r="K31" s="44"/>
      <c r="L31" s="44"/>
      <c r="M31" s="47" t="str">
        <f>IF(_kjjunzhi_month_day!A28="","",_kjjunzhi_month_day!A28)</f>
        <v/>
      </c>
      <c r="N31" s="47" t="str">
        <f>IF(_kjjunzhi_month_day!B28="","",_kjjunzhi_month_day!B28)</f>
        <v/>
      </c>
      <c r="O31" s="43" t="str">
        <f>IFERROR((G31+J31)/AU31*1000-31*(AZ31-7),"")</f>
        <v/>
      </c>
      <c r="P31" s="44"/>
      <c r="Q31" s="43" t="str">
        <f>IFERROR((G31+J31)/AR31,"")</f>
        <v/>
      </c>
      <c r="R31" s="44"/>
      <c r="S31" s="44"/>
      <c r="T31" s="43" t="str">
        <f>IF(_kanavg6_month_day!A28="","",_kanavg6_month_day!A28)</f>
        <v/>
      </c>
      <c r="U31" s="54"/>
      <c r="V31" s="43" t="str">
        <f>IF(_kanavg6_month_day!C28="","",_kanavg6_month_day!C28)</f>
        <v/>
      </c>
      <c r="W31" s="54"/>
      <c r="X31" s="47" t="str">
        <f>IF(_causek_month_day!A28="","",_causek_month_day!A28)</f>
        <v/>
      </c>
      <c r="Y31" s="47" t="str">
        <f>IF(_causek_month_day!B28="","",_causek_month_day!B28)</f>
        <v/>
      </c>
      <c r="Z31" s="43" t="str">
        <f>IF(_kanavg7_month_day!A28="","",_kanavg7_month_day!A28)</f>
        <v/>
      </c>
      <c r="AA31" s="54"/>
      <c r="AB31" s="43" t="str">
        <f>IF(_kanavg7_month_day!C28="","",_kanavg7_month_day!C28)</f>
        <v/>
      </c>
      <c r="AC31" s="54"/>
      <c r="AD31" s="47" t="str">
        <f>IF(_causek_month_day!C28="","",_causek_month_day!C28)</f>
        <v/>
      </c>
      <c r="AE31" s="47" t="str">
        <f>IF(_causek_month_day!D28="","",_causek_month_day!D28)</f>
        <v/>
      </c>
      <c r="AF31" s="43" t="str">
        <f>IF(_kanavg6_month_day!E28="","",_kanavg6_month_day!E28)</f>
        <v/>
      </c>
      <c r="AG31" s="44"/>
      <c r="AH31" s="43" t="str">
        <f>IF(_causek_month_day!E28="","",_causek_month_day!E28)</f>
        <v/>
      </c>
      <c r="AI31" s="43" t="str">
        <f>IF(_kanavg6_month_day!F28="","",_kanavg6_month_day!F28)</f>
        <v/>
      </c>
      <c r="AJ31" s="44"/>
      <c r="AK31" s="43" t="str">
        <f>IF(_causek_month_day!F28="","",_causek_month_day!F28)</f>
        <v/>
      </c>
      <c r="AL31" s="43" t="str">
        <f>IF(_kanavg6_month_day!G28="","",_kanavg6_month_day!G28)</f>
        <v/>
      </c>
      <c r="AM31" s="44"/>
      <c r="AN31" s="47" t="str">
        <f>IF(_actual_month_day!H28="","",_actual_month_day!H28)</f>
        <v/>
      </c>
      <c r="AO31" s="47" t="str">
        <f>IF(_actual_month_day!I28="","",_actual_month_day!I28)</f>
        <v/>
      </c>
      <c r="AP31" s="48"/>
      <c r="AQ31" s="43" t="str">
        <f>IF(_kjjunzhi_month_day!C28="","",_kjjunzhi_month_day!C28)</f>
        <v/>
      </c>
      <c r="AR31" s="45" t="str">
        <f>IFERROR(AQ31*AO31,"")</f>
        <v/>
      </c>
      <c r="AS31" s="48"/>
      <c r="AT31" s="47" t="str">
        <f>IF(_actual_month_day!J28="","",_actual_month_day!J28)</f>
        <v/>
      </c>
      <c r="AU31" s="49" t="str">
        <f>IF(_actual_month_day!K28="","",_actual_month_day!K28)</f>
        <v/>
      </c>
      <c r="AV31" s="48"/>
      <c r="AW31" s="50" t="str">
        <f>IF(_actual_month_day!L28="","",_actual_month_day!L28)</f>
        <v/>
      </c>
      <c r="AX31" s="50" t="str">
        <f>IF(_actual_month_day!M28="","",_actual_month_day!M28)</f>
        <v/>
      </c>
      <c r="AY31" s="50" t="str">
        <f>IF(_actual_month_day!N28="","",_actual_month_day!N28)</f>
        <v/>
      </c>
      <c r="AZ31" s="43" t="str">
        <f>IF(_analysis_month_day!A28="","",_analysis_month_day!A28)</f>
        <v/>
      </c>
      <c r="BA31" s="44"/>
      <c r="BB31" s="43" t="str">
        <f>IF(_analysis_month_day!B28="","",_analysis_month_day!B28)</f>
        <v/>
      </c>
      <c r="BC31" s="44"/>
      <c r="BD31" s="43" t="str">
        <f>IF(_kanavg6_month_day!H28="","",_kanavg6_month_day!H28)</f>
        <v/>
      </c>
      <c r="BE31" s="51"/>
    </row>
    <row ht="14.25" r="32">
      <c r="B32" s="56">
        <f ca="1">B29+1</f>
        <v>43687</v>
      </c>
      <c r="C32" s="42" t="str">
        <f>IF(AND(_actual_month_day!P29=1),"夜班",IF(AND(_actual_month_day!P29=2),"白班",IF(AND(_actual_month_day!P29=3),"中班","")))</f>
        <v/>
      </c>
      <c r="D32" s="42" t="str">
        <f>IF(AND(_actual_month_day!Q29="A"),"甲班",IF(AND(_actual_month_day!Q29="B"),"乙班",IF(AND(_actual_month_day!Q29="C"),"丙班",IF(AND(_actual_month_day!Q29="D"),"丁班",""))))</f>
        <v/>
      </c>
      <c r="E32" s="43" t="str">
        <f>IF(_lianjaorb_month_day!A29="","",_lianjaorb_month_day!A29)</f>
        <v/>
      </c>
      <c r="F32" s="43" t="str">
        <f>IF(_lianjaorb_month_day!B29="","",_lianjaorb_month_day!B29/10000)</f>
        <v/>
      </c>
      <c r="G32" s="43" t="str">
        <f>IFERROR((E32*M32)/100,"")</f>
        <v/>
      </c>
      <c r="H32" s="43" t="str">
        <f>IF(_lianjaorb_month_day!C29="","",_lianjaorb_month_day!C29)</f>
        <v/>
      </c>
      <c r="I32" s="43" t="str">
        <f>IF(_lianjaorb_month_day!D29="","",_lianjaorb_month_day!D29/10000)</f>
        <v/>
      </c>
      <c r="J32" s="43" t="str">
        <f>IFERROR((H32*M32)/100,"")</f>
        <v/>
      </c>
      <c r="K32" s="44">
        <f>IFERROR(SUM(E32:E34,H32:H34),"")</f>
        <v>0</v>
      </c>
      <c r="L32" s="44">
        <f>IFERROR(SUM(F32:F34,I32:I34),"")</f>
        <v>0</v>
      </c>
      <c r="M32" s="47" t="str">
        <f>IF(_kjjunzhi_month_day!A29="","",_kjjunzhi_month_day!A29)</f>
        <v/>
      </c>
      <c r="N32" s="47" t="str">
        <f>IF(_kjjunzhi_month_day!B29="","",_kjjunzhi_month_day!B29)</f>
        <v/>
      </c>
      <c r="O32" s="43" t="str">
        <f>IFERROR((G32+J32)/AU32*1000-31*(AZ32-7),"")</f>
        <v/>
      </c>
      <c r="P32" s="44" t="str">
        <f>IFERROR(SUM(G32:G34,J32:J34)/AV32*1000-31*(BA32-7),"")</f>
        <v/>
      </c>
      <c r="Q32" s="43" t="str">
        <f>IFERROR((G32+J32)/AR32,"")</f>
        <v/>
      </c>
      <c r="R32" s="44" t="str">
        <f>IFERROR(SUM(G32:G34,J32:J34)/AS32,"")</f>
        <v/>
      </c>
      <c r="S32" s="44" t="str">
        <f>IFERROR(K32/L32*100,"")</f>
        <v/>
      </c>
      <c r="T32" s="43" t="str">
        <f>IF(_kanavg6_month_day!A29="","",_kanavg6_month_day!A29)</f>
        <v/>
      </c>
      <c r="U32" s="46" t="str">
        <f>IF(_kanavg6_month_day!B31="","",_kanavg6_month_day!B31)</f>
        <v/>
      </c>
      <c r="V32" s="43" t="str">
        <f>IF(_kanavg6_month_day!C29="","",_kanavg6_month_day!C29)</f>
        <v/>
      </c>
      <c r="W32" s="46" t="str">
        <f>IF(_kanavg6_month_day!D31="","",_kanavg6_month_day!D31)</f>
        <v/>
      </c>
      <c r="X32" s="47" t="str">
        <f>IF(_causek_month_day!A29="","",_causek_month_day!A29)</f>
        <v/>
      </c>
      <c r="Y32" s="47" t="str">
        <f>IF(_causek_month_day!B29="","",_causek_month_day!B29)</f>
        <v/>
      </c>
      <c r="Z32" s="43" t="str">
        <f>IF(_kanavg7_month_day!A29="","",_kanavg7_month_day!A29)</f>
        <v/>
      </c>
      <c r="AA32" s="46" t="str">
        <f>IF(_kanavg7_month_day!B31="","",_kanavg7_month_day!B31)</f>
        <v/>
      </c>
      <c r="AB32" s="43" t="str">
        <f>IF(_kanavg7_month_day!C29="","",_kanavg7_month_day!C29)</f>
        <v/>
      </c>
      <c r="AC32" s="46" t="str">
        <f>IF(_kanavg7_month_day!D31="","",_kanavg7_month_day!D31)</f>
        <v/>
      </c>
      <c r="AD32" s="47" t="str">
        <f>IF(_causek_month_day!C29="","",_causek_month_day!C29)</f>
        <v/>
      </c>
      <c r="AE32" s="47" t="str">
        <f>IF(_causek_month_day!D29="","",_causek_month_day!D29)</f>
        <v/>
      </c>
      <c r="AF32" s="43" t="str">
        <f>IF(_kanavg6_month_day!E29="","",_kanavg6_month_day!E29)</f>
        <v/>
      </c>
      <c r="AG32" s="44" t="str">
        <f>IFERROR(AVERAGE(AF32:AF34),"")</f>
        <v/>
      </c>
      <c r="AH32" s="43" t="str">
        <f>IF(_causek_month_day!E29="","",_causek_month_day!E29)</f>
        <v/>
      </c>
      <c r="AI32" s="43" t="str">
        <f>IF(_kanavg6_month_day!F29="","",_kanavg6_month_day!F29)</f>
        <v/>
      </c>
      <c r="AJ32" s="44" t="str">
        <f>IFERROR(AVERAGE(AI32:AI34),"")</f>
        <v/>
      </c>
      <c r="AK32" s="43" t="str">
        <f>IF(_causek_month_day!F29="","",_causek_month_day!F29)</f>
        <v/>
      </c>
      <c r="AL32" s="43" t="str">
        <f>IF(_kanavg6_month_day!G29="","",_kanavg6_month_day!G29)</f>
        <v/>
      </c>
      <c r="AM32" s="44" t="str">
        <f>IFERROR(AVERAGE(AL32:AL34),"")</f>
        <v/>
      </c>
      <c r="AN32" s="47" t="str">
        <f>IF(_actual_month_day!H29="","",_actual_month_day!H29)</f>
        <v/>
      </c>
      <c r="AO32" s="47" t="str">
        <f>IF(_actual_month_day!I29="","",_actual_month_day!I29)</f>
        <v/>
      </c>
      <c r="AP32" s="48">
        <f>IFERROR(SUM(AO32:AO34),"")</f>
        <v>0</v>
      </c>
      <c r="AQ32" s="43" t="str">
        <f>IF(_kjjunzhi_month_day!C29="","",_kjjunzhi_month_day!C29)</f>
        <v/>
      </c>
      <c r="AR32" s="45" t="str">
        <f>IFERROR(AQ32*AO32,"")</f>
        <v/>
      </c>
      <c r="AS32" s="48">
        <f>IFERROR(SUM(AR32:AR34),"")</f>
        <v>0</v>
      </c>
      <c r="AT32" s="47" t="str">
        <f>IF(_actual_month_day!J29="","",_actual_month_day!J29)</f>
        <v/>
      </c>
      <c r="AU32" s="49" t="str">
        <f>IF(_actual_month_day!K29="","",_actual_month_day!K29)</f>
        <v/>
      </c>
      <c r="AV32" s="48">
        <f>IFERROR(SUM(AU32:AU34),"")</f>
        <v>0</v>
      </c>
      <c r="AW32" s="50" t="str">
        <f>IF(_actual_month_day!L29="","",_actual_month_day!L29)</f>
        <v/>
      </c>
      <c r="AX32" s="50" t="str">
        <f>IF(_actual_month_day!M29="","",_actual_month_day!M29)</f>
        <v/>
      </c>
      <c r="AY32" s="50" t="str">
        <f>IF(_actual_month_day!N29="","",_actual_month_day!N29)</f>
        <v/>
      </c>
      <c r="AZ32" s="43" t="str">
        <f>IF(_analysis_month_day!A29="","",_analysis_month_day!A29)</f>
        <v/>
      </c>
      <c r="BA32" s="44" t="str">
        <f>IFERROR(AVERAGE(AZ32:AZ34),"")</f>
        <v/>
      </c>
      <c r="BB32" s="43" t="str">
        <f>IF(_analysis_month_day!B29="","",_analysis_month_day!B29)</f>
        <v/>
      </c>
      <c r="BC32" s="44" t="str">
        <f>IFERROR(AVERAGE(BB32:BB34),"")</f>
        <v/>
      </c>
      <c r="BD32" s="43" t="str">
        <f>IF(_kanavg6_month_day!H29="","",_kanavg6_month_day!H29)</f>
        <v/>
      </c>
      <c r="BE32" s="51" t="str">
        <f>IFERROR(AVERAGE(BD32:BD34),"")</f>
        <v/>
      </c>
    </row>
    <row ht="14.25" r="33">
      <c r="B33" s="52"/>
      <c r="C33" s="42" t="str">
        <f>IF(AND(_actual_month_day!P30=1),"夜班",IF(AND(_actual_month_day!P30=2),"白班",IF(AND(_actual_month_day!P30=3),"中班","")))</f>
        <v/>
      </c>
      <c r="D33" s="42" t="str">
        <f>IF(AND(_actual_month_day!Q30="A"),"甲班",IF(AND(_actual_month_day!Q30="B"),"乙班",IF(AND(_actual_month_day!Q30="C"),"丙班",IF(AND(_actual_month_day!Q30="D"),"丁班",""))))</f>
        <v/>
      </c>
      <c r="E33" s="43" t="str">
        <f>IF(_lianjaorb_month_day!A30="","",_lianjaorb_month_day!A30)</f>
        <v/>
      </c>
      <c r="F33" s="43" t="str">
        <f>IF(_lianjaorb_month_day!B30="","",_lianjaorb_month_day!B30/10000)</f>
        <v/>
      </c>
      <c r="G33" s="43" t="str">
        <f>IFERROR((E33*M33)/100,"")</f>
        <v/>
      </c>
      <c r="H33" s="43" t="str">
        <f>IF(_lianjaorb_month_day!C30="","",_lianjaorb_month_day!C30)</f>
        <v/>
      </c>
      <c r="I33" s="43" t="str">
        <f>IF(_lianjaorb_month_day!D30="","",_lianjaorb_month_day!D30/10000)</f>
        <v/>
      </c>
      <c r="J33" s="43" t="str">
        <f>IFERROR((H33*M33)/100,"")</f>
        <v/>
      </c>
      <c r="K33" s="44"/>
      <c r="L33" s="44"/>
      <c r="M33" s="47" t="str">
        <f>IF(_kjjunzhi_month_day!A30="","",_kjjunzhi_month_day!A30)</f>
        <v/>
      </c>
      <c r="N33" s="47" t="str">
        <f>IF(_kjjunzhi_month_day!B30="","",_kjjunzhi_month_day!B30)</f>
        <v/>
      </c>
      <c r="O33" s="43" t="str">
        <f>IFERROR((G33+J33)/AU33*1000-31*(AZ33-7),"")</f>
        <v/>
      </c>
      <c r="P33" s="44"/>
      <c r="Q33" s="43" t="str">
        <f>IFERROR((G33+J33)/AR33,"")</f>
        <v/>
      </c>
      <c r="R33" s="44"/>
      <c r="S33" s="44"/>
      <c r="T33" s="43" t="str">
        <f>IF(_kanavg6_month_day!A30="","",_kanavg6_month_day!A30)</f>
        <v/>
      </c>
      <c r="U33" s="53"/>
      <c r="V33" s="43" t="str">
        <f>IF(_kanavg6_month_day!C30="","",_kanavg6_month_day!C30)</f>
        <v/>
      </c>
      <c r="W33" s="53"/>
      <c r="X33" s="47" t="str">
        <f>IF(_causek_month_day!A30="","",_causek_month_day!A30)</f>
        <v/>
      </c>
      <c r="Y33" s="47" t="str">
        <f>IF(_causek_month_day!B30="","",_causek_month_day!B30)</f>
        <v/>
      </c>
      <c r="Z33" s="43" t="str">
        <f>IF(_kanavg7_month_day!A30="","",_kanavg7_month_day!A30)</f>
        <v/>
      </c>
      <c r="AA33" s="53"/>
      <c r="AB33" s="43" t="str">
        <f>IF(_kanavg7_month_day!C30="","",_kanavg7_month_day!C30)</f>
        <v/>
      </c>
      <c r="AC33" s="53"/>
      <c r="AD33" s="47" t="str">
        <f>IF(_causek_month_day!C30="","",_causek_month_day!C30)</f>
        <v/>
      </c>
      <c r="AE33" s="47" t="str">
        <f>IF(_causek_month_day!D30="","",_causek_month_day!D30)</f>
        <v/>
      </c>
      <c r="AF33" s="43" t="str">
        <f>IF(_kanavg6_month_day!E30="","",_kanavg6_month_day!E30)</f>
        <v/>
      </c>
      <c r="AG33" s="44"/>
      <c r="AH33" s="43" t="str">
        <f>IF(_causek_month_day!E30="","",_causek_month_day!E30)</f>
        <v/>
      </c>
      <c r="AI33" s="43" t="str">
        <f>IF(_kanavg6_month_day!F30="","",_kanavg6_month_day!F30)</f>
        <v/>
      </c>
      <c r="AJ33" s="44"/>
      <c r="AK33" s="43" t="str">
        <f>IF(_causek_month_day!F30="","",_causek_month_day!F30)</f>
        <v/>
      </c>
      <c r="AL33" s="43" t="str">
        <f>IF(_kanavg6_month_day!G30="","",_kanavg6_month_day!G30)</f>
        <v/>
      </c>
      <c r="AM33" s="44"/>
      <c r="AN33" s="47" t="str">
        <f>IF(_actual_month_day!H30="","",_actual_month_day!H30)</f>
        <v/>
      </c>
      <c r="AO33" s="47" t="str">
        <f>IF(_actual_month_day!I30="","",_actual_month_day!I30)</f>
        <v/>
      </c>
      <c r="AP33" s="48"/>
      <c r="AQ33" s="43" t="str">
        <f>IF(_kjjunzhi_month_day!C30="","",_kjjunzhi_month_day!C30)</f>
        <v/>
      </c>
      <c r="AR33" s="45" t="str">
        <f>IFERROR(AQ33*AO33,"")</f>
        <v/>
      </c>
      <c r="AS33" s="48"/>
      <c r="AT33" s="47" t="str">
        <f>IF(_actual_month_day!J30="","",_actual_month_day!J30)</f>
        <v/>
      </c>
      <c r="AU33" s="49" t="str">
        <f>IF(_actual_month_day!K30="","",_actual_month_day!K30)</f>
        <v/>
      </c>
      <c r="AV33" s="48"/>
      <c r="AW33" s="50" t="str">
        <f>IF(_actual_month_day!L30="","",_actual_month_day!L30)</f>
        <v/>
      </c>
      <c r="AX33" s="50" t="str">
        <f>IF(_actual_month_day!M30="","",_actual_month_day!M30)</f>
        <v/>
      </c>
      <c r="AY33" s="50" t="str">
        <f>IF(_actual_month_day!N30="","",_actual_month_day!N30)</f>
        <v/>
      </c>
      <c r="AZ33" s="43" t="str">
        <f>IF(_analysis_month_day!A30="","",_analysis_month_day!A30)</f>
        <v/>
      </c>
      <c r="BA33" s="44"/>
      <c r="BB33" s="43" t="str">
        <f>IF(_analysis_month_day!B30="","",_analysis_month_day!B30)</f>
        <v/>
      </c>
      <c r="BC33" s="44"/>
      <c r="BD33" s="43" t="str">
        <f>IF(_kanavg6_month_day!H30="","",_kanavg6_month_day!H30)</f>
        <v/>
      </c>
      <c r="BE33" s="51"/>
    </row>
    <row ht="14.25" r="34">
      <c r="B34" s="52"/>
      <c r="C34" s="42" t="str">
        <f>IF(AND(_actual_month_day!P31=1),"夜班",IF(AND(_actual_month_day!P31=2),"白班",IF(AND(_actual_month_day!P31=3),"中班","")))</f>
        <v/>
      </c>
      <c r="D34" s="42" t="str">
        <f>IF(AND(_actual_month_day!Q31="A"),"甲班",IF(AND(_actual_month_day!Q31="B"),"乙班",IF(AND(_actual_month_day!Q31="C"),"丙班",IF(AND(_actual_month_day!Q31="D"),"丁班",""))))</f>
        <v/>
      </c>
      <c r="E34" s="43" t="str">
        <f>IF(_lianjaorb_month_day!A31="","",_lianjaorb_month_day!A31)</f>
        <v/>
      </c>
      <c r="F34" s="43" t="str">
        <f>IF(_lianjaorb_month_day!B31="","",_lianjaorb_month_day!B31/10000)</f>
        <v/>
      </c>
      <c r="G34" s="43" t="str">
        <f>IFERROR((E34*M34)/100,"")</f>
        <v/>
      </c>
      <c r="H34" s="43" t="str">
        <f>IF(_lianjaorb_month_day!C31="","",_lianjaorb_month_day!C31)</f>
        <v/>
      </c>
      <c r="I34" s="43" t="str">
        <f>IF(_lianjaorb_month_day!D31="","",_lianjaorb_month_day!D31/10000)</f>
        <v/>
      </c>
      <c r="J34" s="43" t="str">
        <f>IFERROR((H34*M34)/100,"")</f>
        <v/>
      </c>
      <c r="K34" s="44"/>
      <c r="L34" s="44"/>
      <c r="M34" s="47" t="str">
        <f>IF(_kjjunzhi_month_day!A31="","",_kjjunzhi_month_day!A31)</f>
        <v/>
      </c>
      <c r="N34" s="47" t="str">
        <f>IF(_kjjunzhi_month_day!B31="","",_kjjunzhi_month_day!B31)</f>
        <v/>
      </c>
      <c r="O34" s="43" t="str">
        <f>IFERROR((G34+J34)/AU34*1000-31*(AZ34-7),"")</f>
        <v/>
      </c>
      <c r="P34" s="44"/>
      <c r="Q34" s="43" t="str">
        <f>IFERROR((G34+J34)/AR34,"")</f>
        <v/>
      </c>
      <c r="R34" s="44"/>
      <c r="S34" s="44"/>
      <c r="T34" s="43" t="str">
        <f>IF(_kanavg6_month_day!A31="","",_kanavg6_month_day!A31)</f>
        <v/>
      </c>
      <c r="U34" s="54"/>
      <c r="V34" s="43" t="str">
        <f>IF(_kanavg6_month_day!C31="","",_kanavg6_month_day!C31)</f>
        <v/>
      </c>
      <c r="W34" s="54"/>
      <c r="X34" s="47" t="str">
        <f>IF(_causek_month_day!A31="","",_causek_month_day!A31)</f>
        <v/>
      </c>
      <c r="Y34" s="47" t="str">
        <f>IF(_causek_month_day!B31="","",_causek_month_day!B31)</f>
        <v/>
      </c>
      <c r="Z34" s="43" t="str">
        <f>IF(_kanavg7_month_day!A31="","",_kanavg7_month_day!A31)</f>
        <v/>
      </c>
      <c r="AA34" s="54"/>
      <c r="AB34" s="43" t="str">
        <f>IF(_kanavg7_month_day!C31="","",_kanavg7_month_day!C31)</f>
        <v/>
      </c>
      <c r="AC34" s="54"/>
      <c r="AD34" s="47" t="str">
        <f>IF(_causek_month_day!C31="","",_causek_month_day!C31)</f>
        <v/>
      </c>
      <c r="AE34" s="47" t="str">
        <f>IF(_causek_month_day!D31="","",_causek_month_day!D31)</f>
        <v/>
      </c>
      <c r="AF34" s="43" t="str">
        <f>IF(_kanavg6_month_day!E31="","",_kanavg6_month_day!E31)</f>
        <v/>
      </c>
      <c r="AG34" s="44"/>
      <c r="AH34" s="43" t="str">
        <f>IF(_causek_month_day!E31="","",_causek_month_day!E31)</f>
        <v/>
      </c>
      <c r="AI34" s="43" t="str">
        <f>IF(_kanavg6_month_day!F31="","",_kanavg6_month_day!F31)</f>
        <v/>
      </c>
      <c r="AJ34" s="44"/>
      <c r="AK34" s="43" t="str">
        <f>IF(_causek_month_day!F31="","",_causek_month_day!F31)</f>
        <v/>
      </c>
      <c r="AL34" s="43" t="str">
        <f>IF(_kanavg6_month_day!G31="","",_kanavg6_month_day!G31)</f>
        <v/>
      </c>
      <c r="AM34" s="44"/>
      <c r="AN34" s="47" t="str">
        <f>IF(_actual_month_day!H31="","",_actual_month_day!H31)</f>
        <v/>
      </c>
      <c r="AO34" s="47" t="str">
        <f>IF(_actual_month_day!I31="","",_actual_month_day!I31)</f>
        <v/>
      </c>
      <c r="AP34" s="48"/>
      <c r="AQ34" s="43" t="str">
        <f>IF(_kjjunzhi_month_day!C31="","",_kjjunzhi_month_day!C31)</f>
        <v/>
      </c>
      <c r="AR34" s="45" t="str">
        <f>IFERROR(AQ34*AO34,"")</f>
        <v/>
      </c>
      <c r="AS34" s="48"/>
      <c r="AT34" s="47" t="str">
        <f>IF(_actual_month_day!J31="","",_actual_month_day!J31)</f>
        <v/>
      </c>
      <c r="AU34" s="49" t="str">
        <f>IF(_actual_month_day!K31="","",_actual_month_day!K31)</f>
        <v/>
      </c>
      <c r="AV34" s="48"/>
      <c r="AW34" s="50" t="str">
        <f>IF(_actual_month_day!L31="","",_actual_month_day!L31)</f>
        <v/>
      </c>
      <c r="AX34" s="50" t="str">
        <f>IF(_actual_month_day!M31="","",_actual_month_day!M31)</f>
        <v/>
      </c>
      <c r="AY34" s="50" t="str">
        <f>IF(_actual_month_day!N31="","",_actual_month_day!N31)</f>
        <v/>
      </c>
      <c r="AZ34" s="43" t="str">
        <f>IF(_analysis_month_day!A31="","",_analysis_month_day!A31)</f>
        <v/>
      </c>
      <c r="BA34" s="44"/>
      <c r="BB34" s="43" t="str">
        <f>IF(_analysis_month_day!B31="","",_analysis_month_day!B31)</f>
        <v/>
      </c>
      <c r="BC34" s="44"/>
      <c r="BD34" s="43" t="str">
        <f>IF(_kanavg6_month_day!H31="","",_kanavg6_month_day!H31)</f>
        <v/>
      </c>
      <c r="BE34" s="51"/>
    </row>
    <row ht="14.25" r="35">
      <c r="B35" s="56">
        <f ca="1">B32+1</f>
        <v>43688</v>
      </c>
      <c r="C35" s="42" t="str">
        <f>IF(AND(_actual_month_day!P32=1),"夜班",IF(AND(_actual_month_day!P32=2),"白班",IF(AND(_actual_month_day!P32=3),"中班","")))</f>
        <v/>
      </c>
      <c r="D35" s="42" t="str">
        <f>IF(AND(_actual_month_day!Q32="A"),"甲班",IF(AND(_actual_month_day!Q32="B"),"乙班",IF(AND(_actual_month_day!Q32="C"),"丙班",IF(AND(_actual_month_day!Q32="D"),"丁班",""))))</f>
        <v/>
      </c>
      <c r="E35" s="43" t="str">
        <f>IF(_lianjaorb_month_day!A32="","",_lianjaorb_month_day!A32)</f>
        <v/>
      </c>
      <c r="F35" s="43" t="str">
        <f>IF(_lianjaorb_month_day!B32="","",_lianjaorb_month_day!B32/10000)</f>
        <v/>
      </c>
      <c r="G35" s="43" t="str">
        <f>IFERROR((E35*M35)/100,"")</f>
        <v/>
      </c>
      <c r="H35" s="43" t="str">
        <f>IF(_lianjaorb_month_day!C32="","",_lianjaorb_month_day!C32)</f>
        <v/>
      </c>
      <c r="I35" s="43" t="str">
        <f>IF(_lianjaorb_month_day!D32="","",_lianjaorb_month_day!D32/10000)</f>
        <v/>
      </c>
      <c r="J35" s="43" t="str">
        <f>IFERROR((H35*M35)/100,"")</f>
        <v/>
      </c>
      <c r="K35" s="44">
        <f>IFERROR(SUM(E35:E37,H35:H37),"")</f>
        <v>0</v>
      </c>
      <c r="L35" s="44">
        <f>IFERROR(SUM(F35:F37,I35:I37),"")</f>
        <v>0</v>
      </c>
      <c r="M35" s="47" t="str">
        <f>IF(_kjjunzhi_month_day!A32="","",_kjjunzhi_month_day!A32)</f>
        <v/>
      </c>
      <c r="N35" s="47" t="str">
        <f>IF(_kjjunzhi_month_day!B32="","",_kjjunzhi_month_day!B32)</f>
        <v/>
      </c>
      <c r="O35" s="43" t="str">
        <f>IFERROR((G35+J35)/AU35*1000-31*(AZ35-7),"")</f>
        <v/>
      </c>
      <c r="P35" s="44" t="str">
        <f>IFERROR(SUM(G35:G37,J35:J37)/AV35*1000-31*(BA35-7),"")</f>
        <v/>
      </c>
      <c r="Q35" s="43" t="str">
        <f>IFERROR((G35+J35)/AR35,"")</f>
        <v/>
      </c>
      <c r="R35" s="44" t="str">
        <f>IFERROR(SUM(G35:G37,J35:J37)/AS35,"")</f>
        <v/>
      </c>
      <c r="S35" s="44" t="str">
        <f>IFERROR(K35/L35*100,"")</f>
        <v/>
      </c>
      <c r="T35" s="43" t="str">
        <f>IF(_kanavg6_month_day!A32="","",_kanavg6_month_day!A32)</f>
        <v/>
      </c>
      <c r="U35" s="46" t="str">
        <f>IF(_kanavg6_month_day!B34="","",_kanavg6_month_day!B34)</f>
        <v/>
      </c>
      <c r="V35" s="43" t="str">
        <f>IF(_kanavg6_month_day!C32="","",_kanavg6_month_day!C32)</f>
        <v/>
      </c>
      <c r="W35" s="46" t="str">
        <f>IF(_kanavg6_month_day!D34="","",_kanavg6_month_day!D34)</f>
        <v/>
      </c>
      <c r="X35" s="47" t="str">
        <f>IF(_causek_month_day!A32="","",_causek_month_day!A32)</f>
        <v/>
      </c>
      <c r="Y35" s="47" t="str">
        <f>IF(_causek_month_day!B32="","",_causek_month_day!B32)</f>
        <v/>
      </c>
      <c r="Z35" s="43" t="str">
        <f>IF(_kanavg7_month_day!A32="","",_kanavg7_month_day!A32)</f>
        <v/>
      </c>
      <c r="AA35" s="46" t="str">
        <f>IF(_kanavg7_month_day!B34="","",_kanavg7_month_day!B34)</f>
        <v/>
      </c>
      <c r="AB35" s="43" t="str">
        <f>IF(_kanavg7_month_day!C32="","",_kanavg7_month_day!C32)</f>
        <v/>
      </c>
      <c r="AC35" s="46" t="str">
        <f>IF(_kanavg7_month_day!D34="","",_kanavg7_month_day!D34)</f>
        <v/>
      </c>
      <c r="AD35" s="47" t="str">
        <f>IF(_causek_month_day!C32="","",_causek_month_day!C32)</f>
        <v/>
      </c>
      <c r="AE35" s="47" t="str">
        <f>IF(_causek_month_day!D32="","",_causek_month_day!D32)</f>
        <v/>
      </c>
      <c r="AF35" s="43" t="str">
        <f>IF(_kanavg6_month_day!E32="","",_kanavg6_month_day!E32)</f>
        <v/>
      </c>
      <c r="AG35" s="44" t="str">
        <f>IFERROR(AVERAGE(AF35:AF37),"")</f>
        <v/>
      </c>
      <c r="AH35" s="43" t="str">
        <f>IF(_causek_month_day!E32="","",_causek_month_day!E32)</f>
        <v/>
      </c>
      <c r="AI35" s="43" t="str">
        <f>IF(_kanavg6_month_day!F32="","",_kanavg6_month_day!F32)</f>
        <v/>
      </c>
      <c r="AJ35" s="44" t="str">
        <f>IFERROR(AVERAGE(AI35:AI37),"")</f>
        <v/>
      </c>
      <c r="AK35" s="43" t="str">
        <f>IF(_causek_month_day!F32="","",_causek_month_day!F32)</f>
        <v/>
      </c>
      <c r="AL35" s="43" t="str">
        <f>IF(_kanavg6_month_day!G32="","",_kanavg6_month_day!G32)</f>
        <v/>
      </c>
      <c r="AM35" s="44" t="str">
        <f>IFERROR(AVERAGE(AL35:AL37),"")</f>
        <v/>
      </c>
      <c r="AN35" s="47" t="str">
        <f>IF(_actual_month_day!H32="","",_actual_month_day!H32)</f>
        <v/>
      </c>
      <c r="AO35" s="47" t="str">
        <f>IF(_actual_month_day!I32="","",_actual_month_day!I32)</f>
        <v/>
      </c>
      <c r="AP35" s="48">
        <f>IFERROR(SUM(AO35:AO37),"")</f>
        <v>0</v>
      </c>
      <c r="AQ35" s="43" t="str">
        <f>IF(_kjjunzhi_month_day!C32="","",_kjjunzhi_month_day!C32)</f>
        <v/>
      </c>
      <c r="AR35" s="45" t="str">
        <f>IFERROR(AQ35*AO35,"")</f>
        <v/>
      </c>
      <c r="AS35" s="48">
        <f>IFERROR(SUM(AR35:AR37),"")</f>
        <v>0</v>
      </c>
      <c r="AT35" s="47" t="str">
        <f>IF(_actual_month_day!J32="","",_actual_month_day!J32)</f>
        <v/>
      </c>
      <c r="AU35" s="49" t="str">
        <f>IF(_actual_month_day!K32="","",_actual_month_day!K32)</f>
        <v/>
      </c>
      <c r="AV35" s="48">
        <f>IFERROR(SUM(AU35:AU37),"")</f>
        <v>0</v>
      </c>
      <c r="AW35" s="50" t="str">
        <f>IF(_actual_month_day!L32="","",_actual_month_day!L32)</f>
        <v/>
      </c>
      <c r="AX35" s="50" t="str">
        <f>IF(_actual_month_day!M32="","",_actual_month_day!M32)</f>
        <v/>
      </c>
      <c r="AY35" s="50" t="str">
        <f>IF(_actual_month_day!N32="","",_actual_month_day!N32)</f>
        <v/>
      </c>
      <c r="AZ35" s="43" t="str">
        <f>IF(_analysis_month_day!A32="","",_analysis_month_day!A32)</f>
        <v/>
      </c>
      <c r="BA35" s="44" t="str">
        <f>IFERROR(AVERAGE(AZ35:AZ37),"")</f>
        <v/>
      </c>
      <c r="BB35" s="43" t="str">
        <f>IF(_analysis_month_day!B32="","",_analysis_month_day!B32)</f>
        <v/>
      </c>
      <c r="BC35" s="44" t="str">
        <f>IFERROR(AVERAGE(BB35:BB37),"")</f>
        <v/>
      </c>
      <c r="BD35" s="43" t="str">
        <f>IF(_kanavg6_month_day!H32="","",_kanavg6_month_day!H32)</f>
        <v/>
      </c>
      <c r="BE35" s="51" t="str">
        <f>IFERROR(AVERAGE(BD35:BD37),"")</f>
        <v/>
      </c>
    </row>
    <row ht="14.25" r="36">
      <c r="B36" s="52"/>
      <c r="C36" s="42" t="str">
        <f>IF(AND(_actual_month_day!P33=1),"夜班",IF(AND(_actual_month_day!P33=2),"白班",IF(AND(_actual_month_day!P33=3),"中班","")))</f>
        <v/>
      </c>
      <c r="D36" s="42" t="str">
        <f>IF(AND(_actual_month_day!Q33="A"),"甲班",IF(AND(_actual_month_day!Q33="B"),"乙班",IF(AND(_actual_month_day!Q33="C"),"丙班",IF(AND(_actual_month_day!Q33="D"),"丁班",""))))</f>
        <v/>
      </c>
      <c r="E36" s="43" t="str">
        <f>IF(_lianjaorb_month_day!A33="","",_lianjaorb_month_day!A33)</f>
        <v/>
      </c>
      <c r="F36" s="43" t="str">
        <f>IF(_lianjaorb_month_day!B33="","",_lianjaorb_month_day!B33/10000)</f>
        <v/>
      </c>
      <c r="G36" s="43" t="str">
        <f>IFERROR((E36*M36)/100,"")</f>
        <v/>
      </c>
      <c r="H36" s="43" t="str">
        <f>IF(_lianjaorb_month_day!C33="","",_lianjaorb_month_day!C33)</f>
        <v/>
      </c>
      <c r="I36" s="43" t="str">
        <f>IF(_lianjaorb_month_day!D33="","",_lianjaorb_month_day!D33/10000)</f>
        <v/>
      </c>
      <c r="J36" s="43" t="str">
        <f>IFERROR((H36*M36)/100,"")</f>
        <v/>
      </c>
      <c r="K36" s="44"/>
      <c r="L36" s="44"/>
      <c r="M36" s="47" t="str">
        <f>IF(_kjjunzhi_month_day!A33="","",_kjjunzhi_month_day!A33)</f>
        <v/>
      </c>
      <c r="N36" s="47" t="str">
        <f>IF(_kjjunzhi_month_day!B33="","",_kjjunzhi_month_day!B33)</f>
        <v/>
      </c>
      <c r="O36" s="43" t="str">
        <f>IFERROR((G36+J36)/AU36*1000-31*(AZ36-7),"")</f>
        <v/>
      </c>
      <c r="P36" s="44"/>
      <c r="Q36" s="43" t="str">
        <f>IFERROR((G36+J36)/AR36,"")</f>
        <v/>
      </c>
      <c r="R36" s="44"/>
      <c r="S36" s="44"/>
      <c r="T36" s="43" t="str">
        <f>IF(_kanavg6_month_day!A33="","",_kanavg6_month_day!A33)</f>
        <v/>
      </c>
      <c r="U36" s="53"/>
      <c r="V36" s="43" t="str">
        <f>IF(_kanavg6_month_day!C33="","",_kanavg6_month_day!C33)</f>
        <v/>
      </c>
      <c r="W36" s="53"/>
      <c r="X36" s="47" t="str">
        <f>IF(_causek_month_day!A33="","",_causek_month_day!A33)</f>
        <v/>
      </c>
      <c r="Y36" s="47" t="str">
        <f>IF(_causek_month_day!B33="","",_causek_month_day!B33)</f>
        <v/>
      </c>
      <c r="Z36" s="43" t="str">
        <f>IF(_kanavg7_month_day!A33="","",_kanavg7_month_day!A33)</f>
        <v/>
      </c>
      <c r="AA36" s="53"/>
      <c r="AB36" s="43" t="str">
        <f>IF(_kanavg7_month_day!C33="","",_kanavg7_month_day!C33)</f>
        <v/>
      </c>
      <c r="AC36" s="53"/>
      <c r="AD36" s="47" t="str">
        <f>IF(_causek_month_day!C33="","",_causek_month_day!C33)</f>
        <v/>
      </c>
      <c r="AE36" s="47" t="str">
        <f>IF(_causek_month_day!D33="","",_causek_month_day!D33)</f>
        <v/>
      </c>
      <c r="AF36" s="43" t="str">
        <f>IF(_kanavg6_month_day!E33="","",_kanavg6_month_day!E33)</f>
        <v/>
      </c>
      <c r="AG36" s="44"/>
      <c r="AH36" s="43" t="str">
        <f>IF(_causek_month_day!E33="","",_causek_month_day!E33)</f>
        <v/>
      </c>
      <c r="AI36" s="43" t="str">
        <f>IF(_kanavg6_month_day!F33="","",_kanavg6_month_day!F33)</f>
        <v/>
      </c>
      <c r="AJ36" s="44"/>
      <c r="AK36" s="43" t="str">
        <f>IF(_causek_month_day!F33="","",_causek_month_day!F33)</f>
        <v/>
      </c>
      <c r="AL36" s="43" t="str">
        <f>IF(_kanavg6_month_day!G33="","",_kanavg6_month_day!G33)</f>
        <v/>
      </c>
      <c r="AM36" s="44"/>
      <c r="AN36" s="47" t="str">
        <f>IF(_actual_month_day!H33="","",_actual_month_day!H33)</f>
        <v/>
      </c>
      <c r="AO36" s="47" t="str">
        <f>IF(_actual_month_day!I33="","",_actual_month_day!I33)</f>
        <v/>
      </c>
      <c r="AP36" s="48"/>
      <c r="AQ36" s="43" t="str">
        <f>IF(_kjjunzhi_month_day!C33="","",_kjjunzhi_month_day!C33)</f>
        <v/>
      </c>
      <c r="AR36" s="45" t="str">
        <f>IFERROR(AQ36*AO36,"")</f>
        <v/>
      </c>
      <c r="AS36" s="48"/>
      <c r="AT36" s="47" t="str">
        <f>IF(_actual_month_day!J33="","",_actual_month_day!J33)</f>
        <v/>
      </c>
      <c r="AU36" s="49" t="str">
        <f>IF(_actual_month_day!K33="","",_actual_month_day!K33)</f>
        <v/>
      </c>
      <c r="AV36" s="48"/>
      <c r="AW36" s="50" t="str">
        <f>IF(_actual_month_day!L33="","",_actual_month_day!L33)</f>
        <v/>
      </c>
      <c r="AX36" s="50" t="str">
        <f>IF(_actual_month_day!M33="","",_actual_month_day!M33)</f>
        <v/>
      </c>
      <c r="AY36" s="50" t="str">
        <f>IF(_actual_month_day!N33="","",_actual_month_day!N33)</f>
        <v/>
      </c>
      <c r="AZ36" s="43" t="str">
        <f>IF(_analysis_month_day!A33="","",_analysis_month_day!A33)</f>
        <v/>
      </c>
      <c r="BA36" s="44"/>
      <c r="BB36" s="43" t="str">
        <f>IF(_analysis_month_day!B33="","",_analysis_month_day!B33)</f>
        <v/>
      </c>
      <c r="BC36" s="44"/>
      <c r="BD36" s="43" t="str">
        <f>IF(_kanavg6_month_day!H33="","",_kanavg6_month_day!H33)</f>
        <v/>
      </c>
      <c r="BE36" s="51"/>
    </row>
    <row ht="14.25" r="37">
      <c r="B37" s="52"/>
      <c r="C37" s="42" t="str">
        <f>IF(AND(_actual_month_day!P34=1),"夜班",IF(AND(_actual_month_day!P34=2),"白班",IF(AND(_actual_month_day!P34=3),"中班","")))</f>
        <v/>
      </c>
      <c r="D37" s="42" t="str">
        <f>IF(AND(_actual_month_day!Q34="A"),"甲班",IF(AND(_actual_month_day!Q34="B"),"乙班",IF(AND(_actual_month_day!Q34="C"),"丙班",IF(AND(_actual_month_day!Q34="D"),"丁班",""))))</f>
        <v/>
      </c>
      <c r="E37" s="43" t="str">
        <f>IF(_lianjaorb_month_day!A34="","",_lianjaorb_month_day!A34)</f>
        <v/>
      </c>
      <c r="F37" s="43" t="str">
        <f>IF(_lianjaorb_month_day!B34="","",_lianjaorb_month_day!B34/10000)</f>
        <v/>
      </c>
      <c r="G37" s="43" t="str">
        <f>IFERROR((E37*M37)/100,"")</f>
        <v/>
      </c>
      <c r="H37" s="43" t="str">
        <f>IF(_lianjaorb_month_day!C34="","",_lianjaorb_month_day!C34)</f>
        <v/>
      </c>
      <c r="I37" s="43" t="str">
        <f>IF(_lianjaorb_month_day!D34="","",_lianjaorb_month_day!D34/10000)</f>
        <v/>
      </c>
      <c r="J37" s="43" t="str">
        <f>IFERROR((H37*M37)/100,"")</f>
        <v/>
      </c>
      <c r="K37" s="44"/>
      <c r="L37" s="44"/>
      <c r="M37" s="47" t="str">
        <f>IF(_kjjunzhi_month_day!A34="","",_kjjunzhi_month_day!A34)</f>
        <v/>
      </c>
      <c r="N37" s="47" t="str">
        <f>IF(_kjjunzhi_month_day!B34="","",_kjjunzhi_month_day!B34)</f>
        <v/>
      </c>
      <c r="O37" s="43" t="str">
        <f>IFERROR((G37+J37)/AU37*1000-31*(AZ37-7),"")</f>
        <v/>
      </c>
      <c r="P37" s="44"/>
      <c r="Q37" s="43" t="str">
        <f>IFERROR((G37+J37)/AR37,"")</f>
        <v/>
      </c>
      <c r="R37" s="44"/>
      <c r="S37" s="44"/>
      <c r="T37" s="43" t="str">
        <f>IF(_kanavg6_month_day!A34="","",_kanavg6_month_day!A34)</f>
        <v/>
      </c>
      <c r="U37" s="54"/>
      <c r="V37" s="43" t="str">
        <f>IF(_kanavg6_month_day!C34="","",_kanavg6_month_day!C34)</f>
        <v/>
      </c>
      <c r="W37" s="54"/>
      <c r="X37" s="47" t="str">
        <f>IF(_causek_month_day!A34="","",_causek_month_day!A34)</f>
        <v/>
      </c>
      <c r="Y37" s="47" t="str">
        <f>IF(_causek_month_day!B34="","",_causek_month_day!B34)</f>
        <v/>
      </c>
      <c r="Z37" s="43" t="str">
        <f>IF(_kanavg7_month_day!A34="","",_kanavg7_month_day!A34)</f>
        <v/>
      </c>
      <c r="AA37" s="54"/>
      <c r="AB37" s="43" t="str">
        <f>IF(_kanavg7_month_day!C34="","",_kanavg7_month_day!C34)</f>
        <v/>
      </c>
      <c r="AC37" s="54"/>
      <c r="AD37" s="47" t="str">
        <f>IF(_causek_month_day!C34="","",_causek_month_day!C34)</f>
        <v/>
      </c>
      <c r="AE37" s="47" t="str">
        <f>IF(_causek_month_day!D34="","",_causek_month_day!D34)</f>
        <v/>
      </c>
      <c r="AF37" s="43" t="str">
        <f>IF(_kanavg6_month_day!E34="","",_kanavg6_month_day!E34)</f>
        <v/>
      </c>
      <c r="AG37" s="44"/>
      <c r="AH37" s="43" t="str">
        <f>IF(_causek_month_day!E34="","",_causek_month_day!E34)</f>
        <v/>
      </c>
      <c r="AI37" s="43" t="str">
        <f>IF(_kanavg6_month_day!F34="","",_kanavg6_month_day!F34)</f>
        <v/>
      </c>
      <c r="AJ37" s="44"/>
      <c r="AK37" s="43" t="str">
        <f>IF(_causek_month_day!F34="","",_causek_month_day!F34)</f>
        <v/>
      </c>
      <c r="AL37" s="43" t="str">
        <f>IF(_kanavg6_month_day!G34="","",_kanavg6_month_day!G34)</f>
        <v/>
      </c>
      <c r="AM37" s="44"/>
      <c r="AN37" s="47" t="str">
        <f>IF(_actual_month_day!H34="","",_actual_month_day!H34)</f>
        <v/>
      </c>
      <c r="AO37" s="47" t="str">
        <f>IF(_actual_month_day!I34="","",_actual_month_day!I34)</f>
        <v/>
      </c>
      <c r="AP37" s="48"/>
      <c r="AQ37" s="43" t="str">
        <f>IF(_kjjunzhi_month_day!C34="","",_kjjunzhi_month_day!C34)</f>
        <v/>
      </c>
      <c r="AR37" s="45" t="str">
        <f>IFERROR(AQ37*AO37,"")</f>
        <v/>
      </c>
      <c r="AS37" s="48"/>
      <c r="AT37" s="47" t="str">
        <f>IF(_actual_month_day!J34="","",_actual_month_day!J34)</f>
        <v/>
      </c>
      <c r="AU37" s="49" t="str">
        <f>IF(_actual_month_day!K34="","",_actual_month_day!K34)</f>
        <v/>
      </c>
      <c r="AV37" s="48"/>
      <c r="AW37" s="50" t="str">
        <f>IF(_actual_month_day!L34="","",_actual_month_day!L34)</f>
        <v/>
      </c>
      <c r="AX37" s="50" t="str">
        <f>IF(_actual_month_day!M34="","",_actual_month_day!M34)</f>
        <v/>
      </c>
      <c r="AY37" s="50" t="str">
        <f>IF(_actual_month_day!N34="","",_actual_month_day!N34)</f>
        <v/>
      </c>
      <c r="AZ37" s="43" t="str">
        <f>IF(_analysis_month_day!A34="","",_analysis_month_day!A34)</f>
        <v/>
      </c>
      <c r="BA37" s="44"/>
      <c r="BB37" s="43" t="str">
        <f>IF(_analysis_month_day!B34="","",_analysis_month_day!B34)</f>
        <v/>
      </c>
      <c r="BC37" s="44"/>
      <c r="BD37" s="43" t="str">
        <f>IF(_kanavg6_month_day!H34="","",_kanavg6_month_day!H34)</f>
        <v/>
      </c>
      <c r="BE37" s="51"/>
    </row>
    <row ht="14.25" r="38">
      <c r="B38" s="56">
        <f ca="1">B35+1</f>
        <v>43689</v>
      </c>
      <c r="C38" s="42" t="str">
        <f>IF(AND(_actual_month_day!P35=1),"夜班",IF(AND(_actual_month_day!P35=2),"白班",IF(AND(_actual_month_day!P35=3),"中班","")))</f>
        <v/>
      </c>
      <c r="D38" s="42" t="str">
        <f>IF(AND(_actual_month_day!Q35="A"),"甲班",IF(AND(_actual_month_day!Q35="B"),"乙班",IF(AND(_actual_month_day!Q35="C"),"丙班",IF(AND(_actual_month_day!Q35="D"),"丁班",""))))</f>
        <v/>
      </c>
      <c r="E38" s="43" t="str">
        <f>IF(_lianjaorb_month_day!A35="","",_lianjaorb_month_day!A35)</f>
        <v/>
      </c>
      <c r="F38" s="43" t="str">
        <f>IF(_lianjaorb_month_day!B35="","",_lianjaorb_month_day!B35/10000)</f>
        <v/>
      </c>
      <c r="G38" s="43" t="str">
        <f>IFERROR((E38*M38)/100,"")</f>
        <v/>
      </c>
      <c r="H38" s="43" t="str">
        <f>IF(_lianjaorb_month_day!C35="","",_lianjaorb_month_day!C35)</f>
        <v/>
      </c>
      <c r="I38" s="43" t="str">
        <f>IF(_lianjaorb_month_day!D35="","",_lianjaorb_month_day!D35/10000)</f>
        <v/>
      </c>
      <c r="J38" s="43" t="str">
        <f>IFERROR((H38*M38)/100,"")</f>
        <v/>
      </c>
      <c r="K38" s="44">
        <f>IFERROR(SUM(E38:E40,H38:H40),"")</f>
        <v>0</v>
      </c>
      <c r="L38" s="44">
        <f>IFERROR(SUM(F38:F40,I38:I40),"")</f>
        <v>0</v>
      </c>
      <c r="M38" s="47" t="str">
        <f>IF(_kjjunzhi_month_day!A35="","",_kjjunzhi_month_day!A35)</f>
        <v/>
      </c>
      <c r="N38" s="47" t="str">
        <f>IF(_kjjunzhi_month_day!B35="","",_kjjunzhi_month_day!B35)</f>
        <v/>
      </c>
      <c r="O38" s="43" t="str">
        <f>IFERROR((G38+J38)/AU38*1000-31*(AZ38-7),"")</f>
        <v/>
      </c>
      <c r="P38" s="44" t="str">
        <f>IFERROR(SUM(G38:G40,J38:J40)/AV38*1000-31*(BA38-7),"")</f>
        <v/>
      </c>
      <c r="Q38" s="43" t="str">
        <f>IFERROR((G38+J38)/AR38,"")</f>
        <v/>
      </c>
      <c r="R38" s="44" t="str">
        <f>IFERROR(SUM(G38:G40,J38:J40)/AS38,"")</f>
        <v/>
      </c>
      <c r="S38" s="44" t="str">
        <f>IFERROR(K38/L38*100,"")</f>
        <v/>
      </c>
      <c r="T38" s="43" t="str">
        <f>IF(_kanavg6_month_day!A35="","",_kanavg6_month_day!A35)</f>
        <v/>
      </c>
      <c r="U38" s="46" t="str">
        <f>IF(_kanavg6_month_day!B37="","",_kanavg6_month_day!B37)</f>
        <v/>
      </c>
      <c r="V38" s="43" t="str">
        <f>IF(_kanavg6_month_day!C35="","",_kanavg6_month_day!C35)</f>
        <v/>
      </c>
      <c r="W38" s="46" t="str">
        <f>IF(_kanavg6_month_day!D37="","",_kanavg6_month_day!D37)</f>
        <v/>
      </c>
      <c r="X38" s="47" t="str">
        <f>IF(_causek_month_day!A35="","",_causek_month_day!A35)</f>
        <v/>
      </c>
      <c r="Y38" s="47" t="str">
        <f>IF(_causek_month_day!B35="","",_causek_month_day!B35)</f>
        <v/>
      </c>
      <c r="Z38" s="43" t="str">
        <f>IF(_kanavg7_month_day!A35="","",_kanavg7_month_day!A35)</f>
        <v/>
      </c>
      <c r="AA38" s="46" t="str">
        <f>IF(_kanavg7_month_day!B37="","",_kanavg7_month_day!B37)</f>
        <v/>
      </c>
      <c r="AB38" s="43" t="str">
        <f>IF(_kanavg7_month_day!C35="","",_kanavg7_month_day!C35)</f>
        <v/>
      </c>
      <c r="AC38" s="46" t="str">
        <f>IF(_kanavg7_month_day!D37="","",_kanavg7_month_day!D37)</f>
        <v/>
      </c>
      <c r="AD38" s="47" t="str">
        <f>IF(_causek_month_day!C35="","",_causek_month_day!C35)</f>
        <v/>
      </c>
      <c r="AE38" s="47" t="str">
        <f>IF(_causek_month_day!D35="","",_causek_month_day!D35)</f>
        <v/>
      </c>
      <c r="AF38" s="43" t="str">
        <f>IF(_kanavg6_month_day!E35="","",_kanavg6_month_day!E35)</f>
        <v/>
      </c>
      <c r="AG38" s="44" t="str">
        <f>IFERROR(AVERAGE(AF38:AF40),"")</f>
        <v/>
      </c>
      <c r="AH38" s="43" t="str">
        <f>IF(_causek_month_day!E35="","",_causek_month_day!E35)</f>
        <v/>
      </c>
      <c r="AI38" s="43" t="str">
        <f>IF(_kanavg6_month_day!F35="","",_kanavg6_month_day!F35)</f>
        <v/>
      </c>
      <c r="AJ38" s="44" t="str">
        <f>IFERROR(AVERAGE(AI38:AI40),"")</f>
        <v/>
      </c>
      <c r="AK38" s="43" t="str">
        <f>IF(_causek_month_day!F35="","",_causek_month_day!F35)</f>
        <v/>
      </c>
      <c r="AL38" s="43" t="str">
        <f>IF(_kanavg6_month_day!G35="","",_kanavg6_month_day!G35)</f>
        <v/>
      </c>
      <c r="AM38" s="44" t="str">
        <f>IFERROR(AVERAGE(AL38:AL40),"")</f>
        <v/>
      </c>
      <c r="AN38" s="47" t="str">
        <f>IF(_actual_month_day!H35="","",_actual_month_day!H35)</f>
        <v/>
      </c>
      <c r="AO38" s="47" t="str">
        <f>IF(_actual_month_day!I35="","",_actual_month_day!I35)</f>
        <v/>
      </c>
      <c r="AP38" s="48">
        <f>IFERROR(SUM(AO38:AO40),"")</f>
        <v>0</v>
      </c>
      <c r="AQ38" s="43" t="str">
        <f>IF(_kjjunzhi_month_day!C35="","",_kjjunzhi_month_day!C35)</f>
        <v/>
      </c>
      <c r="AR38" s="45" t="str">
        <f>IFERROR(AQ38*AO38,"")</f>
        <v/>
      </c>
      <c r="AS38" s="48">
        <f>IFERROR(SUM(AR38:AR40),"")</f>
        <v>0</v>
      </c>
      <c r="AT38" s="47" t="str">
        <f>IF(_actual_month_day!J35="","",_actual_month_day!J35)</f>
        <v/>
      </c>
      <c r="AU38" s="49" t="str">
        <f>IF(_actual_month_day!K35="","",_actual_month_day!K35)</f>
        <v/>
      </c>
      <c r="AV38" s="48">
        <f>IFERROR(SUM(AU38:AU40),"")</f>
        <v>0</v>
      </c>
      <c r="AW38" s="50" t="str">
        <f>IF(_actual_month_day!L35="","",_actual_month_day!L35)</f>
        <v/>
      </c>
      <c r="AX38" s="50" t="str">
        <f>IF(_actual_month_day!M35="","",_actual_month_day!M35)</f>
        <v/>
      </c>
      <c r="AY38" s="50" t="str">
        <f>IF(_actual_month_day!N35="","",_actual_month_day!N35)</f>
        <v/>
      </c>
      <c r="AZ38" s="43" t="str">
        <f>IF(_analysis_month_day!A35="","",_analysis_month_day!A35)</f>
        <v/>
      </c>
      <c r="BA38" s="44" t="str">
        <f>IFERROR(AVERAGE(AZ38:AZ40),"")</f>
        <v/>
      </c>
      <c r="BB38" s="43" t="str">
        <f>IF(_analysis_month_day!B35="","",_analysis_month_day!B35)</f>
        <v/>
      </c>
      <c r="BC38" s="44" t="str">
        <f>IFERROR(AVERAGE(BB38:BB40),"")</f>
        <v/>
      </c>
      <c r="BD38" s="43" t="str">
        <f>IF(_kanavg6_month_day!H35="","",_kanavg6_month_day!H35)</f>
        <v/>
      </c>
      <c r="BE38" s="51" t="str">
        <f>IFERROR(AVERAGE(BD38:BD40),"")</f>
        <v/>
      </c>
    </row>
    <row ht="14.25" r="39">
      <c r="B39" s="52"/>
      <c r="C39" s="42" t="str">
        <f>IF(AND(_actual_month_day!P36=1),"夜班",IF(AND(_actual_month_day!P36=2),"白班",IF(AND(_actual_month_day!P36=3),"中班","")))</f>
        <v/>
      </c>
      <c r="D39" s="42" t="str">
        <f>IF(AND(_actual_month_day!Q36="A"),"甲班",IF(AND(_actual_month_day!Q36="B"),"乙班",IF(AND(_actual_month_day!Q36="C"),"丙班",IF(AND(_actual_month_day!Q36="D"),"丁班",""))))</f>
        <v/>
      </c>
      <c r="E39" s="43" t="str">
        <f>IF(_lianjaorb_month_day!A36="","",_lianjaorb_month_day!A36)</f>
        <v/>
      </c>
      <c r="F39" s="43" t="str">
        <f>IF(_lianjaorb_month_day!B36="","",_lianjaorb_month_day!B36/10000)</f>
        <v/>
      </c>
      <c r="G39" s="43" t="str">
        <f>IFERROR((E39*M39)/100,"")</f>
        <v/>
      </c>
      <c r="H39" s="43" t="str">
        <f>IF(_lianjaorb_month_day!C36="","",_lianjaorb_month_day!C36)</f>
        <v/>
      </c>
      <c r="I39" s="43" t="str">
        <f>IF(_lianjaorb_month_day!D36="","",_lianjaorb_month_day!D36/10000)</f>
        <v/>
      </c>
      <c r="J39" s="43" t="str">
        <f>IFERROR((H39*M39)/100,"")</f>
        <v/>
      </c>
      <c r="K39" s="44"/>
      <c r="L39" s="44"/>
      <c r="M39" s="47" t="str">
        <f>IF(_kjjunzhi_month_day!A36="","",_kjjunzhi_month_day!A36)</f>
        <v/>
      </c>
      <c r="N39" s="47" t="str">
        <f>IF(_kjjunzhi_month_day!B36="","",_kjjunzhi_month_day!B36)</f>
        <v/>
      </c>
      <c r="O39" s="43" t="str">
        <f>IFERROR((G39+J39)/AU39*1000-31*(AZ39-7),"")</f>
        <v/>
      </c>
      <c r="P39" s="44"/>
      <c r="Q39" s="43" t="str">
        <f>IFERROR((G39+J39)/AR39,"")</f>
        <v/>
      </c>
      <c r="R39" s="44"/>
      <c r="S39" s="44"/>
      <c r="T39" s="43" t="str">
        <f>IF(_kanavg6_month_day!A36="","",_kanavg6_month_day!A36)</f>
        <v/>
      </c>
      <c r="U39" s="53"/>
      <c r="V39" s="43" t="str">
        <f>IF(_kanavg6_month_day!C36="","",_kanavg6_month_day!C36)</f>
        <v/>
      </c>
      <c r="W39" s="53"/>
      <c r="X39" s="47" t="str">
        <f>IF(_causek_month_day!A36="","",_causek_month_day!A36)</f>
        <v/>
      </c>
      <c r="Y39" s="47" t="str">
        <f>IF(_causek_month_day!B36="","",_causek_month_day!B36)</f>
        <v/>
      </c>
      <c r="Z39" s="43" t="str">
        <f>IF(_kanavg7_month_day!A36="","",_kanavg7_month_day!A36)</f>
        <v/>
      </c>
      <c r="AA39" s="53"/>
      <c r="AB39" s="43" t="str">
        <f>IF(_kanavg7_month_day!C36="","",_kanavg7_month_day!C36)</f>
        <v/>
      </c>
      <c r="AC39" s="53"/>
      <c r="AD39" s="47" t="str">
        <f>IF(_causek_month_day!C36="","",_causek_month_day!C36)</f>
        <v/>
      </c>
      <c r="AE39" s="47" t="str">
        <f>IF(_causek_month_day!D36="","",_causek_month_day!D36)</f>
        <v/>
      </c>
      <c r="AF39" s="43" t="str">
        <f>IF(_kanavg6_month_day!E36="","",_kanavg6_month_day!E36)</f>
        <v/>
      </c>
      <c r="AG39" s="44"/>
      <c r="AH39" s="43" t="str">
        <f>IF(_causek_month_day!E36="","",_causek_month_day!E36)</f>
        <v/>
      </c>
      <c r="AI39" s="43" t="str">
        <f>IF(_kanavg6_month_day!F36="","",_kanavg6_month_day!F36)</f>
        <v/>
      </c>
      <c r="AJ39" s="44"/>
      <c r="AK39" s="43" t="str">
        <f>IF(_causek_month_day!F36="","",_causek_month_day!F36)</f>
        <v/>
      </c>
      <c r="AL39" s="43" t="str">
        <f>IF(_kanavg6_month_day!G36="","",_kanavg6_month_day!G36)</f>
        <v/>
      </c>
      <c r="AM39" s="44"/>
      <c r="AN39" s="47" t="str">
        <f>IF(_actual_month_day!H36="","",_actual_month_day!H36)</f>
        <v/>
      </c>
      <c r="AO39" s="47" t="str">
        <f>IF(_actual_month_day!I36="","",_actual_month_day!I36)</f>
        <v/>
      </c>
      <c r="AP39" s="48"/>
      <c r="AQ39" s="43" t="str">
        <f>IF(_kjjunzhi_month_day!C36="","",_kjjunzhi_month_day!C36)</f>
        <v/>
      </c>
      <c r="AR39" s="45" t="str">
        <f>IFERROR(AQ39*AO39,"")</f>
        <v/>
      </c>
      <c r="AS39" s="48"/>
      <c r="AT39" s="47" t="str">
        <f>IF(_actual_month_day!J36="","",_actual_month_day!J36)</f>
        <v/>
      </c>
      <c r="AU39" s="49" t="str">
        <f>IF(_actual_month_day!K36="","",_actual_month_day!K36)</f>
        <v/>
      </c>
      <c r="AV39" s="48"/>
      <c r="AW39" s="50" t="str">
        <f>IF(_actual_month_day!L36="","",_actual_month_day!L36)</f>
        <v/>
      </c>
      <c r="AX39" s="50" t="str">
        <f>IF(_actual_month_day!M36="","",_actual_month_day!M36)</f>
        <v/>
      </c>
      <c r="AY39" s="50" t="str">
        <f>IF(_actual_month_day!N36="","",_actual_month_day!N36)</f>
        <v/>
      </c>
      <c r="AZ39" s="43" t="str">
        <f>IF(_analysis_month_day!A36="","",_analysis_month_day!A36)</f>
        <v/>
      </c>
      <c r="BA39" s="44"/>
      <c r="BB39" s="43" t="str">
        <f>IF(_analysis_month_day!B36="","",_analysis_month_day!B36)</f>
        <v/>
      </c>
      <c r="BC39" s="44"/>
      <c r="BD39" s="43" t="str">
        <f>IF(_kanavg6_month_day!H36="","",_kanavg6_month_day!H36)</f>
        <v/>
      </c>
      <c r="BE39" s="51"/>
    </row>
    <row ht="14.25" r="40">
      <c r="B40" s="52"/>
      <c r="C40" s="42" t="str">
        <f>IF(AND(_actual_month_day!P37=1),"夜班",IF(AND(_actual_month_day!P37=2),"白班",IF(AND(_actual_month_day!P37=3),"中班","")))</f>
        <v/>
      </c>
      <c r="D40" s="42" t="str">
        <f>IF(AND(_actual_month_day!Q37="A"),"甲班",IF(AND(_actual_month_day!Q37="B"),"乙班",IF(AND(_actual_month_day!Q37="C"),"丙班",IF(AND(_actual_month_day!Q37="D"),"丁班",""))))</f>
        <v/>
      </c>
      <c r="E40" s="43" t="str">
        <f>IF(_lianjaorb_month_day!A37="","",_lianjaorb_month_day!A37)</f>
        <v/>
      </c>
      <c r="F40" s="43" t="str">
        <f>IF(_lianjaorb_month_day!B37="","",_lianjaorb_month_day!B37/10000)</f>
        <v/>
      </c>
      <c r="G40" s="43" t="str">
        <f>IFERROR((E40*M40)/100,"")</f>
        <v/>
      </c>
      <c r="H40" s="43" t="str">
        <f>IF(_lianjaorb_month_day!C37="","",_lianjaorb_month_day!C37)</f>
        <v/>
      </c>
      <c r="I40" s="43" t="str">
        <f>IF(_lianjaorb_month_day!D37="","",_lianjaorb_month_day!D37/10000)</f>
        <v/>
      </c>
      <c r="J40" s="43" t="str">
        <f>IFERROR((H40*M40)/100,"")</f>
        <v/>
      </c>
      <c r="K40" s="44"/>
      <c r="L40" s="44"/>
      <c r="M40" s="47" t="str">
        <f>IF(_kjjunzhi_month_day!A37="","",_kjjunzhi_month_day!A37)</f>
        <v/>
      </c>
      <c r="N40" s="47" t="str">
        <f>IF(_kjjunzhi_month_day!B37="","",_kjjunzhi_month_day!B37)</f>
        <v/>
      </c>
      <c r="O40" s="43" t="str">
        <f>IFERROR((G40+J40)/AU40*1000-31*(AZ40-7),"")</f>
        <v/>
      </c>
      <c r="P40" s="44"/>
      <c r="Q40" s="43" t="str">
        <f>IFERROR((G40+J40)/AR40,"")</f>
        <v/>
      </c>
      <c r="R40" s="44"/>
      <c r="S40" s="44"/>
      <c r="T40" s="43" t="str">
        <f>IF(_kanavg6_month_day!A37="","",_kanavg6_month_day!A37)</f>
        <v/>
      </c>
      <c r="U40" s="54"/>
      <c r="V40" s="43" t="str">
        <f>IF(_kanavg6_month_day!C37="","",_kanavg6_month_day!C37)</f>
        <v/>
      </c>
      <c r="W40" s="54"/>
      <c r="X40" s="47" t="str">
        <f>IF(_causek_month_day!A37="","",_causek_month_day!A37)</f>
        <v/>
      </c>
      <c r="Y40" s="47" t="str">
        <f>IF(_causek_month_day!B37="","",_causek_month_day!B37)</f>
        <v/>
      </c>
      <c r="Z40" s="43" t="str">
        <f>IF(_kanavg7_month_day!A37="","",_kanavg7_month_day!A37)</f>
        <v/>
      </c>
      <c r="AA40" s="54"/>
      <c r="AB40" s="43" t="str">
        <f>IF(_kanavg7_month_day!C37="","",_kanavg7_month_day!C37)</f>
        <v/>
      </c>
      <c r="AC40" s="54"/>
      <c r="AD40" s="47" t="str">
        <f>IF(_causek_month_day!C37="","",_causek_month_day!C37)</f>
        <v/>
      </c>
      <c r="AE40" s="47" t="str">
        <f>IF(_causek_month_day!D37="","",_causek_month_day!D37)</f>
        <v/>
      </c>
      <c r="AF40" s="43" t="str">
        <f>IF(_kanavg6_month_day!E37="","",_kanavg6_month_day!E37)</f>
        <v/>
      </c>
      <c r="AG40" s="44"/>
      <c r="AH40" s="43" t="str">
        <f>IF(_causek_month_day!E37="","",_causek_month_day!E37)</f>
        <v/>
      </c>
      <c r="AI40" s="43" t="str">
        <f>IF(_kanavg6_month_day!F37="","",_kanavg6_month_day!F37)</f>
        <v/>
      </c>
      <c r="AJ40" s="44"/>
      <c r="AK40" s="43" t="str">
        <f>IF(_causek_month_day!F37="","",_causek_month_day!F37)</f>
        <v/>
      </c>
      <c r="AL40" s="43" t="str">
        <f>IF(_kanavg6_month_day!G37="","",_kanavg6_month_day!G37)</f>
        <v/>
      </c>
      <c r="AM40" s="44"/>
      <c r="AN40" s="47" t="str">
        <f>IF(_actual_month_day!H37="","",_actual_month_day!H37)</f>
        <v/>
      </c>
      <c r="AO40" s="47" t="str">
        <f>IF(_actual_month_day!I37="","",_actual_month_day!I37)</f>
        <v/>
      </c>
      <c r="AP40" s="48"/>
      <c r="AQ40" s="43" t="str">
        <f>IF(_kjjunzhi_month_day!C37="","",_kjjunzhi_month_day!C37)</f>
        <v/>
      </c>
      <c r="AR40" s="45" t="str">
        <f>IFERROR(AQ40*AO40,"")</f>
        <v/>
      </c>
      <c r="AS40" s="48"/>
      <c r="AT40" s="47" t="str">
        <f>IF(_actual_month_day!J37="","",_actual_month_day!J37)</f>
        <v/>
      </c>
      <c r="AU40" s="49" t="str">
        <f>IF(_actual_month_day!K37="","",_actual_month_day!K37)</f>
        <v/>
      </c>
      <c r="AV40" s="48"/>
      <c r="AW40" s="50" t="str">
        <f>IF(_actual_month_day!L37="","",_actual_month_day!L37)</f>
        <v/>
      </c>
      <c r="AX40" s="50" t="str">
        <f>IF(_actual_month_day!M37="","",_actual_month_day!M37)</f>
        <v/>
      </c>
      <c r="AY40" s="50" t="str">
        <f>IF(_actual_month_day!N37="","",_actual_month_day!N37)</f>
        <v/>
      </c>
      <c r="AZ40" s="43" t="str">
        <f>IF(_analysis_month_day!A37="","",_analysis_month_day!A37)</f>
        <v/>
      </c>
      <c r="BA40" s="44"/>
      <c r="BB40" s="43" t="str">
        <f>IF(_analysis_month_day!B37="","",_analysis_month_day!B37)</f>
        <v/>
      </c>
      <c r="BC40" s="44"/>
      <c r="BD40" s="43" t="str">
        <f>IF(_kanavg6_month_day!H37="","",_kanavg6_month_day!H37)</f>
        <v/>
      </c>
      <c r="BE40" s="51"/>
    </row>
    <row ht="14.25" r="41">
      <c r="B41" s="56">
        <f ca="1">B38+1</f>
        <v>43690</v>
      </c>
      <c r="C41" s="42" t="str">
        <f>IF(AND(_actual_month_day!P38=1),"夜班",IF(AND(_actual_month_day!P38=2),"白班",IF(AND(_actual_month_day!P38=3),"中班","")))</f>
        <v/>
      </c>
      <c r="D41" s="42" t="str">
        <f>IF(AND(_actual_month_day!Q38="A"),"甲班",IF(AND(_actual_month_day!Q38="B"),"乙班",IF(AND(_actual_month_day!Q38="C"),"丙班",IF(AND(_actual_month_day!Q38="D"),"丁班",""))))</f>
        <v/>
      </c>
      <c r="E41" s="43" t="str">
        <f>IF(_lianjaorb_month_day!A38="","",_lianjaorb_month_day!A38)</f>
        <v/>
      </c>
      <c r="F41" s="43" t="str">
        <f>IF(_lianjaorb_month_day!B38="","",_lianjaorb_month_day!B38/10000)</f>
        <v/>
      </c>
      <c r="G41" s="43" t="str">
        <f>IFERROR((E41*M41)/100,"")</f>
        <v/>
      </c>
      <c r="H41" s="43" t="str">
        <f>IF(_lianjaorb_month_day!C38="","",_lianjaorb_month_day!C38)</f>
        <v/>
      </c>
      <c r="I41" s="43" t="str">
        <f>IF(_lianjaorb_month_day!D38="","",_lianjaorb_month_day!D38/10000)</f>
        <v/>
      </c>
      <c r="J41" s="43" t="str">
        <f>IFERROR((H41*M41)/100,"")</f>
        <v/>
      </c>
      <c r="K41" s="44">
        <f>IFERROR(SUM(E41:E43,H41:H43),"")</f>
        <v>0</v>
      </c>
      <c r="L41" s="44">
        <f>IFERROR(SUM(F41:F43,I41:I43),"")</f>
        <v>0</v>
      </c>
      <c r="M41" s="47" t="str">
        <f>IF(_kjjunzhi_month_day!A38="","",_kjjunzhi_month_day!A38)</f>
        <v/>
      </c>
      <c r="N41" s="47" t="str">
        <f>IF(_kjjunzhi_month_day!B38="","",_kjjunzhi_month_day!B38)</f>
        <v/>
      </c>
      <c r="O41" s="43" t="str">
        <f>IFERROR((G41+J41)/AU41*1000-31*(AZ41-7),"")</f>
        <v/>
      </c>
      <c r="P41" s="44" t="str">
        <f>IFERROR(SUM(G41:G43,J41:J43)/AV41*1000-31*(BA41-7),"")</f>
        <v/>
      </c>
      <c r="Q41" s="43" t="str">
        <f>IFERROR((G41+J41)/AR41,"")</f>
        <v/>
      </c>
      <c r="R41" s="44" t="str">
        <f>IFERROR(SUM(G41:G43,J41:J43)/AS41,"")</f>
        <v/>
      </c>
      <c r="S41" s="44" t="str">
        <f>IFERROR(K41/L41*100,"")</f>
        <v/>
      </c>
      <c r="T41" s="43" t="str">
        <f>IF(_kanavg6_month_day!A38="","",_kanavg6_month_day!A38)</f>
        <v/>
      </c>
      <c r="U41" s="46" t="str">
        <f>IF(_kanavg6_month_day!B40="","",_kanavg6_month_day!B40)</f>
        <v/>
      </c>
      <c r="V41" s="43" t="str">
        <f>IF(_kanavg6_month_day!C38="","",_kanavg6_month_day!C38)</f>
        <v/>
      </c>
      <c r="W41" s="46" t="str">
        <f>IF(_kanavg6_month_day!D40="","",_kanavg6_month_day!D40)</f>
        <v/>
      </c>
      <c r="X41" s="47" t="str">
        <f>IF(_causek_month_day!A38="","",_causek_month_day!A38)</f>
        <v/>
      </c>
      <c r="Y41" s="47" t="str">
        <f>IF(_causek_month_day!B38="","",_causek_month_day!B38)</f>
        <v/>
      </c>
      <c r="Z41" s="43" t="str">
        <f>IF(_kanavg7_month_day!A38="","",_kanavg7_month_day!A38)</f>
        <v/>
      </c>
      <c r="AA41" s="46" t="str">
        <f>IF(_kanavg7_month_day!B40="","",_kanavg7_month_day!B40)</f>
        <v/>
      </c>
      <c r="AB41" s="43" t="str">
        <f>IF(_kanavg7_month_day!C38="","",_kanavg7_month_day!C38)</f>
        <v/>
      </c>
      <c r="AC41" s="46" t="str">
        <f>IF(_kanavg7_month_day!D40="","",_kanavg7_month_day!D40)</f>
        <v/>
      </c>
      <c r="AD41" s="47" t="str">
        <f>IF(_causek_month_day!C38="","",_causek_month_day!C38)</f>
        <v/>
      </c>
      <c r="AE41" s="47" t="str">
        <f>IF(_causek_month_day!D38="","",_causek_month_day!D38)</f>
        <v/>
      </c>
      <c r="AF41" s="43" t="str">
        <f>IF(_kanavg6_month_day!E38="","",_kanavg6_month_day!E38)</f>
        <v/>
      </c>
      <c r="AG41" s="44" t="str">
        <f>IFERROR(AVERAGE(AF41:AF43),"")</f>
        <v/>
      </c>
      <c r="AH41" s="43" t="str">
        <f>IF(_causek_month_day!E38="","",_causek_month_day!E38)</f>
        <v/>
      </c>
      <c r="AI41" s="43" t="str">
        <f>IF(_kanavg6_month_day!F38="","",_kanavg6_month_day!F38)</f>
        <v/>
      </c>
      <c r="AJ41" s="44" t="str">
        <f>IFERROR(AVERAGE(AI41:AI43),"")</f>
        <v/>
      </c>
      <c r="AK41" s="43" t="str">
        <f>IF(_causek_month_day!F38="","",_causek_month_day!F38)</f>
        <v/>
      </c>
      <c r="AL41" s="43" t="str">
        <f>IF(_kanavg6_month_day!G38="","",_kanavg6_month_day!G38)</f>
        <v/>
      </c>
      <c r="AM41" s="44" t="str">
        <f>IFERROR(AVERAGE(AL41:AL43),"")</f>
        <v/>
      </c>
      <c r="AN41" s="47" t="str">
        <f>IF(_actual_month_day!H38="","",_actual_month_day!H38)</f>
        <v/>
      </c>
      <c r="AO41" s="47" t="str">
        <f>IF(_actual_month_day!I38="","",_actual_month_day!I38)</f>
        <v/>
      </c>
      <c r="AP41" s="48">
        <f>IFERROR(SUM(AO41:AO43),"")</f>
        <v>0</v>
      </c>
      <c r="AQ41" s="43" t="str">
        <f>IF(_kjjunzhi_month_day!C38="","",_kjjunzhi_month_day!C38)</f>
        <v/>
      </c>
      <c r="AR41" s="45" t="str">
        <f>IFERROR(AQ41*AO41,"")</f>
        <v/>
      </c>
      <c r="AS41" s="48">
        <f>IFERROR(SUM(AR41:AR43),"")</f>
        <v>0</v>
      </c>
      <c r="AT41" s="47" t="str">
        <f>IF(_actual_month_day!J38="","",_actual_month_day!J38)</f>
        <v/>
      </c>
      <c r="AU41" s="49" t="str">
        <f>IF(_actual_month_day!K38="","",_actual_month_day!K38)</f>
        <v/>
      </c>
      <c r="AV41" s="48">
        <f>IFERROR(SUM(AU41:AU43),"")</f>
        <v>0</v>
      </c>
      <c r="AW41" s="50" t="str">
        <f>IF(_actual_month_day!L38="","",_actual_month_day!L38)</f>
        <v/>
      </c>
      <c r="AX41" s="50" t="str">
        <f>IF(_actual_month_day!M38="","",_actual_month_day!M38)</f>
        <v/>
      </c>
      <c r="AY41" s="50" t="str">
        <f>IF(_actual_month_day!N38="","",_actual_month_day!N38)</f>
        <v/>
      </c>
      <c r="AZ41" s="43" t="str">
        <f>IF(_analysis_month_day!A38="","",_analysis_month_day!A38)</f>
        <v/>
      </c>
      <c r="BA41" s="44" t="str">
        <f>IFERROR(AVERAGE(AZ41:AZ43),"")</f>
        <v/>
      </c>
      <c r="BB41" s="43" t="str">
        <f>IF(_analysis_month_day!B38="","",_analysis_month_day!B38)</f>
        <v/>
      </c>
      <c r="BC41" s="44" t="str">
        <f>IFERROR(AVERAGE(BB41:BB43),"")</f>
        <v/>
      </c>
      <c r="BD41" s="43" t="str">
        <f>IF(_kanavg6_month_day!H38="","",_kanavg6_month_day!H38)</f>
        <v/>
      </c>
      <c r="BE41" s="51" t="str">
        <f>IFERROR(AVERAGE(BD41:BD43),"")</f>
        <v/>
      </c>
    </row>
    <row ht="14.25" r="42">
      <c r="B42" s="52"/>
      <c r="C42" s="42" t="str">
        <f>IF(AND(_actual_month_day!P39=1),"夜班",IF(AND(_actual_month_day!P39=2),"白班",IF(AND(_actual_month_day!P39=3),"中班","")))</f>
        <v/>
      </c>
      <c r="D42" s="42" t="str">
        <f>IF(AND(_actual_month_day!Q39="A"),"甲班",IF(AND(_actual_month_day!Q39="B"),"乙班",IF(AND(_actual_month_day!Q39="C"),"丙班",IF(AND(_actual_month_day!Q39="D"),"丁班",""))))</f>
        <v/>
      </c>
      <c r="E42" s="43" t="str">
        <f>IF(_lianjaorb_month_day!A39="","",_lianjaorb_month_day!A39)</f>
        <v/>
      </c>
      <c r="F42" s="43" t="str">
        <f>IF(_lianjaorb_month_day!B39="","",_lianjaorb_month_day!B39/10000)</f>
        <v/>
      </c>
      <c r="G42" s="43" t="str">
        <f>IFERROR((E42*M42)/100,"")</f>
        <v/>
      </c>
      <c r="H42" s="43" t="str">
        <f>IF(_lianjaorb_month_day!C39="","",_lianjaorb_month_day!C39)</f>
        <v/>
      </c>
      <c r="I42" s="43" t="str">
        <f>IF(_lianjaorb_month_day!D39="","",_lianjaorb_month_day!D39/10000)</f>
        <v/>
      </c>
      <c r="J42" s="43" t="str">
        <f>IFERROR((H42*M42)/100,"")</f>
        <v/>
      </c>
      <c r="K42" s="44"/>
      <c r="L42" s="44"/>
      <c r="M42" s="47" t="str">
        <f>IF(_kjjunzhi_month_day!A39="","",_kjjunzhi_month_day!A39)</f>
        <v/>
      </c>
      <c r="N42" s="47" t="str">
        <f>IF(_kjjunzhi_month_day!B39="","",_kjjunzhi_month_day!B39)</f>
        <v/>
      </c>
      <c r="O42" s="43" t="str">
        <f>IFERROR((G42+J42)/AU42*1000-31*(AZ42-7),"")</f>
        <v/>
      </c>
      <c r="P42" s="44"/>
      <c r="Q42" s="43" t="str">
        <f>IFERROR((G42+J42)/AR42,"")</f>
        <v/>
      </c>
      <c r="R42" s="44"/>
      <c r="S42" s="44"/>
      <c r="T42" s="43" t="str">
        <f>IF(_kanavg6_month_day!A39="","",_kanavg6_month_day!A39)</f>
        <v/>
      </c>
      <c r="U42" s="53"/>
      <c r="V42" s="43" t="str">
        <f>IF(_kanavg6_month_day!C39="","",_kanavg6_month_day!C39)</f>
        <v/>
      </c>
      <c r="W42" s="53"/>
      <c r="X42" s="47" t="str">
        <f>IF(_causek_month_day!A39="","",_causek_month_day!A39)</f>
        <v/>
      </c>
      <c r="Y42" s="47" t="str">
        <f>IF(_causek_month_day!B39="","",_causek_month_day!B39)</f>
        <v/>
      </c>
      <c r="Z42" s="43" t="str">
        <f>IF(_kanavg7_month_day!A39="","",_kanavg7_month_day!A39)</f>
        <v/>
      </c>
      <c r="AA42" s="53"/>
      <c r="AB42" s="43" t="str">
        <f>IF(_kanavg7_month_day!C39="","",_kanavg7_month_day!C39)</f>
        <v/>
      </c>
      <c r="AC42" s="53"/>
      <c r="AD42" s="47" t="str">
        <f>IF(_causek_month_day!C39="","",_causek_month_day!C39)</f>
        <v/>
      </c>
      <c r="AE42" s="47" t="str">
        <f>IF(_causek_month_day!D39="","",_causek_month_day!D39)</f>
        <v/>
      </c>
      <c r="AF42" s="43" t="str">
        <f>IF(_kanavg6_month_day!E39="","",_kanavg6_month_day!E39)</f>
        <v/>
      </c>
      <c r="AG42" s="44"/>
      <c r="AH42" s="43" t="str">
        <f>IF(_causek_month_day!E39="","",_causek_month_day!E39)</f>
        <v/>
      </c>
      <c r="AI42" s="43" t="str">
        <f>IF(_kanavg6_month_day!F39="","",_kanavg6_month_day!F39)</f>
        <v/>
      </c>
      <c r="AJ42" s="44"/>
      <c r="AK42" s="43" t="str">
        <f>IF(_causek_month_day!F39="","",_causek_month_day!F39)</f>
        <v/>
      </c>
      <c r="AL42" s="43" t="str">
        <f>IF(_kanavg6_month_day!G39="","",_kanavg6_month_day!G39)</f>
        <v/>
      </c>
      <c r="AM42" s="44"/>
      <c r="AN42" s="47" t="str">
        <f>IF(_actual_month_day!H39="","",_actual_month_day!H39)</f>
        <v/>
      </c>
      <c r="AO42" s="47" t="str">
        <f>IF(_actual_month_day!I39="","",_actual_month_day!I39)</f>
        <v/>
      </c>
      <c r="AP42" s="48"/>
      <c r="AQ42" s="43" t="str">
        <f>IF(_kjjunzhi_month_day!C39="","",_kjjunzhi_month_day!C39)</f>
        <v/>
      </c>
      <c r="AR42" s="45" t="str">
        <f>IFERROR(AQ42*AO42,"")</f>
        <v/>
      </c>
      <c r="AS42" s="48"/>
      <c r="AT42" s="47" t="str">
        <f>IF(_actual_month_day!J39="","",_actual_month_day!J39)</f>
        <v/>
      </c>
      <c r="AU42" s="49" t="str">
        <f>IF(_actual_month_day!K39="","",_actual_month_day!K39)</f>
        <v/>
      </c>
      <c r="AV42" s="48"/>
      <c r="AW42" s="50" t="str">
        <f>IF(_actual_month_day!L39="","",_actual_month_day!L39)</f>
        <v/>
      </c>
      <c r="AX42" s="50" t="str">
        <f>IF(_actual_month_day!M39="","",_actual_month_day!M39)</f>
        <v/>
      </c>
      <c r="AY42" s="50" t="str">
        <f>IF(_actual_month_day!N39="","",_actual_month_day!N39)</f>
        <v/>
      </c>
      <c r="AZ42" s="43" t="str">
        <f>IF(_analysis_month_day!A39="","",_analysis_month_day!A39)</f>
        <v/>
      </c>
      <c r="BA42" s="44"/>
      <c r="BB42" s="43" t="str">
        <f>IF(_analysis_month_day!B39="","",_analysis_month_day!B39)</f>
        <v/>
      </c>
      <c r="BC42" s="44"/>
      <c r="BD42" s="43" t="str">
        <f>IF(_kanavg6_month_day!H39="","",_kanavg6_month_day!H39)</f>
        <v/>
      </c>
      <c r="BE42" s="51"/>
    </row>
    <row ht="14.25" r="43">
      <c r="B43" s="52"/>
      <c r="C43" s="42" t="str">
        <f>IF(AND(_actual_month_day!P40=1),"夜班",IF(AND(_actual_month_day!P40=2),"白班",IF(AND(_actual_month_day!P40=3),"中班","")))</f>
        <v/>
      </c>
      <c r="D43" s="42" t="str">
        <f>IF(AND(_actual_month_day!Q40="A"),"甲班",IF(AND(_actual_month_day!Q40="B"),"乙班",IF(AND(_actual_month_day!Q40="C"),"丙班",IF(AND(_actual_month_day!Q40="D"),"丁班",""))))</f>
        <v/>
      </c>
      <c r="E43" s="43" t="str">
        <f>IF(_lianjaorb_month_day!A40="","",_lianjaorb_month_day!A40)</f>
        <v/>
      </c>
      <c r="F43" s="43" t="str">
        <f>IF(_lianjaorb_month_day!B40="","",_lianjaorb_month_day!B40/10000)</f>
        <v/>
      </c>
      <c r="G43" s="43" t="str">
        <f>IFERROR((E43*M43)/100,"")</f>
        <v/>
      </c>
      <c r="H43" s="43" t="str">
        <f>IF(_lianjaorb_month_day!C40="","",_lianjaorb_month_day!C40)</f>
        <v/>
      </c>
      <c r="I43" s="43" t="str">
        <f>IF(_lianjaorb_month_day!D40="","",_lianjaorb_month_day!D40/10000)</f>
        <v/>
      </c>
      <c r="J43" s="43" t="str">
        <f>IFERROR((H43*M43)/100,"")</f>
        <v/>
      </c>
      <c r="K43" s="44"/>
      <c r="L43" s="44"/>
      <c r="M43" s="47" t="str">
        <f>IF(_kjjunzhi_month_day!A40="","",_kjjunzhi_month_day!A40)</f>
        <v/>
      </c>
      <c r="N43" s="47" t="str">
        <f>IF(_kjjunzhi_month_day!B40="","",_kjjunzhi_month_day!B40)</f>
        <v/>
      </c>
      <c r="O43" s="43" t="str">
        <f>IFERROR((G43+J43)/AU43*1000-31*(AZ43-7),"")</f>
        <v/>
      </c>
      <c r="P43" s="44"/>
      <c r="Q43" s="43" t="str">
        <f>IFERROR((G43+J43)/AR43,"")</f>
        <v/>
      </c>
      <c r="R43" s="44"/>
      <c r="S43" s="44"/>
      <c r="T43" s="43" t="str">
        <f>IF(_kanavg6_month_day!A40="","",_kanavg6_month_day!A40)</f>
        <v/>
      </c>
      <c r="U43" s="54"/>
      <c r="V43" s="43" t="str">
        <f>IF(_kanavg6_month_day!C40="","",_kanavg6_month_day!C40)</f>
        <v/>
      </c>
      <c r="W43" s="54"/>
      <c r="X43" s="47" t="str">
        <f>IF(_causek_month_day!A40="","",_causek_month_day!A40)</f>
        <v/>
      </c>
      <c r="Y43" s="47" t="str">
        <f>IF(_causek_month_day!B40="","",_causek_month_day!B40)</f>
        <v/>
      </c>
      <c r="Z43" s="43" t="str">
        <f>IF(_kanavg7_month_day!A40="","",_kanavg7_month_day!A40)</f>
        <v/>
      </c>
      <c r="AA43" s="54"/>
      <c r="AB43" s="43" t="str">
        <f>IF(_kanavg7_month_day!C40="","",_kanavg7_month_day!C40)</f>
        <v/>
      </c>
      <c r="AC43" s="54"/>
      <c r="AD43" s="47" t="str">
        <f>IF(_causek_month_day!C40="","",_causek_month_day!C40)</f>
        <v/>
      </c>
      <c r="AE43" s="47" t="str">
        <f>IF(_causek_month_day!D40="","",_causek_month_day!D40)</f>
        <v/>
      </c>
      <c r="AF43" s="43" t="str">
        <f>IF(_kanavg6_month_day!E40="","",_kanavg6_month_day!E40)</f>
        <v/>
      </c>
      <c r="AG43" s="44"/>
      <c r="AH43" s="43" t="str">
        <f>IF(_causek_month_day!E40="","",_causek_month_day!E40)</f>
        <v/>
      </c>
      <c r="AI43" s="43" t="str">
        <f>IF(_kanavg6_month_day!F40="","",_kanavg6_month_day!F40)</f>
        <v/>
      </c>
      <c r="AJ43" s="44"/>
      <c r="AK43" s="43" t="str">
        <f>IF(_causek_month_day!F40="","",_causek_month_day!F40)</f>
        <v/>
      </c>
      <c r="AL43" s="43" t="str">
        <f>IF(_kanavg6_month_day!G40="","",_kanavg6_month_day!G40)</f>
        <v/>
      </c>
      <c r="AM43" s="44"/>
      <c r="AN43" s="47" t="str">
        <f>IF(_actual_month_day!H40="","",_actual_month_day!H40)</f>
        <v/>
      </c>
      <c r="AO43" s="47" t="str">
        <f>IF(_actual_month_day!I40="","",_actual_month_day!I40)</f>
        <v/>
      </c>
      <c r="AP43" s="48"/>
      <c r="AQ43" s="43" t="str">
        <f>IF(_kjjunzhi_month_day!C40="","",_kjjunzhi_month_day!C40)</f>
        <v/>
      </c>
      <c r="AR43" s="45" t="str">
        <f>IFERROR(AQ43*AO43,"")</f>
        <v/>
      </c>
      <c r="AS43" s="48"/>
      <c r="AT43" s="47" t="str">
        <f>IF(_actual_month_day!J40="","",_actual_month_day!J40)</f>
        <v/>
      </c>
      <c r="AU43" s="49" t="str">
        <f>IF(_actual_month_day!K40="","",_actual_month_day!K40)</f>
        <v/>
      </c>
      <c r="AV43" s="48"/>
      <c r="AW43" s="50" t="str">
        <f>IF(_actual_month_day!L40="","",_actual_month_day!L40)</f>
        <v/>
      </c>
      <c r="AX43" s="50" t="str">
        <f>IF(_actual_month_day!M40="","",_actual_month_day!M40)</f>
        <v/>
      </c>
      <c r="AY43" s="50" t="str">
        <f>IF(_actual_month_day!N40="","",_actual_month_day!N40)</f>
        <v/>
      </c>
      <c r="AZ43" s="43" t="str">
        <f>IF(_analysis_month_day!A40="","",_analysis_month_day!A40)</f>
        <v/>
      </c>
      <c r="BA43" s="44"/>
      <c r="BB43" s="43" t="str">
        <f>IF(_analysis_month_day!B40="","",_analysis_month_day!B40)</f>
        <v/>
      </c>
      <c r="BC43" s="44"/>
      <c r="BD43" s="43" t="str">
        <f>IF(_kanavg6_month_day!H40="","",_kanavg6_month_day!H40)</f>
        <v/>
      </c>
      <c r="BE43" s="51"/>
    </row>
    <row ht="14.25" r="44">
      <c r="B44" s="56">
        <f ca="1">B41+1</f>
        <v>43691</v>
      </c>
      <c r="C44" s="42" t="str">
        <f>IF(AND(_actual_month_day!P41=1),"夜班",IF(AND(_actual_month_day!P41=2),"白班",IF(AND(_actual_month_day!P41=3),"中班","")))</f>
        <v/>
      </c>
      <c r="D44" s="42" t="str">
        <f>IF(AND(_actual_month_day!Q41="A"),"甲班",IF(AND(_actual_month_day!Q41="B"),"乙班",IF(AND(_actual_month_day!Q41="C"),"丙班",IF(AND(_actual_month_day!Q41="D"),"丁班",""))))</f>
        <v/>
      </c>
      <c r="E44" s="43" t="str">
        <f>IF(_lianjaorb_month_day!A41="","",_lianjaorb_month_day!A41)</f>
        <v/>
      </c>
      <c r="F44" s="43" t="str">
        <f>IF(_lianjaorb_month_day!B41="","",_lianjaorb_month_day!B41/10000)</f>
        <v/>
      </c>
      <c r="G44" s="43" t="str">
        <f>IFERROR((E44*M44)/100,"")</f>
        <v/>
      </c>
      <c r="H44" s="43" t="str">
        <f>IF(_lianjaorb_month_day!C41="","",_lianjaorb_month_day!C41)</f>
        <v/>
      </c>
      <c r="I44" s="43" t="str">
        <f>IF(_lianjaorb_month_day!D41="","",_lianjaorb_month_day!D41/10000)</f>
        <v/>
      </c>
      <c r="J44" s="43" t="str">
        <f>IFERROR((H44*M44)/100,"")</f>
        <v/>
      </c>
      <c r="K44" s="44">
        <f>IFERROR(SUM(E44:E46,H44:H46),"")</f>
        <v>0</v>
      </c>
      <c r="L44" s="44">
        <f>IFERROR(SUM(F44:F46,I44:I46),"")</f>
        <v>0</v>
      </c>
      <c r="M44" s="47" t="str">
        <f>IF(_kjjunzhi_month_day!A41="","",_kjjunzhi_month_day!A41)</f>
        <v/>
      </c>
      <c r="N44" s="47" t="str">
        <f>IF(_kjjunzhi_month_day!B41="","",_kjjunzhi_month_day!B41)</f>
        <v/>
      </c>
      <c r="O44" s="43" t="str">
        <f>IFERROR((G44+J44)/AU44*1000-31*(AZ44-7),"")</f>
        <v/>
      </c>
      <c r="P44" s="44" t="str">
        <f>IFERROR(SUM(G44:G46,J44:J46)/AV44*1000-31*(BA44-7),"")</f>
        <v/>
      </c>
      <c r="Q44" s="43" t="str">
        <f>IFERROR((G44+J44)/AR44,"")</f>
        <v/>
      </c>
      <c r="R44" s="44" t="str">
        <f>IFERROR(SUM(G44:G46,J44:J46)/AS44,"")</f>
        <v/>
      </c>
      <c r="S44" s="44" t="str">
        <f>IFERROR(K44/L44*100,"")</f>
        <v/>
      </c>
      <c r="T44" s="43" t="str">
        <f>IF(_kanavg6_month_day!A41="","",_kanavg6_month_day!A41)</f>
        <v/>
      </c>
      <c r="U44" s="46" t="str">
        <f>IF(_kanavg6_month_day!B43="","",_kanavg6_month_day!B43)</f>
        <v/>
      </c>
      <c r="V44" s="43" t="str">
        <f>IF(_kanavg6_month_day!C41="","",_kanavg6_month_day!C41)</f>
        <v/>
      </c>
      <c r="W44" s="46" t="str">
        <f>IF(_kanavg6_month_day!D43="","",_kanavg6_month_day!D43)</f>
        <v/>
      </c>
      <c r="X44" s="47" t="str">
        <f>IF(_causek_month_day!A41="","",_causek_month_day!A41)</f>
        <v/>
      </c>
      <c r="Y44" s="47" t="str">
        <f>IF(_causek_month_day!B41="","",_causek_month_day!B41)</f>
        <v/>
      </c>
      <c r="Z44" s="43" t="str">
        <f>IF(_kanavg7_month_day!A41="","",_kanavg7_month_day!A41)</f>
        <v/>
      </c>
      <c r="AA44" s="46" t="str">
        <f>IF(_kanavg7_month_day!B43="","",_kanavg7_month_day!B43)</f>
        <v/>
      </c>
      <c r="AB44" s="43" t="str">
        <f>IF(_kanavg7_month_day!C41="","",_kanavg7_month_day!C41)</f>
        <v/>
      </c>
      <c r="AC44" s="46" t="str">
        <f>IF(_kanavg7_month_day!D43="","",_kanavg7_month_day!D43)</f>
        <v/>
      </c>
      <c r="AD44" s="47" t="str">
        <f>IF(_causek_month_day!C41="","",_causek_month_day!C41)</f>
        <v/>
      </c>
      <c r="AE44" s="47" t="str">
        <f>IF(_causek_month_day!D41="","",_causek_month_day!D41)</f>
        <v/>
      </c>
      <c r="AF44" s="43" t="str">
        <f>IF(_kanavg6_month_day!E41="","",_kanavg6_month_day!E41)</f>
        <v/>
      </c>
      <c r="AG44" s="44" t="str">
        <f>IFERROR(AVERAGE(AF44:AF46),"")</f>
        <v/>
      </c>
      <c r="AH44" s="43" t="str">
        <f>IF(_causek_month_day!E41="","",_causek_month_day!E41)</f>
        <v/>
      </c>
      <c r="AI44" s="43" t="str">
        <f>IF(_kanavg6_month_day!F41="","",_kanavg6_month_day!F41)</f>
        <v/>
      </c>
      <c r="AJ44" s="44" t="str">
        <f>IFERROR(AVERAGE(AI44:AI46),"")</f>
        <v/>
      </c>
      <c r="AK44" s="43" t="str">
        <f>IF(_causek_month_day!F41="","",_causek_month_day!F41)</f>
        <v/>
      </c>
      <c r="AL44" s="43" t="str">
        <f>IF(_kanavg6_month_day!G41="","",_kanavg6_month_day!G41)</f>
        <v/>
      </c>
      <c r="AM44" s="44" t="str">
        <f>IFERROR(AVERAGE(AL44:AL46),"")</f>
        <v/>
      </c>
      <c r="AN44" s="47" t="str">
        <f>IF(_actual_month_day!H41="","",_actual_month_day!H41)</f>
        <v/>
      </c>
      <c r="AO44" s="47" t="str">
        <f>IF(_actual_month_day!I41="","",_actual_month_day!I41)</f>
        <v/>
      </c>
      <c r="AP44" s="48">
        <f>IFERROR(SUM(AO44:AO46),"")</f>
        <v>0</v>
      </c>
      <c r="AQ44" s="43" t="str">
        <f>IF(_kjjunzhi_month_day!C41="","",_kjjunzhi_month_day!C41)</f>
        <v/>
      </c>
      <c r="AR44" s="45" t="str">
        <f>IFERROR(AQ44*AO44,"")</f>
        <v/>
      </c>
      <c r="AS44" s="48">
        <f>IFERROR(SUM(AR44:AR46),"")</f>
        <v>0</v>
      </c>
      <c r="AT44" s="47" t="str">
        <f>IF(_actual_month_day!J41="","",_actual_month_day!J41)</f>
        <v/>
      </c>
      <c r="AU44" s="49" t="str">
        <f>IF(_actual_month_day!K41="","",_actual_month_day!K41)</f>
        <v/>
      </c>
      <c r="AV44" s="48">
        <f>IFERROR(SUM(AU44:AU46),"")</f>
        <v>0</v>
      </c>
      <c r="AW44" s="50" t="str">
        <f>IF(_actual_month_day!L41="","",_actual_month_day!L41)</f>
        <v/>
      </c>
      <c r="AX44" s="50" t="str">
        <f>IF(_actual_month_day!M41="","",_actual_month_day!M41)</f>
        <v/>
      </c>
      <c r="AY44" s="50" t="str">
        <f>IF(_actual_month_day!N41="","",_actual_month_day!N41)</f>
        <v/>
      </c>
      <c r="AZ44" s="43" t="str">
        <f>IF(_analysis_month_day!A41="","",_analysis_month_day!A41)</f>
        <v/>
      </c>
      <c r="BA44" s="44" t="str">
        <f>IFERROR(AVERAGE(AZ44:AZ46),"")</f>
        <v/>
      </c>
      <c r="BB44" s="43" t="str">
        <f>IF(_analysis_month_day!B41="","",_analysis_month_day!B41)</f>
        <v/>
      </c>
      <c r="BC44" s="44" t="str">
        <f>IFERROR(AVERAGE(BB44:BB46),"")</f>
        <v/>
      </c>
      <c r="BD44" s="43" t="str">
        <f>IF(_kanavg6_month_day!H41="","",_kanavg6_month_day!H41)</f>
        <v/>
      </c>
      <c r="BE44" s="51" t="str">
        <f>IFERROR(AVERAGE(BD44:BD46),"")</f>
        <v/>
      </c>
    </row>
    <row ht="14.25" r="45">
      <c r="B45" s="52"/>
      <c r="C45" s="42" t="str">
        <f>IF(AND(_actual_month_day!P42=1),"夜班",IF(AND(_actual_month_day!P42=2),"白班",IF(AND(_actual_month_day!P42=3),"中班","")))</f>
        <v/>
      </c>
      <c r="D45" s="42" t="str">
        <f>IF(AND(_actual_month_day!Q42="A"),"甲班",IF(AND(_actual_month_day!Q42="B"),"乙班",IF(AND(_actual_month_day!Q42="C"),"丙班",IF(AND(_actual_month_day!Q42="D"),"丁班",""))))</f>
        <v/>
      </c>
      <c r="E45" s="43" t="str">
        <f>IF(_lianjaorb_month_day!A42="","",_lianjaorb_month_day!A42)</f>
        <v/>
      </c>
      <c r="F45" s="43" t="str">
        <f>IF(_lianjaorb_month_day!B42="","",_lianjaorb_month_day!B42/10000)</f>
        <v/>
      </c>
      <c r="G45" s="43" t="str">
        <f>IFERROR((E45*M45)/100,"")</f>
        <v/>
      </c>
      <c r="H45" s="43" t="str">
        <f>IF(_lianjaorb_month_day!C42="","",_lianjaorb_month_day!C42)</f>
        <v/>
      </c>
      <c r="I45" s="43" t="str">
        <f>IF(_lianjaorb_month_day!D42="","",_lianjaorb_month_day!D42/10000)</f>
        <v/>
      </c>
      <c r="J45" s="43" t="str">
        <f>IFERROR((H45*M45)/100,"")</f>
        <v/>
      </c>
      <c r="K45" s="44"/>
      <c r="L45" s="44"/>
      <c r="M45" s="47" t="str">
        <f>IF(_kjjunzhi_month_day!A42="","",_kjjunzhi_month_day!A42)</f>
        <v/>
      </c>
      <c r="N45" s="47" t="str">
        <f>IF(_kjjunzhi_month_day!B42="","",_kjjunzhi_month_day!B42)</f>
        <v/>
      </c>
      <c r="O45" s="43" t="str">
        <f>IFERROR((G45+J45)/AU45*1000-31*(AZ45-7),"")</f>
        <v/>
      </c>
      <c r="P45" s="44"/>
      <c r="Q45" s="43" t="str">
        <f>IFERROR((G45+J45)/AR45,"")</f>
        <v/>
      </c>
      <c r="R45" s="44"/>
      <c r="S45" s="44"/>
      <c r="T45" s="43" t="str">
        <f>IF(_kanavg6_month_day!A42="","",_kanavg6_month_day!A42)</f>
        <v/>
      </c>
      <c r="U45" s="53"/>
      <c r="V45" s="43" t="str">
        <f>IF(_kanavg6_month_day!C42="","",_kanavg6_month_day!C42)</f>
        <v/>
      </c>
      <c r="W45" s="53"/>
      <c r="X45" s="47" t="str">
        <f>IF(_causek_month_day!A42="","",_causek_month_day!A42)</f>
        <v/>
      </c>
      <c r="Y45" s="47" t="str">
        <f>IF(_causek_month_day!B42="","",_causek_month_day!B42)</f>
        <v/>
      </c>
      <c r="Z45" s="43" t="str">
        <f>IF(_kanavg7_month_day!A42="","",_kanavg7_month_day!A42)</f>
        <v/>
      </c>
      <c r="AA45" s="53"/>
      <c r="AB45" s="43" t="str">
        <f>IF(_kanavg7_month_day!C42="","",_kanavg7_month_day!C42)</f>
        <v/>
      </c>
      <c r="AC45" s="53"/>
      <c r="AD45" s="47" t="str">
        <f>IF(_causek_month_day!C42="","",_causek_month_day!C42)</f>
        <v/>
      </c>
      <c r="AE45" s="47" t="str">
        <f>IF(_causek_month_day!D42="","",_causek_month_day!D42)</f>
        <v/>
      </c>
      <c r="AF45" s="43" t="str">
        <f>IF(_kanavg6_month_day!E42="","",_kanavg6_month_day!E42)</f>
        <v/>
      </c>
      <c r="AG45" s="44"/>
      <c r="AH45" s="43" t="str">
        <f>IF(_causek_month_day!E42="","",_causek_month_day!E42)</f>
        <v/>
      </c>
      <c r="AI45" s="43" t="str">
        <f>IF(_kanavg6_month_day!F42="","",_kanavg6_month_day!F42)</f>
        <v/>
      </c>
      <c r="AJ45" s="44"/>
      <c r="AK45" s="43" t="str">
        <f>IF(_causek_month_day!F42="","",_causek_month_day!F42)</f>
        <v/>
      </c>
      <c r="AL45" s="43" t="str">
        <f>IF(_kanavg6_month_day!G42="","",_kanavg6_month_day!G42)</f>
        <v/>
      </c>
      <c r="AM45" s="44"/>
      <c r="AN45" s="47" t="str">
        <f>IF(_actual_month_day!H42="","",_actual_month_day!H42)</f>
        <v/>
      </c>
      <c r="AO45" s="47" t="str">
        <f>IF(_actual_month_day!I42="","",_actual_month_day!I42)</f>
        <v/>
      </c>
      <c r="AP45" s="48"/>
      <c r="AQ45" s="43" t="str">
        <f>IF(_kjjunzhi_month_day!C42="","",_kjjunzhi_month_day!C42)</f>
        <v/>
      </c>
      <c r="AR45" s="45" t="str">
        <f>IFERROR(AQ45*AO45,"")</f>
        <v/>
      </c>
      <c r="AS45" s="48"/>
      <c r="AT45" s="47" t="str">
        <f>IF(_actual_month_day!J42="","",_actual_month_day!J42)</f>
        <v/>
      </c>
      <c r="AU45" s="49" t="str">
        <f>IF(_actual_month_day!K42="","",_actual_month_day!K42)</f>
        <v/>
      </c>
      <c r="AV45" s="48"/>
      <c r="AW45" s="50" t="str">
        <f>IF(_actual_month_day!L42="","",_actual_month_day!L42)</f>
        <v/>
      </c>
      <c r="AX45" s="50" t="str">
        <f>IF(_actual_month_day!M42="","",_actual_month_day!M42)</f>
        <v/>
      </c>
      <c r="AY45" s="50" t="str">
        <f>IF(_actual_month_day!N42="","",_actual_month_day!N42)</f>
        <v/>
      </c>
      <c r="AZ45" s="43" t="str">
        <f>IF(_analysis_month_day!A42="","",_analysis_month_day!A42)</f>
        <v/>
      </c>
      <c r="BA45" s="44"/>
      <c r="BB45" s="43" t="str">
        <f>IF(_analysis_month_day!B42="","",_analysis_month_day!B42)</f>
        <v/>
      </c>
      <c r="BC45" s="44"/>
      <c r="BD45" s="43" t="str">
        <f>IF(_kanavg6_month_day!H42="","",_kanavg6_month_day!H42)</f>
        <v/>
      </c>
      <c r="BE45" s="51"/>
    </row>
    <row ht="14.25" r="46">
      <c r="B46" s="52"/>
      <c r="C46" s="42" t="str">
        <f>IF(AND(_actual_month_day!P43=1),"夜班",IF(AND(_actual_month_day!P43=2),"白班",IF(AND(_actual_month_day!P43=3),"中班","")))</f>
        <v/>
      </c>
      <c r="D46" s="42" t="str">
        <f>IF(AND(_actual_month_day!Q43="A"),"甲班",IF(AND(_actual_month_day!Q43="B"),"乙班",IF(AND(_actual_month_day!Q43="C"),"丙班",IF(AND(_actual_month_day!Q43="D"),"丁班",""))))</f>
        <v/>
      </c>
      <c r="E46" s="43" t="str">
        <f>IF(_lianjaorb_month_day!A43="","",_lianjaorb_month_day!A43)</f>
        <v/>
      </c>
      <c r="F46" s="43" t="str">
        <f>IF(_lianjaorb_month_day!B43="","",_lianjaorb_month_day!B43/10000)</f>
        <v/>
      </c>
      <c r="G46" s="43" t="str">
        <f>IFERROR((E46*M46)/100,"")</f>
        <v/>
      </c>
      <c r="H46" s="43" t="str">
        <f>IF(_lianjaorb_month_day!C43="","",_lianjaorb_month_day!C43)</f>
        <v/>
      </c>
      <c r="I46" s="43" t="str">
        <f>IF(_lianjaorb_month_day!D43="","",_lianjaorb_month_day!D43/10000)</f>
        <v/>
      </c>
      <c r="J46" s="43" t="str">
        <f>IFERROR((H46*M46)/100,"")</f>
        <v/>
      </c>
      <c r="K46" s="44"/>
      <c r="L46" s="44"/>
      <c r="M46" s="47" t="str">
        <f>IF(_kjjunzhi_month_day!A43="","",_kjjunzhi_month_day!A43)</f>
        <v/>
      </c>
      <c r="N46" s="47" t="str">
        <f>IF(_kjjunzhi_month_day!B43="","",_kjjunzhi_month_day!B43)</f>
        <v/>
      </c>
      <c r="O46" s="43" t="str">
        <f>IFERROR((G46+J46)/AU46*1000-31*(AZ46-7),"")</f>
        <v/>
      </c>
      <c r="P46" s="44"/>
      <c r="Q46" s="43" t="str">
        <f>IFERROR((G46+J46)/AR46,"")</f>
        <v/>
      </c>
      <c r="R46" s="44"/>
      <c r="S46" s="44"/>
      <c r="T46" s="43" t="str">
        <f>IF(_kanavg6_month_day!A43="","",_kanavg6_month_day!A43)</f>
        <v/>
      </c>
      <c r="U46" s="54"/>
      <c r="V46" s="43" t="str">
        <f>IF(_kanavg6_month_day!C43="","",_kanavg6_month_day!C43)</f>
        <v/>
      </c>
      <c r="W46" s="54"/>
      <c r="X46" s="47" t="str">
        <f>IF(_causek_month_day!A43="","",_causek_month_day!A43)</f>
        <v/>
      </c>
      <c r="Y46" s="47" t="str">
        <f>IF(_causek_month_day!B43="","",_causek_month_day!B43)</f>
        <v/>
      </c>
      <c r="Z46" s="43" t="str">
        <f>IF(_kanavg7_month_day!A43="","",_kanavg7_month_day!A43)</f>
        <v/>
      </c>
      <c r="AA46" s="54"/>
      <c r="AB46" s="43" t="str">
        <f>IF(_kanavg7_month_day!C43="","",_kanavg7_month_day!C43)</f>
        <v/>
      </c>
      <c r="AC46" s="54"/>
      <c r="AD46" s="47" t="str">
        <f>IF(_causek_month_day!C43="","",_causek_month_day!C43)</f>
        <v/>
      </c>
      <c r="AE46" s="47" t="str">
        <f>IF(_causek_month_day!D43="","",_causek_month_day!D43)</f>
        <v/>
      </c>
      <c r="AF46" s="43" t="str">
        <f>IF(_kanavg6_month_day!E43="","",_kanavg6_month_day!E43)</f>
        <v/>
      </c>
      <c r="AG46" s="44"/>
      <c r="AH46" s="43" t="str">
        <f>IF(_causek_month_day!E43="","",_causek_month_day!E43)</f>
        <v/>
      </c>
      <c r="AI46" s="43" t="str">
        <f>IF(_kanavg6_month_day!F43="","",_kanavg6_month_day!F43)</f>
        <v/>
      </c>
      <c r="AJ46" s="44"/>
      <c r="AK46" s="43" t="str">
        <f>IF(_causek_month_day!F43="","",_causek_month_day!F43)</f>
        <v/>
      </c>
      <c r="AL46" s="43" t="str">
        <f>IF(_kanavg6_month_day!G43="","",_kanavg6_month_day!G43)</f>
        <v/>
      </c>
      <c r="AM46" s="44"/>
      <c r="AN46" s="47" t="str">
        <f>IF(_actual_month_day!H43="","",_actual_month_day!H43)</f>
        <v/>
      </c>
      <c r="AO46" s="47" t="str">
        <f>IF(_actual_month_day!I43="","",_actual_month_day!I43)</f>
        <v/>
      </c>
      <c r="AP46" s="48"/>
      <c r="AQ46" s="43" t="str">
        <f>IF(_kjjunzhi_month_day!C43="","",_kjjunzhi_month_day!C43)</f>
        <v/>
      </c>
      <c r="AR46" s="45" t="str">
        <f>IFERROR(AQ46*AO46,"")</f>
        <v/>
      </c>
      <c r="AS46" s="48"/>
      <c r="AT46" s="47" t="str">
        <f>IF(_actual_month_day!J43="","",_actual_month_day!J43)</f>
        <v/>
      </c>
      <c r="AU46" s="49" t="str">
        <f>IF(_actual_month_day!K43="","",_actual_month_day!K43)</f>
        <v/>
      </c>
      <c r="AV46" s="48"/>
      <c r="AW46" s="50" t="str">
        <f>IF(_actual_month_day!L43="","",_actual_month_day!L43)</f>
        <v/>
      </c>
      <c r="AX46" s="50" t="str">
        <f>IF(_actual_month_day!M43="","",_actual_month_day!M43)</f>
        <v/>
      </c>
      <c r="AY46" s="50" t="str">
        <f>IF(_actual_month_day!N43="","",_actual_month_day!N43)</f>
        <v/>
      </c>
      <c r="AZ46" s="43" t="str">
        <f>IF(_analysis_month_day!A43="","",_analysis_month_day!A43)</f>
        <v/>
      </c>
      <c r="BA46" s="44"/>
      <c r="BB46" s="43" t="str">
        <f>IF(_analysis_month_day!B43="","",_analysis_month_day!B43)</f>
        <v/>
      </c>
      <c r="BC46" s="44"/>
      <c r="BD46" s="43" t="str">
        <f>IF(_kanavg6_month_day!H43="","",_kanavg6_month_day!H43)</f>
        <v/>
      </c>
      <c r="BE46" s="51"/>
    </row>
    <row ht="14.25" r="47">
      <c r="B47" s="56">
        <f ca="1">B44+1</f>
        <v>43692</v>
      </c>
      <c r="C47" s="42" t="str">
        <f>IF(AND(_actual_month_day!P44=1),"夜班",IF(AND(_actual_month_day!P44=2),"白班",IF(AND(_actual_month_day!P44=3),"中班","")))</f>
        <v/>
      </c>
      <c r="D47" s="42" t="str">
        <f>IF(AND(_actual_month_day!Q44="A"),"甲班",IF(AND(_actual_month_day!Q44="B"),"乙班",IF(AND(_actual_month_day!Q44="C"),"丙班",IF(AND(_actual_month_day!Q44="D"),"丁班",""))))</f>
        <v/>
      </c>
      <c r="E47" s="43" t="str">
        <f>IF(_lianjaorb_month_day!A44="","",_lianjaorb_month_day!A44)</f>
        <v/>
      </c>
      <c r="F47" s="43" t="str">
        <f>IF(_lianjaorb_month_day!B44="","",_lianjaorb_month_day!B44/10000)</f>
        <v/>
      </c>
      <c r="G47" s="43" t="str">
        <f>IFERROR((E47*M47)/100,"")</f>
        <v/>
      </c>
      <c r="H47" s="43" t="str">
        <f>IF(_lianjaorb_month_day!C44="","",_lianjaorb_month_day!C44)</f>
        <v/>
      </c>
      <c r="I47" s="43" t="str">
        <f>IF(_lianjaorb_month_day!D44="","",_lianjaorb_month_day!D44/10000)</f>
        <v/>
      </c>
      <c r="J47" s="43" t="str">
        <f>IFERROR((H47*M47)/100,"")</f>
        <v/>
      </c>
      <c r="K47" s="44">
        <f>IFERROR(SUM(E47:E49,H47:H49),"")</f>
        <v>0</v>
      </c>
      <c r="L47" s="44">
        <f>IFERROR(SUM(F47:F49,I47:I49),"")</f>
        <v>0</v>
      </c>
      <c r="M47" s="47" t="str">
        <f>IF(_kjjunzhi_month_day!A44="","",_kjjunzhi_month_day!A44)</f>
        <v/>
      </c>
      <c r="N47" s="47" t="str">
        <f>IF(_kjjunzhi_month_day!B44="","",_kjjunzhi_month_day!B44)</f>
        <v/>
      </c>
      <c r="O47" s="43" t="str">
        <f>IFERROR((G47+J47)/AU47*1000-31*(AZ47-7),"")</f>
        <v/>
      </c>
      <c r="P47" s="44" t="str">
        <f>IFERROR(SUM(G47:G49,J47:J49)/AV47*1000-31*(BA47-7),"")</f>
        <v/>
      </c>
      <c r="Q47" s="43" t="str">
        <f>IFERROR((G47+J47)/AR47,"")</f>
        <v/>
      </c>
      <c r="R47" s="44" t="str">
        <f>IFERROR(SUM(G47:G49,J47:J49)/AS47,"")</f>
        <v/>
      </c>
      <c r="S47" s="44" t="str">
        <f>IFERROR(K47/L47*100,"")</f>
        <v/>
      </c>
      <c r="T47" s="43" t="str">
        <f>IF(_kanavg6_month_day!A44="","",_kanavg6_month_day!A44)</f>
        <v/>
      </c>
      <c r="U47" s="46" t="str">
        <f>IF(_kanavg6_month_day!B46="","",_kanavg6_month_day!B46)</f>
        <v/>
      </c>
      <c r="V47" s="43" t="str">
        <f>IF(_kanavg6_month_day!C44="","",_kanavg6_month_day!C44)</f>
        <v/>
      </c>
      <c r="W47" s="46" t="str">
        <f>IF(_kanavg6_month_day!D46="","",_kanavg6_month_day!D46)</f>
        <v/>
      </c>
      <c r="X47" s="47" t="str">
        <f>IF(_causek_month_day!A44="","",_causek_month_day!A44)</f>
        <v/>
      </c>
      <c r="Y47" s="47" t="str">
        <f>IF(_causek_month_day!B44="","",_causek_month_day!B44)</f>
        <v/>
      </c>
      <c r="Z47" s="43" t="str">
        <f>IF(_kanavg7_month_day!A44="","",_kanavg7_month_day!A44)</f>
        <v/>
      </c>
      <c r="AA47" s="46" t="str">
        <f>IF(_kanavg7_month_day!B46="","",_kanavg7_month_day!B46)</f>
        <v/>
      </c>
      <c r="AB47" s="43" t="str">
        <f>IF(_kanavg7_month_day!C44="","",_kanavg7_month_day!C44)</f>
        <v/>
      </c>
      <c r="AC47" s="46" t="str">
        <f>IF(_kanavg7_month_day!D46="","",_kanavg7_month_day!D46)</f>
        <v/>
      </c>
      <c r="AD47" s="47" t="str">
        <f>IF(_causek_month_day!C44="","",_causek_month_day!C44)</f>
        <v/>
      </c>
      <c r="AE47" s="47" t="str">
        <f>IF(_causek_month_day!D44="","",_causek_month_day!D44)</f>
        <v/>
      </c>
      <c r="AF47" s="43" t="str">
        <f>IF(_kanavg6_month_day!E44="","",_kanavg6_month_day!E44)</f>
        <v/>
      </c>
      <c r="AG47" s="44" t="str">
        <f>IFERROR(AVERAGE(AF47:AF49),"")</f>
        <v/>
      </c>
      <c r="AH47" s="43" t="str">
        <f>IF(_causek_month_day!E44="","",_causek_month_day!E44)</f>
        <v/>
      </c>
      <c r="AI47" s="43" t="str">
        <f>IF(_kanavg6_month_day!F44="","",_kanavg6_month_day!F44)</f>
        <v/>
      </c>
      <c r="AJ47" s="44" t="str">
        <f>IFERROR(AVERAGE(AI47:AI49),"")</f>
        <v/>
      </c>
      <c r="AK47" s="43" t="str">
        <f>IF(_causek_month_day!F44="","",_causek_month_day!F44)</f>
        <v/>
      </c>
      <c r="AL47" s="43" t="str">
        <f>IF(_kanavg6_month_day!G44="","",_kanavg6_month_day!G44)</f>
        <v/>
      </c>
      <c r="AM47" s="44" t="str">
        <f>IFERROR(AVERAGE(AL47:AL49),"")</f>
        <v/>
      </c>
      <c r="AN47" s="47" t="str">
        <f>IF(_actual_month_day!H44="","",_actual_month_day!H44)</f>
        <v/>
      </c>
      <c r="AO47" s="47" t="str">
        <f>IF(_actual_month_day!I44="","",_actual_month_day!I44)</f>
        <v/>
      </c>
      <c r="AP47" s="48">
        <f>IFERROR(SUM(AO47:AO49),"")</f>
        <v>0</v>
      </c>
      <c r="AQ47" s="43" t="str">
        <f>IF(_kjjunzhi_month_day!C44="","",_kjjunzhi_month_day!C44)</f>
        <v/>
      </c>
      <c r="AR47" s="45" t="str">
        <f>IFERROR(AQ47*AO47,"")</f>
        <v/>
      </c>
      <c r="AS47" s="48">
        <f>IFERROR(SUM(AR47:AR49),"")</f>
        <v>0</v>
      </c>
      <c r="AT47" s="47" t="str">
        <f>IF(_actual_month_day!J44="","",_actual_month_day!J44)</f>
        <v/>
      </c>
      <c r="AU47" s="49" t="str">
        <f>IF(_actual_month_day!K44="","",_actual_month_day!K44)</f>
        <v/>
      </c>
      <c r="AV47" s="48">
        <f>IFERROR(SUM(AU47:AU49),"")</f>
        <v>0</v>
      </c>
      <c r="AW47" s="50" t="str">
        <f>IF(_actual_month_day!L44="","",_actual_month_day!L44)</f>
        <v/>
      </c>
      <c r="AX47" s="50" t="str">
        <f>IF(_actual_month_day!M44="","",_actual_month_day!M44)</f>
        <v/>
      </c>
      <c r="AY47" s="50" t="str">
        <f>IF(_actual_month_day!N44="","",_actual_month_day!N44)</f>
        <v/>
      </c>
      <c r="AZ47" s="43" t="str">
        <f>IF(_analysis_month_day!A44="","",_analysis_month_day!A44)</f>
        <v/>
      </c>
      <c r="BA47" s="44" t="str">
        <f>IFERROR(AVERAGE(AZ47:AZ49),"")</f>
        <v/>
      </c>
      <c r="BB47" s="43" t="str">
        <f>IF(_analysis_month_day!B44="","",_analysis_month_day!B44)</f>
        <v/>
      </c>
      <c r="BC47" s="44" t="str">
        <f>IFERROR(AVERAGE(BB47:BB49),"")</f>
        <v/>
      </c>
      <c r="BD47" s="43" t="str">
        <f>IF(_kanavg6_month_day!H44="","",_kanavg6_month_day!H44)</f>
        <v/>
      </c>
      <c r="BE47" s="51" t="str">
        <f>IFERROR(AVERAGE(BD47:BD49),"")</f>
        <v/>
      </c>
    </row>
    <row ht="14.25" r="48">
      <c r="B48" s="52"/>
      <c r="C48" s="42" t="str">
        <f>IF(AND(_actual_month_day!P45=1),"夜班",IF(AND(_actual_month_day!P45=2),"白班",IF(AND(_actual_month_day!P45=3),"中班","")))</f>
        <v/>
      </c>
      <c r="D48" s="42" t="str">
        <f>IF(AND(_actual_month_day!Q45="A"),"甲班",IF(AND(_actual_month_day!Q45="B"),"乙班",IF(AND(_actual_month_day!Q45="C"),"丙班",IF(AND(_actual_month_day!Q45="D"),"丁班",""))))</f>
        <v/>
      </c>
      <c r="E48" s="43" t="str">
        <f>IF(_lianjaorb_month_day!A45="","",_lianjaorb_month_day!A45)</f>
        <v/>
      </c>
      <c r="F48" s="43" t="str">
        <f>IF(_lianjaorb_month_day!B45="","",_lianjaorb_month_day!B45/10000)</f>
        <v/>
      </c>
      <c r="G48" s="43" t="str">
        <f>IFERROR((E48*M48)/100,"")</f>
        <v/>
      </c>
      <c r="H48" s="43" t="str">
        <f>IF(_lianjaorb_month_day!C45="","",_lianjaorb_month_day!C45)</f>
        <v/>
      </c>
      <c r="I48" s="43" t="str">
        <f>IF(_lianjaorb_month_day!D45="","",_lianjaorb_month_day!D45/10000)</f>
        <v/>
      </c>
      <c r="J48" s="43" t="str">
        <f>IFERROR((H48*M48)/100,"")</f>
        <v/>
      </c>
      <c r="K48" s="44"/>
      <c r="L48" s="44"/>
      <c r="M48" s="47" t="str">
        <f>IF(_kjjunzhi_month_day!A45="","",_kjjunzhi_month_day!A45)</f>
        <v/>
      </c>
      <c r="N48" s="47" t="str">
        <f>IF(_kjjunzhi_month_day!B45="","",_kjjunzhi_month_day!B45)</f>
        <v/>
      </c>
      <c r="O48" s="43" t="str">
        <f>IFERROR((G48+J48)/AU48*1000-31*(AZ48-7),"")</f>
        <v/>
      </c>
      <c r="P48" s="44"/>
      <c r="Q48" s="43" t="str">
        <f>IFERROR((G48+J48)/AR48,"")</f>
        <v/>
      </c>
      <c r="R48" s="44"/>
      <c r="S48" s="44"/>
      <c r="T48" s="43" t="str">
        <f>IF(_kanavg6_month_day!A45="","",_kanavg6_month_day!A45)</f>
        <v/>
      </c>
      <c r="U48" s="53"/>
      <c r="V48" s="43" t="str">
        <f>IF(_kanavg6_month_day!C45="","",_kanavg6_month_day!C45)</f>
        <v/>
      </c>
      <c r="W48" s="53"/>
      <c r="X48" s="47" t="str">
        <f>IF(_causek_month_day!A45="","",_causek_month_day!A45)</f>
        <v/>
      </c>
      <c r="Y48" s="47" t="str">
        <f>IF(_causek_month_day!B45="","",_causek_month_day!B45)</f>
        <v/>
      </c>
      <c r="Z48" s="43" t="str">
        <f>IF(_kanavg7_month_day!A45="","",_kanavg7_month_day!A45)</f>
        <v/>
      </c>
      <c r="AA48" s="53"/>
      <c r="AB48" s="43" t="str">
        <f>IF(_kanavg7_month_day!C45="","",_kanavg7_month_day!C45)</f>
        <v/>
      </c>
      <c r="AC48" s="53"/>
      <c r="AD48" s="47" t="str">
        <f>IF(_causek_month_day!C45="","",_causek_month_day!C45)</f>
        <v/>
      </c>
      <c r="AE48" s="47" t="str">
        <f>IF(_causek_month_day!D45="","",_causek_month_day!D45)</f>
        <v/>
      </c>
      <c r="AF48" s="43" t="str">
        <f>IF(_kanavg6_month_day!E45="","",_kanavg6_month_day!E45)</f>
        <v/>
      </c>
      <c r="AG48" s="44"/>
      <c r="AH48" s="43" t="str">
        <f>IF(_causek_month_day!E45="","",_causek_month_day!E45)</f>
        <v/>
      </c>
      <c r="AI48" s="43" t="str">
        <f>IF(_kanavg6_month_day!F45="","",_kanavg6_month_day!F45)</f>
        <v/>
      </c>
      <c r="AJ48" s="44"/>
      <c r="AK48" s="43" t="str">
        <f>IF(_causek_month_day!F45="","",_causek_month_day!F45)</f>
        <v/>
      </c>
      <c r="AL48" s="43" t="str">
        <f>IF(_kanavg6_month_day!G45="","",_kanavg6_month_day!G45)</f>
        <v/>
      </c>
      <c r="AM48" s="44"/>
      <c r="AN48" s="47" t="str">
        <f>IF(_actual_month_day!H45="","",_actual_month_day!H45)</f>
        <v/>
      </c>
      <c r="AO48" s="47" t="str">
        <f>IF(_actual_month_day!I45="","",_actual_month_day!I45)</f>
        <v/>
      </c>
      <c r="AP48" s="48"/>
      <c r="AQ48" s="43" t="str">
        <f>IF(_kjjunzhi_month_day!C45="","",_kjjunzhi_month_day!C45)</f>
        <v/>
      </c>
      <c r="AR48" s="45" t="str">
        <f>IFERROR(AQ48*AO48,"")</f>
        <v/>
      </c>
      <c r="AS48" s="48"/>
      <c r="AT48" s="47" t="str">
        <f>IF(_actual_month_day!J45="","",_actual_month_day!J45)</f>
        <v/>
      </c>
      <c r="AU48" s="49" t="str">
        <f>IF(_actual_month_day!K45="","",_actual_month_day!K45)</f>
        <v/>
      </c>
      <c r="AV48" s="48"/>
      <c r="AW48" s="50" t="str">
        <f>IF(_actual_month_day!L45="","",_actual_month_day!L45)</f>
        <v/>
      </c>
      <c r="AX48" s="50" t="str">
        <f>IF(_actual_month_day!M45="","",_actual_month_day!M45)</f>
        <v/>
      </c>
      <c r="AY48" s="50" t="str">
        <f>IF(_actual_month_day!N45="","",_actual_month_day!N45)</f>
        <v/>
      </c>
      <c r="AZ48" s="43" t="str">
        <f>IF(_analysis_month_day!A45="","",_analysis_month_day!A45)</f>
        <v/>
      </c>
      <c r="BA48" s="44"/>
      <c r="BB48" s="43" t="str">
        <f>IF(_analysis_month_day!B45="","",_analysis_month_day!B45)</f>
        <v/>
      </c>
      <c r="BC48" s="44"/>
      <c r="BD48" s="43" t="str">
        <f>IF(_kanavg6_month_day!H45="","",_kanavg6_month_day!H45)</f>
        <v/>
      </c>
      <c r="BE48" s="51"/>
    </row>
    <row ht="14.25" r="49">
      <c r="B49" s="52"/>
      <c r="C49" s="42" t="str">
        <f>IF(AND(_actual_month_day!P46=1),"夜班",IF(AND(_actual_month_day!P46=2),"白班",IF(AND(_actual_month_day!P46=3),"中班","")))</f>
        <v/>
      </c>
      <c r="D49" s="42" t="str">
        <f>IF(AND(_actual_month_day!Q46="A"),"甲班",IF(AND(_actual_month_day!Q46="B"),"乙班",IF(AND(_actual_month_day!Q46="C"),"丙班",IF(AND(_actual_month_day!Q46="D"),"丁班",""))))</f>
        <v/>
      </c>
      <c r="E49" s="43" t="str">
        <f>IF(_lianjaorb_month_day!A46="","",_lianjaorb_month_day!A46)</f>
        <v/>
      </c>
      <c r="F49" s="43" t="str">
        <f>IF(_lianjaorb_month_day!B46="","",_lianjaorb_month_day!B46/10000)</f>
        <v/>
      </c>
      <c r="G49" s="43" t="str">
        <f>IFERROR((E49*M49)/100,"")</f>
        <v/>
      </c>
      <c r="H49" s="43" t="str">
        <f>IF(_lianjaorb_month_day!C46="","",_lianjaorb_month_day!C46)</f>
        <v/>
      </c>
      <c r="I49" s="43" t="str">
        <f>IF(_lianjaorb_month_day!D46="","",_lianjaorb_month_day!D46/10000)</f>
        <v/>
      </c>
      <c r="J49" s="43" t="str">
        <f>IFERROR((H49*M49)/100,"")</f>
        <v/>
      </c>
      <c r="K49" s="44"/>
      <c r="L49" s="44"/>
      <c r="M49" s="47" t="str">
        <f>IF(_kjjunzhi_month_day!A46="","",_kjjunzhi_month_day!A46)</f>
        <v/>
      </c>
      <c r="N49" s="47" t="str">
        <f>IF(_kjjunzhi_month_day!B46="","",_kjjunzhi_month_day!B46)</f>
        <v/>
      </c>
      <c r="O49" s="43" t="str">
        <f>IFERROR((G49+J49)/AU49*1000-31*(AZ49-7),"")</f>
        <v/>
      </c>
      <c r="P49" s="44"/>
      <c r="Q49" s="43" t="str">
        <f>IFERROR((G49+J49)/AR49,"")</f>
        <v/>
      </c>
      <c r="R49" s="44"/>
      <c r="S49" s="44"/>
      <c r="T49" s="43" t="str">
        <f>IF(_kanavg6_month_day!A46="","",_kanavg6_month_day!A46)</f>
        <v/>
      </c>
      <c r="U49" s="54"/>
      <c r="V49" s="43" t="str">
        <f>IF(_kanavg6_month_day!C46="","",_kanavg6_month_day!C46)</f>
        <v/>
      </c>
      <c r="W49" s="54"/>
      <c r="X49" s="47" t="str">
        <f>IF(_causek_month_day!A46="","",_causek_month_day!A46)</f>
        <v/>
      </c>
      <c r="Y49" s="47" t="str">
        <f>IF(_causek_month_day!B46="","",_causek_month_day!B46)</f>
        <v/>
      </c>
      <c r="Z49" s="43" t="str">
        <f>IF(_kanavg7_month_day!A46="","",_kanavg7_month_day!A46)</f>
        <v/>
      </c>
      <c r="AA49" s="54"/>
      <c r="AB49" s="43" t="str">
        <f>IF(_kanavg7_month_day!C46="","",_kanavg7_month_day!C46)</f>
        <v/>
      </c>
      <c r="AC49" s="54"/>
      <c r="AD49" s="47" t="str">
        <f>IF(_causek_month_day!C46="","",_causek_month_day!C46)</f>
        <v/>
      </c>
      <c r="AE49" s="47" t="str">
        <f>IF(_causek_month_day!D46="","",_causek_month_day!D46)</f>
        <v/>
      </c>
      <c r="AF49" s="43" t="str">
        <f>IF(_kanavg6_month_day!E46="","",_kanavg6_month_day!E46)</f>
        <v/>
      </c>
      <c r="AG49" s="44"/>
      <c r="AH49" s="43" t="str">
        <f>IF(_causek_month_day!E46="","",_causek_month_day!E46)</f>
        <v/>
      </c>
      <c r="AI49" s="43" t="str">
        <f>IF(_kanavg6_month_day!F46="","",_kanavg6_month_day!F46)</f>
        <v/>
      </c>
      <c r="AJ49" s="44"/>
      <c r="AK49" s="43" t="str">
        <f>IF(_causek_month_day!F46="","",_causek_month_day!F46)</f>
        <v/>
      </c>
      <c r="AL49" s="43" t="str">
        <f>IF(_kanavg6_month_day!G46="","",_kanavg6_month_day!G46)</f>
        <v/>
      </c>
      <c r="AM49" s="44"/>
      <c r="AN49" s="47" t="str">
        <f>IF(_actual_month_day!H46="","",_actual_month_day!H46)</f>
        <v/>
      </c>
      <c r="AO49" s="47" t="str">
        <f>IF(_actual_month_day!I46="","",_actual_month_day!I46)</f>
        <v/>
      </c>
      <c r="AP49" s="48"/>
      <c r="AQ49" s="43" t="str">
        <f>IF(_kjjunzhi_month_day!C46="","",_kjjunzhi_month_day!C46)</f>
        <v/>
      </c>
      <c r="AR49" s="45" t="str">
        <f>IFERROR(AQ49*AO49,"")</f>
        <v/>
      </c>
      <c r="AS49" s="48"/>
      <c r="AT49" s="47" t="str">
        <f>IF(_actual_month_day!J46="","",_actual_month_day!J46)</f>
        <v/>
      </c>
      <c r="AU49" s="49" t="str">
        <f>IF(_actual_month_day!K46="","",_actual_month_day!K46)</f>
        <v/>
      </c>
      <c r="AV49" s="48"/>
      <c r="AW49" s="50" t="str">
        <f>IF(_actual_month_day!L46="","",_actual_month_day!L46)</f>
        <v/>
      </c>
      <c r="AX49" s="50" t="str">
        <f>IF(_actual_month_day!M46="","",_actual_month_day!M46)</f>
        <v/>
      </c>
      <c r="AY49" s="50" t="str">
        <f>IF(_actual_month_day!N46="","",_actual_month_day!N46)</f>
        <v/>
      </c>
      <c r="AZ49" s="43" t="str">
        <f>IF(_analysis_month_day!A46="","",_analysis_month_day!A46)</f>
        <v/>
      </c>
      <c r="BA49" s="44"/>
      <c r="BB49" s="43" t="str">
        <f>IF(_analysis_month_day!B46="","",_analysis_month_day!B46)</f>
        <v/>
      </c>
      <c r="BC49" s="44"/>
      <c r="BD49" s="43" t="str">
        <f>IF(_kanavg6_month_day!H46="","",_kanavg6_month_day!H46)</f>
        <v/>
      </c>
      <c r="BE49" s="51"/>
    </row>
    <row ht="14.25" r="50">
      <c r="B50" s="56">
        <f ca="1">B47+1</f>
        <v>43693</v>
      </c>
      <c r="C50" s="42" t="str">
        <f>IF(AND(_actual_month_day!P47=1),"夜班",IF(AND(_actual_month_day!P47=2),"白班",IF(AND(_actual_month_day!P47=3),"中班","")))</f>
        <v/>
      </c>
      <c r="D50" s="42" t="str">
        <f>IF(AND(_actual_month_day!Q47="A"),"甲班",IF(AND(_actual_month_day!Q47="B"),"乙班",IF(AND(_actual_month_day!Q47="C"),"丙班",IF(AND(_actual_month_day!Q47="D"),"丁班",""))))</f>
        <v/>
      </c>
      <c r="E50" s="43" t="str">
        <f>IF(_lianjaorb_month_day!A47="","",_lianjaorb_month_day!A47)</f>
        <v/>
      </c>
      <c r="F50" s="43" t="str">
        <f>IF(_lianjaorb_month_day!B47="","",_lianjaorb_month_day!B47/10000)</f>
        <v/>
      </c>
      <c r="G50" s="43" t="str">
        <f>IFERROR((E50*M50)/100,"")</f>
        <v/>
      </c>
      <c r="H50" s="43" t="str">
        <f>IF(_lianjaorb_month_day!C47="","",_lianjaorb_month_day!C47)</f>
        <v/>
      </c>
      <c r="I50" s="43" t="str">
        <f>IF(_lianjaorb_month_day!D47="","",_lianjaorb_month_day!D47/10000)</f>
        <v/>
      </c>
      <c r="J50" s="43" t="str">
        <f>IFERROR((H50*M50)/100,"")</f>
        <v/>
      </c>
      <c r="K50" s="44">
        <f>IFERROR(SUM(E50:E52,H50:H52),"")</f>
        <v>0</v>
      </c>
      <c r="L50" s="44">
        <f>IFERROR(SUM(F50:F52,I50:I52),"")</f>
        <v>0</v>
      </c>
      <c r="M50" s="47" t="str">
        <f>IF(_kjjunzhi_month_day!A47="","",_kjjunzhi_month_day!A47)</f>
        <v/>
      </c>
      <c r="N50" s="47" t="str">
        <f>IF(_kjjunzhi_month_day!B47="","",_kjjunzhi_month_day!B47)</f>
        <v/>
      </c>
      <c r="O50" s="43" t="str">
        <f>IFERROR((G50+J50)/AU50*1000-31*(AZ50-7),"")</f>
        <v/>
      </c>
      <c r="P50" s="44" t="str">
        <f>IFERROR(SUM(G50:G52,J50:J52)/AV50*1000-31*(BA50-7),"")</f>
        <v/>
      </c>
      <c r="Q50" s="43" t="str">
        <f>IFERROR((G50+J50)/AR50,"")</f>
        <v/>
      </c>
      <c r="R50" s="44" t="str">
        <f>IFERROR(SUM(G50:G52,J50:J52)/AS50,"")</f>
        <v/>
      </c>
      <c r="S50" s="44" t="str">
        <f>IFERROR(K50/L50*100,"")</f>
        <v/>
      </c>
      <c r="T50" s="43" t="str">
        <f>IF(_kanavg6_month_day!A47="","",_kanavg6_month_day!A47)</f>
        <v/>
      </c>
      <c r="U50" s="46" t="str">
        <f>IF(_kanavg6_month_day!B49="","",_kanavg6_month_day!B49)</f>
        <v/>
      </c>
      <c r="V50" s="43" t="str">
        <f>IF(_kanavg6_month_day!C47="","",_kanavg6_month_day!C47)</f>
        <v/>
      </c>
      <c r="W50" s="46" t="str">
        <f>IF(_kanavg6_month_day!D49="","",_kanavg6_month_day!D49)</f>
        <v/>
      </c>
      <c r="X50" s="47" t="str">
        <f>IF(_causek_month_day!A47="","",_causek_month_day!A47)</f>
        <v/>
      </c>
      <c r="Y50" s="47" t="str">
        <f>IF(_causek_month_day!B47="","",_causek_month_day!B47)</f>
        <v/>
      </c>
      <c r="Z50" s="43" t="str">
        <f>IF(_kanavg7_month_day!A47="","",_kanavg7_month_day!A47)</f>
        <v/>
      </c>
      <c r="AA50" s="46" t="str">
        <f>IF(_kanavg7_month_day!B49="","",_kanavg7_month_day!B49)</f>
        <v/>
      </c>
      <c r="AB50" s="43" t="str">
        <f>IF(_kanavg7_month_day!C47="","",_kanavg7_month_day!C47)</f>
        <v/>
      </c>
      <c r="AC50" s="46" t="str">
        <f>IF(_kanavg7_month_day!D49="","",_kanavg7_month_day!D49)</f>
        <v/>
      </c>
      <c r="AD50" s="47" t="str">
        <f>IF(_causek_month_day!C47="","",_causek_month_day!C47)</f>
        <v/>
      </c>
      <c r="AE50" s="47" t="str">
        <f>IF(_causek_month_day!D47="","",_causek_month_day!D47)</f>
        <v/>
      </c>
      <c r="AF50" s="43" t="str">
        <f>IF(_kanavg6_month_day!E47="","",_kanavg6_month_day!E47)</f>
        <v/>
      </c>
      <c r="AG50" s="44" t="str">
        <f>IFERROR(AVERAGE(AF50:AF52),"")</f>
        <v/>
      </c>
      <c r="AH50" s="43" t="str">
        <f>IF(_causek_month_day!E47="","",_causek_month_day!E47)</f>
        <v/>
      </c>
      <c r="AI50" s="43" t="str">
        <f>IF(_kanavg6_month_day!F47="","",_kanavg6_month_day!F47)</f>
        <v/>
      </c>
      <c r="AJ50" s="44" t="str">
        <f>IFERROR(AVERAGE(AI50:AI52),"")</f>
        <v/>
      </c>
      <c r="AK50" s="43" t="str">
        <f>IF(_causek_month_day!F47="","",_causek_month_day!F47)</f>
        <v/>
      </c>
      <c r="AL50" s="43" t="str">
        <f>IF(_kanavg6_month_day!G47="","",_kanavg6_month_day!G47)</f>
        <v/>
      </c>
      <c r="AM50" s="44" t="str">
        <f>IFERROR(AVERAGE(AL50:AL52),"")</f>
        <v/>
      </c>
      <c r="AN50" s="47" t="str">
        <f>IF(_actual_month_day!H47="","",_actual_month_day!H47)</f>
        <v/>
      </c>
      <c r="AO50" s="47" t="str">
        <f>IF(_actual_month_day!I47="","",_actual_month_day!I47)</f>
        <v/>
      </c>
      <c r="AP50" s="48">
        <f>IFERROR(SUM(AO50:AO52),"")</f>
        <v>0</v>
      </c>
      <c r="AQ50" s="43" t="str">
        <f>IF(_kjjunzhi_month_day!C47="","",_kjjunzhi_month_day!C47)</f>
        <v/>
      </c>
      <c r="AR50" s="45" t="str">
        <f>IFERROR(AQ50*AO50,"")</f>
        <v/>
      </c>
      <c r="AS50" s="48">
        <f>IFERROR(SUM(AR50:AR52),"")</f>
        <v>0</v>
      </c>
      <c r="AT50" s="47" t="str">
        <f>IF(_actual_month_day!J47="","",_actual_month_day!J47)</f>
        <v/>
      </c>
      <c r="AU50" s="49" t="str">
        <f>IF(_actual_month_day!K47="","",_actual_month_day!K47)</f>
        <v/>
      </c>
      <c r="AV50" s="48">
        <f>IFERROR(SUM(AU50:AU52),"")</f>
        <v>0</v>
      </c>
      <c r="AW50" s="50" t="str">
        <f>IF(_actual_month_day!L47="","",_actual_month_day!L47)</f>
        <v/>
      </c>
      <c r="AX50" s="50" t="str">
        <f>IF(_actual_month_day!M47="","",_actual_month_day!M47)</f>
        <v/>
      </c>
      <c r="AY50" s="50" t="str">
        <f>IF(_actual_month_day!N47="","",_actual_month_day!N47)</f>
        <v/>
      </c>
      <c r="AZ50" s="43" t="str">
        <f>IF(_analysis_month_day!A47="","",_analysis_month_day!A47)</f>
        <v/>
      </c>
      <c r="BA50" s="44" t="str">
        <f>IFERROR(AVERAGE(AZ50:AZ52),"")</f>
        <v/>
      </c>
      <c r="BB50" s="43" t="str">
        <f>IF(_analysis_month_day!B47="","",_analysis_month_day!B47)</f>
        <v/>
      </c>
      <c r="BC50" s="44" t="str">
        <f>IFERROR(AVERAGE(BB50:BB52),"")</f>
        <v/>
      </c>
      <c r="BD50" s="43" t="str">
        <f>IF(_kanavg6_month_day!H47="","",_kanavg6_month_day!H47)</f>
        <v/>
      </c>
      <c r="BE50" s="51" t="str">
        <f>IFERROR(AVERAGE(BD50:BD52),"")</f>
        <v/>
      </c>
    </row>
    <row ht="14.25" r="51">
      <c r="B51" s="52"/>
      <c r="C51" s="42" t="str">
        <f>IF(AND(_actual_month_day!P48=1),"夜班",IF(AND(_actual_month_day!P48=2),"白班",IF(AND(_actual_month_day!P48=3),"中班","")))</f>
        <v/>
      </c>
      <c r="D51" s="42" t="str">
        <f>IF(AND(_actual_month_day!Q48="A"),"甲班",IF(AND(_actual_month_day!Q48="B"),"乙班",IF(AND(_actual_month_day!Q48="C"),"丙班",IF(AND(_actual_month_day!Q48="D"),"丁班",""))))</f>
        <v/>
      </c>
      <c r="E51" s="43" t="str">
        <f>IF(_lianjaorb_month_day!A48="","",_lianjaorb_month_day!A48)</f>
        <v/>
      </c>
      <c r="F51" s="43" t="str">
        <f>IF(_lianjaorb_month_day!B48="","",_lianjaorb_month_day!B48/10000)</f>
        <v/>
      </c>
      <c r="G51" s="43" t="str">
        <f>IFERROR((E51*M51)/100,"")</f>
        <v/>
      </c>
      <c r="H51" s="43" t="str">
        <f>IF(_lianjaorb_month_day!C48="","",_lianjaorb_month_day!C48)</f>
        <v/>
      </c>
      <c r="I51" s="43" t="str">
        <f>IF(_lianjaorb_month_day!D48="","",_lianjaorb_month_day!D48/10000)</f>
        <v/>
      </c>
      <c r="J51" s="43" t="str">
        <f>IFERROR((H51*M51)/100,"")</f>
        <v/>
      </c>
      <c r="K51" s="44"/>
      <c r="L51" s="44"/>
      <c r="M51" s="47" t="str">
        <f>IF(_kjjunzhi_month_day!A48="","",_kjjunzhi_month_day!A48)</f>
        <v/>
      </c>
      <c r="N51" s="47" t="str">
        <f>IF(_kjjunzhi_month_day!B48="","",_kjjunzhi_month_day!B48)</f>
        <v/>
      </c>
      <c r="O51" s="43" t="str">
        <f>IFERROR((G51+J51)/AU51*1000-31*(AZ51-7),"")</f>
        <v/>
      </c>
      <c r="P51" s="44"/>
      <c r="Q51" s="43" t="str">
        <f>IFERROR((G51+J51)/AR51,"")</f>
        <v/>
      </c>
      <c r="R51" s="44"/>
      <c r="S51" s="44"/>
      <c r="T51" s="43" t="str">
        <f>IF(_kanavg6_month_day!A48="","",_kanavg6_month_day!A48)</f>
        <v/>
      </c>
      <c r="U51" s="53"/>
      <c r="V51" s="43" t="str">
        <f>IF(_kanavg6_month_day!C48="","",_kanavg6_month_day!C48)</f>
        <v/>
      </c>
      <c r="W51" s="53"/>
      <c r="X51" s="47" t="str">
        <f>IF(_causek_month_day!A48="","",_causek_month_day!A48)</f>
        <v/>
      </c>
      <c r="Y51" s="47" t="str">
        <f>IF(_causek_month_day!B48="","",_causek_month_day!B48)</f>
        <v/>
      </c>
      <c r="Z51" s="43" t="str">
        <f>IF(_kanavg7_month_day!A48="","",_kanavg7_month_day!A48)</f>
        <v/>
      </c>
      <c r="AA51" s="53"/>
      <c r="AB51" s="43" t="str">
        <f>IF(_kanavg7_month_day!C48="","",_kanavg7_month_day!C48)</f>
        <v/>
      </c>
      <c r="AC51" s="53"/>
      <c r="AD51" s="47" t="str">
        <f>IF(_causek_month_day!C48="","",_causek_month_day!C48)</f>
        <v/>
      </c>
      <c r="AE51" s="47" t="str">
        <f>IF(_causek_month_day!D48="","",_causek_month_day!D48)</f>
        <v/>
      </c>
      <c r="AF51" s="43" t="str">
        <f>IF(_kanavg6_month_day!E48="","",_kanavg6_month_day!E48)</f>
        <v/>
      </c>
      <c r="AG51" s="44"/>
      <c r="AH51" s="43" t="str">
        <f>IF(_causek_month_day!E48="","",_causek_month_day!E48)</f>
        <v/>
      </c>
      <c r="AI51" s="43" t="str">
        <f>IF(_kanavg6_month_day!F48="","",_kanavg6_month_day!F48)</f>
        <v/>
      </c>
      <c r="AJ51" s="44"/>
      <c r="AK51" s="43" t="str">
        <f>IF(_causek_month_day!F48="","",_causek_month_day!F48)</f>
        <v/>
      </c>
      <c r="AL51" s="43" t="str">
        <f>IF(_kanavg6_month_day!G48="","",_kanavg6_month_day!G48)</f>
        <v/>
      </c>
      <c r="AM51" s="44"/>
      <c r="AN51" s="47" t="str">
        <f>IF(_actual_month_day!H48="","",_actual_month_day!H48)</f>
        <v/>
      </c>
      <c r="AO51" s="47" t="str">
        <f>IF(_actual_month_day!I48="","",_actual_month_day!I48)</f>
        <v/>
      </c>
      <c r="AP51" s="48"/>
      <c r="AQ51" s="43" t="str">
        <f>IF(_kjjunzhi_month_day!C48="","",_kjjunzhi_month_day!C48)</f>
        <v/>
      </c>
      <c r="AR51" s="45" t="str">
        <f>IFERROR(AQ51*AO51,"")</f>
        <v/>
      </c>
      <c r="AS51" s="48"/>
      <c r="AT51" s="47" t="str">
        <f>IF(_actual_month_day!J48="","",_actual_month_day!J48)</f>
        <v/>
      </c>
      <c r="AU51" s="49" t="str">
        <f>IF(_actual_month_day!K48="","",_actual_month_day!K48)</f>
        <v/>
      </c>
      <c r="AV51" s="48"/>
      <c r="AW51" s="50" t="str">
        <f>IF(_actual_month_day!L48="","",_actual_month_day!L48)</f>
        <v/>
      </c>
      <c r="AX51" s="50" t="str">
        <f>IF(_actual_month_day!M48="","",_actual_month_day!M48)</f>
        <v/>
      </c>
      <c r="AY51" s="50" t="str">
        <f>IF(_actual_month_day!N48="","",_actual_month_day!N48)</f>
        <v/>
      </c>
      <c r="AZ51" s="43" t="str">
        <f>IF(_analysis_month_day!A48="","",_analysis_month_day!A48)</f>
        <v/>
      </c>
      <c r="BA51" s="44"/>
      <c r="BB51" s="43" t="str">
        <f>IF(_analysis_month_day!B48="","",_analysis_month_day!B48)</f>
        <v/>
      </c>
      <c r="BC51" s="44"/>
      <c r="BD51" s="43" t="str">
        <f>IF(_kanavg6_month_day!H48="","",_kanavg6_month_day!H48)</f>
        <v/>
      </c>
      <c r="BE51" s="51"/>
    </row>
    <row ht="14.25" r="52">
      <c r="B52" s="52"/>
      <c r="C52" s="42" t="str">
        <f>IF(AND(_actual_month_day!P49=1),"夜班",IF(AND(_actual_month_day!P49=2),"白班",IF(AND(_actual_month_day!P49=3),"中班","")))</f>
        <v/>
      </c>
      <c r="D52" s="42" t="str">
        <f>IF(AND(_actual_month_day!Q49="A"),"甲班",IF(AND(_actual_month_day!Q49="B"),"乙班",IF(AND(_actual_month_day!Q49="C"),"丙班",IF(AND(_actual_month_day!Q49="D"),"丁班",""))))</f>
        <v/>
      </c>
      <c r="E52" s="43" t="str">
        <f>IF(_lianjaorb_month_day!A49="","",_lianjaorb_month_day!A49)</f>
        <v/>
      </c>
      <c r="F52" s="43" t="str">
        <f>IF(_lianjaorb_month_day!B49="","",_lianjaorb_month_day!B49/10000)</f>
        <v/>
      </c>
      <c r="G52" s="43" t="str">
        <f>IFERROR((E52*M52)/100,"")</f>
        <v/>
      </c>
      <c r="H52" s="43" t="str">
        <f>IF(_lianjaorb_month_day!C49="","",_lianjaorb_month_day!C49)</f>
        <v/>
      </c>
      <c r="I52" s="43" t="str">
        <f>IF(_lianjaorb_month_day!D49="","",_lianjaorb_month_day!D49/10000)</f>
        <v/>
      </c>
      <c r="J52" s="43" t="str">
        <f>IFERROR((H52*M52)/100,"")</f>
        <v/>
      </c>
      <c r="K52" s="44"/>
      <c r="L52" s="44"/>
      <c r="M52" s="47" t="str">
        <f>IF(_kjjunzhi_month_day!A49="","",_kjjunzhi_month_day!A49)</f>
        <v/>
      </c>
      <c r="N52" s="47" t="str">
        <f>IF(_kjjunzhi_month_day!B49="","",_kjjunzhi_month_day!B49)</f>
        <v/>
      </c>
      <c r="O52" s="43" t="str">
        <f>IFERROR((G52+J52)/AU52*1000-31*(AZ52-7),"")</f>
        <v/>
      </c>
      <c r="P52" s="44"/>
      <c r="Q52" s="43" t="str">
        <f>IFERROR((G52+J52)/AR52,"")</f>
        <v/>
      </c>
      <c r="R52" s="44"/>
      <c r="S52" s="44"/>
      <c r="T52" s="43" t="str">
        <f>IF(_kanavg6_month_day!A49="","",_kanavg6_month_day!A49)</f>
        <v/>
      </c>
      <c r="U52" s="54"/>
      <c r="V52" s="43" t="str">
        <f>IF(_kanavg6_month_day!C49="","",_kanavg6_month_day!C49)</f>
        <v/>
      </c>
      <c r="W52" s="54"/>
      <c r="X52" s="47" t="str">
        <f>IF(_causek_month_day!A49="","",_causek_month_day!A49)</f>
        <v/>
      </c>
      <c r="Y52" s="47" t="str">
        <f>IF(_causek_month_day!B49="","",_causek_month_day!B49)</f>
        <v/>
      </c>
      <c r="Z52" s="43" t="str">
        <f>IF(_kanavg7_month_day!A49="","",_kanavg7_month_day!A49)</f>
        <v/>
      </c>
      <c r="AA52" s="54"/>
      <c r="AB52" s="43" t="str">
        <f>IF(_kanavg7_month_day!C49="","",_kanavg7_month_day!C49)</f>
        <v/>
      </c>
      <c r="AC52" s="54"/>
      <c r="AD52" s="47" t="str">
        <f>IF(_causek_month_day!C49="","",_causek_month_day!C49)</f>
        <v/>
      </c>
      <c r="AE52" s="47" t="str">
        <f>IF(_causek_month_day!D49="","",_causek_month_day!D49)</f>
        <v/>
      </c>
      <c r="AF52" s="43" t="str">
        <f>IF(_kanavg6_month_day!E49="","",_kanavg6_month_day!E49)</f>
        <v/>
      </c>
      <c r="AG52" s="44"/>
      <c r="AH52" s="43" t="str">
        <f>IF(_causek_month_day!E49="","",_causek_month_day!E49)</f>
        <v/>
      </c>
      <c r="AI52" s="43" t="str">
        <f>IF(_kanavg6_month_day!F49="","",_kanavg6_month_day!F49)</f>
        <v/>
      </c>
      <c r="AJ52" s="44"/>
      <c r="AK52" s="43" t="str">
        <f>IF(_causek_month_day!F49="","",_causek_month_day!F49)</f>
        <v/>
      </c>
      <c r="AL52" s="43" t="str">
        <f>IF(_kanavg6_month_day!G49="","",_kanavg6_month_day!G49)</f>
        <v/>
      </c>
      <c r="AM52" s="44"/>
      <c r="AN52" s="47" t="str">
        <f>IF(_actual_month_day!H49="","",_actual_month_day!H49)</f>
        <v/>
      </c>
      <c r="AO52" s="47" t="str">
        <f>IF(_actual_month_day!I49="","",_actual_month_day!I49)</f>
        <v/>
      </c>
      <c r="AP52" s="48"/>
      <c r="AQ52" s="43" t="str">
        <f>IF(_kjjunzhi_month_day!C49="","",_kjjunzhi_month_day!C49)</f>
        <v/>
      </c>
      <c r="AR52" s="45" t="str">
        <f>IFERROR(AQ52*AO52,"")</f>
        <v/>
      </c>
      <c r="AS52" s="48"/>
      <c r="AT52" s="47" t="str">
        <f>IF(_actual_month_day!J49="","",_actual_month_day!J49)</f>
        <v/>
      </c>
      <c r="AU52" s="49" t="str">
        <f>IF(_actual_month_day!K49="","",_actual_month_day!K49)</f>
        <v/>
      </c>
      <c r="AV52" s="48"/>
      <c r="AW52" s="50" t="str">
        <f>IF(_actual_month_day!L49="","",_actual_month_day!L49)</f>
        <v/>
      </c>
      <c r="AX52" s="50" t="str">
        <f>IF(_actual_month_day!M49="","",_actual_month_day!M49)</f>
        <v/>
      </c>
      <c r="AY52" s="50" t="str">
        <f>IF(_actual_month_day!N49="","",_actual_month_day!N49)</f>
        <v/>
      </c>
      <c r="AZ52" s="43" t="str">
        <f>IF(_analysis_month_day!A49="","",_analysis_month_day!A49)</f>
        <v/>
      </c>
      <c r="BA52" s="44"/>
      <c r="BB52" s="43" t="str">
        <f>IF(_analysis_month_day!B49="","",_analysis_month_day!B49)</f>
        <v/>
      </c>
      <c r="BC52" s="44"/>
      <c r="BD52" s="43" t="str">
        <f>IF(_kanavg6_month_day!H49="","",_kanavg6_month_day!H49)</f>
        <v/>
      </c>
      <c r="BE52" s="51"/>
    </row>
    <row ht="14.25" r="53">
      <c r="B53" s="56">
        <f ca="1">B50+1</f>
        <v>43694</v>
      </c>
      <c r="C53" s="42" t="str">
        <f>IF(AND(_actual_month_day!P50=1),"夜班",IF(AND(_actual_month_day!P50=2),"白班",IF(AND(_actual_month_day!P50=3),"中班","")))</f>
        <v/>
      </c>
      <c r="D53" s="42" t="str">
        <f>IF(AND(_actual_month_day!Q50="A"),"甲班",IF(AND(_actual_month_day!Q50="B"),"乙班",IF(AND(_actual_month_day!Q50="C"),"丙班",IF(AND(_actual_month_day!Q50="D"),"丁班",""))))</f>
        <v/>
      </c>
      <c r="E53" s="43" t="str">
        <f>IF(_lianjaorb_month_day!A50="","",_lianjaorb_month_day!A50)</f>
        <v/>
      </c>
      <c r="F53" s="43" t="str">
        <f>IF(_lianjaorb_month_day!B50="","",_lianjaorb_month_day!B50/10000)</f>
        <v/>
      </c>
      <c r="G53" s="43" t="str">
        <f>IFERROR((E53*M53)/100,"")</f>
        <v/>
      </c>
      <c r="H53" s="43" t="str">
        <f>IF(_lianjaorb_month_day!C50="","",_lianjaorb_month_day!C50)</f>
        <v/>
      </c>
      <c r="I53" s="43" t="str">
        <f>IF(_lianjaorb_month_day!D50="","",_lianjaorb_month_day!D50/10000)</f>
        <v/>
      </c>
      <c r="J53" s="43" t="str">
        <f>IFERROR((H53*M53)/100,"")</f>
        <v/>
      </c>
      <c r="K53" s="44">
        <f>IFERROR(SUM(E53:E55,H53:H55),"")</f>
        <v>0</v>
      </c>
      <c r="L53" s="44">
        <f>IFERROR(SUM(F53:F55,I53:I55),"")</f>
        <v>0</v>
      </c>
      <c r="M53" s="47" t="str">
        <f>IF(_kjjunzhi_month_day!A50="","",_kjjunzhi_month_day!A50)</f>
        <v/>
      </c>
      <c r="N53" s="47" t="str">
        <f>IF(_kjjunzhi_month_day!B50="","",_kjjunzhi_month_day!B50)</f>
        <v/>
      </c>
      <c r="O53" s="43" t="str">
        <f>IFERROR((G53+J53)/AU53*1000-31*(AZ53-7),"")</f>
        <v/>
      </c>
      <c r="P53" s="44" t="str">
        <f>IFERROR(SUM(G53:G55,J53:J55)/AV53*1000-31*(BA53-7),"")</f>
        <v/>
      </c>
      <c r="Q53" s="43" t="str">
        <f>IFERROR((G53+J53)/AR53,"")</f>
        <v/>
      </c>
      <c r="R53" s="44" t="str">
        <f>IFERROR(SUM(G53:G55,J53:J55)/AS53,"")</f>
        <v/>
      </c>
      <c r="S53" s="44" t="str">
        <f>IFERROR(K53/L53*100,"")</f>
        <v/>
      </c>
      <c r="T53" s="43" t="str">
        <f>IF(_kanavg6_month_day!A50="","",_kanavg6_month_day!A50)</f>
        <v/>
      </c>
      <c r="U53" s="46" t="str">
        <f>IF(_kanavg6_month_day!B52="","",_kanavg6_month_day!B52)</f>
        <v/>
      </c>
      <c r="V53" s="43" t="str">
        <f>IF(_kanavg6_month_day!C50="","",_kanavg6_month_day!C50)</f>
        <v/>
      </c>
      <c r="W53" s="46" t="str">
        <f>IF(_kanavg6_month_day!D52="","",_kanavg6_month_day!D52)</f>
        <v/>
      </c>
      <c r="X53" s="47" t="str">
        <f>IF(_causek_month_day!A50="","",_causek_month_day!A50)</f>
        <v/>
      </c>
      <c r="Y53" s="47" t="str">
        <f>IF(_causek_month_day!B50="","",_causek_month_day!B50)</f>
        <v/>
      </c>
      <c r="Z53" s="43" t="str">
        <f>IF(_kanavg7_month_day!A50="","",_kanavg7_month_day!A50)</f>
        <v/>
      </c>
      <c r="AA53" s="46" t="str">
        <f>IF(_kanavg7_month_day!B52="","",_kanavg7_month_day!B52)</f>
        <v/>
      </c>
      <c r="AB53" s="43" t="str">
        <f>IF(_kanavg7_month_day!C50="","",_kanavg7_month_day!C50)</f>
        <v/>
      </c>
      <c r="AC53" s="46" t="str">
        <f>IF(_kanavg7_month_day!D52="","",_kanavg7_month_day!D52)</f>
        <v/>
      </c>
      <c r="AD53" s="47" t="str">
        <f>IF(_causek_month_day!C50="","",_causek_month_day!C50)</f>
        <v/>
      </c>
      <c r="AE53" s="47" t="str">
        <f>IF(_causek_month_day!D50="","",_causek_month_day!D50)</f>
        <v/>
      </c>
      <c r="AF53" s="43" t="str">
        <f>IF(_kanavg6_month_day!E50="","",_kanavg6_month_day!E50)</f>
        <v/>
      </c>
      <c r="AG53" s="44" t="str">
        <f>IFERROR(AVERAGE(AF53:AF55),"")</f>
        <v/>
      </c>
      <c r="AH53" s="43" t="str">
        <f>IF(_causek_month_day!E50="","",_causek_month_day!E50)</f>
        <v/>
      </c>
      <c r="AI53" s="43" t="str">
        <f>IF(_kanavg6_month_day!F50="","",_kanavg6_month_day!F50)</f>
        <v/>
      </c>
      <c r="AJ53" s="44" t="str">
        <f>IFERROR(AVERAGE(AI53:AI55),"")</f>
        <v/>
      </c>
      <c r="AK53" s="43" t="str">
        <f>IF(_causek_month_day!F50="","",_causek_month_day!F50)</f>
        <v/>
      </c>
      <c r="AL53" s="43" t="str">
        <f>IF(_kanavg6_month_day!G50="","",_kanavg6_month_day!G50)</f>
        <v/>
      </c>
      <c r="AM53" s="44" t="str">
        <f>IFERROR(AVERAGE(AL53:AL55),"")</f>
        <v/>
      </c>
      <c r="AN53" s="47" t="str">
        <f>IF(_actual_month_day!H50="","",_actual_month_day!H50)</f>
        <v/>
      </c>
      <c r="AO53" s="47" t="str">
        <f>IF(_actual_month_day!I50="","",_actual_month_day!I50)</f>
        <v/>
      </c>
      <c r="AP53" s="48">
        <f>IFERROR(SUM(AO53:AO55),"")</f>
        <v>0</v>
      </c>
      <c r="AQ53" s="43" t="str">
        <f>IF(_kjjunzhi_month_day!C50="","",_kjjunzhi_month_day!C50)</f>
        <v/>
      </c>
      <c r="AR53" s="45" t="str">
        <f>IFERROR(AQ53*AO53,"")</f>
        <v/>
      </c>
      <c r="AS53" s="48">
        <f>IFERROR(SUM(AR53:AR55),"")</f>
        <v>0</v>
      </c>
      <c r="AT53" s="47" t="str">
        <f>IF(_actual_month_day!J50="","",_actual_month_day!J50)</f>
        <v/>
      </c>
      <c r="AU53" s="49" t="str">
        <f>IF(_actual_month_day!K50="","",_actual_month_day!K50)</f>
        <v/>
      </c>
      <c r="AV53" s="48">
        <f>IFERROR(SUM(AU53:AU55),"")</f>
        <v>0</v>
      </c>
      <c r="AW53" s="50" t="str">
        <f>IF(_actual_month_day!L50="","",_actual_month_day!L50)</f>
        <v/>
      </c>
      <c r="AX53" s="50" t="str">
        <f>IF(_actual_month_day!M50="","",_actual_month_day!M50)</f>
        <v/>
      </c>
      <c r="AY53" s="50" t="str">
        <f>IF(_actual_month_day!N50="","",_actual_month_day!N50)</f>
        <v/>
      </c>
      <c r="AZ53" s="43" t="str">
        <f>IF(_analysis_month_day!A50="","",_analysis_month_day!A50)</f>
        <v/>
      </c>
      <c r="BA53" s="44" t="str">
        <f>IFERROR(AVERAGE(AZ53:AZ55),"")</f>
        <v/>
      </c>
      <c r="BB53" s="43" t="str">
        <f>IF(_analysis_month_day!B50="","",_analysis_month_day!B50)</f>
        <v/>
      </c>
      <c r="BC53" s="44" t="str">
        <f>IFERROR(AVERAGE(BB53:BB55),"")</f>
        <v/>
      </c>
      <c r="BD53" s="43" t="str">
        <f>IF(_kanavg6_month_day!H50="","",_kanavg6_month_day!H50)</f>
        <v/>
      </c>
      <c r="BE53" s="51" t="str">
        <f>IFERROR(AVERAGE(BD53:BD55),"")</f>
        <v/>
      </c>
    </row>
    <row ht="14.25" r="54">
      <c r="B54" s="52"/>
      <c r="C54" s="42" t="str">
        <f>IF(AND(_actual_month_day!P51=1),"夜班",IF(AND(_actual_month_day!P51=2),"白班",IF(AND(_actual_month_day!P51=3),"中班","")))</f>
        <v/>
      </c>
      <c r="D54" s="42" t="str">
        <f>IF(AND(_actual_month_day!Q51="A"),"甲班",IF(AND(_actual_month_day!Q51="B"),"乙班",IF(AND(_actual_month_day!Q51="C"),"丙班",IF(AND(_actual_month_day!Q51="D"),"丁班",""))))</f>
        <v/>
      </c>
      <c r="E54" s="43" t="str">
        <f>IF(_lianjaorb_month_day!A51="","",_lianjaorb_month_day!A51)</f>
        <v/>
      </c>
      <c r="F54" s="43" t="str">
        <f>IF(_lianjaorb_month_day!B51="","",_lianjaorb_month_day!B51/10000)</f>
        <v/>
      </c>
      <c r="G54" s="43" t="str">
        <f>IFERROR((E54*M54)/100,"")</f>
        <v/>
      </c>
      <c r="H54" s="43" t="str">
        <f>IF(_lianjaorb_month_day!C51="","",_lianjaorb_month_day!C51)</f>
        <v/>
      </c>
      <c r="I54" s="43" t="str">
        <f>IF(_lianjaorb_month_day!D51="","",_lianjaorb_month_day!D51/10000)</f>
        <v/>
      </c>
      <c r="J54" s="43" t="str">
        <f>IFERROR((H54*M54)/100,"")</f>
        <v/>
      </c>
      <c r="K54" s="44"/>
      <c r="L54" s="44"/>
      <c r="M54" s="47" t="str">
        <f>IF(_kjjunzhi_month_day!A51="","",_kjjunzhi_month_day!A51)</f>
        <v/>
      </c>
      <c r="N54" s="47" t="str">
        <f>IF(_kjjunzhi_month_day!B51="","",_kjjunzhi_month_day!B51)</f>
        <v/>
      </c>
      <c r="O54" s="43" t="str">
        <f>IFERROR((G54+J54)/AU54*1000-31*(AZ54-7),"")</f>
        <v/>
      </c>
      <c r="P54" s="44"/>
      <c r="Q54" s="43" t="str">
        <f>IFERROR((G54+J54)/AR54,"")</f>
        <v/>
      </c>
      <c r="R54" s="44"/>
      <c r="S54" s="44"/>
      <c r="T54" s="43" t="str">
        <f>IF(_kanavg6_month_day!A51="","",_kanavg6_month_day!A51)</f>
        <v/>
      </c>
      <c r="U54" s="53"/>
      <c r="V54" s="43" t="str">
        <f>IF(_kanavg6_month_day!C51="","",_kanavg6_month_day!C51)</f>
        <v/>
      </c>
      <c r="W54" s="53"/>
      <c r="X54" s="47" t="str">
        <f>IF(_causek_month_day!A51="","",_causek_month_day!A51)</f>
        <v/>
      </c>
      <c r="Y54" s="47" t="str">
        <f>IF(_causek_month_day!B51="","",_causek_month_day!B51)</f>
        <v/>
      </c>
      <c r="Z54" s="43" t="str">
        <f>IF(_kanavg7_month_day!A51="","",_kanavg7_month_day!A51)</f>
        <v/>
      </c>
      <c r="AA54" s="53"/>
      <c r="AB54" s="43" t="str">
        <f>IF(_kanavg7_month_day!C51="","",_kanavg7_month_day!C51)</f>
        <v/>
      </c>
      <c r="AC54" s="53"/>
      <c r="AD54" s="47" t="str">
        <f>IF(_causek_month_day!C51="","",_causek_month_day!C51)</f>
        <v/>
      </c>
      <c r="AE54" s="47" t="str">
        <f>IF(_causek_month_day!D51="","",_causek_month_day!D51)</f>
        <v/>
      </c>
      <c r="AF54" s="43" t="str">
        <f>IF(_kanavg6_month_day!E51="","",_kanavg6_month_day!E51)</f>
        <v/>
      </c>
      <c r="AG54" s="44"/>
      <c r="AH54" s="43" t="str">
        <f>IF(_causek_month_day!E51="","",_causek_month_day!E51)</f>
        <v/>
      </c>
      <c r="AI54" s="43" t="str">
        <f>IF(_kanavg6_month_day!F51="","",_kanavg6_month_day!F51)</f>
        <v/>
      </c>
      <c r="AJ54" s="44"/>
      <c r="AK54" s="43" t="str">
        <f>IF(_causek_month_day!F51="","",_causek_month_day!F51)</f>
        <v/>
      </c>
      <c r="AL54" s="43" t="str">
        <f>IF(_kanavg6_month_day!G51="","",_kanavg6_month_day!G51)</f>
        <v/>
      </c>
      <c r="AM54" s="44"/>
      <c r="AN54" s="47" t="str">
        <f>IF(_actual_month_day!H51="","",_actual_month_day!H51)</f>
        <v/>
      </c>
      <c r="AO54" s="47" t="str">
        <f>IF(_actual_month_day!I51="","",_actual_month_day!I51)</f>
        <v/>
      </c>
      <c r="AP54" s="48"/>
      <c r="AQ54" s="43" t="str">
        <f>IF(_kjjunzhi_month_day!C51="","",_kjjunzhi_month_day!C51)</f>
        <v/>
      </c>
      <c r="AR54" s="45" t="str">
        <f>IFERROR(AQ54*AO54,"")</f>
        <v/>
      </c>
      <c r="AS54" s="48"/>
      <c r="AT54" s="47" t="str">
        <f>IF(_actual_month_day!J51="","",_actual_month_day!J51)</f>
        <v/>
      </c>
      <c r="AU54" s="49" t="str">
        <f>IF(_actual_month_day!K51="","",_actual_month_day!K51)</f>
        <v/>
      </c>
      <c r="AV54" s="48"/>
      <c r="AW54" s="50" t="str">
        <f>IF(_actual_month_day!L51="","",_actual_month_day!L51)</f>
        <v/>
      </c>
      <c r="AX54" s="50" t="str">
        <f>IF(_actual_month_day!M51="","",_actual_month_day!M51)</f>
        <v/>
      </c>
      <c r="AY54" s="50" t="str">
        <f>IF(_actual_month_day!N51="","",_actual_month_day!N51)</f>
        <v/>
      </c>
      <c r="AZ54" s="43" t="str">
        <f>IF(_analysis_month_day!A51="","",_analysis_month_day!A51)</f>
        <v/>
      </c>
      <c r="BA54" s="44"/>
      <c r="BB54" s="43" t="str">
        <f>IF(_analysis_month_day!B51="","",_analysis_month_day!B51)</f>
        <v/>
      </c>
      <c r="BC54" s="44"/>
      <c r="BD54" s="43" t="str">
        <f>IF(_kanavg6_month_day!H51="","",_kanavg6_month_day!H51)</f>
        <v/>
      </c>
      <c r="BE54" s="51"/>
    </row>
    <row ht="14.25" r="55">
      <c r="B55" s="52"/>
      <c r="C55" s="42" t="str">
        <f>IF(AND(_actual_month_day!P52=1),"夜班",IF(AND(_actual_month_day!P52=2),"白班",IF(AND(_actual_month_day!P52=3),"中班","")))</f>
        <v/>
      </c>
      <c r="D55" s="42" t="str">
        <f>IF(AND(_actual_month_day!Q52="A"),"甲班",IF(AND(_actual_month_day!Q52="B"),"乙班",IF(AND(_actual_month_day!Q52="C"),"丙班",IF(AND(_actual_month_day!Q52="D"),"丁班",""))))</f>
        <v/>
      </c>
      <c r="E55" s="43" t="str">
        <f>IF(_lianjaorb_month_day!A52="","",_lianjaorb_month_day!A52)</f>
        <v/>
      </c>
      <c r="F55" s="43" t="str">
        <f>IF(_lianjaorb_month_day!B52="","",_lianjaorb_month_day!B52/10000)</f>
        <v/>
      </c>
      <c r="G55" s="43" t="str">
        <f>IFERROR((E55*M55)/100,"")</f>
        <v/>
      </c>
      <c r="H55" s="43" t="str">
        <f>IF(_lianjaorb_month_day!C52="","",_lianjaorb_month_day!C52)</f>
        <v/>
      </c>
      <c r="I55" s="43" t="str">
        <f>IF(_lianjaorb_month_day!D52="","",_lianjaorb_month_day!D52/10000)</f>
        <v/>
      </c>
      <c r="J55" s="43" t="str">
        <f>IFERROR((H55*M55)/100,"")</f>
        <v/>
      </c>
      <c r="K55" s="44"/>
      <c r="L55" s="44"/>
      <c r="M55" s="47" t="str">
        <f>IF(_kjjunzhi_month_day!A52="","",_kjjunzhi_month_day!A52)</f>
        <v/>
      </c>
      <c r="N55" s="47" t="str">
        <f>IF(_kjjunzhi_month_day!B52="","",_kjjunzhi_month_day!B52)</f>
        <v/>
      </c>
      <c r="O55" s="43" t="str">
        <f>IFERROR((G55+J55)/AU55*1000-31*(AZ55-7),"")</f>
        <v/>
      </c>
      <c r="P55" s="44"/>
      <c r="Q55" s="43" t="str">
        <f>IFERROR((G55+J55)/AR55,"")</f>
        <v/>
      </c>
      <c r="R55" s="44"/>
      <c r="S55" s="44"/>
      <c r="T55" s="43" t="str">
        <f>IF(_kanavg6_month_day!A52="","",_kanavg6_month_day!A52)</f>
        <v/>
      </c>
      <c r="U55" s="54"/>
      <c r="V55" s="43" t="str">
        <f>IF(_kanavg6_month_day!C52="","",_kanavg6_month_day!C52)</f>
        <v/>
      </c>
      <c r="W55" s="54"/>
      <c r="X55" s="47" t="str">
        <f>IF(_causek_month_day!A52="","",_causek_month_day!A52)</f>
        <v/>
      </c>
      <c r="Y55" s="47" t="str">
        <f>IF(_causek_month_day!B52="","",_causek_month_day!B52)</f>
        <v/>
      </c>
      <c r="Z55" s="43" t="str">
        <f>IF(_kanavg7_month_day!A52="","",_kanavg7_month_day!A52)</f>
        <v/>
      </c>
      <c r="AA55" s="54"/>
      <c r="AB55" s="43" t="str">
        <f>IF(_kanavg7_month_day!C52="","",_kanavg7_month_day!C52)</f>
        <v/>
      </c>
      <c r="AC55" s="54"/>
      <c r="AD55" s="47" t="str">
        <f>IF(_causek_month_day!C52="","",_causek_month_day!C52)</f>
        <v/>
      </c>
      <c r="AE55" s="47" t="str">
        <f>IF(_causek_month_day!D52="","",_causek_month_day!D52)</f>
        <v/>
      </c>
      <c r="AF55" s="43" t="str">
        <f>IF(_kanavg6_month_day!E52="","",_kanavg6_month_day!E52)</f>
        <v/>
      </c>
      <c r="AG55" s="44"/>
      <c r="AH55" s="43" t="str">
        <f>IF(_causek_month_day!E52="","",_causek_month_day!E52)</f>
        <v/>
      </c>
      <c r="AI55" s="43" t="str">
        <f>IF(_kanavg6_month_day!F52="","",_kanavg6_month_day!F52)</f>
        <v/>
      </c>
      <c r="AJ55" s="44"/>
      <c r="AK55" s="43" t="str">
        <f>IF(_causek_month_day!F52="","",_causek_month_day!F52)</f>
        <v/>
      </c>
      <c r="AL55" s="43" t="str">
        <f>IF(_kanavg6_month_day!G52="","",_kanavg6_month_day!G52)</f>
        <v/>
      </c>
      <c r="AM55" s="44"/>
      <c r="AN55" s="47" t="str">
        <f>IF(_actual_month_day!H52="","",_actual_month_day!H52)</f>
        <v/>
      </c>
      <c r="AO55" s="47" t="str">
        <f>IF(_actual_month_day!I52="","",_actual_month_day!I52)</f>
        <v/>
      </c>
      <c r="AP55" s="48"/>
      <c r="AQ55" s="43" t="str">
        <f>IF(_kjjunzhi_month_day!C52="","",_kjjunzhi_month_day!C52)</f>
        <v/>
      </c>
      <c r="AR55" s="45" t="str">
        <f>IFERROR(AQ55*AO55,"")</f>
        <v/>
      </c>
      <c r="AS55" s="48"/>
      <c r="AT55" s="47" t="str">
        <f>IF(_actual_month_day!J52="","",_actual_month_day!J52)</f>
        <v/>
      </c>
      <c r="AU55" s="49" t="str">
        <f>IF(_actual_month_day!K52="","",_actual_month_day!K52)</f>
        <v/>
      </c>
      <c r="AV55" s="48"/>
      <c r="AW55" s="50" t="str">
        <f>IF(_actual_month_day!L52="","",_actual_month_day!L52)</f>
        <v/>
      </c>
      <c r="AX55" s="50" t="str">
        <f>IF(_actual_month_day!M52="","",_actual_month_day!M52)</f>
        <v/>
      </c>
      <c r="AY55" s="50" t="str">
        <f>IF(_actual_month_day!N52="","",_actual_month_day!N52)</f>
        <v/>
      </c>
      <c r="AZ55" s="43" t="str">
        <f>IF(_analysis_month_day!A52="","",_analysis_month_day!A52)</f>
        <v/>
      </c>
      <c r="BA55" s="44"/>
      <c r="BB55" s="43" t="str">
        <f>IF(_analysis_month_day!B52="","",_analysis_month_day!B52)</f>
        <v/>
      </c>
      <c r="BC55" s="44"/>
      <c r="BD55" s="43" t="str">
        <f>IF(_kanavg6_month_day!H52="","",_kanavg6_month_day!H52)</f>
        <v/>
      </c>
      <c r="BE55" s="51"/>
    </row>
    <row ht="14.25" r="56">
      <c r="B56" s="56">
        <f ca="1">B53+1</f>
        <v>43695</v>
      </c>
      <c r="C56" s="42" t="str">
        <f>IF(AND(_actual_month_day!P53=1),"夜班",IF(AND(_actual_month_day!P53=2),"白班",IF(AND(_actual_month_day!P53=3),"中班","")))</f>
        <v/>
      </c>
      <c r="D56" s="42" t="str">
        <f>IF(AND(_actual_month_day!Q53="A"),"甲班",IF(AND(_actual_month_day!Q53="B"),"乙班",IF(AND(_actual_month_day!Q53="C"),"丙班",IF(AND(_actual_month_day!Q53="D"),"丁班",""))))</f>
        <v/>
      </c>
      <c r="E56" s="43" t="str">
        <f>IF(_lianjaorb_month_day!A53="","",_lianjaorb_month_day!A53)</f>
        <v/>
      </c>
      <c r="F56" s="43" t="str">
        <f>IF(_lianjaorb_month_day!B53="","",_lianjaorb_month_day!B53/10000)</f>
        <v/>
      </c>
      <c r="G56" s="43" t="str">
        <f>IFERROR((E56*M56)/100,"")</f>
        <v/>
      </c>
      <c r="H56" s="43" t="str">
        <f>IF(_lianjaorb_month_day!C53="","",_lianjaorb_month_day!C53)</f>
        <v/>
      </c>
      <c r="I56" s="43" t="str">
        <f>IF(_lianjaorb_month_day!D53="","",_lianjaorb_month_day!D53/10000)</f>
        <v/>
      </c>
      <c r="J56" s="43" t="str">
        <f>IFERROR((H56*M56)/100,"")</f>
        <v/>
      </c>
      <c r="K56" s="44">
        <f>IFERROR(SUM(E56:E58,H56:H58),"")</f>
        <v>0</v>
      </c>
      <c r="L56" s="44">
        <f>IFERROR(SUM(F56:F58,I56:I58),"")</f>
        <v>0</v>
      </c>
      <c r="M56" s="47" t="str">
        <f>IF(_kjjunzhi_month_day!A53="","",_kjjunzhi_month_day!A53)</f>
        <v/>
      </c>
      <c r="N56" s="47" t="str">
        <f>IF(_kjjunzhi_month_day!B53="","",_kjjunzhi_month_day!B53)</f>
        <v/>
      </c>
      <c r="O56" s="43" t="str">
        <f>IFERROR((G56+J56)/AU56*1000-31*(AZ56-7),"")</f>
        <v/>
      </c>
      <c r="P56" s="44" t="str">
        <f>IFERROR(SUM(G56:G58,J56:J58)/AV56*1000-31*(BA56-7),"")</f>
        <v/>
      </c>
      <c r="Q56" s="43" t="str">
        <f>IFERROR((G56+J56)/AR56,"")</f>
        <v/>
      </c>
      <c r="R56" s="44" t="str">
        <f>IFERROR(SUM(G56:G58,J56:J58)/AS56,"")</f>
        <v/>
      </c>
      <c r="S56" s="44" t="str">
        <f>IFERROR(K56/L56*100,"")</f>
        <v/>
      </c>
      <c r="T56" s="43" t="str">
        <f>IF(_kanavg6_month_day!A53="","",_kanavg6_month_day!A53)</f>
        <v/>
      </c>
      <c r="U56" s="46" t="str">
        <f>IF(_kanavg6_month_day!B55="","",_kanavg6_month_day!B55)</f>
        <v/>
      </c>
      <c r="V56" s="43" t="str">
        <f>IF(_kanavg6_month_day!C53="","",_kanavg6_month_day!C53)</f>
        <v/>
      </c>
      <c r="W56" s="46" t="str">
        <f>IF(_kanavg6_month_day!D55="","",_kanavg6_month_day!D55)</f>
        <v/>
      </c>
      <c r="X56" s="47" t="str">
        <f>IF(_causek_month_day!A53="","",_causek_month_day!A53)</f>
        <v/>
      </c>
      <c r="Y56" s="47" t="str">
        <f>IF(_causek_month_day!B53="","",_causek_month_day!B53)</f>
        <v/>
      </c>
      <c r="Z56" s="43" t="str">
        <f>IF(_kanavg7_month_day!A53="","",_kanavg7_month_day!A53)</f>
        <v/>
      </c>
      <c r="AA56" s="46" t="str">
        <f>IF(_kanavg7_month_day!B55="","",_kanavg7_month_day!B55)</f>
        <v/>
      </c>
      <c r="AB56" s="43" t="str">
        <f>IF(_kanavg7_month_day!C53="","",_kanavg7_month_day!C53)</f>
        <v/>
      </c>
      <c r="AC56" s="46" t="str">
        <f>IF(_kanavg7_month_day!D55="","",_kanavg7_month_day!D55)</f>
        <v/>
      </c>
      <c r="AD56" s="47" t="str">
        <f>IF(_causek_month_day!C53="","",_causek_month_day!C53)</f>
        <v/>
      </c>
      <c r="AE56" s="47" t="str">
        <f>IF(_causek_month_day!D53="","",_causek_month_day!D53)</f>
        <v/>
      </c>
      <c r="AF56" s="43" t="str">
        <f>IF(_kanavg6_month_day!E53="","",_kanavg6_month_day!E53)</f>
        <v/>
      </c>
      <c r="AG56" s="44" t="str">
        <f>IFERROR(AVERAGE(AF56:AF58),"")</f>
        <v/>
      </c>
      <c r="AH56" s="43" t="str">
        <f>IF(_causek_month_day!E53="","",_causek_month_day!E53)</f>
        <v/>
      </c>
      <c r="AI56" s="43" t="str">
        <f>IF(_kanavg6_month_day!F53="","",_kanavg6_month_day!F53)</f>
        <v/>
      </c>
      <c r="AJ56" s="44" t="str">
        <f>IFERROR(AVERAGE(AI56:AI58),"")</f>
        <v/>
      </c>
      <c r="AK56" s="43" t="str">
        <f>IF(_causek_month_day!F53="","",_causek_month_day!F53)</f>
        <v/>
      </c>
      <c r="AL56" s="43" t="str">
        <f>IF(_kanavg6_month_day!G53="","",_kanavg6_month_day!G53)</f>
        <v/>
      </c>
      <c r="AM56" s="44" t="str">
        <f>IFERROR(AVERAGE(AL56:AL58),"")</f>
        <v/>
      </c>
      <c r="AN56" s="47" t="str">
        <f>IF(_actual_month_day!H53="","",_actual_month_day!H53)</f>
        <v/>
      </c>
      <c r="AO56" s="47" t="str">
        <f>IF(_actual_month_day!I53="","",_actual_month_day!I53)</f>
        <v/>
      </c>
      <c r="AP56" s="48">
        <f>IFERROR(SUM(AO56:AO58),"")</f>
        <v>0</v>
      </c>
      <c r="AQ56" s="43" t="str">
        <f>IF(_kjjunzhi_month_day!C53="","",_kjjunzhi_month_day!C53)</f>
        <v/>
      </c>
      <c r="AR56" s="45" t="str">
        <f>IFERROR(AQ56*AO56,"")</f>
        <v/>
      </c>
      <c r="AS56" s="48">
        <f>IFERROR(SUM(AR56:AR58),"")</f>
        <v>0</v>
      </c>
      <c r="AT56" s="47" t="str">
        <f>IF(_actual_month_day!J53="","",_actual_month_day!J53)</f>
        <v/>
      </c>
      <c r="AU56" s="49" t="str">
        <f>IF(_actual_month_day!K53="","",_actual_month_day!K53)</f>
        <v/>
      </c>
      <c r="AV56" s="48">
        <f>IFERROR(SUM(AU56:AU58),"")</f>
        <v>0</v>
      </c>
      <c r="AW56" s="50" t="str">
        <f>IF(_actual_month_day!L53="","",_actual_month_day!L53)</f>
        <v/>
      </c>
      <c r="AX56" s="50" t="str">
        <f>IF(_actual_month_day!M53="","",_actual_month_day!M53)</f>
        <v/>
      </c>
      <c r="AY56" s="50" t="str">
        <f>IF(_actual_month_day!N53="","",_actual_month_day!N53)</f>
        <v/>
      </c>
      <c r="AZ56" s="43" t="str">
        <f>IF(_analysis_month_day!A53="","",_analysis_month_day!A53)</f>
        <v/>
      </c>
      <c r="BA56" s="44" t="str">
        <f>IFERROR(AVERAGE(AZ56:AZ58),"")</f>
        <v/>
      </c>
      <c r="BB56" s="43" t="str">
        <f>IF(_analysis_month_day!B53="","",_analysis_month_day!B53)</f>
        <v/>
      </c>
      <c r="BC56" s="44" t="str">
        <f>IFERROR(AVERAGE(BB56:BB58),"")</f>
        <v/>
      </c>
      <c r="BD56" s="43" t="str">
        <f>IF(_kanavg6_month_day!H53="","",_kanavg6_month_day!H53)</f>
        <v/>
      </c>
      <c r="BE56" s="51" t="str">
        <f>IFERROR(AVERAGE(BD56:BD58),"")</f>
        <v/>
      </c>
    </row>
    <row ht="14.25" r="57">
      <c r="B57" s="52"/>
      <c r="C57" s="42" t="str">
        <f>IF(AND(_actual_month_day!P54=1),"夜班",IF(AND(_actual_month_day!P54=2),"白班",IF(AND(_actual_month_day!P54=3),"中班","")))</f>
        <v/>
      </c>
      <c r="D57" s="42" t="str">
        <f>IF(AND(_actual_month_day!Q54="A"),"甲班",IF(AND(_actual_month_day!Q54="B"),"乙班",IF(AND(_actual_month_day!Q54="C"),"丙班",IF(AND(_actual_month_day!Q54="D"),"丁班",""))))</f>
        <v/>
      </c>
      <c r="E57" s="43" t="str">
        <f>IF(_lianjaorb_month_day!A54="","",_lianjaorb_month_day!A54)</f>
        <v/>
      </c>
      <c r="F57" s="43" t="str">
        <f>IF(_lianjaorb_month_day!B54="","",_lianjaorb_month_day!B54/10000)</f>
        <v/>
      </c>
      <c r="G57" s="43" t="str">
        <f>IFERROR((E57*M57)/100,"")</f>
        <v/>
      </c>
      <c r="H57" s="43" t="str">
        <f>IF(_lianjaorb_month_day!C54="","",_lianjaorb_month_day!C54)</f>
        <v/>
      </c>
      <c r="I57" s="43" t="str">
        <f>IF(_lianjaorb_month_day!D54="","",_lianjaorb_month_day!D54/10000)</f>
        <v/>
      </c>
      <c r="J57" s="43" t="str">
        <f>IFERROR((H57*M57)/100,"")</f>
        <v/>
      </c>
      <c r="K57" s="44"/>
      <c r="L57" s="44"/>
      <c r="M57" s="47" t="str">
        <f>IF(_kjjunzhi_month_day!A54="","",_kjjunzhi_month_day!A54)</f>
        <v/>
      </c>
      <c r="N57" s="47" t="str">
        <f>IF(_kjjunzhi_month_day!B54="","",_kjjunzhi_month_day!B54)</f>
        <v/>
      </c>
      <c r="O57" s="43" t="str">
        <f>IFERROR((G57+J57)/AU57*1000-31*(AZ57-7),"")</f>
        <v/>
      </c>
      <c r="P57" s="44"/>
      <c r="Q57" s="43" t="str">
        <f>IFERROR((G57+J57)/AR57,"")</f>
        <v/>
      </c>
      <c r="R57" s="44"/>
      <c r="S57" s="44"/>
      <c r="T57" s="43" t="str">
        <f>IF(_kanavg6_month_day!A54="","",_kanavg6_month_day!A54)</f>
        <v/>
      </c>
      <c r="U57" s="53"/>
      <c r="V57" s="43" t="str">
        <f>IF(_kanavg6_month_day!C54="","",_kanavg6_month_day!C54)</f>
        <v/>
      </c>
      <c r="W57" s="53"/>
      <c r="X57" s="47" t="str">
        <f>IF(_causek_month_day!A54="","",_causek_month_day!A54)</f>
        <v/>
      </c>
      <c r="Y57" s="47" t="str">
        <f>IF(_causek_month_day!B54="","",_causek_month_day!B54)</f>
        <v/>
      </c>
      <c r="Z57" s="43" t="str">
        <f>IF(_kanavg7_month_day!A54="","",_kanavg7_month_day!A54)</f>
        <v/>
      </c>
      <c r="AA57" s="53"/>
      <c r="AB57" s="43" t="str">
        <f>IF(_kanavg7_month_day!C54="","",_kanavg7_month_day!C54)</f>
        <v/>
      </c>
      <c r="AC57" s="53"/>
      <c r="AD57" s="47" t="str">
        <f>IF(_causek_month_day!C54="","",_causek_month_day!C54)</f>
        <v/>
      </c>
      <c r="AE57" s="47" t="str">
        <f>IF(_causek_month_day!D54="","",_causek_month_day!D54)</f>
        <v/>
      </c>
      <c r="AF57" s="43" t="str">
        <f>IF(_kanavg6_month_day!E54="","",_kanavg6_month_day!E54)</f>
        <v/>
      </c>
      <c r="AG57" s="44"/>
      <c r="AH57" s="43" t="str">
        <f>IF(_causek_month_day!E54="","",_causek_month_day!E54)</f>
        <v/>
      </c>
      <c r="AI57" s="43" t="str">
        <f>IF(_kanavg6_month_day!F54="","",_kanavg6_month_day!F54)</f>
        <v/>
      </c>
      <c r="AJ57" s="44"/>
      <c r="AK57" s="43" t="str">
        <f>IF(_causek_month_day!F54="","",_causek_month_day!F54)</f>
        <v/>
      </c>
      <c r="AL57" s="43" t="str">
        <f>IF(_kanavg6_month_day!G54="","",_kanavg6_month_day!G54)</f>
        <v/>
      </c>
      <c r="AM57" s="44"/>
      <c r="AN57" s="47" t="str">
        <f>IF(_actual_month_day!H54="","",_actual_month_day!H54)</f>
        <v/>
      </c>
      <c r="AO57" s="47" t="str">
        <f>IF(_actual_month_day!I54="","",_actual_month_day!I54)</f>
        <v/>
      </c>
      <c r="AP57" s="48"/>
      <c r="AQ57" s="43" t="str">
        <f>IF(_kjjunzhi_month_day!C54="","",_kjjunzhi_month_day!C54)</f>
        <v/>
      </c>
      <c r="AR57" s="45" t="str">
        <f>IFERROR(AQ57*AO57,"")</f>
        <v/>
      </c>
      <c r="AS57" s="48"/>
      <c r="AT57" s="47" t="str">
        <f>IF(_actual_month_day!J54="","",_actual_month_day!J54)</f>
        <v/>
      </c>
      <c r="AU57" s="49" t="str">
        <f>IF(_actual_month_day!K54="","",_actual_month_day!K54)</f>
        <v/>
      </c>
      <c r="AV57" s="48"/>
      <c r="AW57" s="50" t="str">
        <f>IF(_actual_month_day!L54="","",_actual_month_day!L54)</f>
        <v/>
      </c>
      <c r="AX57" s="50" t="str">
        <f>IF(_actual_month_day!M54="","",_actual_month_day!M54)</f>
        <v/>
      </c>
      <c r="AY57" s="50" t="str">
        <f>IF(_actual_month_day!N54="","",_actual_month_day!N54)</f>
        <v/>
      </c>
      <c r="AZ57" s="43" t="str">
        <f>IF(_analysis_month_day!A54="","",_analysis_month_day!A54)</f>
        <v/>
      </c>
      <c r="BA57" s="44"/>
      <c r="BB57" s="43" t="str">
        <f>IF(_analysis_month_day!B54="","",_analysis_month_day!B54)</f>
        <v/>
      </c>
      <c r="BC57" s="44"/>
      <c r="BD57" s="43" t="str">
        <f>IF(_kanavg6_month_day!H54="","",_kanavg6_month_day!H54)</f>
        <v/>
      </c>
      <c r="BE57" s="51"/>
    </row>
    <row ht="14.25" r="58">
      <c r="B58" s="52"/>
      <c r="C58" s="42" t="str">
        <f>IF(AND(_actual_month_day!P55=1),"夜班",IF(AND(_actual_month_day!P55=2),"白班",IF(AND(_actual_month_day!P55=3),"中班","")))</f>
        <v/>
      </c>
      <c r="D58" s="42" t="str">
        <f>IF(AND(_actual_month_day!Q55="A"),"甲班",IF(AND(_actual_month_day!Q55="B"),"乙班",IF(AND(_actual_month_day!Q55="C"),"丙班",IF(AND(_actual_month_day!Q55="D"),"丁班",""))))</f>
        <v/>
      </c>
      <c r="E58" s="43" t="str">
        <f>IF(_lianjaorb_month_day!A55="","",_lianjaorb_month_day!A55)</f>
        <v/>
      </c>
      <c r="F58" s="43" t="str">
        <f>IF(_lianjaorb_month_day!B55="","",_lianjaorb_month_day!B55/10000)</f>
        <v/>
      </c>
      <c r="G58" s="43" t="str">
        <f>IFERROR((E58*M58)/100,"")</f>
        <v/>
      </c>
      <c r="H58" s="43" t="str">
        <f>IF(_lianjaorb_month_day!C55="","",_lianjaorb_month_day!C55)</f>
        <v/>
      </c>
      <c r="I58" s="43" t="str">
        <f>IF(_lianjaorb_month_day!D55="","",_lianjaorb_month_day!D55/10000)</f>
        <v/>
      </c>
      <c r="J58" s="43" t="str">
        <f>IFERROR((H58*M58)/100,"")</f>
        <v/>
      </c>
      <c r="K58" s="44"/>
      <c r="L58" s="44"/>
      <c r="M58" s="47" t="str">
        <f>IF(_kjjunzhi_month_day!A55="","",_kjjunzhi_month_day!A55)</f>
        <v/>
      </c>
      <c r="N58" s="47" t="str">
        <f>IF(_kjjunzhi_month_day!B55="","",_kjjunzhi_month_day!B55)</f>
        <v/>
      </c>
      <c r="O58" s="43" t="str">
        <f>IFERROR((G58+J58)/AU58*1000-31*(AZ58-7),"")</f>
        <v/>
      </c>
      <c r="P58" s="44"/>
      <c r="Q58" s="43" t="str">
        <f>IFERROR((G58+J58)/AR58,"")</f>
        <v/>
      </c>
      <c r="R58" s="44"/>
      <c r="S58" s="44"/>
      <c r="T58" s="43" t="str">
        <f>IF(_kanavg6_month_day!A55="","",_kanavg6_month_day!A55)</f>
        <v/>
      </c>
      <c r="U58" s="54"/>
      <c r="V58" s="43" t="str">
        <f>IF(_kanavg6_month_day!C55="","",_kanavg6_month_day!C55)</f>
        <v/>
      </c>
      <c r="W58" s="54"/>
      <c r="X58" s="47" t="str">
        <f>IF(_causek_month_day!A55="","",_causek_month_day!A55)</f>
        <v/>
      </c>
      <c r="Y58" s="47" t="str">
        <f>IF(_causek_month_day!B55="","",_causek_month_day!B55)</f>
        <v/>
      </c>
      <c r="Z58" s="43" t="str">
        <f>IF(_kanavg7_month_day!A55="","",_kanavg7_month_day!A55)</f>
        <v/>
      </c>
      <c r="AA58" s="54"/>
      <c r="AB58" s="43" t="str">
        <f>IF(_kanavg7_month_day!C55="","",_kanavg7_month_day!C55)</f>
        <v/>
      </c>
      <c r="AC58" s="54"/>
      <c r="AD58" s="47" t="str">
        <f>IF(_causek_month_day!C55="","",_causek_month_day!C55)</f>
        <v/>
      </c>
      <c r="AE58" s="47" t="str">
        <f>IF(_causek_month_day!D55="","",_causek_month_day!D55)</f>
        <v/>
      </c>
      <c r="AF58" s="43" t="str">
        <f>IF(_kanavg6_month_day!E55="","",_kanavg6_month_day!E55)</f>
        <v/>
      </c>
      <c r="AG58" s="44"/>
      <c r="AH58" s="43" t="str">
        <f>IF(_causek_month_day!E55="","",_causek_month_day!E55)</f>
        <v/>
      </c>
      <c r="AI58" s="43" t="str">
        <f>IF(_kanavg6_month_day!F55="","",_kanavg6_month_day!F55)</f>
        <v/>
      </c>
      <c r="AJ58" s="44"/>
      <c r="AK58" s="43" t="str">
        <f>IF(_causek_month_day!F55="","",_causek_month_day!F55)</f>
        <v/>
      </c>
      <c r="AL58" s="43" t="str">
        <f>IF(_kanavg6_month_day!G55="","",_kanavg6_month_day!G55)</f>
        <v/>
      </c>
      <c r="AM58" s="44"/>
      <c r="AN58" s="47" t="str">
        <f>IF(_actual_month_day!H55="","",_actual_month_day!H55)</f>
        <v/>
      </c>
      <c r="AO58" s="47" t="str">
        <f>IF(_actual_month_day!I55="","",_actual_month_day!I55)</f>
        <v/>
      </c>
      <c r="AP58" s="48"/>
      <c r="AQ58" s="43" t="str">
        <f>IF(_kjjunzhi_month_day!C55="","",_kjjunzhi_month_day!C55)</f>
        <v/>
      </c>
      <c r="AR58" s="45" t="str">
        <f>IFERROR(AQ58*AO58,"")</f>
        <v/>
      </c>
      <c r="AS58" s="48"/>
      <c r="AT58" s="47" t="str">
        <f>IF(_actual_month_day!J55="","",_actual_month_day!J55)</f>
        <v/>
      </c>
      <c r="AU58" s="49" t="str">
        <f>IF(_actual_month_day!K55="","",_actual_month_day!K55)</f>
        <v/>
      </c>
      <c r="AV58" s="48"/>
      <c r="AW58" s="50" t="str">
        <f>IF(_actual_month_day!L55="","",_actual_month_day!L55)</f>
        <v/>
      </c>
      <c r="AX58" s="50" t="str">
        <f>IF(_actual_month_day!M55="","",_actual_month_day!M55)</f>
        <v/>
      </c>
      <c r="AY58" s="50" t="str">
        <f>IF(_actual_month_day!N55="","",_actual_month_day!N55)</f>
        <v/>
      </c>
      <c r="AZ58" s="43" t="str">
        <f>IF(_analysis_month_day!A55="","",_analysis_month_day!A55)</f>
        <v/>
      </c>
      <c r="BA58" s="44"/>
      <c r="BB58" s="43" t="str">
        <f>IF(_analysis_month_day!B55="","",_analysis_month_day!B55)</f>
        <v/>
      </c>
      <c r="BC58" s="44"/>
      <c r="BD58" s="43" t="str">
        <f>IF(_kanavg6_month_day!H55="","",_kanavg6_month_day!H55)</f>
        <v/>
      </c>
      <c r="BE58" s="51"/>
    </row>
    <row ht="14.25" r="59">
      <c r="B59" s="56">
        <f ca="1">B56+1</f>
        <v>43696</v>
      </c>
      <c r="C59" s="42" t="str">
        <f>IF(AND(_actual_month_day!P56=1),"夜班",IF(AND(_actual_month_day!P56=2),"白班",IF(AND(_actual_month_day!P56=3),"中班","")))</f>
        <v/>
      </c>
      <c r="D59" s="42" t="str">
        <f>IF(AND(_actual_month_day!Q56="A"),"甲班",IF(AND(_actual_month_day!Q56="B"),"乙班",IF(AND(_actual_month_day!Q56="C"),"丙班",IF(AND(_actual_month_day!Q56="D"),"丁班",""))))</f>
        <v/>
      </c>
      <c r="E59" s="43" t="str">
        <f>IF(_lianjaorb_month_day!A56="","",_lianjaorb_month_day!A56)</f>
        <v/>
      </c>
      <c r="F59" s="43" t="str">
        <f>IF(_lianjaorb_month_day!B56="","",_lianjaorb_month_day!B56/10000)</f>
        <v/>
      </c>
      <c r="G59" s="43" t="str">
        <f>IFERROR((E59*M59)/100,"")</f>
        <v/>
      </c>
      <c r="H59" s="43" t="str">
        <f>IF(_lianjaorb_month_day!C56="","",_lianjaorb_month_day!C56)</f>
        <v/>
      </c>
      <c r="I59" s="43" t="str">
        <f>IF(_lianjaorb_month_day!D56="","",_lianjaorb_month_day!D56/10000)</f>
        <v/>
      </c>
      <c r="J59" s="43" t="str">
        <f>IFERROR((H59*M59)/100,"")</f>
        <v/>
      </c>
      <c r="K59" s="44">
        <f>IFERROR(SUM(E59:E61,H59:H61),"")</f>
        <v>0</v>
      </c>
      <c r="L59" s="44">
        <f>IFERROR(SUM(F59:F61,I59:I61),"")</f>
        <v>0</v>
      </c>
      <c r="M59" s="47" t="str">
        <f>IF(_kjjunzhi_month_day!A56="","",_kjjunzhi_month_day!A56)</f>
        <v/>
      </c>
      <c r="N59" s="47" t="str">
        <f>IF(_kjjunzhi_month_day!B56="","",_kjjunzhi_month_day!B56)</f>
        <v/>
      </c>
      <c r="O59" s="43" t="str">
        <f>IFERROR((G59+J59)/AU59*1000-31*(AZ59-7),"")</f>
        <v/>
      </c>
      <c r="P59" s="44" t="str">
        <f>IFERROR(SUM(G59:G61,J59:J61)/AV59*1000-31*(BA59-7),"")</f>
        <v/>
      </c>
      <c r="Q59" s="43" t="str">
        <f>IFERROR((G59+J59)/AR59,"")</f>
        <v/>
      </c>
      <c r="R59" s="44" t="str">
        <f>IFERROR(SUM(G59:G61,J59:J61)/AS59,"")</f>
        <v/>
      </c>
      <c r="S59" s="44" t="str">
        <f>IFERROR(K59/L59*100,"")</f>
        <v/>
      </c>
      <c r="T59" s="43" t="str">
        <f>IF(_kanavg6_month_day!A56="","",_kanavg6_month_day!A56)</f>
        <v/>
      </c>
      <c r="U59" s="46" t="str">
        <f>IF(_kanavg6_month_day!B58="","",_kanavg6_month_day!B58)</f>
        <v/>
      </c>
      <c r="V59" s="43" t="str">
        <f>IF(_kanavg6_month_day!C56="","",_kanavg6_month_day!C56)</f>
        <v/>
      </c>
      <c r="W59" s="46" t="str">
        <f>IF(_kanavg6_month_day!D58="","",_kanavg6_month_day!D58)</f>
        <v/>
      </c>
      <c r="X59" s="47" t="str">
        <f>IF(_causek_month_day!A56="","",_causek_month_day!A56)</f>
        <v/>
      </c>
      <c r="Y59" s="47" t="str">
        <f>IF(_causek_month_day!B56="","",_causek_month_day!B56)</f>
        <v/>
      </c>
      <c r="Z59" s="43" t="str">
        <f>IF(_kanavg7_month_day!A56="","",_kanavg7_month_day!A56)</f>
        <v/>
      </c>
      <c r="AA59" s="46" t="str">
        <f>IF(_kanavg7_month_day!B58="","",_kanavg7_month_day!B58)</f>
        <v/>
      </c>
      <c r="AB59" s="43" t="str">
        <f>IF(_kanavg7_month_day!C56="","",_kanavg7_month_day!C56)</f>
        <v/>
      </c>
      <c r="AC59" s="46" t="str">
        <f>IF(_kanavg7_month_day!D58="","",_kanavg7_month_day!D58)</f>
        <v/>
      </c>
      <c r="AD59" s="47" t="str">
        <f>IF(_causek_month_day!C56="","",_causek_month_day!C56)</f>
        <v/>
      </c>
      <c r="AE59" s="47" t="str">
        <f>IF(_causek_month_day!D56="","",_causek_month_day!D56)</f>
        <v/>
      </c>
      <c r="AF59" s="43" t="str">
        <f>IF(_kanavg6_month_day!E56="","",_kanavg6_month_day!E56)</f>
        <v/>
      </c>
      <c r="AG59" s="44" t="str">
        <f>IFERROR(AVERAGE(AF59:AF61),"")</f>
        <v/>
      </c>
      <c r="AH59" s="43" t="str">
        <f>IF(_causek_month_day!E56="","",_causek_month_day!E56)</f>
        <v/>
      </c>
      <c r="AI59" s="43" t="str">
        <f>IF(_kanavg6_month_day!F56="","",_kanavg6_month_day!F56)</f>
        <v/>
      </c>
      <c r="AJ59" s="44" t="str">
        <f>IFERROR(AVERAGE(AI59:AI61),"")</f>
        <v/>
      </c>
      <c r="AK59" s="43" t="str">
        <f>IF(_causek_month_day!F56="","",_causek_month_day!F56)</f>
        <v/>
      </c>
      <c r="AL59" s="43" t="str">
        <f>IF(_kanavg6_month_day!G56="","",_kanavg6_month_day!G56)</f>
        <v/>
      </c>
      <c r="AM59" s="44" t="str">
        <f>IFERROR(AVERAGE(AL59:AL61),"")</f>
        <v/>
      </c>
      <c r="AN59" s="47" t="str">
        <f>IF(_actual_month_day!H56="","",_actual_month_day!H56)</f>
        <v/>
      </c>
      <c r="AO59" s="47" t="str">
        <f>IF(_actual_month_day!I56="","",_actual_month_day!I56)</f>
        <v/>
      </c>
      <c r="AP59" s="48">
        <f>IFERROR(SUM(AO59:AO61),"")</f>
        <v>0</v>
      </c>
      <c r="AQ59" s="43" t="str">
        <f>IF(_kjjunzhi_month_day!C56="","",_kjjunzhi_month_day!C56)</f>
        <v/>
      </c>
      <c r="AR59" s="45" t="str">
        <f>IFERROR(AQ59*AO59,"")</f>
        <v/>
      </c>
      <c r="AS59" s="48">
        <f>IFERROR(SUM(AR59:AR61),"")</f>
        <v>0</v>
      </c>
      <c r="AT59" s="47" t="str">
        <f>IF(_actual_month_day!J56="","",_actual_month_day!J56)</f>
        <v/>
      </c>
      <c r="AU59" s="49" t="str">
        <f>IF(_actual_month_day!K56="","",_actual_month_day!K56)</f>
        <v/>
      </c>
      <c r="AV59" s="48">
        <f>IFERROR(SUM(AU59:AU61),"")</f>
        <v>0</v>
      </c>
      <c r="AW59" s="50" t="str">
        <f>IF(_actual_month_day!L56="","",_actual_month_day!L56)</f>
        <v/>
      </c>
      <c r="AX59" s="50" t="str">
        <f>IF(_actual_month_day!M56="","",_actual_month_day!M56)</f>
        <v/>
      </c>
      <c r="AY59" s="50" t="str">
        <f>IF(_actual_month_day!N56="","",_actual_month_day!N56)</f>
        <v/>
      </c>
      <c r="AZ59" s="43" t="str">
        <f>IF(_analysis_month_day!A56="","",_analysis_month_day!A56)</f>
        <v/>
      </c>
      <c r="BA59" s="44" t="str">
        <f>IFERROR(AVERAGE(AZ59:AZ61),"")</f>
        <v/>
      </c>
      <c r="BB59" s="43" t="str">
        <f>IF(_analysis_month_day!B56="","",_analysis_month_day!B56)</f>
        <v/>
      </c>
      <c r="BC59" s="44" t="str">
        <f>IFERROR(AVERAGE(BB59:BB61),"")</f>
        <v/>
      </c>
      <c r="BD59" s="43" t="str">
        <f>IF(_kanavg6_month_day!H56="","",_kanavg6_month_day!H56)</f>
        <v/>
      </c>
      <c r="BE59" s="51" t="str">
        <f>IFERROR(AVERAGE(BD59:BD61),"")</f>
        <v/>
      </c>
    </row>
    <row ht="14.25" r="60">
      <c r="B60" s="52"/>
      <c r="C60" s="42" t="str">
        <f>IF(AND(_actual_month_day!P57=1),"夜班",IF(AND(_actual_month_day!P57=2),"白班",IF(AND(_actual_month_day!P57=3),"中班","")))</f>
        <v/>
      </c>
      <c r="D60" s="42" t="str">
        <f>IF(AND(_actual_month_day!Q57="A"),"甲班",IF(AND(_actual_month_day!Q57="B"),"乙班",IF(AND(_actual_month_day!Q57="C"),"丙班",IF(AND(_actual_month_day!Q57="D"),"丁班",""))))</f>
        <v/>
      </c>
      <c r="E60" s="43" t="str">
        <f>IF(_lianjaorb_month_day!A57="","",_lianjaorb_month_day!A57)</f>
        <v/>
      </c>
      <c r="F60" s="43" t="str">
        <f>IF(_lianjaorb_month_day!B57="","",_lianjaorb_month_day!B57/10000)</f>
        <v/>
      </c>
      <c r="G60" s="43" t="str">
        <f>IFERROR((E60*M60)/100,"")</f>
        <v/>
      </c>
      <c r="H60" s="43" t="str">
        <f>IF(_lianjaorb_month_day!C57="","",_lianjaorb_month_day!C57)</f>
        <v/>
      </c>
      <c r="I60" s="43" t="str">
        <f>IF(_lianjaorb_month_day!D57="","",_lianjaorb_month_day!D57/10000)</f>
        <v/>
      </c>
      <c r="J60" s="43" t="str">
        <f>IFERROR((H60*M60)/100,"")</f>
        <v/>
      </c>
      <c r="K60" s="44"/>
      <c r="L60" s="44"/>
      <c r="M60" s="47" t="str">
        <f>IF(_kjjunzhi_month_day!A57="","",_kjjunzhi_month_day!A57)</f>
        <v/>
      </c>
      <c r="N60" s="47" t="str">
        <f>IF(_kjjunzhi_month_day!B57="","",_kjjunzhi_month_day!B57)</f>
        <v/>
      </c>
      <c r="O60" s="43" t="str">
        <f>IFERROR((G60+J60)/AU60*1000-31*(AZ60-7),"")</f>
        <v/>
      </c>
      <c r="P60" s="44"/>
      <c r="Q60" s="43" t="str">
        <f>IFERROR((G60+J60)/AR60,"")</f>
        <v/>
      </c>
      <c r="R60" s="44"/>
      <c r="S60" s="44"/>
      <c r="T60" s="43" t="str">
        <f>IF(_kanavg6_month_day!A57="","",_kanavg6_month_day!A57)</f>
        <v/>
      </c>
      <c r="U60" s="53"/>
      <c r="V60" s="43" t="str">
        <f>IF(_kanavg6_month_day!C57="","",_kanavg6_month_day!C57)</f>
        <v/>
      </c>
      <c r="W60" s="53"/>
      <c r="X60" s="47" t="str">
        <f>IF(_causek_month_day!A57="","",_causek_month_day!A57)</f>
        <v/>
      </c>
      <c r="Y60" s="47" t="str">
        <f>IF(_causek_month_day!B57="","",_causek_month_day!B57)</f>
        <v/>
      </c>
      <c r="Z60" s="43" t="str">
        <f>IF(_kanavg7_month_day!A57="","",_kanavg7_month_day!A57)</f>
        <v/>
      </c>
      <c r="AA60" s="53"/>
      <c r="AB60" s="43" t="str">
        <f>IF(_kanavg7_month_day!C57="","",_kanavg7_month_day!C57)</f>
        <v/>
      </c>
      <c r="AC60" s="53"/>
      <c r="AD60" s="47" t="str">
        <f>IF(_causek_month_day!C57="","",_causek_month_day!C57)</f>
        <v/>
      </c>
      <c r="AE60" s="47" t="str">
        <f>IF(_causek_month_day!D57="","",_causek_month_day!D57)</f>
        <v/>
      </c>
      <c r="AF60" s="43" t="str">
        <f>IF(_kanavg6_month_day!E57="","",_kanavg6_month_day!E57)</f>
        <v/>
      </c>
      <c r="AG60" s="44"/>
      <c r="AH60" s="43" t="str">
        <f>IF(_causek_month_day!E57="","",_causek_month_day!E57)</f>
        <v/>
      </c>
      <c r="AI60" s="43" t="str">
        <f>IF(_kanavg6_month_day!F57="","",_kanavg6_month_day!F57)</f>
        <v/>
      </c>
      <c r="AJ60" s="44"/>
      <c r="AK60" s="43" t="str">
        <f>IF(_causek_month_day!F57="","",_causek_month_day!F57)</f>
        <v/>
      </c>
      <c r="AL60" s="43" t="str">
        <f>IF(_kanavg6_month_day!G57="","",_kanavg6_month_day!G57)</f>
        <v/>
      </c>
      <c r="AM60" s="44"/>
      <c r="AN60" s="47" t="str">
        <f>IF(_actual_month_day!H57="","",_actual_month_day!H57)</f>
        <v/>
      </c>
      <c r="AO60" s="47" t="str">
        <f>IF(_actual_month_day!I57="","",_actual_month_day!I57)</f>
        <v/>
      </c>
      <c r="AP60" s="48"/>
      <c r="AQ60" s="43" t="str">
        <f>IF(_kjjunzhi_month_day!C57="","",_kjjunzhi_month_day!C57)</f>
        <v/>
      </c>
      <c r="AR60" s="45" t="str">
        <f>IFERROR(AQ60*AO60,"")</f>
        <v/>
      </c>
      <c r="AS60" s="48"/>
      <c r="AT60" s="47" t="str">
        <f>IF(_actual_month_day!J57="","",_actual_month_day!J57)</f>
        <v/>
      </c>
      <c r="AU60" s="49" t="str">
        <f>IF(_actual_month_day!K57="","",_actual_month_day!K57)</f>
        <v/>
      </c>
      <c r="AV60" s="48"/>
      <c r="AW60" s="50" t="str">
        <f>IF(_actual_month_day!L57="","",_actual_month_day!L57)</f>
        <v/>
      </c>
      <c r="AX60" s="50" t="str">
        <f>IF(_actual_month_day!M57="","",_actual_month_day!M57)</f>
        <v/>
      </c>
      <c r="AY60" s="50" t="str">
        <f>IF(_actual_month_day!N57="","",_actual_month_day!N57)</f>
        <v/>
      </c>
      <c r="AZ60" s="43" t="str">
        <f>IF(_analysis_month_day!A57="","",_analysis_month_day!A57)</f>
        <v/>
      </c>
      <c r="BA60" s="44"/>
      <c r="BB60" s="43" t="str">
        <f>IF(_analysis_month_day!B57="","",_analysis_month_day!B57)</f>
        <v/>
      </c>
      <c r="BC60" s="44"/>
      <c r="BD60" s="43" t="str">
        <f>IF(_kanavg6_month_day!H57="","",_kanavg6_month_day!H57)</f>
        <v/>
      </c>
      <c r="BE60" s="51"/>
    </row>
    <row ht="14.25" r="61">
      <c r="B61" s="52"/>
      <c r="C61" s="42" t="str">
        <f>IF(AND(_actual_month_day!P58=1),"夜班",IF(AND(_actual_month_day!P58=2),"白班",IF(AND(_actual_month_day!P58=3),"中班","")))</f>
        <v/>
      </c>
      <c r="D61" s="42" t="str">
        <f>IF(AND(_actual_month_day!Q58="A"),"甲班",IF(AND(_actual_month_day!Q58="B"),"乙班",IF(AND(_actual_month_day!Q58="C"),"丙班",IF(AND(_actual_month_day!Q58="D"),"丁班",""))))</f>
        <v/>
      </c>
      <c r="E61" s="43" t="str">
        <f>IF(_lianjaorb_month_day!A58="","",_lianjaorb_month_day!A58)</f>
        <v/>
      </c>
      <c r="F61" s="43" t="str">
        <f>IF(_lianjaorb_month_day!B58="","",_lianjaorb_month_day!B58/10000)</f>
        <v/>
      </c>
      <c r="G61" s="43" t="str">
        <f>IFERROR((E61*M61)/100,"")</f>
        <v/>
      </c>
      <c r="H61" s="43" t="str">
        <f>IF(_lianjaorb_month_day!C58="","",_lianjaorb_month_day!C58)</f>
        <v/>
      </c>
      <c r="I61" s="43" t="str">
        <f>IF(_lianjaorb_month_day!D58="","",_lianjaorb_month_day!D58/10000)</f>
        <v/>
      </c>
      <c r="J61" s="43" t="str">
        <f>IFERROR((H61*M61)/100,"")</f>
        <v/>
      </c>
      <c r="K61" s="44"/>
      <c r="L61" s="44"/>
      <c r="M61" s="47" t="str">
        <f>IF(_kjjunzhi_month_day!A58="","",_kjjunzhi_month_day!A58)</f>
        <v/>
      </c>
      <c r="N61" s="47" t="str">
        <f>IF(_kjjunzhi_month_day!B58="","",_kjjunzhi_month_day!B58)</f>
        <v/>
      </c>
      <c r="O61" s="43" t="str">
        <f>IFERROR((G61+J61)/AU61*1000-31*(AZ61-7),"")</f>
        <v/>
      </c>
      <c r="P61" s="44"/>
      <c r="Q61" s="43" t="str">
        <f>IFERROR((G61+J61)/AR61,"")</f>
        <v/>
      </c>
      <c r="R61" s="44"/>
      <c r="S61" s="44"/>
      <c r="T61" s="43" t="str">
        <f>IF(_kanavg6_month_day!A58="","",_kanavg6_month_day!A58)</f>
        <v/>
      </c>
      <c r="U61" s="54"/>
      <c r="V61" s="43" t="str">
        <f>IF(_kanavg6_month_day!C58="","",_kanavg6_month_day!C58)</f>
        <v/>
      </c>
      <c r="W61" s="54"/>
      <c r="X61" s="47" t="str">
        <f>IF(_causek_month_day!A58="","",_causek_month_day!A58)</f>
        <v/>
      </c>
      <c r="Y61" s="47" t="str">
        <f>IF(_causek_month_day!B58="","",_causek_month_day!B58)</f>
        <v/>
      </c>
      <c r="Z61" s="43" t="str">
        <f>IF(_kanavg7_month_day!A58="","",_kanavg7_month_day!A58)</f>
        <v/>
      </c>
      <c r="AA61" s="54"/>
      <c r="AB61" s="43" t="str">
        <f>IF(_kanavg7_month_day!C58="","",_kanavg7_month_day!C58)</f>
        <v/>
      </c>
      <c r="AC61" s="54"/>
      <c r="AD61" s="47" t="str">
        <f>IF(_causek_month_day!C58="","",_causek_month_day!C58)</f>
        <v/>
      </c>
      <c r="AE61" s="47" t="str">
        <f>IF(_causek_month_day!D58="","",_causek_month_day!D58)</f>
        <v/>
      </c>
      <c r="AF61" s="43" t="str">
        <f>IF(_kanavg6_month_day!E58="","",_kanavg6_month_day!E58)</f>
        <v/>
      </c>
      <c r="AG61" s="44"/>
      <c r="AH61" s="43" t="str">
        <f>IF(_causek_month_day!E58="","",_causek_month_day!E58)</f>
        <v/>
      </c>
      <c r="AI61" s="43" t="str">
        <f>IF(_kanavg6_month_day!F58="","",_kanavg6_month_day!F58)</f>
        <v/>
      </c>
      <c r="AJ61" s="44"/>
      <c r="AK61" s="43" t="str">
        <f>IF(_causek_month_day!F58="","",_causek_month_day!F58)</f>
        <v/>
      </c>
      <c r="AL61" s="43" t="str">
        <f>IF(_kanavg6_month_day!G58="","",_kanavg6_month_day!G58)</f>
        <v/>
      </c>
      <c r="AM61" s="44"/>
      <c r="AN61" s="47" t="str">
        <f>IF(_actual_month_day!H58="","",_actual_month_day!H58)</f>
        <v/>
      </c>
      <c r="AO61" s="47" t="str">
        <f>IF(_actual_month_day!I58="","",_actual_month_day!I58)</f>
        <v/>
      </c>
      <c r="AP61" s="48"/>
      <c r="AQ61" s="43" t="str">
        <f>IF(_kjjunzhi_month_day!C58="","",_kjjunzhi_month_day!C58)</f>
        <v/>
      </c>
      <c r="AR61" s="45" t="str">
        <f>IFERROR(AQ61*AO61,"")</f>
        <v/>
      </c>
      <c r="AS61" s="48"/>
      <c r="AT61" s="47" t="str">
        <f>IF(_actual_month_day!J58="","",_actual_month_day!J58)</f>
        <v/>
      </c>
      <c r="AU61" s="49" t="str">
        <f>IF(_actual_month_day!K58="","",_actual_month_day!K58)</f>
        <v/>
      </c>
      <c r="AV61" s="48"/>
      <c r="AW61" s="50" t="str">
        <f>IF(_actual_month_day!L58="","",_actual_month_day!L58)</f>
        <v/>
      </c>
      <c r="AX61" s="50" t="str">
        <f>IF(_actual_month_day!M58="","",_actual_month_day!M58)</f>
        <v/>
      </c>
      <c r="AY61" s="50" t="str">
        <f>IF(_actual_month_day!N58="","",_actual_month_day!N58)</f>
        <v/>
      </c>
      <c r="AZ61" s="43" t="str">
        <f>IF(_analysis_month_day!A58="","",_analysis_month_day!A58)</f>
        <v/>
      </c>
      <c r="BA61" s="44"/>
      <c r="BB61" s="43" t="str">
        <f>IF(_analysis_month_day!B58="","",_analysis_month_day!B58)</f>
        <v/>
      </c>
      <c r="BC61" s="44"/>
      <c r="BD61" s="43" t="str">
        <f>IF(_kanavg6_month_day!H58="","",_kanavg6_month_day!H58)</f>
        <v/>
      </c>
      <c r="BE61" s="51"/>
    </row>
    <row ht="14.25" r="62">
      <c r="B62" s="56">
        <f ca="1">B59+1</f>
        <v>43697</v>
      </c>
      <c r="C62" s="42" t="str">
        <f>IF(AND(_actual_month_day!P59=1),"夜班",IF(AND(_actual_month_day!P59=2),"白班",IF(AND(_actual_month_day!P59=3),"中班","")))</f>
        <v/>
      </c>
      <c r="D62" s="42" t="str">
        <f>IF(AND(_actual_month_day!Q59="A"),"甲班",IF(AND(_actual_month_day!Q59="B"),"乙班",IF(AND(_actual_month_day!Q59="C"),"丙班",IF(AND(_actual_month_day!Q59="D"),"丁班",""))))</f>
        <v/>
      </c>
      <c r="E62" s="43" t="str">
        <f>IF(_lianjaorb_month_day!A59="","",_lianjaorb_month_day!A59)</f>
        <v/>
      </c>
      <c r="F62" s="43" t="str">
        <f>IF(_lianjaorb_month_day!B59="","",_lianjaorb_month_day!B59/10000)</f>
        <v/>
      </c>
      <c r="G62" s="43" t="str">
        <f>IFERROR((E62*M62)/100,"")</f>
        <v/>
      </c>
      <c r="H62" s="43" t="str">
        <f>IF(_lianjaorb_month_day!C59="","",_lianjaorb_month_day!C59)</f>
        <v/>
      </c>
      <c r="I62" s="43" t="str">
        <f>IF(_lianjaorb_month_day!D59="","",_lianjaorb_month_day!D59/10000)</f>
        <v/>
      </c>
      <c r="J62" s="43" t="str">
        <f>IFERROR((H62*M62)/100,"")</f>
        <v/>
      </c>
      <c r="K62" s="44">
        <f>IFERROR(SUM(E62:E64,H62:H64),"")</f>
        <v>0</v>
      </c>
      <c r="L62" s="44">
        <f>IFERROR(SUM(F62:F64,I62:I64),"")</f>
        <v>0</v>
      </c>
      <c r="M62" s="47" t="str">
        <f>IF(_kjjunzhi_month_day!A59="","",_kjjunzhi_month_day!A59)</f>
        <v/>
      </c>
      <c r="N62" s="47" t="str">
        <f>IF(_kjjunzhi_month_day!B59="","",_kjjunzhi_month_day!B59)</f>
        <v/>
      </c>
      <c r="O62" s="43" t="str">
        <f>IFERROR((G62+J62)/AU62*1000-31*(AZ62-7),"")</f>
        <v/>
      </c>
      <c r="P62" s="44" t="str">
        <f>IFERROR(SUM(G62:G64,J62:J64)/AV62*1000-31*(BA62-7),"")</f>
        <v/>
      </c>
      <c r="Q62" s="43" t="str">
        <f>IFERROR((G62+J62)/AR62,"")</f>
        <v/>
      </c>
      <c r="R62" s="44" t="str">
        <f>IFERROR(SUM(G62:G64,J62:J64)/AS62,"")</f>
        <v/>
      </c>
      <c r="S62" s="44" t="str">
        <f>IFERROR(K62/L62*100,"")</f>
        <v/>
      </c>
      <c r="T62" s="43" t="str">
        <f>IF(_kanavg6_month_day!A59="","",_kanavg6_month_day!A59)</f>
        <v/>
      </c>
      <c r="U62" s="46" t="str">
        <f>IF(_kanavg6_month_day!B61="","",_kanavg6_month_day!B61)</f>
        <v/>
      </c>
      <c r="V62" s="43" t="str">
        <f>IF(_kanavg6_month_day!C59="","",_kanavg6_month_day!C59)</f>
        <v/>
      </c>
      <c r="W62" s="46" t="str">
        <f>IF(_kanavg6_month_day!D61="","",_kanavg6_month_day!D61)</f>
        <v/>
      </c>
      <c r="X62" s="47" t="str">
        <f>IF(_causek_month_day!A59="","",_causek_month_day!A59)</f>
        <v/>
      </c>
      <c r="Y62" s="47" t="str">
        <f>IF(_causek_month_day!B59="","",_causek_month_day!B59)</f>
        <v/>
      </c>
      <c r="Z62" s="43" t="str">
        <f>IF(_kanavg7_month_day!A59="","",_kanavg7_month_day!A59)</f>
        <v/>
      </c>
      <c r="AA62" s="46" t="str">
        <f>IF(_kanavg7_month_day!B61="","",_kanavg7_month_day!B61)</f>
        <v/>
      </c>
      <c r="AB62" s="43" t="str">
        <f>IF(_kanavg7_month_day!C59="","",_kanavg7_month_day!C59)</f>
        <v/>
      </c>
      <c r="AC62" s="46" t="str">
        <f>IF(_kanavg7_month_day!D61="","",_kanavg7_month_day!D61)</f>
        <v/>
      </c>
      <c r="AD62" s="47" t="str">
        <f>IF(_causek_month_day!C59="","",_causek_month_day!C59)</f>
        <v/>
      </c>
      <c r="AE62" s="47" t="str">
        <f>IF(_causek_month_day!D59="","",_causek_month_day!D59)</f>
        <v/>
      </c>
      <c r="AF62" s="43" t="str">
        <f>IF(_kanavg6_month_day!E59="","",_kanavg6_month_day!E59)</f>
        <v/>
      </c>
      <c r="AG62" s="44" t="str">
        <f>IFERROR(AVERAGE(AF62:AF64),"")</f>
        <v/>
      </c>
      <c r="AH62" s="43" t="str">
        <f>IF(_causek_month_day!E59="","",_causek_month_day!E59)</f>
        <v/>
      </c>
      <c r="AI62" s="43" t="str">
        <f>IF(_kanavg6_month_day!F59="","",_kanavg6_month_day!F59)</f>
        <v/>
      </c>
      <c r="AJ62" s="44" t="str">
        <f>IFERROR(AVERAGE(AI62:AI64),"")</f>
        <v/>
      </c>
      <c r="AK62" s="43" t="str">
        <f>IF(_causek_month_day!F59="","",_causek_month_day!F59)</f>
        <v/>
      </c>
      <c r="AL62" s="43" t="str">
        <f>IF(_kanavg6_month_day!G59="","",_kanavg6_month_day!G59)</f>
        <v/>
      </c>
      <c r="AM62" s="44" t="str">
        <f>IFERROR(AVERAGE(AL62:AL64),"")</f>
        <v/>
      </c>
      <c r="AN62" s="47" t="str">
        <f>IF(_actual_month_day!H59="","",_actual_month_day!H59)</f>
        <v/>
      </c>
      <c r="AO62" s="47" t="str">
        <f>IF(_actual_month_day!I59="","",_actual_month_day!I59)</f>
        <v/>
      </c>
      <c r="AP62" s="48">
        <f>IFERROR(SUM(AO62:AO64),"")</f>
        <v>0</v>
      </c>
      <c r="AQ62" s="43" t="str">
        <f>IF(_kjjunzhi_month_day!C59="","",_kjjunzhi_month_day!C59)</f>
        <v/>
      </c>
      <c r="AR62" s="45" t="str">
        <f>IFERROR(AQ62*AO62,"")</f>
        <v/>
      </c>
      <c r="AS62" s="48">
        <f>IFERROR(SUM(AR62:AR64),"")</f>
        <v>0</v>
      </c>
      <c r="AT62" s="47" t="str">
        <f>IF(_actual_month_day!J59="","",_actual_month_day!J59)</f>
        <v/>
      </c>
      <c r="AU62" s="49" t="str">
        <f>IF(_actual_month_day!K59="","",_actual_month_day!K59)</f>
        <v/>
      </c>
      <c r="AV62" s="48">
        <f>IFERROR(SUM(AU62:AU64),"")</f>
        <v>0</v>
      </c>
      <c r="AW62" s="50" t="str">
        <f>IF(_actual_month_day!L59="","",_actual_month_day!L59)</f>
        <v/>
      </c>
      <c r="AX62" s="50" t="str">
        <f>IF(_actual_month_day!M59="","",_actual_month_day!M59)</f>
        <v/>
      </c>
      <c r="AY62" s="50" t="str">
        <f>IF(_actual_month_day!N59="","",_actual_month_day!N59)</f>
        <v/>
      </c>
      <c r="AZ62" s="43" t="str">
        <f>IF(_analysis_month_day!A59="","",_analysis_month_day!A59)</f>
        <v/>
      </c>
      <c r="BA62" s="44" t="str">
        <f>IFERROR(AVERAGE(AZ62:AZ64),"")</f>
        <v/>
      </c>
      <c r="BB62" s="43" t="str">
        <f>IF(_analysis_month_day!B59="","",_analysis_month_day!B59)</f>
        <v/>
      </c>
      <c r="BC62" s="44" t="str">
        <f>IFERROR(AVERAGE(BB62:BB64),"")</f>
        <v/>
      </c>
      <c r="BD62" s="43" t="str">
        <f>IF(_kanavg6_month_day!H59="","",_kanavg6_month_day!H59)</f>
        <v/>
      </c>
      <c r="BE62" s="51" t="str">
        <f>IFERROR(AVERAGE(BD62:BD64),"")</f>
        <v/>
      </c>
    </row>
    <row ht="14.25" r="63">
      <c r="B63" s="52"/>
      <c r="C63" s="42" t="str">
        <f>IF(AND(_actual_month_day!P60=1),"夜班",IF(AND(_actual_month_day!P60=2),"白班",IF(AND(_actual_month_day!P60=3),"中班","")))</f>
        <v/>
      </c>
      <c r="D63" s="42" t="str">
        <f>IF(AND(_actual_month_day!Q60="A"),"甲班",IF(AND(_actual_month_day!Q60="B"),"乙班",IF(AND(_actual_month_day!Q60="C"),"丙班",IF(AND(_actual_month_day!Q60="D"),"丁班",""))))</f>
        <v/>
      </c>
      <c r="E63" s="43" t="str">
        <f>IF(_lianjaorb_month_day!A60="","",_lianjaorb_month_day!A60)</f>
        <v/>
      </c>
      <c r="F63" s="43" t="str">
        <f>IF(_lianjaorb_month_day!B60="","",_lianjaorb_month_day!B60/10000)</f>
        <v/>
      </c>
      <c r="G63" s="43" t="str">
        <f>IFERROR((E63*M63)/100,"")</f>
        <v/>
      </c>
      <c r="H63" s="43" t="str">
        <f>IF(_lianjaorb_month_day!C60="","",_lianjaorb_month_day!C60)</f>
        <v/>
      </c>
      <c r="I63" s="43" t="str">
        <f>IF(_lianjaorb_month_day!D60="","",_lianjaorb_month_day!D60/10000)</f>
        <v/>
      </c>
      <c r="J63" s="43" t="str">
        <f>IFERROR((H63*M63)/100,"")</f>
        <v/>
      </c>
      <c r="K63" s="44"/>
      <c r="L63" s="44"/>
      <c r="M63" s="47" t="str">
        <f>IF(_kjjunzhi_month_day!A60="","",_kjjunzhi_month_day!A60)</f>
        <v/>
      </c>
      <c r="N63" s="47" t="str">
        <f>IF(_kjjunzhi_month_day!B60="","",_kjjunzhi_month_day!B60)</f>
        <v/>
      </c>
      <c r="O63" s="43" t="str">
        <f>IFERROR((G63+J63)/AU63*1000-31*(AZ63-7),"")</f>
        <v/>
      </c>
      <c r="P63" s="44"/>
      <c r="Q63" s="43" t="str">
        <f>IFERROR((G63+J63)/AR63,"")</f>
        <v/>
      </c>
      <c r="R63" s="44"/>
      <c r="S63" s="44"/>
      <c r="T63" s="43" t="str">
        <f>IF(_kanavg6_month_day!A60="","",_kanavg6_month_day!A60)</f>
        <v/>
      </c>
      <c r="U63" s="53"/>
      <c r="V63" s="43" t="str">
        <f>IF(_kanavg6_month_day!C60="","",_kanavg6_month_day!C60)</f>
        <v/>
      </c>
      <c r="W63" s="53"/>
      <c r="X63" s="47" t="str">
        <f>IF(_causek_month_day!A60="","",_causek_month_day!A60)</f>
        <v/>
      </c>
      <c r="Y63" s="47" t="str">
        <f>IF(_causek_month_day!B60="","",_causek_month_day!B60)</f>
        <v/>
      </c>
      <c r="Z63" s="43" t="str">
        <f>IF(_kanavg7_month_day!A60="","",_kanavg7_month_day!A60)</f>
        <v/>
      </c>
      <c r="AA63" s="53"/>
      <c r="AB63" s="43" t="str">
        <f>IF(_kanavg7_month_day!C60="","",_kanavg7_month_day!C60)</f>
        <v/>
      </c>
      <c r="AC63" s="53"/>
      <c r="AD63" s="47" t="str">
        <f>IF(_causek_month_day!C60="","",_causek_month_day!C60)</f>
        <v/>
      </c>
      <c r="AE63" s="47" t="str">
        <f>IF(_causek_month_day!D60="","",_causek_month_day!D60)</f>
        <v/>
      </c>
      <c r="AF63" s="43" t="str">
        <f>IF(_kanavg6_month_day!E60="","",_kanavg6_month_day!E60)</f>
        <v/>
      </c>
      <c r="AG63" s="44"/>
      <c r="AH63" s="43" t="str">
        <f>IF(_causek_month_day!E60="","",_causek_month_day!E60)</f>
        <v/>
      </c>
      <c r="AI63" s="43" t="str">
        <f>IF(_kanavg6_month_day!F60="","",_kanavg6_month_day!F60)</f>
        <v/>
      </c>
      <c r="AJ63" s="44"/>
      <c r="AK63" s="43" t="str">
        <f>IF(_causek_month_day!F60="","",_causek_month_day!F60)</f>
        <v/>
      </c>
      <c r="AL63" s="43" t="str">
        <f>IF(_kanavg6_month_day!G60="","",_kanavg6_month_day!G60)</f>
        <v/>
      </c>
      <c r="AM63" s="44"/>
      <c r="AN63" s="47" t="str">
        <f>IF(_actual_month_day!H60="","",_actual_month_day!H60)</f>
        <v/>
      </c>
      <c r="AO63" s="47" t="str">
        <f>IF(_actual_month_day!I60="","",_actual_month_day!I60)</f>
        <v/>
      </c>
      <c r="AP63" s="48"/>
      <c r="AQ63" s="43" t="str">
        <f>IF(_kjjunzhi_month_day!C60="","",_kjjunzhi_month_day!C60)</f>
        <v/>
      </c>
      <c r="AR63" s="45" t="str">
        <f>IFERROR(AQ63*AO63,"")</f>
        <v/>
      </c>
      <c r="AS63" s="48"/>
      <c r="AT63" s="47" t="str">
        <f>IF(_actual_month_day!J60="","",_actual_month_day!J60)</f>
        <v/>
      </c>
      <c r="AU63" s="49" t="str">
        <f>IF(_actual_month_day!K60="","",_actual_month_day!K60)</f>
        <v/>
      </c>
      <c r="AV63" s="48"/>
      <c r="AW63" s="50" t="str">
        <f>IF(_actual_month_day!L60="","",_actual_month_day!L60)</f>
        <v/>
      </c>
      <c r="AX63" s="50" t="str">
        <f>IF(_actual_month_day!M60="","",_actual_month_day!M60)</f>
        <v/>
      </c>
      <c r="AY63" s="50" t="str">
        <f>IF(_actual_month_day!N60="","",_actual_month_day!N60)</f>
        <v/>
      </c>
      <c r="AZ63" s="43" t="str">
        <f>IF(_analysis_month_day!A60="","",_analysis_month_day!A60)</f>
        <v/>
      </c>
      <c r="BA63" s="44"/>
      <c r="BB63" s="43" t="str">
        <f>IF(_analysis_month_day!B60="","",_analysis_month_day!B60)</f>
        <v/>
      </c>
      <c r="BC63" s="44"/>
      <c r="BD63" s="43" t="str">
        <f>IF(_kanavg6_month_day!H60="","",_kanavg6_month_day!H60)</f>
        <v/>
      </c>
      <c r="BE63" s="51"/>
    </row>
    <row ht="14.25" r="64">
      <c r="B64" s="52"/>
      <c r="C64" s="42" t="str">
        <f>IF(AND(_actual_month_day!P61=1),"夜班",IF(AND(_actual_month_day!P61=2),"白班",IF(AND(_actual_month_day!P61=3),"中班","")))</f>
        <v/>
      </c>
      <c r="D64" s="42" t="str">
        <f>IF(AND(_actual_month_day!Q61="A"),"甲班",IF(AND(_actual_month_day!Q61="B"),"乙班",IF(AND(_actual_month_day!Q61="C"),"丙班",IF(AND(_actual_month_day!Q61="D"),"丁班",""))))</f>
        <v/>
      </c>
      <c r="E64" s="43" t="str">
        <f>IF(_lianjaorb_month_day!A61="","",_lianjaorb_month_day!A61)</f>
        <v/>
      </c>
      <c r="F64" s="43" t="str">
        <f>IF(_lianjaorb_month_day!B61="","",_lianjaorb_month_day!B61/10000)</f>
        <v/>
      </c>
      <c r="G64" s="43" t="str">
        <f>IFERROR((E64*M64)/100,"")</f>
        <v/>
      </c>
      <c r="H64" s="43" t="str">
        <f>IF(_lianjaorb_month_day!C61="","",_lianjaorb_month_day!C61)</f>
        <v/>
      </c>
      <c r="I64" s="43" t="str">
        <f>IF(_lianjaorb_month_day!D61="","",_lianjaorb_month_day!D61/10000)</f>
        <v/>
      </c>
      <c r="J64" s="43" t="str">
        <f>IFERROR((H64*M64)/100,"")</f>
        <v/>
      </c>
      <c r="K64" s="44"/>
      <c r="L64" s="44"/>
      <c r="M64" s="47" t="str">
        <f>IF(_kjjunzhi_month_day!A61="","",_kjjunzhi_month_day!A61)</f>
        <v/>
      </c>
      <c r="N64" s="47" t="str">
        <f>IF(_kjjunzhi_month_day!B61="","",_kjjunzhi_month_day!B61)</f>
        <v/>
      </c>
      <c r="O64" s="43" t="str">
        <f>IFERROR((G64+J64)/AU64*1000-31*(AZ64-7),"")</f>
        <v/>
      </c>
      <c r="P64" s="44"/>
      <c r="Q64" s="43" t="str">
        <f>IFERROR((G64+J64)/AR64,"")</f>
        <v/>
      </c>
      <c r="R64" s="44"/>
      <c r="S64" s="44"/>
      <c r="T64" s="43" t="str">
        <f>IF(_kanavg6_month_day!A61="","",_kanavg6_month_day!A61)</f>
        <v/>
      </c>
      <c r="U64" s="54"/>
      <c r="V64" s="43" t="str">
        <f>IF(_kanavg6_month_day!C61="","",_kanavg6_month_day!C61)</f>
        <v/>
      </c>
      <c r="W64" s="54"/>
      <c r="X64" s="47" t="str">
        <f>IF(_causek_month_day!A61="","",_causek_month_day!A61)</f>
        <v/>
      </c>
      <c r="Y64" s="47" t="str">
        <f>IF(_causek_month_day!B61="","",_causek_month_day!B61)</f>
        <v/>
      </c>
      <c r="Z64" s="43" t="str">
        <f>IF(_kanavg7_month_day!A61="","",_kanavg7_month_day!A61)</f>
        <v/>
      </c>
      <c r="AA64" s="54"/>
      <c r="AB64" s="43" t="str">
        <f>IF(_kanavg7_month_day!C61="","",_kanavg7_month_day!C61)</f>
        <v/>
      </c>
      <c r="AC64" s="54"/>
      <c r="AD64" s="47" t="str">
        <f>IF(_causek_month_day!C61="","",_causek_month_day!C61)</f>
        <v/>
      </c>
      <c r="AE64" s="47" t="str">
        <f>IF(_causek_month_day!D61="","",_causek_month_day!D61)</f>
        <v/>
      </c>
      <c r="AF64" s="43" t="str">
        <f>IF(_kanavg6_month_day!E61="","",_kanavg6_month_day!E61)</f>
        <v/>
      </c>
      <c r="AG64" s="44"/>
      <c r="AH64" s="43" t="str">
        <f>IF(_causek_month_day!E61="","",_causek_month_day!E61)</f>
        <v/>
      </c>
      <c r="AI64" s="43" t="str">
        <f>IF(_kanavg6_month_day!F61="","",_kanavg6_month_day!F61)</f>
        <v/>
      </c>
      <c r="AJ64" s="44"/>
      <c r="AK64" s="43" t="str">
        <f>IF(_causek_month_day!F61="","",_causek_month_day!F61)</f>
        <v/>
      </c>
      <c r="AL64" s="43" t="str">
        <f>IF(_kanavg6_month_day!G61="","",_kanavg6_month_day!G61)</f>
        <v/>
      </c>
      <c r="AM64" s="44"/>
      <c r="AN64" s="47" t="str">
        <f>IF(_actual_month_day!H61="","",_actual_month_day!H61)</f>
        <v/>
      </c>
      <c r="AO64" s="47" t="str">
        <f>IF(_actual_month_day!I61="","",_actual_month_day!I61)</f>
        <v/>
      </c>
      <c r="AP64" s="48"/>
      <c r="AQ64" s="43" t="str">
        <f>IF(_kjjunzhi_month_day!C61="","",_kjjunzhi_month_day!C61)</f>
        <v/>
      </c>
      <c r="AR64" s="45" t="str">
        <f>IFERROR(AQ64*AO64,"")</f>
        <v/>
      </c>
      <c r="AS64" s="48"/>
      <c r="AT64" s="47" t="str">
        <f>IF(_actual_month_day!J61="","",_actual_month_day!J61)</f>
        <v/>
      </c>
      <c r="AU64" s="49" t="str">
        <f>IF(_actual_month_day!K61="","",_actual_month_day!K61)</f>
        <v/>
      </c>
      <c r="AV64" s="48"/>
      <c r="AW64" s="50" t="str">
        <f>IF(_actual_month_day!L61="","",_actual_month_day!L61)</f>
        <v/>
      </c>
      <c r="AX64" s="50" t="str">
        <f>IF(_actual_month_day!M61="","",_actual_month_day!M61)</f>
        <v/>
      </c>
      <c r="AY64" s="50" t="str">
        <f>IF(_actual_month_day!N61="","",_actual_month_day!N61)</f>
        <v/>
      </c>
      <c r="AZ64" s="43" t="str">
        <f>IF(_analysis_month_day!A61="","",_analysis_month_day!A61)</f>
        <v/>
      </c>
      <c r="BA64" s="44"/>
      <c r="BB64" s="43" t="str">
        <f>IF(_analysis_month_day!B61="","",_analysis_month_day!B61)</f>
        <v/>
      </c>
      <c r="BC64" s="44"/>
      <c r="BD64" s="43" t="str">
        <f>IF(_kanavg6_month_day!H61="","",_kanavg6_month_day!H61)</f>
        <v/>
      </c>
      <c r="BE64" s="51"/>
    </row>
    <row ht="14.25" r="65">
      <c r="B65" s="56">
        <f ca="1">B62+1</f>
        <v>43698</v>
      </c>
      <c r="C65" s="42" t="str">
        <f>IF(AND(_actual_month_day!P62=1),"夜班",IF(AND(_actual_month_day!P62=2),"白班",IF(AND(_actual_month_day!P62=3),"中班","")))</f>
        <v/>
      </c>
      <c r="D65" s="42" t="str">
        <f>IF(AND(_actual_month_day!Q62="A"),"甲班",IF(AND(_actual_month_day!Q62="B"),"乙班",IF(AND(_actual_month_day!Q62="C"),"丙班",IF(AND(_actual_month_day!Q62="D"),"丁班",""))))</f>
        <v/>
      </c>
      <c r="E65" s="43" t="str">
        <f>IF(_lianjaorb_month_day!A62="","",_lianjaorb_month_day!A62)</f>
        <v/>
      </c>
      <c r="F65" s="43" t="str">
        <f>IF(_lianjaorb_month_day!B62="","",_lianjaorb_month_day!B62/10000)</f>
        <v/>
      </c>
      <c r="G65" s="43" t="str">
        <f>IFERROR((E65*M65)/100,"")</f>
        <v/>
      </c>
      <c r="H65" s="43" t="str">
        <f>IF(_lianjaorb_month_day!C62="","",_lianjaorb_month_day!C62)</f>
        <v/>
      </c>
      <c r="I65" s="43" t="str">
        <f>IF(_lianjaorb_month_day!D62="","",_lianjaorb_month_day!D62/10000)</f>
        <v/>
      </c>
      <c r="J65" s="43" t="str">
        <f>IFERROR((H65*M65)/100,"")</f>
        <v/>
      </c>
      <c r="K65" s="44">
        <f>IFERROR(SUM(E65:E67,H65:H67),"")</f>
        <v>0</v>
      </c>
      <c r="L65" s="44">
        <f>IFERROR(SUM(F65:F67,I65:I67),"")</f>
        <v>0</v>
      </c>
      <c r="M65" s="47" t="str">
        <f>IF(_kjjunzhi_month_day!A62="","",_kjjunzhi_month_day!A62)</f>
        <v/>
      </c>
      <c r="N65" s="47" t="str">
        <f>IF(_kjjunzhi_month_day!B62="","",_kjjunzhi_month_day!B62)</f>
        <v/>
      </c>
      <c r="O65" s="43" t="str">
        <f>IFERROR((G65+J65)/AU65*1000-31*(AZ65-7),"")</f>
        <v/>
      </c>
      <c r="P65" s="44" t="str">
        <f>IFERROR(SUM(G65:G67,J65:J67)/AV65*1000-31*(BA65-7),"")</f>
        <v/>
      </c>
      <c r="Q65" s="43" t="str">
        <f>IFERROR((G65+J65)/AR65,"")</f>
        <v/>
      </c>
      <c r="R65" s="44" t="str">
        <f>IFERROR(SUM(G65:G67,J65:J67)/AS65,"")</f>
        <v/>
      </c>
      <c r="S65" s="44" t="str">
        <f>IFERROR(K65/L65*100,"")</f>
        <v/>
      </c>
      <c r="T65" s="43" t="str">
        <f>IF(_kanavg6_month_day!A62="","",_kanavg6_month_day!A62)</f>
        <v/>
      </c>
      <c r="U65" s="46" t="str">
        <f>IF(_kanavg6_month_day!B64="","",_kanavg6_month_day!B64)</f>
        <v/>
      </c>
      <c r="V65" s="43" t="str">
        <f>IF(_kanavg6_month_day!C62="","",_kanavg6_month_day!C62)</f>
        <v/>
      </c>
      <c r="W65" s="46" t="str">
        <f>IF(_kanavg6_month_day!D64="","",_kanavg6_month_day!D64)</f>
        <v/>
      </c>
      <c r="X65" s="47" t="str">
        <f>IF(_causek_month_day!A62="","",_causek_month_day!A62)</f>
        <v/>
      </c>
      <c r="Y65" s="47" t="str">
        <f>IF(_causek_month_day!B62="","",_causek_month_day!B62)</f>
        <v/>
      </c>
      <c r="Z65" s="43" t="str">
        <f>IF(_kanavg7_month_day!A62="","",_kanavg7_month_day!A62)</f>
        <v/>
      </c>
      <c r="AA65" s="46" t="str">
        <f>IF(_kanavg7_month_day!B64="","",_kanavg7_month_day!B64)</f>
        <v/>
      </c>
      <c r="AB65" s="43" t="str">
        <f>IF(_kanavg7_month_day!C62="","",_kanavg7_month_day!C62)</f>
        <v/>
      </c>
      <c r="AC65" s="46" t="str">
        <f>IF(_kanavg7_month_day!D64="","",_kanavg7_month_day!D64)</f>
        <v/>
      </c>
      <c r="AD65" s="47" t="str">
        <f>IF(_causek_month_day!C62="","",_causek_month_day!C62)</f>
        <v/>
      </c>
      <c r="AE65" s="47" t="str">
        <f>IF(_causek_month_day!D62="","",_causek_month_day!D62)</f>
        <v/>
      </c>
      <c r="AF65" s="43" t="str">
        <f>IF(_kanavg6_month_day!E62="","",_kanavg6_month_day!E62)</f>
        <v/>
      </c>
      <c r="AG65" s="44" t="str">
        <f>IFERROR(AVERAGE(AF65:AF67),"")</f>
        <v/>
      </c>
      <c r="AH65" s="43" t="str">
        <f>IF(_causek_month_day!E62="","",_causek_month_day!E62)</f>
        <v/>
      </c>
      <c r="AI65" s="43" t="str">
        <f>IF(_kanavg6_month_day!F62="","",_kanavg6_month_day!F62)</f>
        <v/>
      </c>
      <c r="AJ65" s="44" t="str">
        <f>IFERROR(AVERAGE(AI65:AI67),"")</f>
        <v/>
      </c>
      <c r="AK65" s="43" t="str">
        <f>IF(_causek_month_day!F62="","",_causek_month_day!F62)</f>
        <v/>
      </c>
      <c r="AL65" s="43" t="str">
        <f>IF(_kanavg6_month_day!G62="","",_kanavg6_month_day!G62)</f>
        <v/>
      </c>
      <c r="AM65" s="44" t="str">
        <f>IFERROR(AVERAGE(AL65:AL67),"")</f>
        <v/>
      </c>
      <c r="AN65" s="47" t="str">
        <f>IF(_actual_month_day!H62="","",_actual_month_day!H62)</f>
        <v/>
      </c>
      <c r="AO65" s="47" t="str">
        <f>IF(_actual_month_day!I62="","",_actual_month_day!I62)</f>
        <v/>
      </c>
      <c r="AP65" s="48">
        <f>IFERROR(SUM(AO65:AO67),"")</f>
        <v>0</v>
      </c>
      <c r="AQ65" s="43" t="str">
        <f>IF(_kjjunzhi_month_day!C62="","",_kjjunzhi_month_day!C62)</f>
        <v/>
      </c>
      <c r="AR65" s="45" t="str">
        <f>IFERROR(AQ65*AO65,"")</f>
        <v/>
      </c>
      <c r="AS65" s="48">
        <f>IFERROR(SUM(AR65:AR67),"")</f>
        <v>0</v>
      </c>
      <c r="AT65" s="47" t="str">
        <f>IF(_actual_month_day!J62="","",_actual_month_day!J62)</f>
        <v/>
      </c>
      <c r="AU65" s="49" t="str">
        <f>IF(_actual_month_day!K62="","",_actual_month_day!K62)</f>
        <v/>
      </c>
      <c r="AV65" s="48">
        <f>IFERROR(SUM(AU65:AU67),"")</f>
        <v>0</v>
      </c>
      <c r="AW65" s="50" t="str">
        <f>IF(_actual_month_day!L62="","",_actual_month_day!L62)</f>
        <v/>
      </c>
      <c r="AX65" s="50" t="str">
        <f>IF(_actual_month_day!M62="","",_actual_month_day!M62)</f>
        <v/>
      </c>
      <c r="AY65" s="50" t="str">
        <f>IF(_actual_month_day!N62="","",_actual_month_day!N62)</f>
        <v/>
      </c>
      <c r="AZ65" s="43" t="str">
        <f>IF(_analysis_month_day!A62="","",_analysis_month_day!A62)</f>
        <v/>
      </c>
      <c r="BA65" s="44" t="str">
        <f>IFERROR(AVERAGE(AZ65:AZ67),"")</f>
        <v/>
      </c>
      <c r="BB65" s="43" t="str">
        <f>IF(_analysis_month_day!B62="","",_analysis_month_day!B62)</f>
        <v/>
      </c>
      <c r="BC65" s="44" t="str">
        <f>IFERROR(AVERAGE(BB65:BB67),"")</f>
        <v/>
      </c>
      <c r="BD65" s="43" t="str">
        <f>IF(_kanavg6_month_day!H62="","",_kanavg6_month_day!H62)</f>
        <v/>
      </c>
      <c r="BE65" s="51" t="str">
        <f>IFERROR(AVERAGE(BD65:BD67),"")</f>
        <v/>
      </c>
    </row>
    <row ht="14.25" r="66">
      <c r="B66" s="52"/>
      <c r="C66" s="42" t="str">
        <f>IF(AND(_actual_month_day!P63=1),"夜班",IF(AND(_actual_month_day!P63=2),"白班",IF(AND(_actual_month_day!P63=3),"中班","")))</f>
        <v/>
      </c>
      <c r="D66" s="42" t="str">
        <f>IF(AND(_actual_month_day!Q63="A"),"甲班",IF(AND(_actual_month_day!Q63="B"),"乙班",IF(AND(_actual_month_day!Q63="C"),"丙班",IF(AND(_actual_month_day!Q63="D"),"丁班",""))))</f>
        <v/>
      </c>
      <c r="E66" s="43" t="str">
        <f>IF(_lianjaorb_month_day!A63="","",_lianjaorb_month_day!A63)</f>
        <v/>
      </c>
      <c r="F66" s="43" t="str">
        <f>IF(_lianjaorb_month_day!B63="","",_lianjaorb_month_day!B63/10000)</f>
        <v/>
      </c>
      <c r="G66" s="43" t="str">
        <f>IFERROR((E66*M66)/100,"")</f>
        <v/>
      </c>
      <c r="H66" s="43" t="str">
        <f>IF(_lianjaorb_month_day!C63="","",_lianjaorb_month_day!C63)</f>
        <v/>
      </c>
      <c r="I66" s="43" t="str">
        <f>IF(_lianjaorb_month_day!D63="","",_lianjaorb_month_day!D63/10000)</f>
        <v/>
      </c>
      <c r="J66" s="43" t="str">
        <f>IFERROR((H66*M66)/100,"")</f>
        <v/>
      </c>
      <c r="K66" s="44"/>
      <c r="L66" s="44"/>
      <c r="M66" s="47" t="str">
        <f>IF(_kjjunzhi_month_day!A63="","",_kjjunzhi_month_day!A63)</f>
        <v/>
      </c>
      <c r="N66" s="47" t="str">
        <f>IF(_kjjunzhi_month_day!B63="","",_kjjunzhi_month_day!B63)</f>
        <v/>
      </c>
      <c r="O66" s="43" t="str">
        <f>IFERROR((G66+J66)/AU66*1000-31*(AZ66-7),"")</f>
        <v/>
      </c>
      <c r="P66" s="44"/>
      <c r="Q66" s="43" t="str">
        <f>IFERROR((G66+J66)/AR66,"")</f>
        <v/>
      </c>
      <c r="R66" s="44"/>
      <c r="S66" s="44"/>
      <c r="T66" s="43" t="str">
        <f>IF(_kanavg6_month_day!A63="","",_kanavg6_month_day!A63)</f>
        <v/>
      </c>
      <c r="U66" s="53"/>
      <c r="V66" s="43" t="str">
        <f>IF(_kanavg6_month_day!C63="","",_kanavg6_month_day!C63)</f>
        <v/>
      </c>
      <c r="W66" s="53"/>
      <c r="X66" s="47" t="str">
        <f>IF(_causek_month_day!A63="","",_causek_month_day!A63)</f>
        <v/>
      </c>
      <c r="Y66" s="47" t="str">
        <f>IF(_causek_month_day!B63="","",_causek_month_day!B63)</f>
        <v/>
      </c>
      <c r="Z66" s="43" t="str">
        <f>IF(_kanavg7_month_day!A63="","",_kanavg7_month_day!A63)</f>
        <v/>
      </c>
      <c r="AA66" s="53"/>
      <c r="AB66" s="43" t="str">
        <f>IF(_kanavg7_month_day!C63="","",_kanavg7_month_day!C63)</f>
        <v/>
      </c>
      <c r="AC66" s="53"/>
      <c r="AD66" s="47" t="str">
        <f>IF(_causek_month_day!C63="","",_causek_month_day!C63)</f>
        <v/>
      </c>
      <c r="AE66" s="47" t="str">
        <f>IF(_causek_month_day!D63="","",_causek_month_day!D63)</f>
        <v/>
      </c>
      <c r="AF66" s="43" t="str">
        <f>IF(_kanavg6_month_day!E63="","",_kanavg6_month_day!E63)</f>
        <v/>
      </c>
      <c r="AG66" s="44"/>
      <c r="AH66" s="43" t="str">
        <f>IF(_causek_month_day!E63="","",_causek_month_day!E63)</f>
        <v/>
      </c>
      <c r="AI66" s="43" t="str">
        <f>IF(_kanavg6_month_day!F63="","",_kanavg6_month_day!F63)</f>
        <v/>
      </c>
      <c r="AJ66" s="44"/>
      <c r="AK66" s="43" t="str">
        <f>IF(_causek_month_day!F63="","",_causek_month_day!F63)</f>
        <v/>
      </c>
      <c r="AL66" s="43" t="str">
        <f>IF(_kanavg6_month_day!G63="","",_kanavg6_month_day!G63)</f>
        <v/>
      </c>
      <c r="AM66" s="44"/>
      <c r="AN66" s="47" t="str">
        <f>IF(_actual_month_day!H63="","",_actual_month_day!H63)</f>
        <v/>
      </c>
      <c r="AO66" s="47" t="str">
        <f>IF(_actual_month_day!I63="","",_actual_month_day!I63)</f>
        <v/>
      </c>
      <c r="AP66" s="48"/>
      <c r="AQ66" s="43" t="str">
        <f>IF(_kjjunzhi_month_day!C63="","",_kjjunzhi_month_day!C63)</f>
        <v/>
      </c>
      <c r="AR66" s="45" t="str">
        <f>IFERROR(AQ66*AO66,"")</f>
        <v/>
      </c>
      <c r="AS66" s="48"/>
      <c r="AT66" s="47" t="str">
        <f>IF(_actual_month_day!J63="","",_actual_month_day!J63)</f>
        <v/>
      </c>
      <c r="AU66" s="49" t="str">
        <f>IF(_actual_month_day!K63="","",_actual_month_day!K63)</f>
        <v/>
      </c>
      <c r="AV66" s="48"/>
      <c r="AW66" s="50" t="str">
        <f>IF(_actual_month_day!L63="","",_actual_month_day!L63)</f>
        <v/>
      </c>
      <c r="AX66" s="50" t="str">
        <f>IF(_actual_month_day!M63="","",_actual_month_day!M63)</f>
        <v/>
      </c>
      <c r="AY66" s="50" t="str">
        <f>IF(_actual_month_day!N63="","",_actual_month_day!N63)</f>
        <v/>
      </c>
      <c r="AZ66" s="43" t="str">
        <f>IF(_analysis_month_day!A63="","",_analysis_month_day!A63)</f>
        <v/>
      </c>
      <c r="BA66" s="44"/>
      <c r="BB66" s="43" t="str">
        <f>IF(_analysis_month_day!B63="","",_analysis_month_day!B63)</f>
        <v/>
      </c>
      <c r="BC66" s="44"/>
      <c r="BD66" s="43" t="str">
        <f>IF(_kanavg6_month_day!H63="","",_kanavg6_month_day!H63)</f>
        <v/>
      </c>
      <c r="BE66" s="51"/>
    </row>
    <row ht="14.25" r="67">
      <c r="B67" s="52"/>
      <c r="C67" s="42" t="str">
        <f>IF(AND(_actual_month_day!P64=1),"夜班",IF(AND(_actual_month_day!P64=2),"白班",IF(AND(_actual_month_day!P64=3),"中班","")))</f>
        <v/>
      </c>
      <c r="D67" s="42" t="str">
        <f>IF(AND(_actual_month_day!Q64="A"),"甲班",IF(AND(_actual_month_day!Q64="B"),"乙班",IF(AND(_actual_month_day!Q64="C"),"丙班",IF(AND(_actual_month_day!Q64="D"),"丁班",""))))</f>
        <v/>
      </c>
      <c r="E67" s="43" t="str">
        <f>IF(_lianjaorb_month_day!A64="","",_lianjaorb_month_day!A64)</f>
        <v/>
      </c>
      <c r="F67" s="43" t="str">
        <f>IF(_lianjaorb_month_day!B64="","",_lianjaorb_month_day!B64/10000)</f>
        <v/>
      </c>
      <c r="G67" s="43" t="str">
        <f>IFERROR((E67*M67)/100,"")</f>
        <v/>
      </c>
      <c r="H67" s="43" t="str">
        <f>IF(_lianjaorb_month_day!C64="","",_lianjaorb_month_day!C64)</f>
        <v/>
      </c>
      <c r="I67" s="43" t="str">
        <f>IF(_lianjaorb_month_day!D64="","",_lianjaorb_month_day!D64/10000)</f>
        <v/>
      </c>
      <c r="J67" s="43" t="str">
        <f>IFERROR((H67*M67)/100,"")</f>
        <v/>
      </c>
      <c r="K67" s="44"/>
      <c r="L67" s="44"/>
      <c r="M67" s="47" t="str">
        <f>IF(_kjjunzhi_month_day!A64="","",_kjjunzhi_month_day!A64)</f>
        <v/>
      </c>
      <c r="N67" s="47" t="str">
        <f>IF(_kjjunzhi_month_day!B64="","",_kjjunzhi_month_day!B64)</f>
        <v/>
      </c>
      <c r="O67" s="43" t="str">
        <f>IFERROR((G67+J67)/AU67*1000-31*(AZ67-7),"")</f>
        <v/>
      </c>
      <c r="P67" s="44"/>
      <c r="Q67" s="43" t="str">
        <f>IFERROR((G67+J67)/AR67,"")</f>
        <v/>
      </c>
      <c r="R67" s="44"/>
      <c r="S67" s="44"/>
      <c r="T67" s="43" t="str">
        <f>IF(_kanavg6_month_day!A64="","",_kanavg6_month_day!A64)</f>
        <v/>
      </c>
      <c r="U67" s="54"/>
      <c r="V67" s="43" t="str">
        <f>IF(_kanavg6_month_day!C64="","",_kanavg6_month_day!C64)</f>
        <v/>
      </c>
      <c r="W67" s="54"/>
      <c r="X67" s="47" t="str">
        <f>IF(_causek_month_day!A64="","",_causek_month_day!A64)</f>
        <v/>
      </c>
      <c r="Y67" s="47" t="str">
        <f>IF(_causek_month_day!B64="","",_causek_month_day!B64)</f>
        <v/>
      </c>
      <c r="Z67" s="43" t="str">
        <f>IF(_kanavg7_month_day!A64="","",_kanavg7_month_day!A64)</f>
        <v/>
      </c>
      <c r="AA67" s="54"/>
      <c r="AB67" s="43" t="str">
        <f>IF(_kanavg7_month_day!C64="","",_kanavg7_month_day!C64)</f>
        <v/>
      </c>
      <c r="AC67" s="54"/>
      <c r="AD67" s="47" t="str">
        <f>IF(_causek_month_day!C64="","",_causek_month_day!C64)</f>
        <v/>
      </c>
      <c r="AE67" s="47" t="str">
        <f>IF(_causek_month_day!D64="","",_causek_month_day!D64)</f>
        <v/>
      </c>
      <c r="AF67" s="43" t="str">
        <f>IF(_kanavg6_month_day!E64="","",_kanavg6_month_day!E64)</f>
        <v/>
      </c>
      <c r="AG67" s="44"/>
      <c r="AH67" s="43" t="str">
        <f>IF(_causek_month_day!E64="","",_causek_month_day!E64)</f>
        <v/>
      </c>
      <c r="AI67" s="43" t="str">
        <f>IF(_kanavg6_month_day!F64="","",_kanavg6_month_day!F64)</f>
        <v/>
      </c>
      <c r="AJ67" s="44"/>
      <c r="AK67" s="43" t="str">
        <f>IF(_causek_month_day!F64="","",_causek_month_day!F64)</f>
        <v/>
      </c>
      <c r="AL67" s="43" t="str">
        <f>IF(_kanavg6_month_day!G64="","",_kanavg6_month_day!G64)</f>
        <v/>
      </c>
      <c r="AM67" s="44"/>
      <c r="AN67" s="47" t="str">
        <f>IF(_actual_month_day!H64="","",_actual_month_day!H64)</f>
        <v/>
      </c>
      <c r="AO67" s="47" t="str">
        <f>IF(_actual_month_day!I64="","",_actual_month_day!I64)</f>
        <v/>
      </c>
      <c r="AP67" s="48"/>
      <c r="AQ67" s="43" t="str">
        <f>IF(_kjjunzhi_month_day!C64="","",_kjjunzhi_month_day!C64)</f>
        <v/>
      </c>
      <c r="AR67" s="45" t="str">
        <f>IFERROR(AQ67*AO67,"")</f>
        <v/>
      </c>
      <c r="AS67" s="48"/>
      <c r="AT67" s="47" t="str">
        <f>IF(_actual_month_day!J64="","",_actual_month_day!J64)</f>
        <v/>
      </c>
      <c r="AU67" s="49" t="str">
        <f>IF(_actual_month_day!K64="","",_actual_month_day!K64)</f>
        <v/>
      </c>
      <c r="AV67" s="48"/>
      <c r="AW67" s="50" t="str">
        <f>IF(_actual_month_day!L64="","",_actual_month_day!L64)</f>
        <v/>
      </c>
      <c r="AX67" s="50" t="str">
        <f>IF(_actual_month_day!M64="","",_actual_month_day!M64)</f>
        <v/>
      </c>
      <c r="AY67" s="50" t="str">
        <f>IF(_actual_month_day!N64="","",_actual_month_day!N64)</f>
        <v/>
      </c>
      <c r="AZ67" s="43" t="str">
        <f>IF(_analysis_month_day!A64="","",_analysis_month_day!A64)</f>
        <v/>
      </c>
      <c r="BA67" s="44"/>
      <c r="BB67" s="43" t="str">
        <f>IF(_analysis_month_day!B64="","",_analysis_month_day!B64)</f>
        <v/>
      </c>
      <c r="BC67" s="44"/>
      <c r="BD67" s="43" t="str">
        <f>IF(_kanavg6_month_day!H64="","",_kanavg6_month_day!H64)</f>
        <v/>
      </c>
      <c r="BE67" s="51"/>
    </row>
    <row ht="14.25" r="68">
      <c r="B68" s="56">
        <f ca="1">B65+1</f>
        <v>43699</v>
      </c>
      <c r="C68" s="42" t="str">
        <f>IF(AND(_actual_month_day!P65=1),"夜班",IF(AND(_actual_month_day!P65=2),"白班",IF(AND(_actual_month_day!P65=3),"中班","")))</f>
        <v/>
      </c>
      <c r="D68" s="42" t="str">
        <f>IF(AND(_actual_month_day!Q65="A"),"甲班",IF(AND(_actual_month_day!Q65="B"),"乙班",IF(AND(_actual_month_day!Q65="C"),"丙班",IF(AND(_actual_month_day!Q65="D"),"丁班",""))))</f>
        <v/>
      </c>
      <c r="E68" s="43" t="str">
        <f>IF(_lianjaorb_month_day!A65="","",_lianjaorb_month_day!A65)</f>
        <v/>
      </c>
      <c r="F68" s="43" t="str">
        <f>IF(_lianjaorb_month_day!B65="","",_lianjaorb_month_day!B65/10000)</f>
        <v/>
      </c>
      <c r="G68" s="43" t="str">
        <f>IFERROR((E68*M68)/100,"")</f>
        <v/>
      </c>
      <c r="H68" s="43" t="str">
        <f>IF(_lianjaorb_month_day!C65="","",_lianjaorb_month_day!C65)</f>
        <v/>
      </c>
      <c r="I68" s="43" t="str">
        <f>IF(_lianjaorb_month_day!D65="","",_lianjaorb_month_day!D65/10000)</f>
        <v/>
      </c>
      <c r="J68" s="43" t="str">
        <f>IFERROR((H68*M68)/100,"")</f>
        <v/>
      </c>
      <c r="K68" s="44">
        <f>IFERROR(SUM(E68:E70,H68:H70),"")</f>
        <v>0</v>
      </c>
      <c r="L68" s="44">
        <f>IFERROR(SUM(F68:F70,I68:I70),"")</f>
        <v>0</v>
      </c>
      <c r="M68" s="47" t="str">
        <f>IF(_kjjunzhi_month_day!A65="","",_kjjunzhi_month_day!A65)</f>
        <v/>
      </c>
      <c r="N68" s="47" t="str">
        <f>IF(_kjjunzhi_month_day!B65="","",_kjjunzhi_month_day!B65)</f>
        <v/>
      </c>
      <c r="O68" s="43" t="str">
        <f>IFERROR((G68+J68)/AU68*1000-31*(AZ68-7),"")</f>
        <v/>
      </c>
      <c r="P68" s="44" t="str">
        <f>IFERROR(SUM(G68:G70,J68:J70)/AV68*1000-31*(BA68-7),"")</f>
        <v/>
      </c>
      <c r="Q68" s="43" t="str">
        <f>IFERROR((G68+J68)/AR68,"")</f>
        <v/>
      </c>
      <c r="R68" s="44" t="str">
        <f>IFERROR(SUM(G68:G70,J68:J70)/AS68,"")</f>
        <v/>
      </c>
      <c r="S68" s="44" t="str">
        <f>IFERROR(K68/L68*100,"")</f>
        <v/>
      </c>
      <c r="T68" s="43" t="str">
        <f>IF(_kanavg6_month_day!A65="","",_kanavg6_month_day!A65)</f>
        <v/>
      </c>
      <c r="U68" s="46" t="str">
        <f>IF(_kanavg6_month_day!B67="","",_kanavg6_month_day!B67)</f>
        <v/>
      </c>
      <c r="V68" s="43" t="str">
        <f>IF(_kanavg6_month_day!C65="","",_kanavg6_month_day!C65)</f>
        <v/>
      </c>
      <c r="W68" s="46" t="str">
        <f>IF(_kanavg6_month_day!D67="","",_kanavg6_month_day!D67)</f>
        <v/>
      </c>
      <c r="X68" s="47" t="str">
        <f>IF(_causek_month_day!A65="","",_causek_month_day!A65)</f>
        <v/>
      </c>
      <c r="Y68" s="47" t="str">
        <f>IF(_causek_month_day!B65="","",_causek_month_day!B65)</f>
        <v/>
      </c>
      <c r="Z68" s="43" t="str">
        <f>IF(_kanavg7_month_day!A65="","",_kanavg7_month_day!A65)</f>
        <v/>
      </c>
      <c r="AA68" s="46" t="str">
        <f>IF(_kanavg7_month_day!B67="","",_kanavg7_month_day!B67)</f>
        <v/>
      </c>
      <c r="AB68" s="43" t="str">
        <f>IF(_kanavg7_month_day!C65="","",_kanavg7_month_day!C65)</f>
        <v/>
      </c>
      <c r="AC68" s="46" t="str">
        <f>IF(_kanavg7_month_day!D67="","",_kanavg7_month_day!D67)</f>
        <v/>
      </c>
      <c r="AD68" s="47" t="str">
        <f>IF(_causek_month_day!C65="","",_causek_month_day!C65)</f>
        <v/>
      </c>
      <c r="AE68" s="47" t="str">
        <f>IF(_causek_month_day!D65="","",_causek_month_day!D65)</f>
        <v/>
      </c>
      <c r="AF68" s="43" t="str">
        <f>IF(_kanavg6_month_day!E65="","",_kanavg6_month_day!E65)</f>
        <v/>
      </c>
      <c r="AG68" s="44" t="str">
        <f>IFERROR(AVERAGE(AF68:AF70),"")</f>
        <v/>
      </c>
      <c r="AH68" s="43" t="str">
        <f>IF(_causek_month_day!E65="","",_causek_month_day!E65)</f>
        <v/>
      </c>
      <c r="AI68" s="43" t="str">
        <f>IF(_kanavg6_month_day!F65="","",_kanavg6_month_day!F65)</f>
        <v/>
      </c>
      <c r="AJ68" s="44" t="str">
        <f>IFERROR(AVERAGE(AI68:AI70),"")</f>
        <v/>
      </c>
      <c r="AK68" s="43" t="str">
        <f>IF(_causek_month_day!F65="","",_causek_month_day!F65)</f>
        <v/>
      </c>
      <c r="AL68" s="43" t="str">
        <f>IF(_kanavg6_month_day!G65="","",_kanavg6_month_day!G65)</f>
        <v/>
      </c>
      <c r="AM68" s="44" t="str">
        <f>IFERROR(AVERAGE(AL68:AL70),"")</f>
        <v/>
      </c>
      <c r="AN68" s="47" t="str">
        <f>IF(_actual_month_day!H65="","",_actual_month_day!H65)</f>
        <v/>
      </c>
      <c r="AO68" s="47" t="str">
        <f>IF(_actual_month_day!I65="","",_actual_month_day!I65)</f>
        <v/>
      </c>
      <c r="AP68" s="48">
        <f>IFERROR(SUM(AO68:AO70),"")</f>
        <v>0</v>
      </c>
      <c r="AQ68" s="43" t="str">
        <f>IF(_kjjunzhi_month_day!C65="","",_kjjunzhi_month_day!C65)</f>
        <v/>
      </c>
      <c r="AR68" s="45" t="str">
        <f>IFERROR(AQ68*AO68,"")</f>
        <v/>
      </c>
      <c r="AS68" s="48">
        <f>IFERROR(SUM(AR68:AR70),"")</f>
        <v>0</v>
      </c>
      <c r="AT68" s="47" t="str">
        <f>IF(_actual_month_day!J65="","",_actual_month_day!J65)</f>
        <v/>
      </c>
      <c r="AU68" s="49" t="str">
        <f>IF(_actual_month_day!K65="","",_actual_month_day!K65)</f>
        <v/>
      </c>
      <c r="AV68" s="48">
        <f>IFERROR(SUM(AU68:AU70),"")</f>
        <v>0</v>
      </c>
      <c r="AW68" s="50" t="str">
        <f>IF(_actual_month_day!L65="","",_actual_month_day!L65)</f>
        <v/>
      </c>
      <c r="AX68" s="50" t="str">
        <f>IF(_actual_month_day!M65="","",_actual_month_day!M65)</f>
        <v/>
      </c>
      <c r="AY68" s="50" t="str">
        <f>IF(_actual_month_day!N65="","",_actual_month_day!N65)</f>
        <v/>
      </c>
      <c r="AZ68" s="43" t="str">
        <f>IF(_analysis_month_day!A65="","",_analysis_month_day!A65)</f>
        <v/>
      </c>
      <c r="BA68" s="44" t="str">
        <f>IFERROR(AVERAGE(AZ68:AZ70),"")</f>
        <v/>
      </c>
      <c r="BB68" s="43" t="str">
        <f>IF(_analysis_month_day!B65="","",_analysis_month_day!B65)</f>
        <v/>
      </c>
      <c r="BC68" s="44" t="str">
        <f>IFERROR(AVERAGE(BB68:BB70),"")</f>
        <v/>
      </c>
      <c r="BD68" s="43" t="str">
        <f>IF(_kanavg6_month_day!H65="","",_kanavg6_month_day!H65)</f>
        <v/>
      </c>
      <c r="BE68" s="51" t="str">
        <f>IFERROR(AVERAGE(BD68:BD70),"")</f>
        <v/>
      </c>
    </row>
    <row ht="14.25" r="69">
      <c r="B69" s="52"/>
      <c r="C69" s="42" t="str">
        <f>IF(AND(_actual_month_day!P66=1),"夜班",IF(AND(_actual_month_day!P66=2),"白班",IF(AND(_actual_month_day!P66=3),"中班","")))</f>
        <v/>
      </c>
      <c r="D69" s="42" t="str">
        <f>IF(AND(_actual_month_day!Q66="A"),"甲班",IF(AND(_actual_month_day!Q66="B"),"乙班",IF(AND(_actual_month_day!Q66="C"),"丙班",IF(AND(_actual_month_day!Q66="D"),"丁班",""))))</f>
        <v/>
      </c>
      <c r="E69" s="43" t="str">
        <f>IF(_lianjaorb_month_day!A66="","",_lianjaorb_month_day!A66)</f>
        <v/>
      </c>
      <c r="F69" s="43" t="str">
        <f>IF(_lianjaorb_month_day!B66="","",_lianjaorb_month_day!B66/10000)</f>
        <v/>
      </c>
      <c r="G69" s="43" t="str">
        <f>IFERROR((E69*M69)/100,"")</f>
        <v/>
      </c>
      <c r="H69" s="43" t="str">
        <f>IF(_lianjaorb_month_day!C66="","",_lianjaorb_month_day!C66)</f>
        <v/>
      </c>
      <c r="I69" s="43" t="str">
        <f>IF(_lianjaorb_month_day!D66="","",_lianjaorb_month_day!D66/10000)</f>
        <v/>
      </c>
      <c r="J69" s="43" t="str">
        <f>IFERROR((H69*M69)/100,"")</f>
        <v/>
      </c>
      <c r="K69" s="44"/>
      <c r="L69" s="44"/>
      <c r="M69" s="47" t="str">
        <f>IF(_kjjunzhi_month_day!A66="","",_kjjunzhi_month_day!A66)</f>
        <v/>
      </c>
      <c r="N69" s="47" t="str">
        <f>IF(_kjjunzhi_month_day!B66="","",_kjjunzhi_month_day!B66)</f>
        <v/>
      </c>
      <c r="O69" s="43" t="str">
        <f>IFERROR((G69+J69)/AU69*1000-31*(AZ69-7),"")</f>
        <v/>
      </c>
      <c r="P69" s="44"/>
      <c r="Q69" s="43" t="str">
        <f>IFERROR((G69+J69)/AR69,"")</f>
        <v/>
      </c>
      <c r="R69" s="44"/>
      <c r="S69" s="44"/>
      <c r="T69" s="43" t="str">
        <f>IF(_kanavg6_month_day!A66="","",_kanavg6_month_day!A66)</f>
        <v/>
      </c>
      <c r="U69" s="53"/>
      <c r="V69" s="43" t="str">
        <f>IF(_kanavg6_month_day!C66="","",_kanavg6_month_day!C66)</f>
        <v/>
      </c>
      <c r="W69" s="53"/>
      <c r="X69" s="47" t="str">
        <f>IF(_causek_month_day!A66="","",_causek_month_day!A66)</f>
        <v/>
      </c>
      <c r="Y69" s="47" t="str">
        <f>IF(_causek_month_day!B66="","",_causek_month_day!B66)</f>
        <v/>
      </c>
      <c r="Z69" s="43" t="str">
        <f>IF(_kanavg7_month_day!A66="","",_kanavg7_month_day!A66)</f>
        <v/>
      </c>
      <c r="AA69" s="53"/>
      <c r="AB69" s="43" t="str">
        <f>IF(_kanavg7_month_day!C66="","",_kanavg7_month_day!C66)</f>
        <v/>
      </c>
      <c r="AC69" s="53"/>
      <c r="AD69" s="47" t="str">
        <f>IF(_causek_month_day!C66="","",_causek_month_day!C66)</f>
        <v/>
      </c>
      <c r="AE69" s="47" t="str">
        <f>IF(_causek_month_day!D66="","",_causek_month_day!D66)</f>
        <v/>
      </c>
      <c r="AF69" s="43" t="str">
        <f>IF(_kanavg6_month_day!E66="","",_kanavg6_month_day!E66)</f>
        <v/>
      </c>
      <c r="AG69" s="44"/>
      <c r="AH69" s="43" t="str">
        <f>IF(_causek_month_day!E66="","",_causek_month_day!E66)</f>
        <v/>
      </c>
      <c r="AI69" s="43" t="str">
        <f>IF(_kanavg6_month_day!F66="","",_kanavg6_month_day!F66)</f>
        <v/>
      </c>
      <c r="AJ69" s="44"/>
      <c r="AK69" s="43" t="str">
        <f>IF(_causek_month_day!F66="","",_causek_month_day!F66)</f>
        <v/>
      </c>
      <c r="AL69" s="43" t="str">
        <f>IF(_kanavg6_month_day!G66="","",_kanavg6_month_day!G66)</f>
        <v/>
      </c>
      <c r="AM69" s="44"/>
      <c r="AN69" s="47" t="str">
        <f>IF(_actual_month_day!H66="","",_actual_month_day!H66)</f>
        <v/>
      </c>
      <c r="AO69" s="47" t="str">
        <f>IF(_actual_month_day!I66="","",_actual_month_day!I66)</f>
        <v/>
      </c>
      <c r="AP69" s="48"/>
      <c r="AQ69" s="43" t="str">
        <f>IF(_kjjunzhi_month_day!C66="","",_kjjunzhi_month_day!C66)</f>
        <v/>
      </c>
      <c r="AR69" s="45" t="str">
        <f>IFERROR(AQ69*AO69,"")</f>
        <v/>
      </c>
      <c r="AS69" s="48"/>
      <c r="AT69" s="47" t="str">
        <f>IF(_actual_month_day!J66="","",_actual_month_day!J66)</f>
        <v/>
      </c>
      <c r="AU69" s="49" t="str">
        <f>IF(_actual_month_day!K66="","",_actual_month_day!K66)</f>
        <v/>
      </c>
      <c r="AV69" s="48"/>
      <c r="AW69" s="50" t="str">
        <f>IF(_actual_month_day!L66="","",_actual_month_day!L66)</f>
        <v/>
      </c>
      <c r="AX69" s="50" t="str">
        <f>IF(_actual_month_day!M66="","",_actual_month_day!M66)</f>
        <v/>
      </c>
      <c r="AY69" s="50" t="str">
        <f>IF(_actual_month_day!N66="","",_actual_month_day!N66)</f>
        <v/>
      </c>
      <c r="AZ69" s="43" t="str">
        <f>IF(_analysis_month_day!A66="","",_analysis_month_day!A66)</f>
        <v/>
      </c>
      <c r="BA69" s="44"/>
      <c r="BB69" s="43" t="str">
        <f>IF(_analysis_month_day!B66="","",_analysis_month_day!B66)</f>
        <v/>
      </c>
      <c r="BC69" s="44"/>
      <c r="BD69" s="43" t="str">
        <f>IF(_kanavg6_month_day!H66="","",_kanavg6_month_day!H66)</f>
        <v/>
      </c>
      <c r="BE69" s="51"/>
    </row>
    <row ht="14.25" r="70">
      <c r="B70" s="52"/>
      <c r="C70" s="42" t="str">
        <f>IF(AND(_actual_month_day!P67=1),"夜班",IF(AND(_actual_month_day!P67=2),"白班",IF(AND(_actual_month_day!P67=3),"中班","")))</f>
        <v/>
      </c>
      <c r="D70" s="42" t="str">
        <f>IF(AND(_actual_month_day!Q67="A"),"甲班",IF(AND(_actual_month_day!Q67="B"),"乙班",IF(AND(_actual_month_day!Q67="C"),"丙班",IF(AND(_actual_month_day!Q67="D"),"丁班",""))))</f>
        <v/>
      </c>
      <c r="E70" s="43" t="str">
        <f>IF(_lianjaorb_month_day!A67="","",_lianjaorb_month_day!A67)</f>
        <v/>
      </c>
      <c r="F70" s="43" t="str">
        <f>IF(_lianjaorb_month_day!B67="","",_lianjaorb_month_day!B67/10000)</f>
        <v/>
      </c>
      <c r="G70" s="43" t="str">
        <f>IFERROR((E70*M70)/100,"")</f>
        <v/>
      </c>
      <c r="H70" s="43" t="str">
        <f>IF(_lianjaorb_month_day!C67="","",_lianjaorb_month_day!C67)</f>
        <v/>
      </c>
      <c r="I70" s="43" t="str">
        <f>IF(_lianjaorb_month_day!D67="","",_lianjaorb_month_day!D67/10000)</f>
        <v/>
      </c>
      <c r="J70" s="43" t="str">
        <f>IFERROR((H70*M70)/100,"")</f>
        <v/>
      </c>
      <c r="K70" s="44"/>
      <c r="L70" s="44"/>
      <c r="M70" s="47" t="str">
        <f>IF(_kjjunzhi_month_day!A67="","",_kjjunzhi_month_day!A67)</f>
        <v/>
      </c>
      <c r="N70" s="47" t="str">
        <f>IF(_kjjunzhi_month_day!B67="","",_kjjunzhi_month_day!B67)</f>
        <v/>
      </c>
      <c r="O70" s="43" t="str">
        <f>IFERROR((G70+J70)/AU70*1000-31*(AZ70-7),"")</f>
        <v/>
      </c>
      <c r="P70" s="44"/>
      <c r="Q70" s="43" t="str">
        <f>IFERROR((G70+J70)/AR70,"")</f>
        <v/>
      </c>
      <c r="R70" s="44"/>
      <c r="S70" s="44"/>
      <c r="T70" s="43" t="str">
        <f>IF(_kanavg6_month_day!A67="","",_kanavg6_month_day!A67)</f>
        <v/>
      </c>
      <c r="U70" s="54"/>
      <c r="V70" s="43" t="str">
        <f>IF(_kanavg6_month_day!C67="","",_kanavg6_month_day!C67)</f>
        <v/>
      </c>
      <c r="W70" s="54"/>
      <c r="X70" s="47" t="str">
        <f>IF(_causek_month_day!A67="","",_causek_month_day!A67)</f>
        <v/>
      </c>
      <c r="Y70" s="47" t="str">
        <f>IF(_causek_month_day!B67="","",_causek_month_day!B67)</f>
        <v/>
      </c>
      <c r="Z70" s="43" t="str">
        <f>IF(_kanavg7_month_day!A67="","",_kanavg7_month_day!A67)</f>
        <v/>
      </c>
      <c r="AA70" s="54"/>
      <c r="AB70" s="43" t="str">
        <f>IF(_kanavg7_month_day!C67="","",_kanavg7_month_day!C67)</f>
        <v/>
      </c>
      <c r="AC70" s="54"/>
      <c r="AD70" s="47" t="str">
        <f>IF(_causek_month_day!C67="","",_causek_month_day!C67)</f>
        <v/>
      </c>
      <c r="AE70" s="47" t="str">
        <f>IF(_causek_month_day!D67="","",_causek_month_day!D67)</f>
        <v/>
      </c>
      <c r="AF70" s="43" t="str">
        <f>IF(_kanavg6_month_day!E67="","",_kanavg6_month_day!E67)</f>
        <v/>
      </c>
      <c r="AG70" s="44"/>
      <c r="AH70" s="43" t="str">
        <f>IF(_causek_month_day!E67="","",_causek_month_day!E67)</f>
        <v/>
      </c>
      <c r="AI70" s="43" t="str">
        <f>IF(_kanavg6_month_day!F67="","",_kanavg6_month_day!F67)</f>
        <v/>
      </c>
      <c r="AJ70" s="44"/>
      <c r="AK70" s="43" t="str">
        <f>IF(_causek_month_day!F67="","",_causek_month_day!F67)</f>
        <v/>
      </c>
      <c r="AL70" s="43" t="str">
        <f>IF(_kanavg6_month_day!G67="","",_kanavg6_month_day!G67)</f>
        <v/>
      </c>
      <c r="AM70" s="44"/>
      <c r="AN70" s="47" t="str">
        <f>IF(_actual_month_day!H67="","",_actual_month_day!H67)</f>
        <v/>
      </c>
      <c r="AO70" s="47" t="str">
        <f>IF(_actual_month_day!I67="","",_actual_month_day!I67)</f>
        <v/>
      </c>
      <c r="AP70" s="48"/>
      <c r="AQ70" s="43" t="str">
        <f>IF(_kjjunzhi_month_day!C67="","",_kjjunzhi_month_day!C67)</f>
        <v/>
      </c>
      <c r="AR70" s="45" t="str">
        <f>IFERROR(AQ70*AO70,"")</f>
        <v/>
      </c>
      <c r="AS70" s="48"/>
      <c r="AT70" s="47" t="str">
        <f>IF(_actual_month_day!J67="","",_actual_month_day!J67)</f>
        <v/>
      </c>
      <c r="AU70" s="49" t="str">
        <f>IF(_actual_month_day!K67="","",_actual_month_day!K67)</f>
        <v/>
      </c>
      <c r="AV70" s="48"/>
      <c r="AW70" s="50" t="str">
        <f>IF(_actual_month_day!L67="","",_actual_month_day!L67)</f>
        <v/>
      </c>
      <c r="AX70" s="50" t="str">
        <f>IF(_actual_month_day!M67="","",_actual_month_day!M67)</f>
        <v/>
      </c>
      <c r="AY70" s="50" t="str">
        <f>IF(_actual_month_day!N67="","",_actual_month_day!N67)</f>
        <v/>
      </c>
      <c r="AZ70" s="43" t="str">
        <f>IF(_analysis_month_day!A67="","",_analysis_month_day!A67)</f>
        <v/>
      </c>
      <c r="BA70" s="44"/>
      <c r="BB70" s="43" t="str">
        <f>IF(_analysis_month_day!B67="","",_analysis_month_day!B67)</f>
        <v/>
      </c>
      <c r="BC70" s="44"/>
      <c r="BD70" s="43" t="str">
        <f>IF(_kanavg6_month_day!H67="","",_kanavg6_month_day!H67)</f>
        <v/>
      </c>
      <c r="BE70" s="51"/>
    </row>
    <row ht="14.25" r="71">
      <c r="B71" s="56">
        <f ca="1">B68+1</f>
        <v>43700</v>
      </c>
      <c r="C71" s="42" t="str">
        <f>IF(AND(_actual_month_day!P68=1),"夜班",IF(AND(_actual_month_day!P68=2),"白班",IF(AND(_actual_month_day!P68=3),"中班","")))</f>
        <v/>
      </c>
      <c r="D71" s="42" t="str">
        <f>IF(AND(_actual_month_day!Q68="A"),"甲班",IF(AND(_actual_month_day!Q68="B"),"乙班",IF(AND(_actual_month_day!Q68="C"),"丙班",IF(AND(_actual_month_day!Q68="D"),"丁班",""))))</f>
        <v/>
      </c>
      <c r="E71" s="43" t="str">
        <f>IF(_lianjaorb_month_day!A68="","",_lianjaorb_month_day!A68)</f>
        <v/>
      </c>
      <c r="F71" s="43" t="str">
        <f>IF(_lianjaorb_month_day!B68="","",_lianjaorb_month_day!B68/10000)</f>
        <v/>
      </c>
      <c r="G71" s="43" t="str">
        <f>IFERROR((E71*M71)/100,"")</f>
        <v/>
      </c>
      <c r="H71" s="43" t="str">
        <f>IF(_lianjaorb_month_day!C68="","",_lianjaorb_month_day!C68)</f>
        <v/>
      </c>
      <c r="I71" s="43" t="str">
        <f>IF(_lianjaorb_month_day!D68="","",_lianjaorb_month_day!D68/10000)</f>
        <v/>
      </c>
      <c r="J71" s="43" t="str">
        <f>IFERROR((H71*M71)/100,"")</f>
        <v/>
      </c>
      <c r="K71" s="44">
        <f>IFERROR(SUM(E71:E73,H71:H73),"")</f>
        <v>0</v>
      </c>
      <c r="L71" s="44">
        <f>IFERROR(SUM(F71:F73,I71:I73),"")</f>
        <v>0</v>
      </c>
      <c r="M71" s="47" t="str">
        <f>IF(_kjjunzhi_month_day!A68="","",_kjjunzhi_month_day!A68)</f>
        <v/>
      </c>
      <c r="N71" s="47" t="str">
        <f>IF(_kjjunzhi_month_day!B68="","",_kjjunzhi_month_day!B68)</f>
        <v/>
      </c>
      <c r="O71" s="43" t="str">
        <f>IFERROR((G71+J71)/AU71*1000-31*(AZ71-7),"")</f>
        <v/>
      </c>
      <c r="P71" s="44" t="str">
        <f>IFERROR(SUM(G71:G73,J71:J73)/AV71*1000-31*(BA71-7),"")</f>
        <v/>
      </c>
      <c r="Q71" s="43" t="str">
        <f>IFERROR((G71+J71)/AR71,"")</f>
        <v/>
      </c>
      <c r="R71" s="44" t="str">
        <f>IFERROR(SUM(G71:G73,J71:J73)/AS71,"")</f>
        <v/>
      </c>
      <c r="S71" s="44" t="str">
        <f>IFERROR(K71/L71*100,"")</f>
        <v/>
      </c>
      <c r="T71" s="43" t="str">
        <f>IF(_kanavg6_month_day!A68="","",_kanavg6_month_day!A68)</f>
        <v/>
      </c>
      <c r="U71" s="46" t="str">
        <f>IF(_kanavg6_month_day!B70="","",_kanavg6_month_day!B70)</f>
        <v/>
      </c>
      <c r="V71" s="43" t="str">
        <f>IF(_kanavg6_month_day!C68="","",_kanavg6_month_day!C68)</f>
        <v/>
      </c>
      <c r="W71" s="46" t="str">
        <f>IF(_kanavg6_month_day!D70="","",_kanavg6_month_day!D70)</f>
        <v/>
      </c>
      <c r="X71" s="47" t="str">
        <f>IF(_causek_month_day!A68="","",_causek_month_day!A68)</f>
        <v/>
      </c>
      <c r="Y71" s="47" t="str">
        <f>IF(_causek_month_day!B68="","",_causek_month_day!B68)</f>
        <v/>
      </c>
      <c r="Z71" s="43" t="str">
        <f>IF(_kanavg7_month_day!A68="","",_kanavg7_month_day!A68)</f>
        <v/>
      </c>
      <c r="AA71" s="46" t="str">
        <f>IF(_kanavg7_month_day!B70="","",_kanavg7_month_day!B70)</f>
        <v/>
      </c>
      <c r="AB71" s="43" t="str">
        <f>IF(_kanavg7_month_day!C68="","",_kanavg7_month_day!C68)</f>
        <v/>
      </c>
      <c r="AC71" s="46" t="str">
        <f>IF(_kanavg7_month_day!D70="","",_kanavg7_month_day!D70)</f>
        <v/>
      </c>
      <c r="AD71" s="47" t="str">
        <f>IF(_causek_month_day!C68="","",_causek_month_day!C68)</f>
        <v/>
      </c>
      <c r="AE71" s="47" t="str">
        <f>IF(_causek_month_day!D68="","",_causek_month_day!D68)</f>
        <v/>
      </c>
      <c r="AF71" s="43" t="str">
        <f>IF(_kanavg6_month_day!E68="","",_kanavg6_month_day!E68)</f>
        <v/>
      </c>
      <c r="AG71" s="44" t="str">
        <f>IFERROR(AVERAGE(AF71:AF73),"")</f>
        <v/>
      </c>
      <c r="AH71" s="43" t="str">
        <f>IF(_causek_month_day!E68="","",_causek_month_day!E68)</f>
        <v/>
      </c>
      <c r="AI71" s="43" t="str">
        <f>IF(_kanavg6_month_day!F68="","",_kanavg6_month_day!F68)</f>
        <v/>
      </c>
      <c r="AJ71" s="44" t="str">
        <f>IFERROR(AVERAGE(AI71:AI73),"")</f>
        <v/>
      </c>
      <c r="AK71" s="43" t="str">
        <f>IF(_causek_month_day!F68="","",_causek_month_day!F68)</f>
        <v/>
      </c>
      <c r="AL71" s="43" t="str">
        <f>IF(_kanavg6_month_day!G68="","",_kanavg6_month_day!G68)</f>
        <v/>
      </c>
      <c r="AM71" s="44" t="str">
        <f>IFERROR(AVERAGE(AL71:AL73),"")</f>
        <v/>
      </c>
      <c r="AN71" s="47" t="str">
        <f>IF(_actual_month_day!H68="","",_actual_month_day!H68)</f>
        <v/>
      </c>
      <c r="AO71" s="47" t="str">
        <f>IF(_actual_month_day!I68="","",_actual_month_day!I68)</f>
        <v/>
      </c>
      <c r="AP71" s="48">
        <f>IFERROR(SUM(AO71:AO73),"")</f>
        <v>0</v>
      </c>
      <c r="AQ71" s="43" t="str">
        <f>IF(_kjjunzhi_month_day!C68="","",_kjjunzhi_month_day!C68)</f>
        <v/>
      </c>
      <c r="AR71" s="45" t="str">
        <f>IFERROR(AQ71*AO71,"")</f>
        <v/>
      </c>
      <c r="AS71" s="48">
        <f>IFERROR(SUM(AR71:AR73),"")</f>
        <v>0</v>
      </c>
      <c r="AT71" s="47" t="str">
        <f>IF(_actual_month_day!J68="","",_actual_month_day!J68)</f>
        <v/>
      </c>
      <c r="AU71" s="49" t="str">
        <f>IF(_actual_month_day!K68="","",_actual_month_day!K68)</f>
        <v/>
      </c>
      <c r="AV71" s="48">
        <f>IFERROR(SUM(AU71:AU73),"")</f>
        <v>0</v>
      </c>
      <c r="AW71" s="50" t="str">
        <f>IF(_actual_month_day!L68="","",_actual_month_day!L68)</f>
        <v/>
      </c>
      <c r="AX71" s="50" t="str">
        <f>IF(_actual_month_day!M68="","",_actual_month_day!M68)</f>
        <v/>
      </c>
      <c r="AY71" s="50" t="str">
        <f>IF(_actual_month_day!N68="","",_actual_month_day!N68)</f>
        <v/>
      </c>
      <c r="AZ71" s="43" t="str">
        <f>IF(_analysis_month_day!A68="","",_analysis_month_day!A68)</f>
        <v/>
      </c>
      <c r="BA71" s="44" t="str">
        <f>IFERROR(AVERAGE(AZ71:AZ73),"")</f>
        <v/>
      </c>
      <c r="BB71" s="43" t="str">
        <f>IF(_analysis_month_day!B68="","",_analysis_month_day!B68)</f>
        <v/>
      </c>
      <c r="BC71" s="44" t="str">
        <f>IFERROR(AVERAGE(BB71:BB73),"")</f>
        <v/>
      </c>
      <c r="BD71" s="43" t="str">
        <f>IF(_kanavg6_month_day!H68="","",_kanavg6_month_day!H68)</f>
        <v/>
      </c>
      <c r="BE71" s="51" t="str">
        <f>IFERROR(AVERAGE(BD71:BD73),"")</f>
        <v/>
      </c>
    </row>
    <row ht="14.25" r="72">
      <c r="B72" s="52"/>
      <c r="C72" s="42" t="str">
        <f>IF(AND(_actual_month_day!P69=1),"夜班",IF(AND(_actual_month_day!P69=2),"白班",IF(AND(_actual_month_day!P69=3),"中班","")))</f>
        <v/>
      </c>
      <c r="D72" s="42" t="str">
        <f>IF(AND(_actual_month_day!Q69="A"),"甲班",IF(AND(_actual_month_day!Q69="B"),"乙班",IF(AND(_actual_month_day!Q69="C"),"丙班",IF(AND(_actual_month_day!Q69="D"),"丁班",""))))</f>
        <v/>
      </c>
      <c r="E72" s="43" t="str">
        <f>IF(_lianjaorb_month_day!A69="","",_lianjaorb_month_day!A69)</f>
        <v/>
      </c>
      <c r="F72" s="43" t="str">
        <f>IF(_lianjaorb_month_day!B69="","",_lianjaorb_month_day!B69/10000)</f>
        <v/>
      </c>
      <c r="G72" s="43" t="str">
        <f>IFERROR((E72*M72)/100,"")</f>
        <v/>
      </c>
      <c r="H72" s="43" t="str">
        <f>IF(_lianjaorb_month_day!C69="","",_lianjaorb_month_day!C69)</f>
        <v/>
      </c>
      <c r="I72" s="43" t="str">
        <f>IF(_lianjaorb_month_day!D69="","",_lianjaorb_month_day!D69/10000)</f>
        <v/>
      </c>
      <c r="J72" s="43" t="str">
        <f>IFERROR((H72*M72)/100,"")</f>
        <v/>
      </c>
      <c r="K72" s="44"/>
      <c r="L72" s="44"/>
      <c r="M72" s="47" t="str">
        <f>IF(_kjjunzhi_month_day!A69="","",_kjjunzhi_month_day!A69)</f>
        <v/>
      </c>
      <c r="N72" s="47" t="str">
        <f>IF(_kjjunzhi_month_day!B69="","",_kjjunzhi_month_day!B69)</f>
        <v/>
      </c>
      <c r="O72" s="43" t="str">
        <f>IFERROR((G72+J72)/AU72*1000-31*(AZ72-7),"")</f>
        <v/>
      </c>
      <c r="P72" s="44"/>
      <c r="Q72" s="43" t="str">
        <f>IFERROR((G72+J72)/AR72,"")</f>
        <v/>
      </c>
      <c r="R72" s="44"/>
      <c r="S72" s="44"/>
      <c r="T72" s="43" t="str">
        <f>IF(_kanavg6_month_day!A69="","",_kanavg6_month_day!A69)</f>
        <v/>
      </c>
      <c r="U72" s="53"/>
      <c r="V72" s="43" t="str">
        <f>IF(_kanavg6_month_day!C69="","",_kanavg6_month_day!C69)</f>
        <v/>
      </c>
      <c r="W72" s="53"/>
      <c r="X72" s="47" t="str">
        <f>IF(_causek_month_day!A69="","",_causek_month_day!A69)</f>
        <v/>
      </c>
      <c r="Y72" s="47" t="str">
        <f>IF(_causek_month_day!B69="","",_causek_month_day!B69)</f>
        <v/>
      </c>
      <c r="Z72" s="43" t="str">
        <f>IF(_kanavg7_month_day!A69="","",_kanavg7_month_day!A69)</f>
        <v/>
      </c>
      <c r="AA72" s="53"/>
      <c r="AB72" s="43" t="str">
        <f>IF(_kanavg7_month_day!C69="","",_kanavg7_month_day!C69)</f>
        <v/>
      </c>
      <c r="AC72" s="53"/>
      <c r="AD72" s="47" t="str">
        <f>IF(_causek_month_day!C69="","",_causek_month_day!C69)</f>
        <v/>
      </c>
      <c r="AE72" s="47" t="str">
        <f>IF(_causek_month_day!D69="","",_causek_month_day!D69)</f>
        <v/>
      </c>
      <c r="AF72" s="43" t="str">
        <f>IF(_kanavg6_month_day!E69="","",_kanavg6_month_day!E69)</f>
        <v/>
      </c>
      <c r="AG72" s="44"/>
      <c r="AH72" s="43" t="str">
        <f>IF(_causek_month_day!E69="","",_causek_month_day!E69)</f>
        <v/>
      </c>
      <c r="AI72" s="43" t="str">
        <f>IF(_kanavg6_month_day!F69="","",_kanavg6_month_day!F69)</f>
        <v/>
      </c>
      <c r="AJ72" s="44"/>
      <c r="AK72" s="43" t="str">
        <f>IF(_causek_month_day!F69="","",_causek_month_day!F69)</f>
        <v/>
      </c>
      <c r="AL72" s="43" t="str">
        <f>IF(_kanavg6_month_day!G69="","",_kanavg6_month_day!G69)</f>
        <v/>
      </c>
      <c r="AM72" s="44"/>
      <c r="AN72" s="47" t="str">
        <f>IF(_actual_month_day!H69="","",_actual_month_day!H69)</f>
        <v/>
      </c>
      <c r="AO72" s="47" t="str">
        <f>IF(_actual_month_day!I69="","",_actual_month_day!I69)</f>
        <v/>
      </c>
      <c r="AP72" s="48"/>
      <c r="AQ72" s="43" t="str">
        <f>IF(_kjjunzhi_month_day!C69="","",_kjjunzhi_month_day!C69)</f>
        <v/>
      </c>
      <c r="AR72" s="45" t="str">
        <f>IFERROR(AQ72*AO72,"")</f>
        <v/>
      </c>
      <c r="AS72" s="48"/>
      <c r="AT72" s="47" t="str">
        <f>IF(_actual_month_day!J69="","",_actual_month_day!J69)</f>
        <v/>
      </c>
      <c r="AU72" s="49" t="str">
        <f>IF(_actual_month_day!K69="","",_actual_month_day!K69)</f>
        <v/>
      </c>
      <c r="AV72" s="48"/>
      <c r="AW72" s="50" t="str">
        <f>IF(_actual_month_day!L69="","",_actual_month_day!L69)</f>
        <v/>
      </c>
      <c r="AX72" s="50" t="str">
        <f>IF(_actual_month_day!M69="","",_actual_month_day!M69)</f>
        <v/>
      </c>
      <c r="AY72" s="50" t="str">
        <f>IF(_actual_month_day!N69="","",_actual_month_day!N69)</f>
        <v/>
      </c>
      <c r="AZ72" s="43" t="str">
        <f>IF(_analysis_month_day!A69="","",_analysis_month_day!A69)</f>
        <v/>
      </c>
      <c r="BA72" s="44"/>
      <c r="BB72" s="43" t="str">
        <f>IF(_analysis_month_day!B69="","",_analysis_month_day!B69)</f>
        <v/>
      </c>
      <c r="BC72" s="44"/>
      <c r="BD72" s="43" t="str">
        <f>IF(_kanavg6_month_day!H69="","",_kanavg6_month_day!H69)</f>
        <v/>
      </c>
      <c r="BE72" s="51"/>
    </row>
    <row ht="14.25" r="73">
      <c r="B73" s="52"/>
      <c r="C73" s="42" t="str">
        <f>IF(AND(_actual_month_day!P70=1),"夜班",IF(AND(_actual_month_day!P70=2),"白班",IF(AND(_actual_month_day!P70=3),"中班","")))</f>
        <v/>
      </c>
      <c r="D73" s="42" t="str">
        <f>IF(AND(_actual_month_day!Q70="A"),"甲班",IF(AND(_actual_month_day!Q70="B"),"乙班",IF(AND(_actual_month_day!Q70="C"),"丙班",IF(AND(_actual_month_day!Q70="D"),"丁班",""))))</f>
        <v/>
      </c>
      <c r="E73" s="43" t="str">
        <f>IF(_lianjaorb_month_day!A70="","",_lianjaorb_month_day!A70)</f>
        <v/>
      </c>
      <c r="F73" s="43" t="str">
        <f>IF(_lianjaorb_month_day!B70="","",_lianjaorb_month_day!B70/10000)</f>
        <v/>
      </c>
      <c r="G73" s="43" t="str">
        <f>IFERROR((E73*M73)/100,"")</f>
        <v/>
      </c>
      <c r="H73" s="43" t="str">
        <f>IF(_lianjaorb_month_day!C70="","",_lianjaorb_month_day!C70)</f>
        <v/>
      </c>
      <c r="I73" s="43" t="str">
        <f>IF(_lianjaorb_month_day!D70="","",_lianjaorb_month_day!D70/10000)</f>
        <v/>
      </c>
      <c r="J73" s="43" t="str">
        <f>IFERROR((H73*M73)/100,"")</f>
        <v/>
      </c>
      <c r="K73" s="44"/>
      <c r="L73" s="44"/>
      <c r="M73" s="47" t="str">
        <f>IF(_kjjunzhi_month_day!A70="","",_kjjunzhi_month_day!A70)</f>
        <v/>
      </c>
      <c r="N73" s="47" t="str">
        <f>IF(_kjjunzhi_month_day!B70="","",_kjjunzhi_month_day!B70)</f>
        <v/>
      </c>
      <c r="O73" s="43" t="str">
        <f>IFERROR((G73+J73)/AU73*1000-31*(AZ73-7),"")</f>
        <v/>
      </c>
      <c r="P73" s="44"/>
      <c r="Q73" s="43" t="str">
        <f>IFERROR((G73+J73)/AR73,"")</f>
        <v/>
      </c>
      <c r="R73" s="44"/>
      <c r="S73" s="44"/>
      <c r="T73" s="43" t="str">
        <f>IF(_kanavg6_month_day!A70="","",_kanavg6_month_day!A70)</f>
        <v/>
      </c>
      <c r="U73" s="54"/>
      <c r="V73" s="43" t="str">
        <f>IF(_kanavg6_month_day!C70="","",_kanavg6_month_day!C70)</f>
        <v/>
      </c>
      <c r="W73" s="54"/>
      <c r="X73" s="47" t="str">
        <f>IF(_causek_month_day!A70="","",_causek_month_day!A70)</f>
        <v/>
      </c>
      <c r="Y73" s="47" t="str">
        <f>IF(_causek_month_day!B70="","",_causek_month_day!B70)</f>
        <v/>
      </c>
      <c r="Z73" s="43" t="str">
        <f>IF(_kanavg7_month_day!A70="","",_kanavg7_month_day!A70)</f>
        <v/>
      </c>
      <c r="AA73" s="54"/>
      <c r="AB73" s="43" t="str">
        <f>IF(_kanavg7_month_day!C70="","",_kanavg7_month_day!C70)</f>
        <v/>
      </c>
      <c r="AC73" s="54"/>
      <c r="AD73" s="47" t="str">
        <f>IF(_causek_month_day!C70="","",_causek_month_day!C70)</f>
        <v/>
      </c>
      <c r="AE73" s="47" t="str">
        <f>IF(_causek_month_day!D70="","",_causek_month_day!D70)</f>
        <v/>
      </c>
      <c r="AF73" s="43" t="str">
        <f>IF(_kanavg6_month_day!E70="","",_kanavg6_month_day!E70)</f>
        <v/>
      </c>
      <c r="AG73" s="44"/>
      <c r="AH73" s="43" t="str">
        <f>IF(_causek_month_day!E70="","",_causek_month_day!E70)</f>
        <v/>
      </c>
      <c r="AI73" s="43" t="str">
        <f>IF(_kanavg6_month_day!F70="","",_kanavg6_month_day!F70)</f>
        <v/>
      </c>
      <c r="AJ73" s="44"/>
      <c r="AK73" s="43" t="str">
        <f>IF(_causek_month_day!F70="","",_causek_month_day!F70)</f>
        <v/>
      </c>
      <c r="AL73" s="43" t="str">
        <f>IF(_kanavg6_month_day!G70="","",_kanavg6_month_day!G70)</f>
        <v/>
      </c>
      <c r="AM73" s="44"/>
      <c r="AN73" s="47" t="str">
        <f>IF(_actual_month_day!H70="","",_actual_month_day!H70)</f>
        <v/>
      </c>
      <c r="AO73" s="47" t="str">
        <f>IF(_actual_month_day!I70="","",_actual_month_day!I70)</f>
        <v/>
      </c>
      <c r="AP73" s="48"/>
      <c r="AQ73" s="43" t="str">
        <f>IF(_kjjunzhi_month_day!C70="","",_kjjunzhi_month_day!C70)</f>
        <v/>
      </c>
      <c r="AR73" s="45" t="str">
        <f>IFERROR(AQ73*AO73,"")</f>
        <v/>
      </c>
      <c r="AS73" s="48"/>
      <c r="AT73" s="47" t="str">
        <f>IF(_actual_month_day!J70="","",_actual_month_day!J70)</f>
        <v/>
      </c>
      <c r="AU73" s="49" t="str">
        <f>IF(_actual_month_day!K70="","",_actual_month_day!K70)</f>
        <v/>
      </c>
      <c r="AV73" s="48"/>
      <c r="AW73" s="50" t="str">
        <f>IF(_actual_month_day!L70="","",_actual_month_day!L70)</f>
        <v/>
      </c>
      <c r="AX73" s="50" t="str">
        <f>IF(_actual_month_day!M70="","",_actual_month_day!M70)</f>
        <v/>
      </c>
      <c r="AY73" s="50" t="str">
        <f>IF(_actual_month_day!N70="","",_actual_month_day!N70)</f>
        <v/>
      </c>
      <c r="AZ73" s="43" t="str">
        <f>IF(_analysis_month_day!A70="","",_analysis_month_day!A70)</f>
        <v/>
      </c>
      <c r="BA73" s="44"/>
      <c r="BB73" s="43" t="str">
        <f>IF(_analysis_month_day!B70="","",_analysis_month_day!B70)</f>
        <v/>
      </c>
      <c r="BC73" s="44"/>
      <c r="BD73" s="43" t="str">
        <f>IF(_kanavg6_month_day!H70="","",_kanavg6_month_day!H70)</f>
        <v/>
      </c>
      <c r="BE73" s="51"/>
    </row>
    <row ht="14.25" r="74">
      <c r="B74" s="56">
        <f ca="1">B71+1</f>
        <v>43701</v>
      </c>
      <c r="C74" s="42" t="str">
        <f>IF(AND(_actual_month_day!P71=1),"夜班",IF(AND(_actual_month_day!P71=2),"白班",IF(AND(_actual_month_day!P71=3),"中班","")))</f>
        <v/>
      </c>
      <c r="D74" s="42" t="str">
        <f>IF(AND(_actual_month_day!Q71="A"),"甲班",IF(AND(_actual_month_day!Q71="B"),"乙班",IF(AND(_actual_month_day!Q71="C"),"丙班",IF(AND(_actual_month_day!Q71="D"),"丁班",""))))</f>
        <v/>
      </c>
      <c r="E74" s="43" t="str">
        <f>IF(_lianjaorb_month_day!A71="","",_lianjaorb_month_day!A71)</f>
        <v/>
      </c>
      <c r="F74" s="43" t="str">
        <f>IF(_lianjaorb_month_day!B71="","",_lianjaorb_month_day!B71/10000)</f>
        <v/>
      </c>
      <c r="G74" s="43" t="str">
        <f>IFERROR((E74*M74)/100,"")</f>
        <v/>
      </c>
      <c r="H74" s="43" t="str">
        <f>IF(_lianjaorb_month_day!C71="","",_lianjaorb_month_day!C71)</f>
        <v/>
      </c>
      <c r="I74" s="43" t="str">
        <f>IF(_lianjaorb_month_day!D71="","",_lianjaorb_month_day!D71/10000)</f>
        <v/>
      </c>
      <c r="J74" s="43" t="str">
        <f>IFERROR((H74*M74)/100,"")</f>
        <v/>
      </c>
      <c r="K74" s="44">
        <f>IFERROR(SUM(E74:E76,H74:H76),"")</f>
        <v>0</v>
      </c>
      <c r="L74" s="44">
        <f>IFERROR(SUM(F74:F76,I74:I76),"")</f>
        <v>0</v>
      </c>
      <c r="M74" s="47" t="str">
        <f>IF(_kjjunzhi_month_day!A71="","",_kjjunzhi_month_day!A71)</f>
        <v/>
      </c>
      <c r="N74" s="47" t="str">
        <f>IF(_kjjunzhi_month_day!B71="","",_kjjunzhi_month_day!B71)</f>
        <v/>
      </c>
      <c r="O74" s="43" t="str">
        <f>IFERROR((G74+J74)/AU74*1000-31*(AZ74-7),"")</f>
        <v/>
      </c>
      <c r="P74" s="44" t="str">
        <f>IFERROR(SUM(G74:G76,J74:J76)/AV74*1000-31*(BA74-7),"")</f>
        <v/>
      </c>
      <c r="Q74" s="43" t="str">
        <f>IFERROR((G74+J74)/AR74,"")</f>
        <v/>
      </c>
      <c r="R74" s="44" t="str">
        <f>IFERROR(SUM(G74:G76,J74:J76)/AS74,"")</f>
        <v/>
      </c>
      <c r="S74" s="44" t="str">
        <f>IFERROR(K74/L74*100,"")</f>
        <v/>
      </c>
      <c r="T74" s="43" t="str">
        <f>IF(_kanavg6_month_day!A71="","",_kanavg6_month_day!A71)</f>
        <v/>
      </c>
      <c r="U74" s="46" t="str">
        <f>IF(_kanavg6_month_day!B73="","",_kanavg6_month_day!B73)</f>
        <v/>
      </c>
      <c r="V74" s="43" t="str">
        <f>IF(_kanavg6_month_day!C71="","",_kanavg6_month_day!C71)</f>
        <v/>
      </c>
      <c r="W74" s="46" t="str">
        <f>IF(_kanavg6_month_day!D73="","",_kanavg6_month_day!D73)</f>
        <v/>
      </c>
      <c r="X74" s="47" t="str">
        <f>IF(_causek_month_day!A71="","",_causek_month_day!A71)</f>
        <v/>
      </c>
      <c r="Y74" s="47" t="str">
        <f>IF(_causek_month_day!B71="","",_causek_month_day!B71)</f>
        <v/>
      </c>
      <c r="Z74" s="43" t="str">
        <f>IF(_kanavg7_month_day!A71="","",_kanavg7_month_day!A71)</f>
        <v/>
      </c>
      <c r="AA74" s="46" t="str">
        <f>IF(_kanavg7_month_day!B73="","",_kanavg7_month_day!B73)</f>
        <v/>
      </c>
      <c r="AB74" s="43" t="str">
        <f>IF(_kanavg7_month_day!C71="","",_kanavg7_month_day!C71)</f>
        <v/>
      </c>
      <c r="AC74" s="46" t="str">
        <f>IF(_kanavg7_month_day!D73="","",_kanavg7_month_day!D73)</f>
        <v/>
      </c>
      <c r="AD74" s="47" t="str">
        <f>IF(_causek_month_day!C71="","",_causek_month_day!C71)</f>
        <v/>
      </c>
      <c r="AE74" s="47" t="str">
        <f>IF(_causek_month_day!D71="","",_causek_month_day!D71)</f>
        <v/>
      </c>
      <c r="AF74" s="43" t="str">
        <f>IF(_kanavg6_month_day!E71="","",_kanavg6_month_day!E71)</f>
        <v/>
      </c>
      <c r="AG74" s="44" t="str">
        <f>IFERROR(AVERAGE(AF74:AF76),"")</f>
        <v/>
      </c>
      <c r="AH74" s="43" t="str">
        <f>IF(_causek_month_day!E71="","",_causek_month_day!E71)</f>
        <v/>
      </c>
      <c r="AI74" s="43" t="str">
        <f>IF(_kanavg6_month_day!F71="","",_kanavg6_month_day!F71)</f>
        <v/>
      </c>
      <c r="AJ74" s="44" t="str">
        <f>IFERROR(AVERAGE(AI74:AI76),"")</f>
        <v/>
      </c>
      <c r="AK74" s="43" t="str">
        <f>IF(_causek_month_day!F71="","",_causek_month_day!F71)</f>
        <v/>
      </c>
      <c r="AL74" s="43" t="str">
        <f>IF(_kanavg6_month_day!G71="","",_kanavg6_month_day!G71)</f>
        <v/>
      </c>
      <c r="AM74" s="44" t="str">
        <f>IFERROR(AVERAGE(AL74:AL76),"")</f>
        <v/>
      </c>
      <c r="AN74" s="47" t="str">
        <f>IF(_actual_month_day!H71="","",_actual_month_day!H71)</f>
        <v/>
      </c>
      <c r="AO74" s="47" t="str">
        <f>IF(_actual_month_day!I71="","",_actual_month_day!I71)</f>
        <v/>
      </c>
      <c r="AP74" s="48">
        <f>IFERROR(SUM(AO74:AO76),"")</f>
        <v>0</v>
      </c>
      <c r="AQ74" s="43" t="str">
        <f>IF(_kjjunzhi_month_day!C71="","",_kjjunzhi_month_day!C71)</f>
        <v/>
      </c>
      <c r="AR74" s="45" t="str">
        <f>IFERROR(AQ74*AO74,"")</f>
        <v/>
      </c>
      <c r="AS74" s="48">
        <f>IFERROR(SUM(AR74:AR76),"")</f>
        <v>0</v>
      </c>
      <c r="AT74" s="47" t="str">
        <f>IF(_actual_month_day!J71="","",_actual_month_day!J71)</f>
        <v/>
      </c>
      <c r="AU74" s="49" t="str">
        <f>IF(_actual_month_day!K71="","",_actual_month_day!K71)</f>
        <v/>
      </c>
      <c r="AV74" s="48">
        <f>IFERROR(SUM(AU74:AU76),"")</f>
        <v>0</v>
      </c>
      <c r="AW74" s="50" t="str">
        <f>IF(_actual_month_day!L71="","",_actual_month_day!L71)</f>
        <v/>
      </c>
      <c r="AX74" s="50" t="str">
        <f>IF(_actual_month_day!M71="","",_actual_month_day!M71)</f>
        <v/>
      </c>
      <c r="AY74" s="50" t="str">
        <f>IF(_actual_month_day!N71="","",_actual_month_day!N71)</f>
        <v/>
      </c>
      <c r="AZ74" s="43" t="str">
        <f>IF(_analysis_month_day!A71="","",_analysis_month_day!A71)</f>
        <v/>
      </c>
      <c r="BA74" s="44" t="str">
        <f>IFERROR(AVERAGE(AZ74:AZ76),"")</f>
        <v/>
      </c>
      <c r="BB74" s="43" t="str">
        <f>IF(_analysis_month_day!B71="","",_analysis_month_day!B71)</f>
        <v/>
      </c>
      <c r="BC74" s="44" t="str">
        <f>IFERROR(AVERAGE(BB74:BB76),"")</f>
        <v/>
      </c>
      <c r="BD74" s="43" t="str">
        <f>IF(_kanavg6_month_day!H71="","",_kanavg6_month_day!H71)</f>
        <v/>
      </c>
      <c r="BE74" s="51" t="str">
        <f>IFERROR(AVERAGE(BD74:BD76),"")</f>
        <v/>
      </c>
    </row>
    <row ht="14.25" r="75">
      <c r="B75" s="52"/>
      <c r="C75" s="42" t="str">
        <f>IF(AND(_actual_month_day!P72=1),"夜班",IF(AND(_actual_month_day!P72=2),"白班",IF(AND(_actual_month_day!P72=3),"中班","")))</f>
        <v/>
      </c>
      <c r="D75" s="42" t="str">
        <f>IF(AND(_actual_month_day!Q72="A"),"甲班",IF(AND(_actual_month_day!Q72="B"),"乙班",IF(AND(_actual_month_day!Q72="C"),"丙班",IF(AND(_actual_month_day!Q72="D"),"丁班",""))))</f>
        <v/>
      </c>
      <c r="E75" s="43" t="str">
        <f>IF(_lianjaorb_month_day!A72="","",_lianjaorb_month_day!A72)</f>
        <v/>
      </c>
      <c r="F75" s="43" t="str">
        <f>IF(_lianjaorb_month_day!B72="","",_lianjaorb_month_day!B72/10000)</f>
        <v/>
      </c>
      <c r="G75" s="43" t="str">
        <f>IFERROR((E75*M75)/100,"")</f>
        <v/>
      </c>
      <c r="H75" s="43" t="str">
        <f>IF(_lianjaorb_month_day!C72="","",_lianjaorb_month_day!C72)</f>
        <v/>
      </c>
      <c r="I75" s="43" t="str">
        <f>IF(_lianjaorb_month_day!D72="","",_lianjaorb_month_day!D72/10000)</f>
        <v/>
      </c>
      <c r="J75" s="43" t="str">
        <f>IFERROR((H75*M75)/100,"")</f>
        <v/>
      </c>
      <c r="K75" s="44"/>
      <c r="L75" s="44"/>
      <c r="M75" s="47" t="str">
        <f>IF(_kjjunzhi_month_day!A72="","",_kjjunzhi_month_day!A72)</f>
        <v/>
      </c>
      <c r="N75" s="47" t="str">
        <f>IF(_kjjunzhi_month_day!B72="","",_kjjunzhi_month_day!B72)</f>
        <v/>
      </c>
      <c r="O75" s="43" t="str">
        <f>IFERROR((G75+J75)/AU75*1000-31*(AZ75-7),"")</f>
        <v/>
      </c>
      <c r="P75" s="44"/>
      <c r="Q75" s="43" t="str">
        <f>IFERROR((G75+J75)/AR75,"")</f>
        <v/>
      </c>
      <c r="R75" s="44"/>
      <c r="S75" s="44"/>
      <c r="T75" s="43" t="str">
        <f>IF(_kanavg6_month_day!A72="","",_kanavg6_month_day!A72)</f>
        <v/>
      </c>
      <c r="U75" s="53"/>
      <c r="V75" s="43" t="str">
        <f>IF(_kanavg6_month_day!C72="","",_kanavg6_month_day!C72)</f>
        <v/>
      </c>
      <c r="W75" s="53"/>
      <c r="X75" s="47" t="str">
        <f>IF(_causek_month_day!A72="","",_causek_month_day!A72)</f>
        <v/>
      </c>
      <c r="Y75" s="47" t="str">
        <f>IF(_causek_month_day!B72="","",_causek_month_day!B72)</f>
        <v/>
      </c>
      <c r="Z75" s="43" t="str">
        <f>IF(_kanavg7_month_day!A72="","",_kanavg7_month_day!A72)</f>
        <v/>
      </c>
      <c r="AA75" s="53"/>
      <c r="AB75" s="43" t="str">
        <f>IF(_kanavg7_month_day!C72="","",_kanavg7_month_day!C72)</f>
        <v/>
      </c>
      <c r="AC75" s="53"/>
      <c r="AD75" s="47" t="str">
        <f>IF(_causek_month_day!C72="","",_causek_month_day!C72)</f>
        <v/>
      </c>
      <c r="AE75" s="47" t="str">
        <f>IF(_causek_month_day!D72="","",_causek_month_day!D72)</f>
        <v/>
      </c>
      <c r="AF75" s="43" t="str">
        <f>IF(_kanavg6_month_day!E72="","",_kanavg6_month_day!E72)</f>
        <v/>
      </c>
      <c r="AG75" s="44"/>
      <c r="AH75" s="43" t="str">
        <f>IF(_causek_month_day!E72="","",_causek_month_day!E72)</f>
        <v/>
      </c>
      <c r="AI75" s="43" t="str">
        <f>IF(_kanavg6_month_day!F72="","",_kanavg6_month_day!F72)</f>
        <v/>
      </c>
      <c r="AJ75" s="44"/>
      <c r="AK75" s="43" t="str">
        <f>IF(_causek_month_day!F72="","",_causek_month_day!F72)</f>
        <v/>
      </c>
      <c r="AL75" s="43" t="str">
        <f>IF(_kanavg6_month_day!G72="","",_kanavg6_month_day!G72)</f>
        <v/>
      </c>
      <c r="AM75" s="44"/>
      <c r="AN75" s="47" t="str">
        <f>IF(_actual_month_day!H72="","",_actual_month_day!H72)</f>
        <v/>
      </c>
      <c r="AO75" s="47" t="str">
        <f>IF(_actual_month_day!I72="","",_actual_month_day!I72)</f>
        <v/>
      </c>
      <c r="AP75" s="48"/>
      <c r="AQ75" s="43" t="str">
        <f>IF(_kjjunzhi_month_day!C72="","",_kjjunzhi_month_day!C72)</f>
        <v/>
      </c>
      <c r="AR75" s="45" t="str">
        <f>IFERROR(AQ75*AO75,"")</f>
        <v/>
      </c>
      <c r="AS75" s="48"/>
      <c r="AT75" s="47" t="str">
        <f>IF(_actual_month_day!J72="","",_actual_month_day!J72)</f>
        <v/>
      </c>
      <c r="AU75" s="49" t="str">
        <f>IF(_actual_month_day!K72="","",_actual_month_day!K72)</f>
        <v/>
      </c>
      <c r="AV75" s="48"/>
      <c r="AW75" s="50" t="str">
        <f>IF(_actual_month_day!L72="","",_actual_month_day!L72)</f>
        <v/>
      </c>
      <c r="AX75" s="50" t="str">
        <f>IF(_actual_month_day!M72="","",_actual_month_day!M72)</f>
        <v/>
      </c>
      <c r="AY75" s="50" t="str">
        <f>IF(_actual_month_day!N72="","",_actual_month_day!N72)</f>
        <v/>
      </c>
      <c r="AZ75" s="43" t="str">
        <f>IF(_analysis_month_day!A72="","",_analysis_month_day!A72)</f>
        <v/>
      </c>
      <c r="BA75" s="44"/>
      <c r="BB75" s="43" t="str">
        <f>IF(_analysis_month_day!B72="","",_analysis_month_day!B72)</f>
        <v/>
      </c>
      <c r="BC75" s="44"/>
      <c r="BD75" s="43" t="str">
        <f>IF(_kanavg6_month_day!H72="","",_kanavg6_month_day!H72)</f>
        <v/>
      </c>
      <c r="BE75" s="51"/>
    </row>
    <row ht="14.25" r="76">
      <c r="B76" s="52"/>
      <c r="C76" s="42" t="str">
        <f>IF(AND(_actual_month_day!P73=1),"夜班",IF(AND(_actual_month_day!P73=2),"白班",IF(AND(_actual_month_day!P73=3),"中班","")))</f>
        <v/>
      </c>
      <c r="D76" s="42" t="str">
        <f>IF(AND(_actual_month_day!Q73="A"),"甲班",IF(AND(_actual_month_day!Q73="B"),"乙班",IF(AND(_actual_month_day!Q73="C"),"丙班",IF(AND(_actual_month_day!Q73="D"),"丁班",""))))</f>
        <v/>
      </c>
      <c r="E76" s="43" t="str">
        <f>IF(_lianjaorb_month_day!A73="","",_lianjaorb_month_day!A73)</f>
        <v/>
      </c>
      <c r="F76" s="43" t="str">
        <f>IF(_lianjaorb_month_day!B73="","",_lianjaorb_month_day!B73/10000)</f>
        <v/>
      </c>
      <c r="G76" s="43" t="str">
        <f>IFERROR((E76*M76)/100,"")</f>
        <v/>
      </c>
      <c r="H76" s="43" t="str">
        <f>IF(_lianjaorb_month_day!C73="","",_lianjaorb_month_day!C73)</f>
        <v/>
      </c>
      <c r="I76" s="43" t="str">
        <f>IF(_lianjaorb_month_day!D73="","",_lianjaorb_month_day!D73/10000)</f>
        <v/>
      </c>
      <c r="J76" s="43" t="str">
        <f>IFERROR((H76*M76)/100,"")</f>
        <v/>
      </c>
      <c r="K76" s="44"/>
      <c r="L76" s="44"/>
      <c r="M76" s="47" t="str">
        <f>IF(_kjjunzhi_month_day!A73="","",_kjjunzhi_month_day!A73)</f>
        <v/>
      </c>
      <c r="N76" s="47" t="str">
        <f>IF(_kjjunzhi_month_day!B73="","",_kjjunzhi_month_day!B73)</f>
        <v/>
      </c>
      <c r="O76" s="43" t="str">
        <f>IFERROR((G76+J76)/AU76*1000-31*(AZ76-7),"")</f>
        <v/>
      </c>
      <c r="P76" s="44"/>
      <c r="Q76" s="43" t="str">
        <f>IFERROR((G76+J76)/AR76,"")</f>
        <v/>
      </c>
      <c r="R76" s="44"/>
      <c r="S76" s="44"/>
      <c r="T76" s="43" t="str">
        <f>IF(_kanavg6_month_day!A73="","",_kanavg6_month_day!A73)</f>
        <v/>
      </c>
      <c r="U76" s="54"/>
      <c r="V76" s="43" t="str">
        <f>IF(_kanavg6_month_day!C73="","",_kanavg6_month_day!C73)</f>
        <v/>
      </c>
      <c r="W76" s="54"/>
      <c r="X76" s="47" t="str">
        <f>IF(_causek_month_day!A73="","",_causek_month_day!A73)</f>
        <v/>
      </c>
      <c r="Y76" s="47" t="str">
        <f>IF(_causek_month_day!B73="","",_causek_month_day!B73)</f>
        <v/>
      </c>
      <c r="Z76" s="43" t="str">
        <f>IF(_kanavg7_month_day!A73="","",_kanavg7_month_day!A73)</f>
        <v/>
      </c>
      <c r="AA76" s="54"/>
      <c r="AB76" s="43" t="str">
        <f>IF(_kanavg7_month_day!C73="","",_kanavg7_month_day!C73)</f>
        <v/>
      </c>
      <c r="AC76" s="54"/>
      <c r="AD76" s="47" t="str">
        <f>IF(_causek_month_day!C73="","",_causek_month_day!C73)</f>
        <v/>
      </c>
      <c r="AE76" s="47" t="str">
        <f>IF(_causek_month_day!D73="","",_causek_month_day!D73)</f>
        <v/>
      </c>
      <c r="AF76" s="43" t="str">
        <f>IF(_kanavg6_month_day!E73="","",_kanavg6_month_day!E73)</f>
        <v/>
      </c>
      <c r="AG76" s="44"/>
      <c r="AH76" s="43" t="str">
        <f>IF(_causek_month_day!E73="","",_causek_month_day!E73)</f>
        <v/>
      </c>
      <c r="AI76" s="43" t="str">
        <f>IF(_kanavg6_month_day!F73="","",_kanavg6_month_day!F73)</f>
        <v/>
      </c>
      <c r="AJ76" s="44"/>
      <c r="AK76" s="43" t="str">
        <f>IF(_causek_month_day!F73="","",_causek_month_day!F73)</f>
        <v/>
      </c>
      <c r="AL76" s="43" t="str">
        <f>IF(_kanavg6_month_day!G73="","",_kanavg6_month_day!G73)</f>
        <v/>
      </c>
      <c r="AM76" s="44"/>
      <c r="AN76" s="47" t="str">
        <f>IF(_actual_month_day!H73="","",_actual_month_day!H73)</f>
        <v/>
      </c>
      <c r="AO76" s="47" t="str">
        <f>IF(_actual_month_day!I73="","",_actual_month_day!I73)</f>
        <v/>
      </c>
      <c r="AP76" s="48"/>
      <c r="AQ76" s="43" t="str">
        <f>IF(_kjjunzhi_month_day!C73="","",_kjjunzhi_month_day!C73)</f>
        <v/>
      </c>
      <c r="AR76" s="45" t="str">
        <f>IFERROR(AQ76*AO76,"")</f>
        <v/>
      </c>
      <c r="AS76" s="48"/>
      <c r="AT76" s="47" t="str">
        <f>IF(_actual_month_day!J73="","",_actual_month_day!J73)</f>
        <v/>
      </c>
      <c r="AU76" s="49" t="str">
        <f>IF(_actual_month_day!K73="","",_actual_month_day!K73)</f>
        <v/>
      </c>
      <c r="AV76" s="48"/>
      <c r="AW76" s="50" t="str">
        <f>IF(_actual_month_day!L73="","",_actual_month_day!L73)</f>
        <v/>
      </c>
      <c r="AX76" s="50" t="str">
        <f>IF(_actual_month_day!M73="","",_actual_month_day!M73)</f>
        <v/>
      </c>
      <c r="AY76" s="50" t="str">
        <f>IF(_actual_month_day!N73="","",_actual_month_day!N73)</f>
        <v/>
      </c>
      <c r="AZ76" s="43" t="str">
        <f>IF(_analysis_month_day!A73="","",_analysis_month_day!A73)</f>
        <v/>
      </c>
      <c r="BA76" s="44"/>
      <c r="BB76" s="43" t="str">
        <f>IF(_analysis_month_day!B73="","",_analysis_month_day!B73)</f>
        <v/>
      </c>
      <c r="BC76" s="44"/>
      <c r="BD76" s="43" t="str">
        <f>IF(_kanavg6_month_day!H73="","",_kanavg6_month_day!H73)</f>
        <v/>
      </c>
      <c r="BE76" s="51"/>
    </row>
    <row ht="14.25" r="77">
      <c r="B77" s="56">
        <f ca="1">B74+1</f>
        <v>43702</v>
      </c>
      <c r="C77" s="42" t="str">
        <f>IF(AND(_actual_month_day!P74=1),"夜班",IF(AND(_actual_month_day!P74=2),"白班",IF(AND(_actual_month_day!P74=3),"中班","")))</f>
        <v/>
      </c>
      <c r="D77" s="42" t="str">
        <f>IF(AND(_actual_month_day!Q74="A"),"甲班",IF(AND(_actual_month_day!Q74="B"),"乙班",IF(AND(_actual_month_day!Q74="C"),"丙班",IF(AND(_actual_month_day!Q74="D"),"丁班",""))))</f>
        <v/>
      </c>
      <c r="E77" s="43" t="str">
        <f>IF(_lianjaorb_month_day!A74="","",_lianjaorb_month_day!A74)</f>
        <v/>
      </c>
      <c r="F77" s="43" t="str">
        <f>IF(_lianjaorb_month_day!B74="","",_lianjaorb_month_day!B74/10000)</f>
        <v/>
      </c>
      <c r="G77" s="43" t="str">
        <f>IFERROR((E77*M77)/100,"")</f>
        <v/>
      </c>
      <c r="H77" s="43" t="str">
        <f>IF(_lianjaorb_month_day!C74="","",_lianjaorb_month_day!C74)</f>
        <v/>
      </c>
      <c r="I77" s="43" t="str">
        <f>IF(_lianjaorb_month_day!D74="","",_lianjaorb_month_day!D74/10000)</f>
        <v/>
      </c>
      <c r="J77" s="43" t="str">
        <f>IFERROR((H77*M77)/100,"")</f>
        <v/>
      </c>
      <c r="K77" s="44">
        <f>IFERROR(SUM(E77:E79,H77:H79),"")</f>
        <v>0</v>
      </c>
      <c r="L77" s="44">
        <f>IFERROR(SUM(F77:F79,I77:I79),"")</f>
        <v>0</v>
      </c>
      <c r="M77" s="47" t="str">
        <f>IF(_kjjunzhi_month_day!A74="","",_kjjunzhi_month_day!A74)</f>
        <v/>
      </c>
      <c r="N77" s="47" t="str">
        <f>IF(_kjjunzhi_month_day!B74="","",_kjjunzhi_month_day!B74)</f>
        <v/>
      </c>
      <c r="O77" s="43" t="str">
        <f>IFERROR((G77+J77)/AU77*1000-31*(AZ77-7),"")</f>
        <v/>
      </c>
      <c r="P77" s="44" t="str">
        <f>IFERROR(SUM(G77:G79,J77:J79)/AV77*1000-31*(BA77-7),"")</f>
        <v/>
      </c>
      <c r="Q77" s="43" t="str">
        <f>IFERROR((G77+J77)/AR77,"")</f>
        <v/>
      </c>
      <c r="R77" s="44" t="str">
        <f>IFERROR(SUM(G77:G79,J77:J79)/AS77,"")</f>
        <v/>
      </c>
      <c r="S77" s="44" t="str">
        <f>IFERROR(K77/L77*100,"")</f>
        <v/>
      </c>
      <c r="T77" s="43" t="str">
        <f>IF(_kanavg6_month_day!A74="","",_kanavg6_month_day!A74)</f>
        <v/>
      </c>
      <c r="U77" s="46" t="str">
        <f>IF(_kanavg6_month_day!B76="","",_kanavg6_month_day!B76)</f>
        <v/>
      </c>
      <c r="V77" s="43" t="str">
        <f>IF(_kanavg6_month_day!C74="","",_kanavg6_month_day!C74)</f>
        <v/>
      </c>
      <c r="W77" s="46" t="str">
        <f>IF(_kanavg6_month_day!D76="","",_kanavg6_month_day!D76)</f>
        <v/>
      </c>
      <c r="X77" s="47" t="str">
        <f>IF(_causek_month_day!A74="","",_causek_month_day!A74)</f>
        <v/>
      </c>
      <c r="Y77" s="47" t="str">
        <f>IF(_causek_month_day!B74="","",_causek_month_day!B74)</f>
        <v/>
      </c>
      <c r="Z77" s="43" t="str">
        <f>IF(_kanavg7_month_day!A74="","",_kanavg7_month_day!A74)</f>
        <v/>
      </c>
      <c r="AA77" s="46" t="str">
        <f>IF(_kanavg7_month_day!B76="","",_kanavg7_month_day!B76)</f>
        <v/>
      </c>
      <c r="AB77" s="43" t="str">
        <f>IF(_kanavg7_month_day!C74="","",_kanavg7_month_day!C74)</f>
        <v/>
      </c>
      <c r="AC77" s="46" t="str">
        <f>IF(_kanavg7_month_day!D76="","",_kanavg7_month_day!D76)</f>
        <v/>
      </c>
      <c r="AD77" s="47" t="str">
        <f>IF(_causek_month_day!C74="","",_causek_month_day!C74)</f>
        <v/>
      </c>
      <c r="AE77" s="47" t="str">
        <f>IF(_causek_month_day!D74="","",_causek_month_day!D74)</f>
        <v/>
      </c>
      <c r="AF77" s="43" t="str">
        <f>IF(_kanavg6_month_day!E74="","",_kanavg6_month_day!E74)</f>
        <v/>
      </c>
      <c r="AG77" s="44" t="str">
        <f>IFERROR(AVERAGE(AF77:AF79),"")</f>
        <v/>
      </c>
      <c r="AH77" s="43" t="str">
        <f>IF(_causek_month_day!E74="","",_causek_month_day!E74)</f>
        <v/>
      </c>
      <c r="AI77" s="43" t="str">
        <f>IF(_kanavg6_month_day!F74="","",_kanavg6_month_day!F74)</f>
        <v/>
      </c>
      <c r="AJ77" s="44" t="str">
        <f>IFERROR(AVERAGE(AI77:AI79),"")</f>
        <v/>
      </c>
      <c r="AK77" s="43" t="str">
        <f>IF(_causek_month_day!F74="","",_causek_month_day!F74)</f>
        <v/>
      </c>
      <c r="AL77" s="43" t="str">
        <f>IF(_kanavg6_month_day!G74="","",_kanavg6_month_day!G74)</f>
        <v/>
      </c>
      <c r="AM77" s="44" t="str">
        <f>IFERROR(AVERAGE(AL77:AL79),"")</f>
        <v/>
      </c>
      <c r="AN77" s="47" t="str">
        <f>IF(_actual_month_day!H74="","",_actual_month_day!H74)</f>
        <v/>
      </c>
      <c r="AO77" s="47" t="str">
        <f>IF(_actual_month_day!I74="","",_actual_month_day!I74)</f>
        <v/>
      </c>
      <c r="AP77" s="48">
        <f>IFERROR(SUM(AO77:AO79),"")</f>
        <v>0</v>
      </c>
      <c r="AQ77" s="43" t="str">
        <f>IF(_kjjunzhi_month_day!C74="","",_kjjunzhi_month_day!C74)</f>
        <v/>
      </c>
      <c r="AR77" s="45" t="str">
        <f>IFERROR(AQ77*AO77,"")</f>
        <v/>
      </c>
      <c r="AS77" s="48">
        <f>IFERROR(SUM(AR77:AR79),"")</f>
        <v>0</v>
      </c>
      <c r="AT77" s="47" t="str">
        <f>IF(_actual_month_day!J74="","",_actual_month_day!J74)</f>
        <v/>
      </c>
      <c r="AU77" s="49" t="str">
        <f>IF(_actual_month_day!K74="","",_actual_month_day!K74)</f>
        <v/>
      </c>
      <c r="AV77" s="48">
        <f>IFERROR(SUM(AU77:AU79),"")</f>
        <v>0</v>
      </c>
      <c r="AW77" s="50" t="str">
        <f>IF(_actual_month_day!L74="","",_actual_month_day!L74)</f>
        <v/>
      </c>
      <c r="AX77" s="50" t="str">
        <f>IF(_actual_month_day!M74="","",_actual_month_day!M74)</f>
        <v/>
      </c>
      <c r="AY77" s="50" t="str">
        <f>IF(_actual_month_day!N74="","",_actual_month_day!N74)</f>
        <v/>
      </c>
      <c r="AZ77" s="43" t="str">
        <f>IF(_analysis_month_day!A74="","",_analysis_month_day!A74)</f>
        <v/>
      </c>
      <c r="BA77" s="44" t="str">
        <f>IFERROR(AVERAGE(AZ77:AZ79),"")</f>
        <v/>
      </c>
      <c r="BB77" s="43" t="str">
        <f>IF(_analysis_month_day!B74="","",_analysis_month_day!B74)</f>
        <v/>
      </c>
      <c r="BC77" s="44" t="str">
        <f>IFERROR(AVERAGE(BB77:BB79),"")</f>
        <v/>
      </c>
      <c r="BD77" s="43" t="str">
        <f>IF(_kanavg6_month_day!H74="","",_kanavg6_month_day!H74)</f>
        <v/>
      </c>
      <c r="BE77" s="51" t="str">
        <f>IFERROR(AVERAGE(BD77:BD79),"")</f>
        <v/>
      </c>
    </row>
    <row ht="14.25" r="78">
      <c r="B78" s="52"/>
      <c r="C78" s="42" t="str">
        <f>IF(AND(_actual_month_day!P75=1),"夜班",IF(AND(_actual_month_day!P75=2),"白班",IF(AND(_actual_month_day!P75=3),"中班","")))</f>
        <v/>
      </c>
      <c r="D78" s="42" t="str">
        <f>IF(AND(_actual_month_day!Q75="A"),"甲班",IF(AND(_actual_month_day!Q75="B"),"乙班",IF(AND(_actual_month_day!Q75="C"),"丙班",IF(AND(_actual_month_day!Q75="D"),"丁班",""))))</f>
        <v/>
      </c>
      <c r="E78" s="43" t="str">
        <f>IF(_lianjaorb_month_day!A75="","",_lianjaorb_month_day!A75)</f>
        <v/>
      </c>
      <c r="F78" s="43" t="str">
        <f>IF(_lianjaorb_month_day!B75="","",_lianjaorb_month_day!B75/10000)</f>
        <v/>
      </c>
      <c r="G78" s="43" t="str">
        <f>IFERROR((E78*M78)/100,"")</f>
        <v/>
      </c>
      <c r="H78" s="43" t="str">
        <f>IF(_lianjaorb_month_day!C75="","",_lianjaorb_month_day!C75)</f>
        <v/>
      </c>
      <c r="I78" s="43" t="str">
        <f>IF(_lianjaorb_month_day!D75="","",_lianjaorb_month_day!D75/10000)</f>
        <v/>
      </c>
      <c r="J78" s="43" t="str">
        <f>IFERROR((H78*M78)/100,"")</f>
        <v/>
      </c>
      <c r="K78" s="44"/>
      <c r="L78" s="44"/>
      <c r="M78" s="47" t="str">
        <f>IF(_kjjunzhi_month_day!A75="","",_kjjunzhi_month_day!A75)</f>
        <v/>
      </c>
      <c r="N78" s="47" t="str">
        <f>IF(_kjjunzhi_month_day!B75="","",_kjjunzhi_month_day!B75)</f>
        <v/>
      </c>
      <c r="O78" s="43" t="str">
        <f>IFERROR((G78+J78)/AU78*1000-31*(AZ78-7),"")</f>
        <v/>
      </c>
      <c r="P78" s="44"/>
      <c r="Q78" s="43" t="str">
        <f>IFERROR((G78+J78)/AR78,"")</f>
        <v/>
      </c>
      <c r="R78" s="44"/>
      <c r="S78" s="44"/>
      <c r="T78" s="43" t="str">
        <f>IF(_kanavg6_month_day!A75="","",_kanavg6_month_day!A75)</f>
        <v/>
      </c>
      <c r="U78" s="53"/>
      <c r="V78" s="43" t="str">
        <f>IF(_kanavg6_month_day!C75="","",_kanavg6_month_day!C75)</f>
        <v/>
      </c>
      <c r="W78" s="53"/>
      <c r="X78" s="47" t="str">
        <f>IF(_causek_month_day!A75="","",_causek_month_day!A75)</f>
        <v/>
      </c>
      <c r="Y78" s="47" t="str">
        <f>IF(_causek_month_day!B75="","",_causek_month_day!B75)</f>
        <v/>
      </c>
      <c r="Z78" s="43" t="str">
        <f>IF(_kanavg7_month_day!A75="","",_kanavg7_month_day!A75)</f>
        <v/>
      </c>
      <c r="AA78" s="53"/>
      <c r="AB78" s="43" t="str">
        <f>IF(_kanavg7_month_day!C75="","",_kanavg7_month_day!C75)</f>
        <v/>
      </c>
      <c r="AC78" s="53"/>
      <c r="AD78" s="47" t="str">
        <f>IF(_causek_month_day!C75="","",_causek_month_day!C75)</f>
        <v/>
      </c>
      <c r="AE78" s="47" t="str">
        <f>IF(_causek_month_day!D75="","",_causek_month_day!D75)</f>
        <v/>
      </c>
      <c r="AF78" s="43" t="str">
        <f>IF(_kanavg6_month_day!E75="","",_kanavg6_month_day!E75)</f>
        <v/>
      </c>
      <c r="AG78" s="44"/>
      <c r="AH78" s="43" t="str">
        <f>IF(_causek_month_day!E75="","",_causek_month_day!E75)</f>
        <v/>
      </c>
      <c r="AI78" s="43" t="str">
        <f>IF(_kanavg6_month_day!F75="","",_kanavg6_month_day!F75)</f>
        <v/>
      </c>
      <c r="AJ78" s="44"/>
      <c r="AK78" s="43" t="str">
        <f>IF(_causek_month_day!F75="","",_causek_month_day!F75)</f>
        <v/>
      </c>
      <c r="AL78" s="43" t="str">
        <f>IF(_kanavg6_month_day!G75="","",_kanavg6_month_day!G75)</f>
        <v/>
      </c>
      <c r="AM78" s="44"/>
      <c r="AN78" s="47" t="str">
        <f>IF(_actual_month_day!H75="","",_actual_month_day!H75)</f>
        <v/>
      </c>
      <c r="AO78" s="47" t="str">
        <f>IF(_actual_month_day!I75="","",_actual_month_day!I75)</f>
        <v/>
      </c>
      <c r="AP78" s="48"/>
      <c r="AQ78" s="43" t="str">
        <f>IF(_kjjunzhi_month_day!C75="","",_kjjunzhi_month_day!C75)</f>
        <v/>
      </c>
      <c r="AR78" s="45" t="str">
        <f>IFERROR(AQ78*AO78,"")</f>
        <v/>
      </c>
      <c r="AS78" s="48"/>
      <c r="AT78" s="47" t="str">
        <f>IF(_actual_month_day!J75="","",_actual_month_day!J75)</f>
        <v/>
      </c>
      <c r="AU78" s="49" t="str">
        <f>IF(_actual_month_day!K75="","",_actual_month_day!K75)</f>
        <v/>
      </c>
      <c r="AV78" s="48"/>
      <c r="AW78" s="50" t="str">
        <f>IF(_actual_month_day!L75="","",_actual_month_day!L75)</f>
        <v/>
      </c>
      <c r="AX78" s="50" t="str">
        <f>IF(_actual_month_day!M75="","",_actual_month_day!M75)</f>
        <v/>
      </c>
      <c r="AY78" s="50" t="str">
        <f>IF(_actual_month_day!N75="","",_actual_month_day!N75)</f>
        <v/>
      </c>
      <c r="AZ78" s="43" t="str">
        <f>IF(_analysis_month_day!A75="","",_analysis_month_day!A75)</f>
        <v/>
      </c>
      <c r="BA78" s="44"/>
      <c r="BB78" s="43" t="str">
        <f>IF(_analysis_month_day!B75="","",_analysis_month_day!B75)</f>
        <v/>
      </c>
      <c r="BC78" s="44"/>
      <c r="BD78" s="43" t="str">
        <f>IF(_kanavg6_month_day!H75="","",_kanavg6_month_day!H75)</f>
        <v/>
      </c>
      <c r="BE78" s="51"/>
    </row>
    <row ht="14.25" r="79">
      <c r="B79" s="52"/>
      <c r="C79" s="42" t="str">
        <f>IF(AND(_actual_month_day!P76=1),"夜班",IF(AND(_actual_month_day!P76=2),"白班",IF(AND(_actual_month_day!P76=3),"中班","")))</f>
        <v/>
      </c>
      <c r="D79" s="42" t="str">
        <f>IF(AND(_actual_month_day!Q76="A"),"甲班",IF(AND(_actual_month_day!Q76="B"),"乙班",IF(AND(_actual_month_day!Q76="C"),"丙班",IF(AND(_actual_month_day!Q76="D"),"丁班",""))))</f>
        <v/>
      </c>
      <c r="E79" s="43" t="str">
        <f>IF(_lianjaorb_month_day!A76="","",_lianjaorb_month_day!A76)</f>
        <v/>
      </c>
      <c r="F79" s="43" t="str">
        <f>IF(_lianjaorb_month_day!B76="","",_lianjaorb_month_day!B76/10000)</f>
        <v/>
      </c>
      <c r="G79" s="43" t="str">
        <f>IFERROR((E79*M79)/100,"")</f>
        <v/>
      </c>
      <c r="H79" s="43" t="str">
        <f>IF(_lianjaorb_month_day!C76="","",_lianjaorb_month_day!C76)</f>
        <v/>
      </c>
      <c r="I79" s="43" t="str">
        <f>IF(_lianjaorb_month_day!D76="","",_lianjaorb_month_day!D76/10000)</f>
        <v/>
      </c>
      <c r="J79" s="43" t="str">
        <f>IFERROR((H79*M79)/100,"")</f>
        <v/>
      </c>
      <c r="K79" s="44"/>
      <c r="L79" s="44"/>
      <c r="M79" s="47" t="str">
        <f>IF(_kjjunzhi_month_day!A76="","",_kjjunzhi_month_day!A76)</f>
        <v/>
      </c>
      <c r="N79" s="47" t="str">
        <f>IF(_kjjunzhi_month_day!B76="","",_kjjunzhi_month_day!B76)</f>
        <v/>
      </c>
      <c r="O79" s="43" t="str">
        <f>IFERROR((G79+J79)/AU79*1000-31*(AZ79-7),"")</f>
        <v/>
      </c>
      <c r="P79" s="44"/>
      <c r="Q79" s="43" t="str">
        <f>IFERROR((G79+J79)/AR79,"")</f>
        <v/>
      </c>
      <c r="R79" s="44"/>
      <c r="S79" s="44"/>
      <c r="T79" s="43" t="str">
        <f>IF(_kanavg6_month_day!A76="","",_kanavg6_month_day!A76)</f>
        <v/>
      </c>
      <c r="U79" s="54"/>
      <c r="V79" s="43" t="str">
        <f>IF(_kanavg6_month_day!C76="","",_kanavg6_month_day!C76)</f>
        <v/>
      </c>
      <c r="W79" s="54"/>
      <c r="X79" s="47" t="str">
        <f>IF(_causek_month_day!A76="","",_causek_month_day!A76)</f>
        <v/>
      </c>
      <c r="Y79" s="47" t="str">
        <f>IF(_causek_month_day!B76="","",_causek_month_day!B76)</f>
        <v/>
      </c>
      <c r="Z79" s="43" t="str">
        <f>IF(_kanavg7_month_day!A76="","",_kanavg7_month_day!A76)</f>
        <v/>
      </c>
      <c r="AA79" s="54"/>
      <c r="AB79" s="43" t="str">
        <f>IF(_kanavg7_month_day!C76="","",_kanavg7_month_day!C76)</f>
        <v/>
      </c>
      <c r="AC79" s="54"/>
      <c r="AD79" s="47" t="str">
        <f>IF(_causek_month_day!C76="","",_causek_month_day!C76)</f>
        <v/>
      </c>
      <c r="AE79" s="47" t="str">
        <f>IF(_causek_month_day!D76="","",_causek_month_day!D76)</f>
        <v/>
      </c>
      <c r="AF79" s="43" t="str">
        <f>IF(_kanavg6_month_day!E76="","",_kanavg6_month_day!E76)</f>
        <v/>
      </c>
      <c r="AG79" s="44"/>
      <c r="AH79" s="43" t="str">
        <f>IF(_causek_month_day!E76="","",_causek_month_day!E76)</f>
        <v/>
      </c>
      <c r="AI79" s="43" t="str">
        <f>IF(_kanavg6_month_day!F76="","",_kanavg6_month_day!F76)</f>
        <v/>
      </c>
      <c r="AJ79" s="44"/>
      <c r="AK79" s="43" t="str">
        <f>IF(_causek_month_day!F76="","",_causek_month_day!F76)</f>
        <v/>
      </c>
      <c r="AL79" s="43" t="str">
        <f>IF(_kanavg6_month_day!G76="","",_kanavg6_month_day!G76)</f>
        <v/>
      </c>
      <c r="AM79" s="44"/>
      <c r="AN79" s="47" t="str">
        <f>IF(_actual_month_day!H76="","",_actual_month_day!H76)</f>
        <v/>
      </c>
      <c r="AO79" s="47" t="str">
        <f>IF(_actual_month_day!I76="","",_actual_month_day!I76)</f>
        <v/>
      </c>
      <c r="AP79" s="48"/>
      <c r="AQ79" s="43" t="str">
        <f>IF(_kjjunzhi_month_day!C76="","",_kjjunzhi_month_day!C76)</f>
        <v/>
      </c>
      <c r="AR79" s="45" t="str">
        <f>IFERROR(AQ79*AO79,"")</f>
        <v/>
      </c>
      <c r="AS79" s="48"/>
      <c r="AT79" s="47" t="str">
        <f>IF(_actual_month_day!J76="","",_actual_month_day!J76)</f>
        <v/>
      </c>
      <c r="AU79" s="49" t="str">
        <f>IF(_actual_month_day!K76="","",_actual_month_day!K76)</f>
        <v/>
      </c>
      <c r="AV79" s="48"/>
      <c r="AW79" s="50" t="str">
        <f>IF(_actual_month_day!L76="","",_actual_month_day!L76)</f>
        <v/>
      </c>
      <c r="AX79" s="50" t="str">
        <f>IF(_actual_month_day!M76="","",_actual_month_day!M76)</f>
        <v/>
      </c>
      <c r="AY79" s="50" t="str">
        <f>IF(_actual_month_day!N76="","",_actual_month_day!N76)</f>
        <v/>
      </c>
      <c r="AZ79" s="43" t="str">
        <f>IF(_analysis_month_day!A76="","",_analysis_month_day!A76)</f>
        <v/>
      </c>
      <c r="BA79" s="44"/>
      <c r="BB79" s="43" t="str">
        <f>IF(_analysis_month_day!B76="","",_analysis_month_day!B76)</f>
        <v/>
      </c>
      <c r="BC79" s="44"/>
      <c r="BD79" s="43" t="str">
        <f>IF(_kanavg6_month_day!H76="","",_kanavg6_month_day!H76)</f>
        <v/>
      </c>
      <c r="BE79" s="51"/>
    </row>
    <row ht="14.25" r="80">
      <c r="B80" s="56">
        <f ca="1">B77+1</f>
        <v>43703</v>
      </c>
      <c r="C80" s="42" t="str">
        <f>IF(AND(_actual_month_day!P77=1),"夜班",IF(AND(_actual_month_day!P77=2),"白班",IF(AND(_actual_month_day!P77=3),"中班","")))</f>
        <v/>
      </c>
      <c r="D80" s="42" t="str">
        <f>IF(AND(_actual_month_day!Q77="A"),"甲班",IF(AND(_actual_month_day!Q77="B"),"乙班",IF(AND(_actual_month_day!Q77="C"),"丙班",IF(AND(_actual_month_day!Q77="D"),"丁班",""))))</f>
        <v/>
      </c>
      <c r="E80" s="43" t="str">
        <f>IF(_lianjaorb_month_day!A77="","",_lianjaorb_month_day!A77)</f>
        <v/>
      </c>
      <c r="F80" s="43" t="str">
        <f>IF(_lianjaorb_month_day!B77="","",_lianjaorb_month_day!B77/10000)</f>
        <v/>
      </c>
      <c r="G80" s="43" t="str">
        <f>IFERROR((E80*M80)/100,"")</f>
        <v/>
      </c>
      <c r="H80" s="43" t="str">
        <f>IF(_lianjaorb_month_day!C77="","",_lianjaorb_month_day!C77)</f>
        <v/>
      </c>
      <c r="I80" s="43" t="str">
        <f>IF(_lianjaorb_month_day!D77="","",_lianjaorb_month_day!D77/10000)</f>
        <v/>
      </c>
      <c r="J80" s="43" t="str">
        <f>IFERROR((H80*M80)/100,"")</f>
        <v/>
      </c>
      <c r="K80" s="44">
        <f>IFERROR(SUM(E80:E82,H80:H82),"")</f>
        <v>0</v>
      </c>
      <c r="L80" s="44">
        <f>IFERROR(SUM(F80:F82,I80:I82),"")</f>
        <v>0</v>
      </c>
      <c r="M80" s="47" t="str">
        <f>IF(_kjjunzhi_month_day!A77="","",_kjjunzhi_month_day!A77)</f>
        <v/>
      </c>
      <c r="N80" s="47" t="str">
        <f>IF(_kjjunzhi_month_day!B77="","",_kjjunzhi_month_day!B77)</f>
        <v/>
      </c>
      <c r="O80" s="43" t="str">
        <f>IFERROR((G80+J80)/AU80*1000-31*(AZ80-7),"")</f>
        <v/>
      </c>
      <c r="P80" s="44" t="str">
        <f>IFERROR(SUM(G80:G82,J80:J82)/AV80*1000-31*(BA80-7),"")</f>
        <v/>
      </c>
      <c r="Q80" s="43" t="str">
        <f>IFERROR((G80+J80)/AR80,"")</f>
        <v/>
      </c>
      <c r="R80" s="44" t="str">
        <f>IFERROR(SUM(G80:G82,J80:J82)/AS80,"")</f>
        <v/>
      </c>
      <c r="S80" s="44" t="str">
        <f>IFERROR(K80/L80*100,"")</f>
        <v/>
      </c>
      <c r="T80" s="43" t="str">
        <f>IF(_kanavg6_month_day!A77="","",_kanavg6_month_day!A77)</f>
        <v/>
      </c>
      <c r="U80" s="46" t="str">
        <f>IF(_kanavg6_month_day!B79="","",_kanavg6_month_day!B79)</f>
        <v/>
      </c>
      <c r="V80" s="43" t="str">
        <f>IF(_kanavg6_month_day!C77="","",_kanavg6_month_day!C77)</f>
        <v/>
      </c>
      <c r="W80" s="46" t="str">
        <f>IF(_kanavg6_month_day!D79="","",_kanavg6_month_day!D79)</f>
        <v/>
      </c>
      <c r="X80" s="47" t="str">
        <f>IF(_causek_month_day!A77="","",_causek_month_day!A77)</f>
        <v/>
      </c>
      <c r="Y80" s="47" t="str">
        <f>IF(_causek_month_day!B77="","",_causek_month_day!B77)</f>
        <v/>
      </c>
      <c r="Z80" s="43" t="str">
        <f>IF(_kanavg7_month_day!A77="","",_kanavg7_month_day!A77)</f>
        <v/>
      </c>
      <c r="AA80" s="46" t="str">
        <f>IF(_kanavg7_month_day!B79="","",_kanavg7_month_day!B79)</f>
        <v/>
      </c>
      <c r="AB80" s="43" t="str">
        <f>IF(_kanavg7_month_day!C77="","",_kanavg7_month_day!C77)</f>
        <v/>
      </c>
      <c r="AC80" s="46" t="str">
        <f>IF(_kanavg7_month_day!D79="","",_kanavg7_month_day!D79)</f>
        <v/>
      </c>
      <c r="AD80" s="47" t="str">
        <f>IF(_causek_month_day!C77="","",_causek_month_day!C77)</f>
        <v/>
      </c>
      <c r="AE80" s="47" t="str">
        <f>IF(_causek_month_day!D77="","",_causek_month_day!D77)</f>
        <v/>
      </c>
      <c r="AF80" s="43" t="str">
        <f>IF(_kanavg6_month_day!E77="","",_kanavg6_month_day!E77)</f>
        <v/>
      </c>
      <c r="AG80" s="44" t="str">
        <f>IFERROR(AVERAGE(AF80:AF82),"")</f>
        <v/>
      </c>
      <c r="AH80" s="43" t="str">
        <f>IF(_causek_month_day!E77="","",_causek_month_day!E77)</f>
        <v/>
      </c>
      <c r="AI80" s="43" t="str">
        <f>IF(_kanavg6_month_day!F77="","",_kanavg6_month_day!F77)</f>
        <v/>
      </c>
      <c r="AJ80" s="44" t="str">
        <f>IFERROR(AVERAGE(AI80:AI82),"")</f>
        <v/>
      </c>
      <c r="AK80" s="43" t="str">
        <f>IF(_causek_month_day!F77="","",_causek_month_day!F77)</f>
        <v/>
      </c>
      <c r="AL80" s="43" t="str">
        <f>IF(_kanavg6_month_day!G77="","",_kanavg6_month_day!G77)</f>
        <v/>
      </c>
      <c r="AM80" s="44" t="str">
        <f>IFERROR(AVERAGE(AL80:AL82),"")</f>
        <v/>
      </c>
      <c r="AN80" s="47" t="str">
        <f>IF(_actual_month_day!H77="","",_actual_month_day!H77)</f>
        <v/>
      </c>
      <c r="AO80" s="47" t="str">
        <f>IF(_actual_month_day!I77="","",_actual_month_day!I77)</f>
        <v/>
      </c>
      <c r="AP80" s="48">
        <f>IFERROR(SUM(AO80:AO82),"")</f>
        <v>0</v>
      </c>
      <c r="AQ80" s="43" t="str">
        <f>IF(_kjjunzhi_month_day!C77="","",_kjjunzhi_month_day!C77)</f>
        <v/>
      </c>
      <c r="AR80" s="45" t="str">
        <f>IFERROR(AQ80*AO80,"")</f>
        <v/>
      </c>
      <c r="AS80" s="48">
        <f>IFERROR(SUM(AR80:AR82),"")</f>
        <v>0</v>
      </c>
      <c r="AT80" s="47" t="str">
        <f>IF(_actual_month_day!J77="","",_actual_month_day!J77)</f>
        <v/>
      </c>
      <c r="AU80" s="49" t="str">
        <f>IF(_actual_month_day!K77="","",_actual_month_day!K77)</f>
        <v/>
      </c>
      <c r="AV80" s="48">
        <f>IFERROR(SUM(AU80:AU82),"")</f>
        <v>0</v>
      </c>
      <c r="AW80" s="50" t="str">
        <f>IF(_actual_month_day!L77="","",_actual_month_day!L77)</f>
        <v/>
      </c>
      <c r="AX80" s="50" t="str">
        <f>IF(_actual_month_day!M77="","",_actual_month_day!M77)</f>
        <v/>
      </c>
      <c r="AY80" s="50" t="str">
        <f>IF(_actual_month_day!N77="","",_actual_month_day!N77)</f>
        <v/>
      </c>
      <c r="AZ80" s="43" t="str">
        <f>IF(_analysis_month_day!A77="","",_analysis_month_day!A77)</f>
        <v/>
      </c>
      <c r="BA80" s="44" t="str">
        <f>IFERROR(AVERAGE(AZ80:AZ82),"")</f>
        <v/>
      </c>
      <c r="BB80" s="43" t="str">
        <f>IF(_analysis_month_day!B77="","",_analysis_month_day!B77)</f>
        <v/>
      </c>
      <c r="BC80" s="44" t="str">
        <f>IFERROR(AVERAGE(BB80:BB82),"")</f>
        <v/>
      </c>
      <c r="BD80" s="43" t="str">
        <f>IF(_kanavg6_month_day!H77="","",_kanavg6_month_day!H77)</f>
        <v/>
      </c>
      <c r="BE80" s="51" t="str">
        <f>IFERROR(AVERAGE(BD80:BD82),"")</f>
        <v/>
      </c>
    </row>
    <row ht="14.25" r="81">
      <c r="B81" s="52"/>
      <c r="C81" s="42" t="str">
        <f>IF(AND(_actual_month_day!P78=1),"夜班",IF(AND(_actual_month_day!P78=2),"白班",IF(AND(_actual_month_day!P78=3),"中班","")))</f>
        <v/>
      </c>
      <c r="D81" s="42" t="str">
        <f>IF(AND(_actual_month_day!Q78="A"),"甲班",IF(AND(_actual_month_day!Q78="B"),"乙班",IF(AND(_actual_month_day!Q78="C"),"丙班",IF(AND(_actual_month_day!Q78="D"),"丁班",""))))</f>
        <v/>
      </c>
      <c r="E81" s="43" t="str">
        <f>IF(_lianjaorb_month_day!A78="","",_lianjaorb_month_day!A78)</f>
        <v/>
      </c>
      <c r="F81" s="43" t="str">
        <f>IF(_lianjaorb_month_day!B78="","",_lianjaorb_month_day!B78/10000)</f>
        <v/>
      </c>
      <c r="G81" s="43" t="str">
        <f>IFERROR((E81*M81)/100,"")</f>
        <v/>
      </c>
      <c r="H81" s="43" t="str">
        <f>IF(_lianjaorb_month_day!C78="","",_lianjaorb_month_day!C78)</f>
        <v/>
      </c>
      <c r="I81" s="43" t="str">
        <f>IF(_lianjaorb_month_day!D78="","",_lianjaorb_month_day!D78/10000)</f>
        <v/>
      </c>
      <c r="J81" s="43" t="str">
        <f>IFERROR((H81*M81)/100,"")</f>
        <v/>
      </c>
      <c r="K81" s="44"/>
      <c r="L81" s="44"/>
      <c r="M81" s="47" t="str">
        <f>IF(_kjjunzhi_month_day!A78="","",_kjjunzhi_month_day!A78)</f>
        <v/>
      </c>
      <c r="N81" s="47" t="str">
        <f>IF(_kjjunzhi_month_day!B78="","",_kjjunzhi_month_day!B78)</f>
        <v/>
      </c>
      <c r="O81" s="43" t="str">
        <f>IFERROR((G81+J81)/AU81*1000-31*(AZ81-7),"")</f>
        <v/>
      </c>
      <c r="P81" s="44"/>
      <c r="Q81" s="43" t="str">
        <f>IFERROR((G81+J81)/AR81,"")</f>
        <v/>
      </c>
      <c r="R81" s="44"/>
      <c r="S81" s="44"/>
      <c r="T81" s="43" t="str">
        <f>IF(_kanavg6_month_day!A78="","",_kanavg6_month_day!A78)</f>
        <v/>
      </c>
      <c r="U81" s="53"/>
      <c r="V81" s="43" t="str">
        <f>IF(_kanavg6_month_day!C78="","",_kanavg6_month_day!C78)</f>
        <v/>
      </c>
      <c r="W81" s="53"/>
      <c r="X81" s="47" t="str">
        <f>IF(_causek_month_day!A78="","",_causek_month_day!A78)</f>
        <v/>
      </c>
      <c r="Y81" s="47" t="str">
        <f>IF(_causek_month_day!B78="","",_causek_month_day!B78)</f>
        <v/>
      </c>
      <c r="Z81" s="43" t="str">
        <f>IF(_kanavg7_month_day!A78="","",_kanavg7_month_day!A78)</f>
        <v/>
      </c>
      <c r="AA81" s="53"/>
      <c r="AB81" s="43" t="str">
        <f>IF(_kanavg7_month_day!C78="","",_kanavg7_month_day!C78)</f>
        <v/>
      </c>
      <c r="AC81" s="53"/>
      <c r="AD81" s="47" t="str">
        <f>IF(_causek_month_day!C78="","",_causek_month_day!C78)</f>
        <v/>
      </c>
      <c r="AE81" s="47" t="str">
        <f>IF(_causek_month_day!D78="","",_causek_month_day!D78)</f>
        <v/>
      </c>
      <c r="AF81" s="43" t="str">
        <f>IF(_kanavg6_month_day!E78="","",_kanavg6_month_day!E78)</f>
        <v/>
      </c>
      <c r="AG81" s="44"/>
      <c r="AH81" s="43" t="str">
        <f>IF(_causek_month_day!E78="","",_causek_month_day!E78)</f>
        <v/>
      </c>
      <c r="AI81" s="43" t="str">
        <f>IF(_kanavg6_month_day!F78="","",_kanavg6_month_day!F78)</f>
        <v/>
      </c>
      <c r="AJ81" s="44"/>
      <c r="AK81" s="43" t="str">
        <f>IF(_causek_month_day!F78="","",_causek_month_day!F78)</f>
        <v/>
      </c>
      <c r="AL81" s="43" t="str">
        <f>IF(_kanavg6_month_day!G78="","",_kanavg6_month_day!G78)</f>
        <v/>
      </c>
      <c r="AM81" s="44"/>
      <c r="AN81" s="47" t="str">
        <f>IF(_actual_month_day!H78="","",_actual_month_day!H78)</f>
        <v/>
      </c>
      <c r="AO81" s="47" t="str">
        <f>IF(_actual_month_day!I78="","",_actual_month_day!I78)</f>
        <v/>
      </c>
      <c r="AP81" s="48"/>
      <c r="AQ81" s="43" t="str">
        <f>IF(_kjjunzhi_month_day!C78="","",_kjjunzhi_month_day!C78)</f>
        <v/>
      </c>
      <c r="AR81" s="45" t="str">
        <f>IFERROR(AQ81*AO81,"")</f>
        <v/>
      </c>
      <c r="AS81" s="48"/>
      <c r="AT81" s="47" t="str">
        <f>IF(_actual_month_day!J78="","",_actual_month_day!J78)</f>
        <v/>
      </c>
      <c r="AU81" s="49" t="str">
        <f>IF(_actual_month_day!K78="","",_actual_month_day!K78)</f>
        <v/>
      </c>
      <c r="AV81" s="48"/>
      <c r="AW81" s="50" t="str">
        <f>IF(_actual_month_day!L78="","",_actual_month_day!L78)</f>
        <v/>
      </c>
      <c r="AX81" s="50" t="str">
        <f>IF(_actual_month_day!M78="","",_actual_month_day!M78)</f>
        <v/>
      </c>
      <c r="AY81" s="50" t="str">
        <f>IF(_actual_month_day!N78="","",_actual_month_day!N78)</f>
        <v/>
      </c>
      <c r="AZ81" s="43" t="str">
        <f>IF(_analysis_month_day!A78="","",_analysis_month_day!A78)</f>
        <v/>
      </c>
      <c r="BA81" s="44"/>
      <c r="BB81" s="43" t="str">
        <f>IF(_analysis_month_day!B78="","",_analysis_month_day!B78)</f>
        <v/>
      </c>
      <c r="BC81" s="44"/>
      <c r="BD81" s="43" t="str">
        <f>IF(_kanavg6_month_day!H78="","",_kanavg6_month_day!H78)</f>
        <v/>
      </c>
      <c r="BE81" s="51"/>
    </row>
    <row ht="14.25" r="82">
      <c r="B82" s="52"/>
      <c r="C82" s="42" t="str">
        <f>IF(AND(_actual_month_day!P79=1),"夜班",IF(AND(_actual_month_day!P79=2),"白班",IF(AND(_actual_month_day!P79=3),"中班","")))</f>
        <v/>
      </c>
      <c r="D82" s="42" t="str">
        <f>IF(AND(_actual_month_day!Q79="A"),"甲班",IF(AND(_actual_month_day!Q79="B"),"乙班",IF(AND(_actual_month_day!Q79="C"),"丙班",IF(AND(_actual_month_day!Q79="D"),"丁班",""))))</f>
        <v/>
      </c>
      <c r="E82" s="43" t="str">
        <f>IF(_lianjaorb_month_day!A79="","",_lianjaorb_month_day!A79)</f>
        <v/>
      </c>
      <c r="F82" s="43" t="str">
        <f>IF(_lianjaorb_month_day!B79="","",_lianjaorb_month_day!B79/10000)</f>
        <v/>
      </c>
      <c r="G82" s="43" t="str">
        <f>IFERROR((E82*M82)/100,"")</f>
        <v/>
      </c>
      <c r="H82" s="43" t="str">
        <f>IF(_lianjaorb_month_day!C79="","",_lianjaorb_month_day!C79)</f>
        <v/>
      </c>
      <c r="I82" s="43" t="str">
        <f>IF(_lianjaorb_month_day!D79="","",_lianjaorb_month_day!D79/10000)</f>
        <v/>
      </c>
      <c r="J82" s="43" t="str">
        <f>IFERROR((H82*M82)/100,"")</f>
        <v/>
      </c>
      <c r="K82" s="44"/>
      <c r="L82" s="44"/>
      <c r="M82" s="47" t="str">
        <f>IF(_kjjunzhi_month_day!A79="","",_kjjunzhi_month_day!A79)</f>
        <v/>
      </c>
      <c r="N82" s="47" t="str">
        <f>IF(_kjjunzhi_month_day!B79="","",_kjjunzhi_month_day!B79)</f>
        <v/>
      </c>
      <c r="O82" s="43" t="str">
        <f>IFERROR((G82+J82)/AU82*1000-31*(AZ82-7),"")</f>
        <v/>
      </c>
      <c r="P82" s="44"/>
      <c r="Q82" s="43" t="str">
        <f>IFERROR((G82+J82)/AR82,"")</f>
        <v/>
      </c>
      <c r="R82" s="44"/>
      <c r="S82" s="44"/>
      <c r="T82" s="43" t="str">
        <f>IF(_kanavg6_month_day!A79="","",_kanavg6_month_day!A79)</f>
        <v/>
      </c>
      <c r="U82" s="54"/>
      <c r="V82" s="43" t="str">
        <f>IF(_kanavg6_month_day!C79="","",_kanavg6_month_day!C79)</f>
        <v/>
      </c>
      <c r="W82" s="54"/>
      <c r="X82" s="47" t="str">
        <f>IF(_causek_month_day!A79="","",_causek_month_day!A79)</f>
        <v/>
      </c>
      <c r="Y82" s="47" t="str">
        <f>IF(_causek_month_day!B79="","",_causek_month_day!B79)</f>
        <v/>
      </c>
      <c r="Z82" s="43" t="str">
        <f>IF(_kanavg7_month_day!A79="","",_kanavg7_month_day!A79)</f>
        <v/>
      </c>
      <c r="AA82" s="54"/>
      <c r="AB82" s="43" t="str">
        <f>IF(_kanavg7_month_day!C79="","",_kanavg7_month_day!C79)</f>
        <v/>
      </c>
      <c r="AC82" s="54"/>
      <c r="AD82" s="47" t="str">
        <f>IF(_causek_month_day!C79="","",_causek_month_day!C79)</f>
        <v/>
      </c>
      <c r="AE82" s="47" t="str">
        <f>IF(_causek_month_day!D79="","",_causek_month_day!D79)</f>
        <v/>
      </c>
      <c r="AF82" s="43" t="str">
        <f>IF(_kanavg6_month_day!E79="","",_kanavg6_month_day!E79)</f>
        <v/>
      </c>
      <c r="AG82" s="44"/>
      <c r="AH82" s="43" t="str">
        <f>IF(_causek_month_day!E79="","",_causek_month_day!E79)</f>
        <v/>
      </c>
      <c r="AI82" s="43" t="str">
        <f>IF(_kanavg6_month_day!F79="","",_kanavg6_month_day!F79)</f>
        <v/>
      </c>
      <c r="AJ82" s="44"/>
      <c r="AK82" s="43" t="str">
        <f>IF(_causek_month_day!F79="","",_causek_month_day!F79)</f>
        <v/>
      </c>
      <c r="AL82" s="43" t="str">
        <f>IF(_kanavg6_month_day!G79="","",_kanavg6_month_day!G79)</f>
        <v/>
      </c>
      <c r="AM82" s="44"/>
      <c r="AN82" s="47" t="str">
        <f>IF(_actual_month_day!H79="","",_actual_month_day!H79)</f>
        <v/>
      </c>
      <c r="AO82" s="47" t="str">
        <f>IF(_actual_month_day!I79="","",_actual_month_day!I79)</f>
        <v/>
      </c>
      <c r="AP82" s="48"/>
      <c r="AQ82" s="43" t="str">
        <f>IF(_kjjunzhi_month_day!C79="","",_kjjunzhi_month_day!C79)</f>
        <v/>
      </c>
      <c r="AR82" s="45" t="str">
        <f>IFERROR(AQ82*AO82,"")</f>
        <v/>
      </c>
      <c r="AS82" s="48"/>
      <c r="AT82" s="47" t="str">
        <f>IF(_actual_month_day!J79="","",_actual_month_day!J79)</f>
        <v/>
      </c>
      <c r="AU82" s="49" t="str">
        <f>IF(_actual_month_day!K79="","",_actual_month_day!K79)</f>
        <v/>
      </c>
      <c r="AV82" s="48"/>
      <c r="AW82" s="50" t="str">
        <f>IF(_actual_month_day!L79="","",_actual_month_day!L79)</f>
        <v/>
      </c>
      <c r="AX82" s="50" t="str">
        <f>IF(_actual_month_day!M79="","",_actual_month_day!M79)</f>
        <v/>
      </c>
      <c r="AY82" s="50" t="str">
        <f>IF(_actual_month_day!N79="","",_actual_month_day!N79)</f>
        <v/>
      </c>
      <c r="AZ82" s="43" t="str">
        <f>IF(_analysis_month_day!A79="","",_analysis_month_day!A79)</f>
        <v/>
      </c>
      <c r="BA82" s="44"/>
      <c r="BB82" s="43" t="str">
        <f>IF(_analysis_month_day!B79="","",_analysis_month_day!B79)</f>
        <v/>
      </c>
      <c r="BC82" s="44"/>
      <c r="BD82" s="43" t="str">
        <f>IF(_kanavg6_month_day!H79="","",_kanavg6_month_day!H79)</f>
        <v/>
      </c>
      <c r="BE82" s="51"/>
    </row>
    <row ht="14.25" r="83">
      <c r="B83" s="56">
        <f ca="1">B80+1</f>
        <v>43704</v>
      </c>
      <c r="C83" s="42" t="str">
        <f>IF(AND(_actual_month_day!P80=1),"夜班",IF(AND(_actual_month_day!P80=2),"白班",IF(AND(_actual_month_day!P80=3),"中班","")))</f>
        <v/>
      </c>
      <c r="D83" s="42" t="str">
        <f>IF(AND(_actual_month_day!Q80="A"),"甲班",IF(AND(_actual_month_day!Q80="B"),"乙班",IF(AND(_actual_month_day!Q80="C"),"丙班",IF(AND(_actual_month_day!Q80="D"),"丁班",""))))</f>
        <v/>
      </c>
      <c r="E83" s="43" t="str">
        <f>IF(_lianjaorb_month_day!A80="","",_lianjaorb_month_day!A80)</f>
        <v/>
      </c>
      <c r="F83" s="43" t="str">
        <f>IF(_lianjaorb_month_day!B80="","",_lianjaorb_month_day!B80/10000)</f>
        <v/>
      </c>
      <c r="G83" s="43" t="str">
        <f>IFERROR((E83*M83)/100,"")</f>
        <v/>
      </c>
      <c r="H83" s="43" t="str">
        <f>IF(_lianjaorb_month_day!C80="","",_lianjaorb_month_day!C80)</f>
        <v/>
      </c>
      <c r="I83" s="43" t="str">
        <f>IF(_lianjaorb_month_day!D80="","",_lianjaorb_month_day!D80/10000)</f>
        <v/>
      </c>
      <c r="J83" s="43" t="str">
        <f>IFERROR((H83*M83)/100,"")</f>
        <v/>
      </c>
      <c r="K83" s="44">
        <f>IFERROR(SUM(E83:E85,H83:H85),"")</f>
        <v>0</v>
      </c>
      <c r="L83" s="44">
        <f>IFERROR(SUM(F83:F85,I83:I85),"")</f>
        <v>0</v>
      </c>
      <c r="M83" s="47" t="str">
        <f>IF(_kjjunzhi_month_day!A80="","",_kjjunzhi_month_day!A80)</f>
        <v/>
      </c>
      <c r="N83" s="47" t="str">
        <f>IF(_kjjunzhi_month_day!B80="","",_kjjunzhi_month_day!B80)</f>
        <v/>
      </c>
      <c r="O83" s="43" t="str">
        <f>IFERROR((G83+J83)/AU83*1000-31*(AZ83-7),"")</f>
        <v/>
      </c>
      <c r="P83" s="44" t="str">
        <f>IFERROR(SUM(G83:G85,J83:J85)/AV83*1000-31*(BA83-7),"")</f>
        <v/>
      </c>
      <c r="Q83" s="43" t="str">
        <f>IFERROR((G83+J83)/AR83,"")</f>
        <v/>
      </c>
      <c r="R83" s="44" t="str">
        <f>IFERROR(SUM(G83:G85,J83:J85)/AS83,"")</f>
        <v/>
      </c>
      <c r="S83" s="44" t="str">
        <f>IFERROR(K83/L83*100,"")</f>
        <v/>
      </c>
      <c r="T83" s="43" t="str">
        <f>IF(_kanavg6_month_day!A80="","",_kanavg6_month_day!A80)</f>
        <v/>
      </c>
      <c r="U83" s="46" t="str">
        <f>IF(_kanavg6_month_day!B82="","",_kanavg6_month_day!B82)</f>
        <v/>
      </c>
      <c r="V83" s="43" t="str">
        <f>IF(_kanavg6_month_day!C80="","",_kanavg6_month_day!C80)</f>
        <v/>
      </c>
      <c r="W83" s="46" t="str">
        <f>IF(_kanavg6_month_day!D82="","",_kanavg6_month_day!D82)</f>
        <v/>
      </c>
      <c r="X83" s="47" t="str">
        <f>IF(_causek_month_day!A80="","",_causek_month_day!A80)</f>
        <v/>
      </c>
      <c r="Y83" s="47" t="str">
        <f>IF(_causek_month_day!B80="","",_causek_month_day!B80)</f>
        <v/>
      </c>
      <c r="Z83" s="43" t="str">
        <f>IF(_kanavg7_month_day!A80="","",_kanavg7_month_day!A80)</f>
        <v/>
      </c>
      <c r="AA83" s="46" t="str">
        <f>IF(_kanavg7_month_day!B82="","",_kanavg7_month_day!B82)</f>
        <v/>
      </c>
      <c r="AB83" s="43" t="str">
        <f>IF(_kanavg7_month_day!C80="","",_kanavg7_month_day!C80)</f>
        <v/>
      </c>
      <c r="AC83" s="46" t="str">
        <f>IF(_kanavg7_month_day!D82="","",_kanavg7_month_day!D82)</f>
        <v/>
      </c>
      <c r="AD83" s="47" t="str">
        <f>IF(_causek_month_day!C80="","",_causek_month_day!C80)</f>
        <v/>
      </c>
      <c r="AE83" s="47" t="str">
        <f>IF(_causek_month_day!D80="","",_causek_month_day!D80)</f>
        <v/>
      </c>
      <c r="AF83" s="43" t="str">
        <f>IF(_kanavg6_month_day!E80="","",_kanavg6_month_day!E80)</f>
        <v/>
      </c>
      <c r="AG83" s="44" t="str">
        <f>IFERROR(AVERAGE(AF83:AF85),"")</f>
        <v/>
      </c>
      <c r="AH83" s="43" t="str">
        <f>IF(_causek_month_day!E80="","",_causek_month_day!E80)</f>
        <v/>
      </c>
      <c r="AI83" s="43" t="str">
        <f>IF(_kanavg6_month_day!F80="","",_kanavg6_month_day!F80)</f>
        <v/>
      </c>
      <c r="AJ83" s="44" t="str">
        <f>IFERROR(AVERAGE(AI83:AI85),"")</f>
        <v/>
      </c>
      <c r="AK83" s="43" t="str">
        <f>IF(_causek_month_day!F80="","",_causek_month_day!F80)</f>
        <v/>
      </c>
      <c r="AL83" s="43" t="str">
        <f>IF(_kanavg6_month_day!G80="","",_kanavg6_month_day!G80)</f>
        <v/>
      </c>
      <c r="AM83" s="44" t="str">
        <f>IFERROR(AVERAGE(AL83:AL85),"")</f>
        <v/>
      </c>
      <c r="AN83" s="47" t="str">
        <f>IF(_actual_month_day!H80="","",_actual_month_day!H80)</f>
        <v/>
      </c>
      <c r="AO83" s="47" t="str">
        <f>IF(_actual_month_day!I80="","",_actual_month_day!I80)</f>
        <v/>
      </c>
      <c r="AP83" s="48">
        <f>IFERROR(SUM(AO83:AO85),"")</f>
        <v>0</v>
      </c>
      <c r="AQ83" s="43" t="str">
        <f>IF(_kjjunzhi_month_day!C80="","",_kjjunzhi_month_day!C80)</f>
        <v/>
      </c>
      <c r="AR83" s="45" t="str">
        <f>IFERROR(AQ83*AO83,"")</f>
        <v/>
      </c>
      <c r="AS83" s="48">
        <f>IFERROR(SUM(AR83:AR85),"")</f>
        <v>0</v>
      </c>
      <c r="AT83" s="47" t="str">
        <f>IF(_actual_month_day!J80="","",_actual_month_day!J80)</f>
        <v/>
      </c>
      <c r="AU83" s="49" t="str">
        <f>IF(_actual_month_day!K80="","",_actual_month_day!K80)</f>
        <v/>
      </c>
      <c r="AV83" s="48">
        <f>IFERROR(SUM(AU83:AU85),"")</f>
        <v>0</v>
      </c>
      <c r="AW83" s="50" t="str">
        <f>IF(_actual_month_day!L80="","",_actual_month_day!L80)</f>
        <v/>
      </c>
      <c r="AX83" s="50" t="str">
        <f>IF(_actual_month_day!M80="","",_actual_month_day!M80)</f>
        <v/>
      </c>
      <c r="AY83" s="50" t="str">
        <f>IF(_actual_month_day!N80="","",_actual_month_day!N80)</f>
        <v/>
      </c>
      <c r="AZ83" s="43" t="str">
        <f>IF(_analysis_month_day!A80="","",_analysis_month_day!A80)</f>
        <v/>
      </c>
      <c r="BA83" s="44" t="str">
        <f>IFERROR(AVERAGE(AZ83:AZ85),"")</f>
        <v/>
      </c>
      <c r="BB83" s="43" t="str">
        <f>IF(_analysis_month_day!B80="","",_analysis_month_day!B80)</f>
        <v/>
      </c>
      <c r="BC83" s="44" t="str">
        <f>IFERROR(AVERAGE(BB83:BB85),"")</f>
        <v/>
      </c>
      <c r="BD83" s="43" t="str">
        <f>IF(_kanavg6_month_day!H80="","",_kanavg6_month_day!H80)</f>
        <v/>
      </c>
      <c r="BE83" s="51" t="str">
        <f>IFERROR(AVERAGE(BD83:BD85),"")</f>
        <v/>
      </c>
    </row>
    <row ht="14.25" r="84">
      <c r="B84" s="52"/>
      <c r="C84" s="42" t="str">
        <f>IF(AND(_actual_month_day!P81=1),"夜班",IF(AND(_actual_month_day!P81=2),"白班",IF(AND(_actual_month_day!P81=3),"中班","")))</f>
        <v/>
      </c>
      <c r="D84" s="42" t="str">
        <f>IF(AND(_actual_month_day!Q81="A"),"甲班",IF(AND(_actual_month_day!Q81="B"),"乙班",IF(AND(_actual_month_day!Q81="C"),"丙班",IF(AND(_actual_month_day!Q81="D"),"丁班",""))))</f>
        <v/>
      </c>
      <c r="E84" s="43" t="str">
        <f>IF(_lianjaorb_month_day!A81="","",_lianjaorb_month_day!A81)</f>
        <v/>
      </c>
      <c r="F84" s="43" t="str">
        <f>IF(_lianjaorb_month_day!B81="","",_lianjaorb_month_day!B81/10000)</f>
        <v/>
      </c>
      <c r="G84" s="43" t="str">
        <f>IFERROR((E84*M84)/100,"")</f>
        <v/>
      </c>
      <c r="H84" s="43" t="str">
        <f>IF(_lianjaorb_month_day!C81="","",_lianjaorb_month_day!C81)</f>
        <v/>
      </c>
      <c r="I84" s="43" t="str">
        <f>IF(_lianjaorb_month_day!D81="","",_lianjaorb_month_day!D81/10000)</f>
        <v/>
      </c>
      <c r="J84" s="43" t="str">
        <f>IFERROR((H84*M84)/100,"")</f>
        <v/>
      </c>
      <c r="K84" s="44"/>
      <c r="L84" s="44"/>
      <c r="M84" s="47" t="str">
        <f>IF(_kjjunzhi_month_day!A81="","",_kjjunzhi_month_day!A81)</f>
        <v/>
      </c>
      <c r="N84" s="47" t="str">
        <f>IF(_kjjunzhi_month_day!B81="","",_kjjunzhi_month_day!B81)</f>
        <v/>
      </c>
      <c r="O84" s="43" t="str">
        <f>IFERROR((G84+J84)/AU84*1000-31*(AZ84-7),"")</f>
        <v/>
      </c>
      <c r="P84" s="44"/>
      <c r="Q84" s="43" t="str">
        <f>IFERROR((G84+J84)/AR84,"")</f>
        <v/>
      </c>
      <c r="R84" s="44"/>
      <c r="S84" s="44"/>
      <c r="T84" s="43" t="str">
        <f>IF(_kanavg6_month_day!A81="","",_kanavg6_month_day!A81)</f>
        <v/>
      </c>
      <c r="U84" s="53"/>
      <c r="V84" s="43" t="str">
        <f>IF(_kanavg6_month_day!C81="","",_kanavg6_month_day!C81)</f>
        <v/>
      </c>
      <c r="W84" s="53"/>
      <c r="X84" s="47" t="str">
        <f>IF(_causek_month_day!A81="","",_causek_month_day!A81)</f>
        <v/>
      </c>
      <c r="Y84" s="47" t="str">
        <f>IF(_causek_month_day!B81="","",_causek_month_day!B81)</f>
        <v/>
      </c>
      <c r="Z84" s="43" t="str">
        <f>IF(_kanavg7_month_day!A81="","",_kanavg7_month_day!A81)</f>
        <v/>
      </c>
      <c r="AA84" s="53"/>
      <c r="AB84" s="43" t="str">
        <f>IF(_kanavg7_month_day!C81="","",_kanavg7_month_day!C81)</f>
        <v/>
      </c>
      <c r="AC84" s="53"/>
      <c r="AD84" s="47" t="str">
        <f>IF(_causek_month_day!C81="","",_causek_month_day!C81)</f>
        <v/>
      </c>
      <c r="AE84" s="47" t="str">
        <f>IF(_causek_month_day!D81="","",_causek_month_day!D81)</f>
        <v/>
      </c>
      <c r="AF84" s="43" t="str">
        <f>IF(_kanavg6_month_day!E81="","",_kanavg6_month_day!E81)</f>
        <v/>
      </c>
      <c r="AG84" s="44"/>
      <c r="AH84" s="43" t="str">
        <f>IF(_causek_month_day!E81="","",_causek_month_day!E81)</f>
        <v/>
      </c>
      <c r="AI84" s="43" t="str">
        <f>IF(_kanavg6_month_day!F81="","",_kanavg6_month_day!F81)</f>
        <v/>
      </c>
      <c r="AJ84" s="44"/>
      <c r="AK84" s="43" t="str">
        <f>IF(_causek_month_day!F81="","",_causek_month_day!F81)</f>
        <v/>
      </c>
      <c r="AL84" s="43" t="str">
        <f>IF(_kanavg6_month_day!G81="","",_kanavg6_month_day!G81)</f>
        <v/>
      </c>
      <c r="AM84" s="44"/>
      <c r="AN84" s="47" t="str">
        <f>IF(_actual_month_day!H81="","",_actual_month_day!H81)</f>
        <v/>
      </c>
      <c r="AO84" s="47" t="str">
        <f>IF(_actual_month_day!I81="","",_actual_month_day!I81)</f>
        <v/>
      </c>
      <c r="AP84" s="48"/>
      <c r="AQ84" s="43" t="str">
        <f>IF(_kjjunzhi_month_day!C81="","",_kjjunzhi_month_day!C81)</f>
        <v/>
      </c>
      <c r="AR84" s="45" t="str">
        <f>IFERROR(AQ84*AO84,"")</f>
        <v/>
      </c>
      <c r="AS84" s="48"/>
      <c r="AT84" s="47" t="str">
        <f>IF(_actual_month_day!J81="","",_actual_month_day!J81)</f>
        <v/>
      </c>
      <c r="AU84" s="49" t="str">
        <f>IF(_actual_month_day!K81="","",_actual_month_day!K81)</f>
        <v/>
      </c>
      <c r="AV84" s="48"/>
      <c r="AW84" s="50" t="str">
        <f>IF(_actual_month_day!L81="","",_actual_month_day!L81)</f>
        <v/>
      </c>
      <c r="AX84" s="50" t="str">
        <f>IF(_actual_month_day!M81="","",_actual_month_day!M81)</f>
        <v/>
      </c>
      <c r="AY84" s="50" t="str">
        <f>IF(_actual_month_day!N81="","",_actual_month_day!N81)</f>
        <v/>
      </c>
      <c r="AZ84" s="43" t="str">
        <f>IF(_analysis_month_day!A81="","",_analysis_month_day!A81)</f>
        <v/>
      </c>
      <c r="BA84" s="44"/>
      <c r="BB84" s="43" t="str">
        <f>IF(_analysis_month_day!B81="","",_analysis_month_day!B81)</f>
        <v/>
      </c>
      <c r="BC84" s="44"/>
      <c r="BD84" s="43" t="str">
        <f>IF(_kanavg6_month_day!H81="","",_kanavg6_month_day!H81)</f>
        <v/>
      </c>
      <c r="BE84" s="51"/>
    </row>
    <row ht="14.25" r="85">
      <c r="B85" s="52"/>
      <c r="C85" s="42" t="str">
        <f>IF(AND(_actual_month_day!P82=1),"夜班",IF(AND(_actual_month_day!P82=2),"白班",IF(AND(_actual_month_day!P82=3),"中班","")))</f>
        <v/>
      </c>
      <c r="D85" s="42" t="str">
        <f>IF(AND(_actual_month_day!Q82="A"),"甲班",IF(AND(_actual_month_day!Q82="B"),"乙班",IF(AND(_actual_month_day!Q82="C"),"丙班",IF(AND(_actual_month_day!Q82="D"),"丁班",""))))</f>
        <v/>
      </c>
      <c r="E85" s="43" t="str">
        <f>IF(_lianjaorb_month_day!A82="","",_lianjaorb_month_day!A82)</f>
        <v/>
      </c>
      <c r="F85" s="43" t="str">
        <f>IF(_lianjaorb_month_day!B82="","",_lianjaorb_month_day!B82/10000)</f>
        <v/>
      </c>
      <c r="G85" s="43" t="str">
        <f>IFERROR((E85*M85)/100,"")</f>
        <v/>
      </c>
      <c r="H85" s="43" t="str">
        <f>IF(_lianjaorb_month_day!C82="","",_lianjaorb_month_day!C82)</f>
        <v/>
      </c>
      <c r="I85" s="43" t="str">
        <f>IF(_lianjaorb_month_day!D82="","",_lianjaorb_month_day!D82/10000)</f>
        <v/>
      </c>
      <c r="J85" s="43" t="str">
        <f>IFERROR((H85*M85)/100,"")</f>
        <v/>
      </c>
      <c r="K85" s="44"/>
      <c r="L85" s="44"/>
      <c r="M85" s="47" t="str">
        <f>IF(_kjjunzhi_month_day!A82="","",_kjjunzhi_month_day!A82)</f>
        <v/>
      </c>
      <c r="N85" s="47" t="str">
        <f>IF(_kjjunzhi_month_day!B82="","",_kjjunzhi_month_day!B82)</f>
        <v/>
      </c>
      <c r="O85" s="43" t="str">
        <f>IFERROR((G85+J85)/AU85*1000-31*(AZ85-7),"")</f>
        <v/>
      </c>
      <c r="P85" s="44"/>
      <c r="Q85" s="43" t="str">
        <f>IFERROR((G85+J85)/AR85,"")</f>
        <v/>
      </c>
      <c r="R85" s="44"/>
      <c r="S85" s="44"/>
      <c r="T85" s="43" t="str">
        <f>IF(_kanavg6_month_day!A82="","",_kanavg6_month_day!A82)</f>
        <v/>
      </c>
      <c r="U85" s="54"/>
      <c r="V85" s="43" t="str">
        <f>IF(_kanavg6_month_day!C82="","",_kanavg6_month_day!C82)</f>
        <v/>
      </c>
      <c r="W85" s="54"/>
      <c r="X85" s="47" t="str">
        <f>IF(_causek_month_day!A82="","",_causek_month_day!A82)</f>
        <v/>
      </c>
      <c r="Y85" s="47" t="str">
        <f>IF(_causek_month_day!B82="","",_causek_month_day!B82)</f>
        <v/>
      </c>
      <c r="Z85" s="43" t="str">
        <f>IF(_kanavg7_month_day!A82="","",_kanavg7_month_day!A82)</f>
        <v/>
      </c>
      <c r="AA85" s="54"/>
      <c r="AB85" s="43" t="str">
        <f>IF(_kanavg7_month_day!C82="","",_kanavg7_month_day!C82)</f>
        <v/>
      </c>
      <c r="AC85" s="54"/>
      <c r="AD85" s="47" t="str">
        <f>IF(_causek_month_day!C82="","",_causek_month_day!C82)</f>
        <v/>
      </c>
      <c r="AE85" s="47" t="str">
        <f>IF(_causek_month_day!D82="","",_causek_month_day!D82)</f>
        <v/>
      </c>
      <c r="AF85" s="43" t="str">
        <f>IF(_kanavg6_month_day!E82="","",_kanavg6_month_day!E82)</f>
        <v/>
      </c>
      <c r="AG85" s="44"/>
      <c r="AH85" s="43" t="str">
        <f>IF(_causek_month_day!E82="","",_causek_month_day!E82)</f>
        <v/>
      </c>
      <c r="AI85" s="43" t="str">
        <f>IF(_kanavg6_month_day!F82="","",_kanavg6_month_day!F82)</f>
        <v/>
      </c>
      <c r="AJ85" s="44"/>
      <c r="AK85" s="43" t="str">
        <f>IF(_causek_month_day!F82="","",_causek_month_day!F82)</f>
        <v/>
      </c>
      <c r="AL85" s="43" t="str">
        <f>IF(_kanavg6_month_day!G82="","",_kanavg6_month_day!G82)</f>
        <v/>
      </c>
      <c r="AM85" s="44"/>
      <c r="AN85" s="47" t="str">
        <f>IF(_actual_month_day!H82="","",_actual_month_day!H82)</f>
        <v/>
      </c>
      <c r="AO85" s="47" t="str">
        <f>IF(_actual_month_day!I82="","",_actual_month_day!I82)</f>
        <v/>
      </c>
      <c r="AP85" s="48"/>
      <c r="AQ85" s="43" t="str">
        <f>IF(_kjjunzhi_month_day!C82="","",_kjjunzhi_month_day!C82)</f>
        <v/>
      </c>
      <c r="AR85" s="45" t="str">
        <f>IFERROR(AQ85*AO85,"")</f>
        <v/>
      </c>
      <c r="AS85" s="48"/>
      <c r="AT85" s="47" t="str">
        <f>IF(_actual_month_day!J82="","",_actual_month_day!J82)</f>
        <v/>
      </c>
      <c r="AU85" s="49" t="str">
        <f>IF(_actual_month_day!K82="","",_actual_month_day!K82)</f>
        <v/>
      </c>
      <c r="AV85" s="48"/>
      <c r="AW85" s="50" t="str">
        <f>IF(_actual_month_day!L82="","",_actual_month_day!L82)</f>
        <v/>
      </c>
      <c r="AX85" s="50" t="str">
        <f>IF(_actual_month_day!M82="","",_actual_month_day!M82)</f>
        <v/>
      </c>
      <c r="AY85" s="50" t="str">
        <f>IF(_actual_month_day!N82="","",_actual_month_day!N82)</f>
        <v/>
      </c>
      <c r="AZ85" s="43" t="str">
        <f>IF(_analysis_month_day!A82="","",_analysis_month_day!A82)</f>
        <v/>
      </c>
      <c r="BA85" s="44"/>
      <c r="BB85" s="43" t="str">
        <f>IF(_analysis_month_day!B82="","",_analysis_month_day!B82)</f>
        <v/>
      </c>
      <c r="BC85" s="44"/>
      <c r="BD85" s="43" t="str">
        <f>IF(_kanavg6_month_day!H82="","",_kanavg6_month_day!H82)</f>
        <v/>
      </c>
      <c r="BE85" s="51"/>
    </row>
    <row ht="14.25" r="86">
      <c r="B86" s="56">
        <f ca="1">B83+1</f>
        <v>43705</v>
      </c>
      <c r="C86" s="42" t="str">
        <f>IF(AND(_actual_month_day!P83=1),"夜班",IF(AND(_actual_month_day!P83=2),"白班",IF(AND(_actual_month_day!P83=3),"中班","")))</f>
        <v/>
      </c>
      <c r="D86" s="42" t="str">
        <f>IF(AND(_actual_month_day!Q83="A"),"甲班",IF(AND(_actual_month_day!Q83="B"),"乙班",IF(AND(_actual_month_day!Q83="C"),"丙班",IF(AND(_actual_month_day!Q83="D"),"丁班",""))))</f>
        <v/>
      </c>
      <c r="E86" s="43" t="str">
        <f>IF(_lianjaorb_month_day!A83="","",_lianjaorb_month_day!A83)</f>
        <v/>
      </c>
      <c r="F86" s="43" t="str">
        <f>IF(_lianjaorb_month_day!B83="","",_lianjaorb_month_day!B83/10000)</f>
        <v/>
      </c>
      <c r="G86" s="43" t="str">
        <f>IFERROR((E86*M86)/100,"")</f>
        <v/>
      </c>
      <c r="H86" s="43" t="str">
        <f>IF(_lianjaorb_month_day!C83="","",_lianjaorb_month_day!C83)</f>
        <v/>
      </c>
      <c r="I86" s="43" t="str">
        <f>IF(_lianjaorb_month_day!D83="","",_lianjaorb_month_day!D83/10000)</f>
        <v/>
      </c>
      <c r="J86" s="43" t="str">
        <f>IFERROR((H86*M86)/100,"")</f>
        <v/>
      </c>
      <c r="K86" s="44">
        <f>IFERROR(SUM(E86:E88,H86:H88),"")</f>
        <v>0</v>
      </c>
      <c r="L86" s="44">
        <f>IFERROR(SUM(F86:F88,I86:I88),"")</f>
        <v>0</v>
      </c>
      <c r="M86" s="47" t="str">
        <f>IF(_kjjunzhi_month_day!A83="","",_kjjunzhi_month_day!A83)</f>
        <v/>
      </c>
      <c r="N86" s="47" t="str">
        <f>IF(_kjjunzhi_month_day!B83="","",_kjjunzhi_month_day!B83)</f>
        <v/>
      </c>
      <c r="O86" s="43" t="str">
        <f>IFERROR((G86+J86)/AU86*1000-31*(AZ86-7),"")</f>
        <v/>
      </c>
      <c r="P86" s="44" t="str">
        <f>IFERROR(SUM(G86:G88,J86:J88)/AV86*1000-31*(BA86-7),"")</f>
        <v/>
      </c>
      <c r="Q86" s="43" t="str">
        <f>IFERROR((G86+J86)/AR86,"")</f>
        <v/>
      </c>
      <c r="R86" s="44" t="str">
        <f>IFERROR(SUM(G86:G88,J86:J88)/AS86,"")</f>
        <v/>
      </c>
      <c r="S86" s="44" t="str">
        <f>IFERROR(K86/L86*100,"")</f>
        <v/>
      </c>
      <c r="T86" s="43" t="str">
        <f>IF(_kanavg6_month_day!A83="","",_kanavg6_month_day!A83)</f>
        <v/>
      </c>
      <c r="U86" s="46" t="str">
        <f>IF(_kanavg6_month_day!B85="","",_kanavg6_month_day!B85)</f>
        <v/>
      </c>
      <c r="V86" s="43" t="str">
        <f>IF(_kanavg6_month_day!C83="","",_kanavg6_month_day!C83)</f>
        <v/>
      </c>
      <c r="W86" s="46" t="str">
        <f>IF(_kanavg6_month_day!D85="","",_kanavg6_month_day!D85)</f>
        <v/>
      </c>
      <c r="X86" s="47" t="str">
        <f>IF(_causek_month_day!A83="","",_causek_month_day!A83)</f>
        <v/>
      </c>
      <c r="Y86" s="47" t="str">
        <f>IF(_causek_month_day!B83="","",_causek_month_day!B83)</f>
        <v/>
      </c>
      <c r="Z86" s="43" t="str">
        <f>IF(_kanavg7_month_day!A83="","",_kanavg7_month_day!A83)</f>
        <v/>
      </c>
      <c r="AA86" s="46" t="str">
        <f>IF(_kanavg7_month_day!B85="","",_kanavg7_month_day!B85)</f>
        <v/>
      </c>
      <c r="AB86" s="43" t="str">
        <f>IF(_kanavg7_month_day!C83="","",_kanavg7_month_day!C83)</f>
        <v/>
      </c>
      <c r="AC86" s="46" t="str">
        <f>IF(_kanavg7_month_day!D85="","",_kanavg7_month_day!D85)</f>
        <v/>
      </c>
      <c r="AD86" s="47" t="str">
        <f>IF(_causek_month_day!C83="","",_causek_month_day!C83)</f>
        <v/>
      </c>
      <c r="AE86" s="47" t="str">
        <f>IF(_causek_month_day!D83="","",_causek_month_day!D83)</f>
        <v/>
      </c>
      <c r="AF86" s="43" t="str">
        <f>IF(_kanavg6_month_day!E83="","",_kanavg6_month_day!E83)</f>
        <v/>
      </c>
      <c r="AG86" s="44" t="str">
        <f>IFERROR(AVERAGE(AF86:AF88),"")</f>
        <v/>
      </c>
      <c r="AH86" s="43" t="str">
        <f>IF(_causek_month_day!E83="","",_causek_month_day!E83)</f>
        <v/>
      </c>
      <c r="AI86" s="43" t="str">
        <f>IF(_kanavg6_month_day!F83="","",_kanavg6_month_day!F83)</f>
        <v/>
      </c>
      <c r="AJ86" s="44" t="str">
        <f>IFERROR(AVERAGE(AI86:AI88),"")</f>
        <v/>
      </c>
      <c r="AK86" s="43" t="str">
        <f>IF(_causek_month_day!F83="","",_causek_month_day!F83)</f>
        <v/>
      </c>
      <c r="AL86" s="43" t="str">
        <f>IF(_kanavg6_month_day!G83="","",_kanavg6_month_day!G83)</f>
        <v/>
      </c>
      <c r="AM86" s="44" t="str">
        <f>IFERROR(AVERAGE(AL86:AL88),"")</f>
        <v/>
      </c>
      <c r="AN86" s="47" t="str">
        <f>IF(_actual_month_day!H83="","",_actual_month_day!H83)</f>
        <v/>
      </c>
      <c r="AO86" s="47" t="str">
        <f>IF(_actual_month_day!I83="","",_actual_month_day!I83)</f>
        <v/>
      </c>
      <c r="AP86" s="48">
        <f>IFERROR(SUM(AO86:AO88),"")</f>
        <v>0</v>
      </c>
      <c r="AQ86" s="43" t="str">
        <f>IF(_kjjunzhi_month_day!C83="","",_kjjunzhi_month_day!C83)</f>
        <v/>
      </c>
      <c r="AR86" s="45" t="str">
        <f>IFERROR(AQ86*AO86,"")</f>
        <v/>
      </c>
      <c r="AS86" s="48">
        <f>IFERROR(SUM(AR86:AR88),"")</f>
        <v>0</v>
      </c>
      <c r="AT86" s="47" t="str">
        <f>IF(_actual_month_day!J83="","",_actual_month_day!J83)</f>
        <v/>
      </c>
      <c r="AU86" s="49" t="str">
        <f>IF(_actual_month_day!K83="","",_actual_month_day!K83)</f>
        <v/>
      </c>
      <c r="AV86" s="48">
        <f>IFERROR(SUM(AU86:AU88),"")</f>
        <v>0</v>
      </c>
      <c r="AW86" s="50" t="str">
        <f>IF(_actual_month_day!L83="","",_actual_month_day!L83)</f>
        <v/>
      </c>
      <c r="AX86" s="50" t="str">
        <f>IF(_actual_month_day!M83="","",_actual_month_day!M83)</f>
        <v/>
      </c>
      <c r="AY86" s="50" t="str">
        <f>IF(_actual_month_day!N83="","",_actual_month_day!N83)</f>
        <v/>
      </c>
      <c r="AZ86" s="43" t="str">
        <f>IF(_analysis_month_day!A83="","",_analysis_month_day!A83)</f>
        <v/>
      </c>
      <c r="BA86" s="44" t="str">
        <f>IFERROR(AVERAGE(AZ86:AZ88),"")</f>
        <v/>
      </c>
      <c r="BB86" s="43" t="str">
        <f>IF(_analysis_month_day!B83="","",_analysis_month_day!B83)</f>
        <v/>
      </c>
      <c r="BC86" s="44" t="str">
        <f>IFERROR(AVERAGE(BB86:BB88),"")</f>
        <v/>
      </c>
      <c r="BD86" s="43" t="str">
        <f>IF(_kanavg6_month_day!H83="","",_kanavg6_month_day!H83)</f>
        <v/>
      </c>
      <c r="BE86" s="51" t="str">
        <f>IFERROR(AVERAGE(BD86:BD88),"")</f>
        <v/>
      </c>
    </row>
    <row ht="14.25" r="87">
      <c r="B87" s="52"/>
      <c r="C87" s="42" t="str">
        <f>IF(AND(_actual_month_day!P84=1),"夜班",IF(AND(_actual_month_day!P84=2),"白班",IF(AND(_actual_month_day!P84=3),"中班","")))</f>
        <v/>
      </c>
      <c r="D87" s="42" t="str">
        <f>IF(AND(_actual_month_day!Q84="A"),"甲班",IF(AND(_actual_month_day!Q84="B"),"乙班",IF(AND(_actual_month_day!Q84="C"),"丙班",IF(AND(_actual_month_day!Q84="D"),"丁班",""))))</f>
        <v/>
      </c>
      <c r="E87" s="43" t="str">
        <f>IF(_lianjaorb_month_day!A84="","",_lianjaorb_month_day!A84)</f>
        <v/>
      </c>
      <c r="F87" s="43" t="str">
        <f>IF(_lianjaorb_month_day!B84="","",_lianjaorb_month_day!B84/10000)</f>
        <v/>
      </c>
      <c r="G87" s="43" t="str">
        <f>IFERROR((E87*M87)/100,"")</f>
        <v/>
      </c>
      <c r="H87" s="43" t="str">
        <f>IF(_lianjaorb_month_day!C84="","",_lianjaorb_month_day!C84)</f>
        <v/>
      </c>
      <c r="I87" s="43" t="str">
        <f>IF(_lianjaorb_month_day!D84="","",_lianjaorb_month_day!D84/10000)</f>
        <v/>
      </c>
      <c r="J87" s="43" t="str">
        <f>IFERROR((H87*M87)/100,"")</f>
        <v/>
      </c>
      <c r="K87" s="44"/>
      <c r="L87" s="44"/>
      <c r="M87" s="47" t="str">
        <f>IF(_kjjunzhi_month_day!A84="","",_kjjunzhi_month_day!A84)</f>
        <v/>
      </c>
      <c r="N87" s="47" t="str">
        <f>IF(_kjjunzhi_month_day!B84="","",_kjjunzhi_month_day!B84)</f>
        <v/>
      </c>
      <c r="O87" s="43" t="str">
        <f>IFERROR((G87+J87)/AU87*1000-31*(AZ87-7),"")</f>
        <v/>
      </c>
      <c r="P87" s="44"/>
      <c r="Q87" s="43" t="str">
        <f>IFERROR((G87+J87)/AR87,"")</f>
        <v/>
      </c>
      <c r="R87" s="44"/>
      <c r="S87" s="44"/>
      <c r="T87" s="43" t="str">
        <f>IF(_kanavg6_month_day!A84="","",_kanavg6_month_day!A84)</f>
        <v/>
      </c>
      <c r="U87" s="53"/>
      <c r="V87" s="43" t="str">
        <f>IF(_kanavg6_month_day!C84="","",_kanavg6_month_day!C84)</f>
        <v/>
      </c>
      <c r="W87" s="53"/>
      <c r="X87" s="47" t="str">
        <f>IF(_causek_month_day!A84="","",_causek_month_day!A84)</f>
        <v/>
      </c>
      <c r="Y87" s="47" t="str">
        <f>IF(_causek_month_day!B84="","",_causek_month_day!B84)</f>
        <v/>
      </c>
      <c r="Z87" s="43" t="str">
        <f>IF(_kanavg7_month_day!A84="","",_kanavg7_month_day!A84)</f>
        <v/>
      </c>
      <c r="AA87" s="53"/>
      <c r="AB87" s="43" t="str">
        <f>IF(_kanavg7_month_day!C84="","",_kanavg7_month_day!C84)</f>
        <v/>
      </c>
      <c r="AC87" s="53"/>
      <c r="AD87" s="47" t="str">
        <f>IF(_causek_month_day!C84="","",_causek_month_day!C84)</f>
        <v/>
      </c>
      <c r="AE87" s="47" t="str">
        <f>IF(_causek_month_day!D84="","",_causek_month_day!D84)</f>
        <v/>
      </c>
      <c r="AF87" s="43" t="str">
        <f>IF(_kanavg6_month_day!E84="","",_kanavg6_month_day!E84)</f>
        <v/>
      </c>
      <c r="AG87" s="44"/>
      <c r="AH87" s="43" t="str">
        <f>IF(_causek_month_day!E84="","",_causek_month_day!E84)</f>
        <v/>
      </c>
      <c r="AI87" s="43" t="str">
        <f>IF(_kanavg6_month_day!F84="","",_kanavg6_month_day!F84)</f>
        <v/>
      </c>
      <c r="AJ87" s="44"/>
      <c r="AK87" s="43" t="str">
        <f>IF(_causek_month_day!F84="","",_causek_month_day!F84)</f>
        <v/>
      </c>
      <c r="AL87" s="43" t="str">
        <f>IF(_kanavg6_month_day!G84="","",_kanavg6_month_day!G84)</f>
        <v/>
      </c>
      <c r="AM87" s="44"/>
      <c r="AN87" s="47" t="str">
        <f>IF(_actual_month_day!H84="","",_actual_month_day!H84)</f>
        <v/>
      </c>
      <c r="AO87" s="47" t="str">
        <f>IF(_actual_month_day!I84="","",_actual_month_day!I84)</f>
        <v/>
      </c>
      <c r="AP87" s="48"/>
      <c r="AQ87" s="43" t="str">
        <f>IF(_kjjunzhi_month_day!C84="","",_kjjunzhi_month_day!C84)</f>
        <v/>
      </c>
      <c r="AR87" s="45" t="str">
        <f>IFERROR(AQ87*AO87,"")</f>
        <v/>
      </c>
      <c r="AS87" s="48"/>
      <c r="AT87" s="47" t="str">
        <f>IF(_actual_month_day!J84="","",_actual_month_day!J84)</f>
        <v/>
      </c>
      <c r="AU87" s="49" t="str">
        <f>IF(_actual_month_day!K84="","",_actual_month_day!K84)</f>
        <v/>
      </c>
      <c r="AV87" s="48"/>
      <c r="AW87" s="50" t="str">
        <f>IF(_actual_month_day!L84="","",_actual_month_day!L84)</f>
        <v/>
      </c>
      <c r="AX87" s="50" t="str">
        <f>IF(_actual_month_day!M84="","",_actual_month_day!M84)</f>
        <v/>
      </c>
      <c r="AY87" s="50" t="str">
        <f>IF(_actual_month_day!N84="","",_actual_month_day!N84)</f>
        <v/>
      </c>
      <c r="AZ87" s="43" t="str">
        <f>IF(_analysis_month_day!A84="","",_analysis_month_day!A84)</f>
        <v/>
      </c>
      <c r="BA87" s="44"/>
      <c r="BB87" s="43" t="str">
        <f>IF(_analysis_month_day!B84="","",_analysis_month_day!B84)</f>
        <v/>
      </c>
      <c r="BC87" s="44"/>
      <c r="BD87" s="43" t="str">
        <f>IF(_kanavg6_month_day!H84="","",_kanavg6_month_day!H84)</f>
        <v/>
      </c>
      <c r="BE87" s="51"/>
    </row>
    <row ht="14.25" r="88">
      <c r="B88" s="52"/>
      <c r="C88" s="42" t="str">
        <f>IF(AND(_actual_month_day!P85=1),"夜班",IF(AND(_actual_month_day!P85=2),"白班",IF(AND(_actual_month_day!P85=3),"中班","")))</f>
        <v/>
      </c>
      <c r="D88" s="42" t="str">
        <f>IF(AND(_actual_month_day!Q85="A"),"甲班",IF(AND(_actual_month_day!Q85="B"),"乙班",IF(AND(_actual_month_day!Q85="C"),"丙班",IF(AND(_actual_month_day!Q85="D"),"丁班",""))))</f>
        <v/>
      </c>
      <c r="E88" s="43" t="str">
        <f>IF(_lianjaorb_month_day!A85="","",_lianjaorb_month_day!A85)</f>
        <v/>
      </c>
      <c r="F88" s="43" t="str">
        <f>IF(_lianjaorb_month_day!B85="","",_lianjaorb_month_day!B85/10000)</f>
        <v/>
      </c>
      <c r="G88" s="43" t="str">
        <f>IFERROR((E88*M88)/100,"")</f>
        <v/>
      </c>
      <c r="H88" s="43" t="str">
        <f>IF(_lianjaorb_month_day!C85="","",_lianjaorb_month_day!C85)</f>
        <v/>
      </c>
      <c r="I88" s="43" t="str">
        <f>IF(_lianjaorb_month_day!D85="","",_lianjaorb_month_day!D85/10000)</f>
        <v/>
      </c>
      <c r="J88" s="43" t="str">
        <f>IFERROR((H88*M88)/100,"")</f>
        <v/>
      </c>
      <c r="K88" s="44"/>
      <c r="L88" s="44"/>
      <c r="M88" s="47" t="str">
        <f>IF(_kjjunzhi_month_day!A85="","",_kjjunzhi_month_day!A85)</f>
        <v/>
      </c>
      <c r="N88" s="47" t="str">
        <f>IF(_kjjunzhi_month_day!B85="","",_kjjunzhi_month_day!B85)</f>
        <v/>
      </c>
      <c r="O88" s="43" t="str">
        <f>IFERROR((G88+J88)/AU88*1000-31*(AZ88-7),"")</f>
        <v/>
      </c>
      <c r="P88" s="44"/>
      <c r="Q88" s="43" t="str">
        <f>IFERROR((G88+J88)/AR88,"")</f>
        <v/>
      </c>
      <c r="R88" s="44"/>
      <c r="S88" s="44"/>
      <c r="T88" s="43" t="str">
        <f>IF(_kanavg6_month_day!A85="","",_kanavg6_month_day!A85)</f>
        <v/>
      </c>
      <c r="U88" s="54"/>
      <c r="V88" s="43" t="str">
        <f>IF(_kanavg6_month_day!C85="","",_kanavg6_month_day!C85)</f>
        <v/>
      </c>
      <c r="W88" s="54"/>
      <c r="X88" s="47" t="str">
        <f>IF(_causek_month_day!A85="","",_causek_month_day!A85)</f>
        <v/>
      </c>
      <c r="Y88" s="47" t="str">
        <f>IF(_causek_month_day!B85="","",_causek_month_day!B85)</f>
        <v/>
      </c>
      <c r="Z88" s="43" t="str">
        <f>IF(_kanavg7_month_day!A85="","",_kanavg7_month_day!A85)</f>
        <v/>
      </c>
      <c r="AA88" s="54"/>
      <c r="AB88" s="43" t="str">
        <f>IF(_kanavg7_month_day!C85="","",_kanavg7_month_day!C85)</f>
        <v/>
      </c>
      <c r="AC88" s="54"/>
      <c r="AD88" s="47" t="str">
        <f>IF(_causek_month_day!C85="","",_causek_month_day!C85)</f>
        <v/>
      </c>
      <c r="AE88" s="47" t="str">
        <f>IF(_causek_month_day!D85="","",_causek_month_day!D85)</f>
        <v/>
      </c>
      <c r="AF88" s="43" t="str">
        <f>IF(_kanavg6_month_day!E85="","",_kanavg6_month_day!E85)</f>
        <v/>
      </c>
      <c r="AG88" s="44"/>
      <c r="AH88" s="43" t="str">
        <f>IF(_causek_month_day!E85="","",_causek_month_day!E85)</f>
        <v/>
      </c>
      <c r="AI88" s="43" t="str">
        <f>IF(_kanavg6_month_day!F85="","",_kanavg6_month_day!F85)</f>
        <v/>
      </c>
      <c r="AJ88" s="44"/>
      <c r="AK88" s="43" t="str">
        <f>IF(_causek_month_day!F85="","",_causek_month_day!F85)</f>
        <v/>
      </c>
      <c r="AL88" s="43" t="str">
        <f>IF(_kanavg6_month_day!G85="","",_kanavg6_month_day!G85)</f>
        <v/>
      </c>
      <c r="AM88" s="44"/>
      <c r="AN88" s="47" t="str">
        <f>IF(_actual_month_day!H85="","",_actual_month_day!H85)</f>
        <v/>
      </c>
      <c r="AO88" s="47" t="str">
        <f>IF(_actual_month_day!I85="","",_actual_month_day!I85)</f>
        <v/>
      </c>
      <c r="AP88" s="48"/>
      <c r="AQ88" s="43" t="str">
        <f>IF(_kjjunzhi_month_day!C85="","",_kjjunzhi_month_day!C85)</f>
        <v/>
      </c>
      <c r="AR88" s="45" t="str">
        <f>IFERROR(AQ88*AO88,"")</f>
        <v/>
      </c>
      <c r="AS88" s="48"/>
      <c r="AT88" s="47" t="str">
        <f>IF(_actual_month_day!J85="","",_actual_month_day!J85)</f>
        <v/>
      </c>
      <c r="AU88" s="49" t="str">
        <f>IF(_actual_month_day!K85="","",_actual_month_day!K85)</f>
        <v/>
      </c>
      <c r="AV88" s="48"/>
      <c r="AW88" s="50" t="str">
        <f>IF(_actual_month_day!L85="","",_actual_month_day!L85)</f>
        <v/>
      </c>
      <c r="AX88" s="50" t="str">
        <f>IF(_actual_month_day!M85="","",_actual_month_day!M85)</f>
        <v/>
      </c>
      <c r="AY88" s="50" t="str">
        <f>IF(_actual_month_day!N85="","",_actual_month_day!N85)</f>
        <v/>
      </c>
      <c r="AZ88" s="43" t="str">
        <f>IF(_analysis_month_day!A85="","",_analysis_month_day!A85)</f>
        <v/>
      </c>
      <c r="BA88" s="44"/>
      <c r="BB88" s="43" t="str">
        <f>IF(_analysis_month_day!B85="","",_analysis_month_day!B85)</f>
        <v/>
      </c>
      <c r="BC88" s="44"/>
      <c r="BD88" s="43" t="str">
        <f>IF(_kanavg6_month_day!H85="","",_kanavg6_month_day!H85)</f>
        <v/>
      </c>
      <c r="BE88" s="51"/>
    </row>
    <row ht="14.25" r="89">
      <c r="B89" s="56">
        <f ca="1">B86+1</f>
        <v>43706</v>
      </c>
      <c r="C89" s="42" t="str">
        <f>IF(AND(_actual_month_day!P86=1),"夜班",IF(AND(_actual_month_day!P86=2),"白班",IF(AND(_actual_month_day!P86=3),"中班","")))</f>
        <v/>
      </c>
      <c r="D89" s="42" t="str">
        <f>IF(AND(_actual_month_day!Q86="A"),"甲班",IF(AND(_actual_month_day!Q86="B"),"乙班",IF(AND(_actual_month_day!Q86="C"),"丙班",IF(AND(_actual_month_day!Q86="D"),"丁班",""))))</f>
        <v/>
      </c>
      <c r="E89" s="43" t="str">
        <f>IF(_lianjaorb_month_day!A86="","",_lianjaorb_month_day!A86)</f>
        <v/>
      </c>
      <c r="F89" s="43" t="str">
        <f>IF(_lianjaorb_month_day!B86="","",_lianjaorb_month_day!B86/10000)</f>
        <v/>
      </c>
      <c r="G89" s="43" t="str">
        <f>IFERROR((E89*M89)/100,"")</f>
        <v/>
      </c>
      <c r="H89" s="43" t="str">
        <f>IF(_lianjaorb_month_day!C86="","",_lianjaorb_month_day!C86)</f>
        <v/>
      </c>
      <c r="I89" s="43" t="str">
        <f>IF(_lianjaorb_month_day!D86="","",_lianjaorb_month_day!D86/10000)</f>
        <v/>
      </c>
      <c r="J89" s="43" t="str">
        <f>IFERROR((H89*M89)/100,"")</f>
        <v/>
      </c>
      <c r="K89" s="44">
        <f>IFERROR(SUM(E89:E91,H89:H91),"")</f>
        <v>0</v>
      </c>
      <c r="L89" s="44">
        <f>IFERROR(SUM(F89:F91,I89:I91),"")</f>
        <v>0</v>
      </c>
      <c r="M89" s="47" t="str">
        <f>IF(_kjjunzhi_month_day!A86="","",_kjjunzhi_month_day!A86)</f>
        <v/>
      </c>
      <c r="N89" s="47" t="str">
        <f>IF(_kjjunzhi_month_day!B86="","",_kjjunzhi_month_day!B86)</f>
        <v/>
      </c>
      <c r="O89" s="43" t="str">
        <f>IFERROR((G89+J89)/AU89*1000-31*(AZ89-7),"")</f>
        <v/>
      </c>
      <c r="P89" s="44" t="str">
        <f>IFERROR(SUM(G89:G91,J89:J91)/AV89*1000-31*(BA89-7),"")</f>
        <v/>
      </c>
      <c r="Q89" s="43" t="str">
        <f>IFERROR((G89+J89)/AR89,"")</f>
        <v/>
      </c>
      <c r="R89" s="44" t="str">
        <f>IFERROR(SUM(G89:G91,J89:J91)/AS89,"")</f>
        <v/>
      </c>
      <c r="S89" s="44" t="str">
        <f>IFERROR(K89/L89*100,"")</f>
        <v/>
      </c>
      <c r="T89" s="43" t="str">
        <f>IF(_kanavg6_month_day!A86="","",_kanavg6_month_day!A86)</f>
        <v/>
      </c>
      <c r="U89" s="46" t="str">
        <f>IF(_kanavg6_month_day!B88="","",_kanavg6_month_day!B88)</f>
        <v/>
      </c>
      <c r="V89" s="43" t="str">
        <f>IF(_kanavg6_month_day!C86="","",_kanavg6_month_day!C86)</f>
        <v/>
      </c>
      <c r="W89" s="46" t="str">
        <f>IF(_kanavg6_month_day!D88="","",_kanavg6_month_day!D88)</f>
        <v/>
      </c>
      <c r="X89" s="47" t="str">
        <f>IF(_causek_month_day!A86="","",_causek_month_day!A86)</f>
        <v/>
      </c>
      <c r="Y89" s="47" t="str">
        <f>IF(_causek_month_day!B86="","",_causek_month_day!B86)</f>
        <v/>
      </c>
      <c r="Z89" s="43" t="str">
        <f>IF(_kanavg7_month_day!A86="","",_kanavg7_month_day!A86)</f>
        <v/>
      </c>
      <c r="AA89" s="46" t="str">
        <f>IF(_kanavg7_month_day!B88="","",_kanavg7_month_day!B88)</f>
        <v/>
      </c>
      <c r="AB89" s="43" t="str">
        <f>IF(_kanavg7_month_day!C86="","",_kanavg7_month_day!C86)</f>
        <v/>
      </c>
      <c r="AC89" s="46" t="str">
        <f>IF(_kanavg7_month_day!D88="","",_kanavg7_month_day!D88)</f>
        <v/>
      </c>
      <c r="AD89" s="47" t="str">
        <f>IF(_causek_month_day!C86="","",_causek_month_day!C86)</f>
        <v/>
      </c>
      <c r="AE89" s="47" t="str">
        <f>IF(_causek_month_day!D86="","",_causek_month_day!D86)</f>
        <v/>
      </c>
      <c r="AF89" s="43" t="str">
        <f>IF(_kanavg6_month_day!E86="","",_kanavg6_month_day!E86)</f>
        <v/>
      </c>
      <c r="AG89" s="44" t="str">
        <f>IFERROR(AVERAGE(AF89:AF91),"")</f>
        <v/>
      </c>
      <c r="AH89" s="43" t="str">
        <f>IF(_causek_month_day!E86="","",_causek_month_day!E86)</f>
        <v/>
      </c>
      <c r="AI89" s="43" t="str">
        <f>IF(_kanavg6_month_day!F86="","",_kanavg6_month_day!F86)</f>
        <v/>
      </c>
      <c r="AJ89" s="44" t="str">
        <f>IFERROR(AVERAGE(AI89:AI91),"")</f>
        <v/>
      </c>
      <c r="AK89" s="43" t="str">
        <f>IF(_causek_month_day!F86="","",_causek_month_day!F86)</f>
        <v/>
      </c>
      <c r="AL89" s="43" t="str">
        <f>IF(_kanavg6_month_day!G86="","",_kanavg6_month_day!G86)</f>
        <v/>
      </c>
      <c r="AM89" s="44" t="str">
        <f>IFERROR(AVERAGE(AL89:AL91),"")</f>
        <v/>
      </c>
      <c r="AN89" s="47" t="str">
        <f>IF(_actual_month_day!H86="","",_actual_month_day!H86)</f>
        <v/>
      </c>
      <c r="AO89" s="47" t="str">
        <f>IF(_actual_month_day!I86="","",_actual_month_day!I86)</f>
        <v/>
      </c>
      <c r="AP89" s="48">
        <f>IFERROR(SUM(AO89:AO91),"")</f>
        <v>0</v>
      </c>
      <c r="AQ89" s="43" t="str">
        <f>IF(_kjjunzhi_month_day!C86="","",_kjjunzhi_month_day!C86)</f>
        <v/>
      </c>
      <c r="AR89" s="45" t="str">
        <f>IFERROR(AQ89*AO89,"")</f>
        <v/>
      </c>
      <c r="AS89" s="48">
        <f>IFERROR(SUM(AR89:AR91),"")</f>
        <v>0</v>
      </c>
      <c r="AT89" s="47" t="str">
        <f>IF(_actual_month_day!J86="","",_actual_month_day!J86)</f>
        <v/>
      </c>
      <c r="AU89" s="49" t="str">
        <f>IF(_actual_month_day!K86="","",_actual_month_day!K86)</f>
        <v/>
      </c>
      <c r="AV89" s="48">
        <f>IFERROR(SUM(AU89:AU91),"")</f>
        <v>0</v>
      </c>
      <c r="AW89" s="50" t="str">
        <f>IF(_actual_month_day!L86="","",_actual_month_day!L86)</f>
        <v/>
      </c>
      <c r="AX89" s="50" t="str">
        <f>IF(_actual_month_day!M86="","",_actual_month_day!M86)</f>
        <v/>
      </c>
      <c r="AY89" s="50" t="str">
        <f>IF(_actual_month_day!N86="","",_actual_month_day!N86)</f>
        <v/>
      </c>
      <c r="AZ89" s="43" t="str">
        <f>IF(_analysis_month_day!A86="","",_analysis_month_day!A86)</f>
        <v/>
      </c>
      <c r="BA89" s="44" t="str">
        <f>IFERROR(AVERAGE(AZ89:AZ91),"")</f>
        <v/>
      </c>
      <c r="BB89" s="43" t="str">
        <f>IF(_analysis_month_day!B86="","",_analysis_month_day!B86)</f>
        <v/>
      </c>
      <c r="BC89" s="44" t="str">
        <f>IFERROR(AVERAGE(BB89:BB91),"")</f>
        <v/>
      </c>
      <c r="BD89" s="43" t="str">
        <f>IF(_kanavg6_month_day!H86="","",_kanavg6_month_day!H86)</f>
        <v/>
      </c>
      <c r="BE89" s="51" t="str">
        <f>IFERROR(AVERAGE(BD89:BD91),"")</f>
        <v/>
      </c>
    </row>
    <row ht="14.25" r="90">
      <c r="B90" s="52"/>
      <c r="C90" s="42" t="str">
        <f>IF(AND(_actual_month_day!P87=1),"夜班",IF(AND(_actual_month_day!P87=2),"白班",IF(AND(_actual_month_day!P87=3),"中班","")))</f>
        <v/>
      </c>
      <c r="D90" s="42" t="str">
        <f>IF(AND(_actual_month_day!Q87="A"),"甲班",IF(AND(_actual_month_day!Q87="B"),"乙班",IF(AND(_actual_month_day!Q87="C"),"丙班",IF(AND(_actual_month_day!Q87="D"),"丁班",""))))</f>
        <v/>
      </c>
      <c r="E90" s="43" t="str">
        <f>IF(_lianjaorb_month_day!A87="","",_lianjaorb_month_day!A87)</f>
        <v/>
      </c>
      <c r="F90" s="43" t="str">
        <f>IF(_lianjaorb_month_day!B87="","",_lianjaorb_month_day!B87/10000)</f>
        <v/>
      </c>
      <c r="G90" s="43" t="str">
        <f>IFERROR((E90*M90)/100,"")</f>
        <v/>
      </c>
      <c r="H90" s="43" t="str">
        <f>IF(_lianjaorb_month_day!C87="","",_lianjaorb_month_day!C87)</f>
        <v/>
      </c>
      <c r="I90" s="43" t="str">
        <f>IF(_lianjaorb_month_day!D87="","",_lianjaorb_month_day!D87/10000)</f>
        <v/>
      </c>
      <c r="J90" s="43" t="str">
        <f>IFERROR((H90*M90)/100,"")</f>
        <v/>
      </c>
      <c r="K90" s="44"/>
      <c r="L90" s="44"/>
      <c r="M90" s="47" t="str">
        <f>IF(_kjjunzhi_month_day!A87="","",_kjjunzhi_month_day!A87)</f>
        <v/>
      </c>
      <c r="N90" s="47" t="str">
        <f>IF(_kjjunzhi_month_day!B87="","",_kjjunzhi_month_day!B87)</f>
        <v/>
      </c>
      <c r="O90" s="43" t="str">
        <f>IFERROR((G90+J90)/AU90*1000-31*(AZ90-7),"")</f>
        <v/>
      </c>
      <c r="P90" s="44"/>
      <c r="Q90" s="43" t="str">
        <f>IFERROR((G90+J90)/AR90,"")</f>
        <v/>
      </c>
      <c r="R90" s="44"/>
      <c r="S90" s="44"/>
      <c r="T90" s="43" t="str">
        <f>IF(_kanavg6_month_day!A87="","",_kanavg6_month_day!A87)</f>
        <v/>
      </c>
      <c r="U90" s="53"/>
      <c r="V90" s="43" t="str">
        <f>IF(_kanavg6_month_day!C87="","",_kanavg6_month_day!C87)</f>
        <v/>
      </c>
      <c r="W90" s="53"/>
      <c r="X90" s="47" t="str">
        <f>IF(_causek_month_day!A87="","",_causek_month_day!A87)</f>
        <v/>
      </c>
      <c r="Y90" s="47" t="str">
        <f>IF(_causek_month_day!B87="","",_causek_month_day!B87)</f>
        <v/>
      </c>
      <c r="Z90" s="43" t="str">
        <f>IF(_kanavg7_month_day!A87="","",_kanavg7_month_day!A87)</f>
        <v/>
      </c>
      <c r="AA90" s="53"/>
      <c r="AB90" s="43" t="str">
        <f>IF(_kanavg7_month_day!C87="","",_kanavg7_month_day!C87)</f>
        <v/>
      </c>
      <c r="AC90" s="53"/>
      <c r="AD90" s="47" t="str">
        <f>IF(_causek_month_day!C87="","",_causek_month_day!C87)</f>
        <v/>
      </c>
      <c r="AE90" s="47" t="str">
        <f>IF(_causek_month_day!D87="","",_causek_month_day!D87)</f>
        <v/>
      </c>
      <c r="AF90" s="43" t="str">
        <f>IF(_kanavg6_month_day!E87="","",_kanavg6_month_day!E87)</f>
        <v/>
      </c>
      <c r="AG90" s="44"/>
      <c r="AH90" s="43" t="str">
        <f>IF(_causek_month_day!E87="","",_causek_month_day!E87)</f>
        <v/>
      </c>
      <c r="AI90" s="43" t="str">
        <f>IF(_kanavg6_month_day!F87="","",_kanavg6_month_day!F87)</f>
        <v/>
      </c>
      <c r="AJ90" s="44"/>
      <c r="AK90" s="43" t="str">
        <f>IF(_causek_month_day!F87="","",_causek_month_day!F87)</f>
        <v/>
      </c>
      <c r="AL90" s="43" t="str">
        <f>IF(_kanavg6_month_day!G87="","",_kanavg6_month_day!G87)</f>
        <v/>
      </c>
      <c r="AM90" s="44"/>
      <c r="AN90" s="47" t="str">
        <f>IF(_actual_month_day!H87="","",_actual_month_day!H87)</f>
        <v/>
      </c>
      <c r="AO90" s="47" t="str">
        <f>IF(_actual_month_day!I87="","",_actual_month_day!I87)</f>
        <v/>
      </c>
      <c r="AP90" s="48"/>
      <c r="AQ90" s="43" t="str">
        <f>IF(_kjjunzhi_month_day!C87="","",_kjjunzhi_month_day!C87)</f>
        <v/>
      </c>
      <c r="AR90" s="45" t="str">
        <f>IFERROR(AQ90*AO90,"")</f>
        <v/>
      </c>
      <c r="AS90" s="48"/>
      <c r="AT90" s="47" t="str">
        <f>IF(_actual_month_day!J87="","",_actual_month_day!J87)</f>
        <v/>
      </c>
      <c r="AU90" s="49" t="str">
        <f>IF(_actual_month_day!K87="","",_actual_month_day!K87)</f>
        <v/>
      </c>
      <c r="AV90" s="48"/>
      <c r="AW90" s="50" t="str">
        <f>IF(_actual_month_day!L87="","",_actual_month_day!L87)</f>
        <v/>
      </c>
      <c r="AX90" s="50" t="str">
        <f>IF(_actual_month_day!M87="","",_actual_month_day!M87)</f>
        <v/>
      </c>
      <c r="AY90" s="50" t="str">
        <f>IF(_actual_month_day!N87="","",_actual_month_day!N87)</f>
        <v/>
      </c>
      <c r="AZ90" s="43" t="str">
        <f>IF(_analysis_month_day!A87="","",_analysis_month_day!A87)</f>
        <v/>
      </c>
      <c r="BA90" s="44"/>
      <c r="BB90" s="43" t="str">
        <f>IF(_analysis_month_day!B87="","",_analysis_month_day!B87)</f>
        <v/>
      </c>
      <c r="BC90" s="44"/>
      <c r="BD90" s="43" t="str">
        <f>IF(_kanavg6_month_day!H87="","",_kanavg6_month_day!H87)</f>
        <v/>
      </c>
      <c r="BE90" s="51"/>
    </row>
    <row ht="14.25" r="91">
      <c r="B91" s="52"/>
      <c r="C91" s="42" t="str">
        <f>IF(AND(_actual_month_day!P88=1),"夜班",IF(AND(_actual_month_day!P88=2),"白班",IF(AND(_actual_month_day!P88=3),"中班","")))</f>
        <v/>
      </c>
      <c r="D91" s="42" t="str">
        <f>IF(AND(_actual_month_day!Q88="A"),"甲班",IF(AND(_actual_month_day!Q88="B"),"乙班",IF(AND(_actual_month_day!Q88="C"),"丙班",IF(AND(_actual_month_day!Q88="D"),"丁班",""))))</f>
        <v/>
      </c>
      <c r="E91" s="43" t="str">
        <f>IF(_lianjaorb_month_day!A88="","",_lianjaorb_month_day!A88)</f>
        <v/>
      </c>
      <c r="F91" s="43" t="str">
        <f>IF(_lianjaorb_month_day!B88="","",_lianjaorb_month_day!B88/10000)</f>
        <v/>
      </c>
      <c r="G91" s="43" t="str">
        <f>IFERROR((E91*M91)/100,"")</f>
        <v/>
      </c>
      <c r="H91" s="43" t="str">
        <f>IF(_lianjaorb_month_day!C88="","",_lianjaorb_month_day!C88)</f>
        <v/>
      </c>
      <c r="I91" s="43" t="str">
        <f>IF(_lianjaorb_month_day!D88="","",_lianjaorb_month_day!D88/10000)</f>
        <v/>
      </c>
      <c r="J91" s="43" t="str">
        <f>IFERROR((H91*M91)/100,"")</f>
        <v/>
      </c>
      <c r="K91" s="44"/>
      <c r="L91" s="44"/>
      <c r="M91" s="47" t="str">
        <f>IF(_kjjunzhi_month_day!A88="","",_kjjunzhi_month_day!A88)</f>
        <v/>
      </c>
      <c r="N91" s="47" t="str">
        <f>IF(_kjjunzhi_month_day!B88="","",_kjjunzhi_month_day!B88)</f>
        <v/>
      </c>
      <c r="O91" s="43" t="str">
        <f>IFERROR((G91+J91)/AU91*1000-31*(AZ91-7),"")</f>
        <v/>
      </c>
      <c r="P91" s="44"/>
      <c r="Q91" s="43" t="str">
        <f>IFERROR((G91+J91)/AR91,"")</f>
        <v/>
      </c>
      <c r="R91" s="44"/>
      <c r="S91" s="44"/>
      <c r="T91" s="43" t="str">
        <f>IF(_kanavg6_month_day!A88="","",_kanavg6_month_day!A88)</f>
        <v/>
      </c>
      <c r="U91" s="54"/>
      <c r="V91" s="43" t="str">
        <f>IF(_kanavg6_month_day!C88="","",_kanavg6_month_day!C88)</f>
        <v/>
      </c>
      <c r="W91" s="54"/>
      <c r="X91" s="47" t="str">
        <f>IF(_causek_month_day!A88="","",_causek_month_day!A88)</f>
        <v/>
      </c>
      <c r="Y91" s="47" t="str">
        <f>IF(_causek_month_day!B88="","",_causek_month_day!B88)</f>
        <v/>
      </c>
      <c r="Z91" s="43" t="str">
        <f>IF(_kanavg7_month_day!A88="","",_kanavg7_month_day!A88)</f>
        <v/>
      </c>
      <c r="AA91" s="54"/>
      <c r="AB91" s="43" t="str">
        <f>IF(_kanavg7_month_day!C88="","",_kanavg7_month_day!C88)</f>
        <v/>
      </c>
      <c r="AC91" s="54"/>
      <c r="AD91" s="47" t="str">
        <f>IF(_causek_month_day!C88="","",_causek_month_day!C88)</f>
        <v/>
      </c>
      <c r="AE91" s="47" t="str">
        <f>IF(_causek_month_day!D88="","",_causek_month_day!D88)</f>
        <v/>
      </c>
      <c r="AF91" s="43" t="str">
        <f>IF(_kanavg6_month_day!E88="","",_kanavg6_month_day!E88)</f>
        <v/>
      </c>
      <c r="AG91" s="44"/>
      <c r="AH91" s="43" t="str">
        <f>IF(_causek_month_day!E88="","",_causek_month_day!E88)</f>
        <v/>
      </c>
      <c r="AI91" s="43" t="str">
        <f>IF(_kanavg6_month_day!F88="","",_kanavg6_month_day!F88)</f>
        <v/>
      </c>
      <c r="AJ91" s="44"/>
      <c r="AK91" s="43" t="str">
        <f>IF(_causek_month_day!F88="","",_causek_month_day!F88)</f>
        <v/>
      </c>
      <c r="AL91" s="43" t="str">
        <f>IF(_kanavg6_month_day!G88="","",_kanavg6_month_day!G88)</f>
        <v/>
      </c>
      <c r="AM91" s="44"/>
      <c r="AN91" s="47" t="str">
        <f>IF(_actual_month_day!H88="","",_actual_month_day!H88)</f>
        <v/>
      </c>
      <c r="AO91" s="47" t="str">
        <f>IF(_actual_month_day!I88="","",_actual_month_day!I88)</f>
        <v/>
      </c>
      <c r="AP91" s="48"/>
      <c r="AQ91" s="43" t="str">
        <f>IF(_kjjunzhi_month_day!C88="","",_kjjunzhi_month_day!C88)</f>
        <v/>
      </c>
      <c r="AR91" s="45" t="str">
        <f>IFERROR(AQ91*AO91,"")</f>
        <v/>
      </c>
      <c r="AS91" s="48"/>
      <c r="AT91" s="47" t="str">
        <f>IF(_actual_month_day!J88="","",_actual_month_day!J88)</f>
        <v/>
      </c>
      <c r="AU91" s="49" t="str">
        <f>IF(_actual_month_day!K88="","",_actual_month_day!K88)</f>
        <v/>
      </c>
      <c r="AV91" s="48"/>
      <c r="AW91" s="50" t="str">
        <f>IF(_actual_month_day!L88="","",_actual_month_day!L88)</f>
        <v/>
      </c>
      <c r="AX91" s="50" t="str">
        <f>IF(_actual_month_day!M88="","",_actual_month_day!M88)</f>
        <v/>
      </c>
      <c r="AY91" s="50" t="str">
        <f>IF(_actual_month_day!N88="","",_actual_month_day!N88)</f>
        <v/>
      </c>
      <c r="AZ91" s="43" t="str">
        <f>IF(_analysis_month_day!A88="","",_analysis_month_day!A88)</f>
        <v/>
      </c>
      <c r="BA91" s="44"/>
      <c r="BB91" s="43" t="str">
        <f>IF(_analysis_month_day!B88="","",_analysis_month_day!B88)</f>
        <v/>
      </c>
      <c r="BC91" s="44"/>
      <c r="BD91" s="43" t="str">
        <f>IF(_kanavg6_month_day!H88="","",_kanavg6_month_day!H88)</f>
        <v/>
      </c>
      <c r="BE91" s="51"/>
    </row>
    <row ht="14.25" r="92">
      <c r="B92" s="56">
        <f ca="1">B89+1</f>
        <v>43707</v>
      </c>
      <c r="C92" s="42" t="str">
        <f>IF(AND(_actual_month_day!P89=1),"夜班",IF(AND(_actual_month_day!P89=2),"白班",IF(AND(_actual_month_day!P89=3),"中班","")))</f>
        <v/>
      </c>
      <c r="D92" s="42" t="str">
        <f>IF(AND(_actual_month_day!Q89="A"),"甲班",IF(AND(_actual_month_day!Q89="B"),"乙班",IF(AND(_actual_month_day!Q89="C"),"丙班",IF(AND(_actual_month_day!Q89="D"),"丁班",""))))</f>
        <v/>
      </c>
      <c r="E92" s="43" t="str">
        <f>IF(_lianjaorb_month_day!A89="","",_lianjaorb_month_day!A89)</f>
        <v/>
      </c>
      <c r="F92" s="43" t="str">
        <f>IF(_lianjaorb_month_day!B89="","",_lianjaorb_month_day!B89/10000)</f>
        <v/>
      </c>
      <c r="G92" s="43" t="str">
        <f>IFERROR((E92*M92)/100,"")</f>
        <v/>
      </c>
      <c r="H92" s="43" t="str">
        <f>IF(_lianjaorb_month_day!C89="","",_lianjaorb_month_day!C89)</f>
        <v/>
      </c>
      <c r="I92" s="43" t="str">
        <f>IF(_lianjaorb_month_day!D89="","",_lianjaorb_month_day!D89/10000)</f>
        <v/>
      </c>
      <c r="J92" s="43" t="str">
        <f>IFERROR((H92*M92)/100,"")</f>
        <v/>
      </c>
      <c r="K92" s="44">
        <f>IFERROR(SUM(E92:E94,H92:H94),"")</f>
        <v>0</v>
      </c>
      <c r="L92" s="44">
        <f>IFERROR(SUM(F92:F94,I92:I94),"")</f>
        <v>0</v>
      </c>
      <c r="M92" s="47" t="str">
        <f>IF(_kjjunzhi_month_day!A89="","",_kjjunzhi_month_day!A89)</f>
        <v/>
      </c>
      <c r="N92" s="47" t="str">
        <f>IF(_kjjunzhi_month_day!B89="","",_kjjunzhi_month_day!B89)</f>
        <v/>
      </c>
      <c r="O92" s="43" t="str">
        <f>IFERROR((G92+J92)/AU92*1000-31*(AZ92-7),"")</f>
        <v/>
      </c>
      <c r="P92" s="44" t="str">
        <f>IFERROR(SUM(G92:G94,J92:J94)/AV92*1000-31*(BA92-7),"")</f>
        <v/>
      </c>
      <c r="Q92" s="43" t="str">
        <f>IFERROR((G92+J92)/AR92,"")</f>
        <v/>
      </c>
      <c r="R92" s="44" t="str">
        <f>IFERROR(SUM(G92:G94,J92:J94)/AS92,"")</f>
        <v/>
      </c>
      <c r="S92" s="44" t="str">
        <f>IFERROR(K92/L92*100,"")</f>
        <v/>
      </c>
      <c r="T92" s="43" t="str">
        <f>IF(_kanavg6_month_day!A89="","",_kanavg6_month_day!A89)</f>
        <v/>
      </c>
      <c r="U92" s="46" t="str">
        <f>IF(_kanavg6_month_day!B91="","",_kanavg6_month_day!B91)</f>
        <v/>
      </c>
      <c r="V92" s="43" t="str">
        <f>IF(_kanavg6_month_day!C89="","",_kanavg6_month_day!C89)</f>
        <v/>
      </c>
      <c r="W92" s="46" t="str">
        <f>IF(_kanavg6_month_day!D91="","",_kanavg6_month_day!D91)</f>
        <v/>
      </c>
      <c r="X92" s="47" t="str">
        <f>IF(_causek_month_day!A89="","",_causek_month_day!A89)</f>
        <v/>
      </c>
      <c r="Y92" s="47" t="str">
        <f>IF(_causek_month_day!B89="","",_causek_month_day!B89)</f>
        <v/>
      </c>
      <c r="Z92" s="43" t="str">
        <f>IF(_kanavg7_month_day!A89="","",_kanavg7_month_day!A89)</f>
        <v/>
      </c>
      <c r="AA92" s="46" t="str">
        <f>IF(_kanavg7_month_day!B91="","",_kanavg7_month_day!B91)</f>
        <v/>
      </c>
      <c r="AB92" s="43" t="str">
        <f>IF(_kanavg7_month_day!C89="","",_kanavg7_month_day!C89)</f>
        <v/>
      </c>
      <c r="AC92" s="46" t="str">
        <f>IF(_kanavg7_month_day!D91="","",_kanavg7_month_day!D91)</f>
        <v/>
      </c>
      <c r="AD92" s="47" t="str">
        <f>IF(_causek_month_day!C89="","",_causek_month_day!C89)</f>
        <v/>
      </c>
      <c r="AE92" s="47" t="str">
        <f>IF(_causek_month_day!D89="","",_causek_month_day!D89)</f>
        <v/>
      </c>
      <c r="AF92" s="43" t="str">
        <f>IF(_kanavg6_month_day!E89="","",_kanavg6_month_day!E89)</f>
        <v/>
      </c>
      <c r="AG92" s="44" t="str">
        <f>IFERROR(AVERAGE(AF92:AF94),"")</f>
        <v/>
      </c>
      <c r="AH92" s="43" t="str">
        <f>IF(_causek_month_day!E89="","",_causek_month_day!E89)</f>
        <v/>
      </c>
      <c r="AI92" s="43" t="str">
        <f>IF(_kanavg6_month_day!F89="","",_kanavg6_month_day!F89)</f>
        <v/>
      </c>
      <c r="AJ92" s="44" t="str">
        <f>IFERROR(AVERAGE(AI92:AI94),"")</f>
        <v/>
      </c>
      <c r="AK92" s="43" t="str">
        <f>IF(_causek_month_day!F89="","",_causek_month_day!F89)</f>
        <v/>
      </c>
      <c r="AL92" s="43" t="str">
        <f>IF(_kanavg6_month_day!G89="","",_kanavg6_month_day!G89)</f>
        <v/>
      </c>
      <c r="AM92" s="44" t="str">
        <f>IFERROR(AVERAGE(AL92:AL94),"")</f>
        <v/>
      </c>
      <c r="AN92" s="47" t="str">
        <f>IF(_actual_month_day!H89="","",_actual_month_day!H89)</f>
        <v/>
      </c>
      <c r="AO92" s="47" t="str">
        <f>IF(_actual_month_day!I89="","",_actual_month_day!I89)</f>
        <v/>
      </c>
      <c r="AP92" s="48">
        <f>IFERROR(SUM(AO92:AO94),"")</f>
        <v>0</v>
      </c>
      <c r="AQ92" s="43" t="str">
        <f>IF(_kjjunzhi_month_day!C89="","",_kjjunzhi_month_day!C89)</f>
        <v/>
      </c>
      <c r="AR92" s="45" t="str">
        <f>IFERROR(AQ92*AO92,"")</f>
        <v/>
      </c>
      <c r="AS92" s="48">
        <f>IFERROR(SUM(AR92:AR94),"")</f>
        <v>0</v>
      </c>
      <c r="AT92" s="47" t="str">
        <f>IF(_actual_month_day!J89="","",_actual_month_day!J89)</f>
        <v/>
      </c>
      <c r="AU92" s="49" t="str">
        <f>IF(_actual_month_day!K89="","",_actual_month_day!K89)</f>
        <v/>
      </c>
      <c r="AV92" s="48">
        <f>IFERROR(SUM(AU92:AU94),"")</f>
        <v>0</v>
      </c>
      <c r="AW92" s="50" t="str">
        <f>IF(_actual_month_day!L89="","",_actual_month_day!L89)</f>
        <v/>
      </c>
      <c r="AX92" s="50" t="str">
        <f>IF(_actual_month_day!M89="","",_actual_month_day!M89)</f>
        <v/>
      </c>
      <c r="AY92" s="50" t="str">
        <f>IF(_actual_month_day!N89="","",_actual_month_day!N89)</f>
        <v/>
      </c>
      <c r="AZ92" s="43" t="str">
        <f>IF(_analysis_month_day!A89="","",_analysis_month_day!A89)</f>
        <v/>
      </c>
      <c r="BA92" s="44" t="str">
        <f>IFERROR(AVERAGE(AZ92:AZ94),"")</f>
        <v/>
      </c>
      <c r="BB92" s="43" t="str">
        <f>IF(_analysis_month_day!B89="","",_analysis_month_day!B89)</f>
        <v/>
      </c>
      <c r="BC92" s="44" t="str">
        <f>IFERROR(AVERAGE(BB92:BB94),"")</f>
        <v/>
      </c>
      <c r="BD92" s="43" t="str">
        <f>IF(_kanavg6_month_day!H89="","",_kanavg6_month_day!H89)</f>
        <v/>
      </c>
      <c r="BE92" s="51" t="str">
        <f>IFERROR(AVERAGE(BD92:BD94),"")</f>
        <v/>
      </c>
    </row>
    <row ht="14.25" r="93">
      <c r="B93" s="52"/>
      <c r="C93" s="42" t="str">
        <f>IF(AND(_actual_month_day!P90=1),"夜班",IF(AND(_actual_month_day!P90=2),"白班",IF(AND(_actual_month_day!P90=3),"中班","")))</f>
        <v/>
      </c>
      <c r="D93" s="42" t="str">
        <f>IF(AND(_actual_month_day!Q90="A"),"甲班",IF(AND(_actual_month_day!Q90="B"),"乙班",IF(AND(_actual_month_day!Q90="C"),"丙班",IF(AND(_actual_month_day!Q90="D"),"丁班",""))))</f>
        <v/>
      </c>
      <c r="E93" s="43" t="str">
        <f>IF(_lianjaorb_month_day!A90="","",_lianjaorb_month_day!A90)</f>
        <v/>
      </c>
      <c r="F93" s="43" t="str">
        <f>IF(_lianjaorb_month_day!B90="","",_lianjaorb_month_day!B90/10000)</f>
        <v/>
      </c>
      <c r="G93" s="43" t="str">
        <f>IFERROR((E93*M93)/100,"")</f>
        <v/>
      </c>
      <c r="H93" s="43" t="str">
        <f>IF(_lianjaorb_month_day!C90="","",_lianjaorb_month_day!C90)</f>
        <v/>
      </c>
      <c r="I93" s="43" t="str">
        <f>IF(_lianjaorb_month_day!D90="","",_lianjaorb_month_day!D90/10000)</f>
        <v/>
      </c>
      <c r="J93" s="43" t="str">
        <f>IFERROR((H93*M93)/100,"")</f>
        <v/>
      </c>
      <c r="K93" s="44"/>
      <c r="L93" s="44"/>
      <c r="M93" s="47" t="str">
        <f>IF(_kjjunzhi_month_day!A90="","",_kjjunzhi_month_day!A90)</f>
        <v/>
      </c>
      <c r="N93" s="47" t="str">
        <f>IF(_kjjunzhi_month_day!B90="","",_kjjunzhi_month_day!B90)</f>
        <v/>
      </c>
      <c r="O93" s="43" t="str">
        <f>IFERROR((G93+J93)/AU93*1000-31*(AZ93-7),"")</f>
        <v/>
      </c>
      <c r="P93" s="44"/>
      <c r="Q93" s="43" t="str">
        <f>IFERROR((G93+J93)/AR93,"")</f>
        <v/>
      </c>
      <c r="R93" s="44"/>
      <c r="S93" s="44"/>
      <c r="T93" s="43" t="str">
        <f>IF(_kanavg6_month_day!A90="","",_kanavg6_month_day!A90)</f>
        <v/>
      </c>
      <c r="U93" s="53"/>
      <c r="V93" s="43" t="str">
        <f>IF(_kanavg6_month_day!C90="","",_kanavg6_month_day!C90)</f>
        <v/>
      </c>
      <c r="W93" s="53"/>
      <c r="X93" s="47" t="str">
        <f>IF(_causek_month_day!A90="","",_causek_month_day!A90)</f>
        <v/>
      </c>
      <c r="Y93" s="47" t="str">
        <f>IF(_causek_month_day!B90="","",_causek_month_day!B90)</f>
        <v/>
      </c>
      <c r="Z93" s="43" t="str">
        <f>IF(_kanavg7_month_day!A90="","",_kanavg7_month_day!A90)</f>
        <v/>
      </c>
      <c r="AA93" s="53"/>
      <c r="AB93" s="43" t="str">
        <f>IF(_kanavg7_month_day!C90="","",_kanavg7_month_day!C90)</f>
        <v/>
      </c>
      <c r="AC93" s="53"/>
      <c r="AD93" s="47" t="str">
        <f>IF(_causek_month_day!C90="","",_causek_month_day!C90)</f>
        <v/>
      </c>
      <c r="AE93" s="47" t="str">
        <f>IF(_causek_month_day!D90="","",_causek_month_day!D90)</f>
        <v/>
      </c>
      <c r="AF93" s="43" t="str">
        <f>IF(_kanavg6_month_day!E90="","",_kanavg6_month_day!E90)</f>
        <v/>
      </c>
      <c r="AG93" s="44"/>
      <c r="AH93" s="43" t="str">
        <f>IF(_causek_month_day!E90="","",_causek_month_day!E90)</f>
        <v/>
      </c>
      <c r="AI93" s="43" t="str">
        <f>IF(_kanavg6_month_day!F90="","",_kanavg6_month_day!F90)</f>
        <v/>
      </c>
      <c r="AJ93" s="44"/>
      <c r="AK93" s="43" t="str">
        <f>IF(_causek_month_day!F90="","",_causek_month_day!F90)</f>
        <v/>
      </c>
      <c r="AL93" s="43" t="str">
        <f>IF(_kanavg6_month_day!G90="","",_kanavg6_month_day!G90)</f>
        <v/>
      </c>
      <c r="AM93" s="44"/>
      <c r="AN93" s="47" t="str">
        <f>IF(_actual_month_day!H90="","",_actual_month_day!H90)</f>
        <v/>
      </c>
      <c r="AO93" s="47" t="str">
        <f>IF(_actual_month_day!I90="","",_actual_month_day!I90)</f>
        <v/>
      </c>
      <c r="AP93" s="48"/>
      <c r="AQ93" s="43" t="str">
        <f>IF(_kjjunzhi_month_day!C90="","",_kjjunzhi_month_day!C90)</f>
        <v/>
      </c>
      <c r="AR93" s="45" t="str">
        <f>IFERROR(AQ93*AO93,"")</f>
        <v/>
      </c>
      <c r="AS93" s="48"/>
      <c r="AT93" s="47" t="str">
        <f>IF(_actual_month_day!J90="","",_actual_month_day!J90)</f>
        <v/>
      </c>
      <c r="AU93" s="49" t="str">
        <f>IF(_actual_month_day!K90="","",_actual_month_day!K90)</f>
        <v/>
      </c>
      <c r="AV93" s="48"/>
      <c r="AW93" s="50" t="str">
        <f>IF(_actual_month_day!L90="","",_actual_month_day!L90)</f>
        <v/>
      </c>
      <c r="AX93" s="50" t="str">
        <f>IF(_actual_month_day!M90="","",_actual_month_day!M90)</f>
        <v/>
      </c>
      <c r="AY93" s="50" t="str">
        <f>IF(_actual_month_day!N90="","",_actual_month_day!N90)</f>
        <v/>
      </c>
      <c r="AZ93" s="43" t="str">
        <f>IF(_analysis_month_day!A90="","",_analysis_month_day!A90)</f>
        <v/>
      </c>
      <c r="BA93" s="44"/>
      <c r="BB93" s="43" t="str">
        <f>IF(_analysis_month_day!B90="","",_analysis_month_day!B90)</f>
        <v/>
      </c>
      <c r="BC93" s="44"/>
      <c r="BD93" s="43" t="str">
        <f>IF(_kanavg6_month_day!H90="","",_kanavg6_month_day!H90)</f>
        <v/>
      </c>
      <c r="BE93" s="51"/>
    </row>
    <row ht="14.25" r="94">
      <c r="B94" s="52"/>
      <c r="C94" s="42" t="str">
        <f>IF(AND(_actual_month_day!P91=1),"夜班",IF(AND(_actual_month_day!P91=2),"白班",IF(AND(_actual_month_day!P91=3),"中班","")))</f>
        <v/>
      </c>
      <c r="D94" s="42" t="str">
        <f>IF(AND(_actual_month_day!Q91="A"),"甲班",IF(AND(_actual_month_day!Q91="B"),"乙班",IF(AND(_actual_month_day!Q91="C"),"丙班",IF(AND(_actual_month_day!Q91="D"),"丁班",""))))</f>
        <v/>
      </c>
      <c r="E94" s="43" t="str">
        <f>IF(_lianjaorb_month_day!A91="","",_lianjaorb_month_day!A91)</f>
        <v/>
      </c>
      <c r="F94" s="43" t="str">
        <f>IF(_lianjaorb_month_day!B91="","",_lianjaorb_month_day!B91/10000)</f>
        <v/>
      </c>
      <c r="G94" s="43" t="str">
        <f>IFERROR((E94*M94)/100,"")</f>
        <v/>
      </c>
      <c r="H94" s="43" t="str">
        <f>IF(_lianjaorb_month_day!C91="","",_lianjaorb_month_day!C91)</f>
        <v/>
      </c>
      <c r="I94" s="43" t="str">
        <f>IF(_lianjaorb_month_day!D91="","",_lianjaorb_month_day!D91/10000)</f>
        <v/>
      </c>
      <c r="J94" s="43" t="str">
        <f>IFERROR((H94*M94)/100,"")</f>
        <v/>
      </c>
      <c r="K94" s="44"/>
      <c r="L94" s="44"/>
      <c r="M94" s="47" t="str">
        <f>IF(_kjjunzhi_month_day!A91="","",_kjjunzhi_month_day!A91)</f>
        <v/>
      </c>
      <c r="N94" s="47" t="str">
        <f>IF(_kjjunzhi_month_day!B91="","",_kjjunzhi_month_day!B91)</f>
        <v/>
      </c>
      <c r="O94" s="43" t="str">
        <f>IFERROR((G94+J94)/AU94*1000-31*(AZ94-7),"")</f>
        <v/>
      </c>
      <c r="P94" s="44"/>
      <c r="Q94" s="43" t="str">
        <f>IFERROR((G94+J94)/AR94,"")</f>
        <v/>
      </c>
      <c r="R94" s="44"/>
      <c r="S94" s="44"/>
      <c r="T94" s="43" t="str">
        <f>IF(_kanavg6_month_day!A91="","",_kanavg6_month_day!A91)</f>
        <v/>
      </c>
      <c r="U94" s="54"/>
      <c r="V94" s="43" t="str">
        <f>IF(_kanavg6_month_day!C91="","",_kanavg6_month_day!C91)</f>
        <v/>
      </c>
      <c r="W94" s="54"/>
      <c r="X94" s="47" t="str">
        <f>IF(_causek_month_day!A91="","",_causek_month_day!A91)</f>
        <v/>
      </c>
      <c r="Y94" s="47" t="str">
        <f>IF(_causek_month_day!B91="","",_causek_month_day!B91)</f>
        <v/>
      </c>
      <c r="Z94" s="43" t="str">
        <f>IF(_kanavg7_month_day!A91="","",_kanavg7_month_day!A91)</f>
        <v/>
      </c>
      <c r="AA94" s="54"/>
      <c r="AB94" s="43" t="str">
        <f>IF(_kanavg7_month_day!C91="","",_kanavg7_month_day!C91)</f>
        <v/>
      </c>
      <c r="AC94" s="54"/>
      <c r="AD94" s="47" t="str">
        <f>IF(_causek_month_day!C91="","",_causek_month_day!C91)</f>
        <v/>
      </c>
      <c r="AE94" s="47" t="str">
        <f>IF(_causek_month_day!D91="","",_causek_month_day!D91)</f>
        <v/>
      </c>
      <c r="AF94" s="43" t="str">
        <f>IF(_kanavg6_month_day!E91="","",_kanavg6_month_day!E91)</f>
        <v/>
      </c>
      <c r="AG94" s="44"/>
      <c r="AH94" s="43" t="str">
        <f>IF(_causek_month_day!E91="","",_causek_month_day!E91)</f>
        <v/>
      </c>
      <c r="AI94" s="43" t="str">
        <f>IF(_kanavg6_month_day!F91="","",_kanavg6_month_day!F91)</f>
        <v/>
      </c>
      <c r="AJ94" s="44"/>
      <c r="AK94" s="43" t="str">
        <f>IF(_causek_month_day!F91="","",_causek_month_day!F91)</f>
        <v/>
      </c>
      <c r="AL94" s="43" t="str">
        <f>IF(_kanavg6_month_day!G91="","",_kanavg6_month_day!G91)</f>
        <v/>
      </c>
      <c r="AM94" s="44"/>
      <c r="AN94" s="47" t="str">
        <f>IF(_actual_month_day!H91="","",_actual_month_day!H91)</f>
        <v/>
      </c>
      <c r="AO94" s="47" t="str">
        <f>IF(_actual_month_day!I91="","",_actual_month_day!I91)</f>
        <v/>
      </c>
      <c r="AP94" s="48"/>
      <c r="AQ94" s="43" t="str">
        <f>IF(_kjjunzhi_month_day!C91="","",_kjjunzhi_month_day!C91)</f>
        <v/>
      </c>
      <c r="AR94" s="45" t="str">
        <f>IFERROR(AQ94*AO94,"")</f>
        <v/>
      </c>
      <c r="AS94" s="48"/>
      <c r="AT94" s="47" t="str">
        <f>IF(_actual_month_day!J91="","",_actual_month_day!J91)</f>
        <v/>
      </c>
      <c r="AU94" s="49" t="str">
        <f>IF(_actual_month_day!K91="","",_actual_month_day!K91)</f>
        <v/>
      </c>
      <c r="AV94" s="48"/>
      <c r="AW94" s="50" t="str">
        <f>IF(_actual_month_day!L91="","",_actual_month_day!L91)</f>
        <v/>
      </c>
      <c r="AX94" s="50" t="str">
        <f>IF(_actual_month_day!M91="","",_actual_month_day!M91)</f>
        <v/>
      </c>
      <c r="AY94" s="50" t="str">
        <f>IF(_actual_month_day!N91="","",_actual_month_day!N91)</f>
        <v/>
      </c>
      <c r="AZ94" s="43" t="str">
        <f>IF(_analysis_month_day!A91="","",_analysis_month_day!A91)</f>
        <v/>
      </c>
      <c r="BA94" s="44"/>
      <c r="BB94" s="43" t="str">
        <f>IF(_analysis_month_day!B91="","",_analysis_month_day!B91)</f>
        <v/>
      </c>
      <c r="BC94" s="44"/>
      <c r="BD94" s="43" t="str">
        <f>IF(_kanavg6_month_day!H91="","",_kanavg6_month_day!H91)</f>
        <v/>
      </c>
      <c r="BE94" s="51"/>
    </row>
    <row ht="14.25" r="95">
      <c r="B95" s="56">
        <f ca="1">B92+1</f>
        <v>43708</v>
      </c>
      <c r="C95" s="42" t="str">
        <f>IF(AND(_actual_month_day!P92=1),"夜班",IF(AND(_actual_month_day!P92=2),"白班",IF(AND(_actual_month_day!P92=3),"中班","")))</f>
        <v/>
      </c>
      <c r="D95" s="42" t="str">
        <f>IF(AND(_actual_month_day!Q92="A"),"甲班",IF(AND(_actual_month_day!Q92="B"),"乙班",IF(AND(_actual_month_day!Q92="C"),"丙班",IF(AND(_actual_month_day!Q92="D"),"丁班",""))))</f>
        <v/>
      </c>
      <c r="E95" s="43" t="str">
        <f>IF(_lianjaorb_month_day!A92="","",_lianjaorb_month_day!A92)</f>
        <v/>
      </c>
      <c r="F95" s="43" t="str">
        <f>IF(_lianjaorb_month_day!B92="","",_lianjaorb_month_day!B92/10000)</f>
        <v/>
      </c>
      <c r="G95" s="43" t="str">
        <f>IFERROR((E95*M95)/100,"")</f>
        <v/>
      </c>
      <c r="H95" s="43" t="str">
        <f>IF(_lianjaorb_month_day!C92="","",_lianjaorb_month_day!C92)</f>
        <v/>
      </c>
      <c r="I95" s="43" t="str">
        <f>IF(_lianjaorb_month_day!D92="","",_lianjaorb_month_day!D92/10000)</f>
        <v/>
      </c>
      <c r="J95" s="43" t="str">
        <f>IFERROR((H95*M95)/100,"")</f>
        <v/>
      </c>
      <c r="K95" s="44">
        <f>IFERROR(SUM(E95:E97,H95:H97),"")</f>
        <v>0</v>
      </c>
      <c r="L95" s="44">
        <f>IFERROR(SUM(F95:F97,I95:I97),"")</f>
        <v>0</v>
      </c>
      <c r="M95" s="47" t="str">
        <f>IF(_kjjunzhi_month_day!A92="","",_kjjunzhi_month_day!A92)</f>
        <v/>
      </c>
      <c r="N95" s="47" t="str">
        <f>IF(_kjjunzhi_month_day!B92="","",_kjjunzhi_month_day!B92)</f>
        <v/>
      </c>
      <c r="O95" s="43" t="str">
        <f>IFERROR((G95+J95)/AU95*1000-31*(AZ95-7),"")</f>
        <v/>
      </c>
      <c r="P95" s="44" t="str">
        <f>IFERROR(SUM(G95:G97,J95:J97)/AV95*1000-31*(BA95-7),"")</f>
        <v/>
      </c>
      <c r="Q95" s="43" t="str">
        <f>IFERROR((G95+J95)/AR95,"")</f>
        <v/>
      </c>
      <c r="R95" s="44" t="str">
        <f>IFERROR(SUM(G95:G97,J95:J97)/AS95,"")</f>
        <v/>
      </c>
      <c r="S95" s="44" t="str">
        <f>IFERROR(K95/L95*100,"")</f>
        <v/>
      </c>
      <c r="T95" s="43" t="str">
        <f>IF(_kanavg6_month_day!A92="","",_kanavg6_month_day!A92)</f>
        <v/>
      </c>
      <c r="U95" s="46" t="str">
        <f>IF(_kanavg6_month_day!B94="","",_kanavg6_month_day!B94)</f>
        <v/>
      </c>
      <c r="V95" s="43" t="str">
        <f>IF(_kanavg6_month_day!C92="","",_kanavg6_month_day!C92)</f>
        <v/>
      </c>
      <c r="W95" s="46" t="str">
        <f>IF(_kanavg6_month_day!D94="","",_kanavg6_month_day!D94)</f>
        <v/>
      </c>
      <c r="X95" s="47" t="str">
        <f>IF(_causek_month_day!A92="","",_causek_month_day!A92)</f>
        <v/>
      </c>
      <c r="Y95" s="47" t="str">
        <f>IF(_causek_month_day!B92="","",_causek_month_day!B92)</f>
        <v/>
      </c>
      <c r="Z95" s="43" t="str">
        <f>IF(_kanavg7_month_day!A92="","",_kanavg7_month_day!A92)</f>
        <v/>
      </c>
      <c r="AA95" s="46" t="str">
        <f>IF(_kanavg7_month_day!B94="","",_kanavg7_month_day!B94)</f>
        <v/>
      </c>
      <c r="AB95" s="43" t="str">
        <f>IF(_kanavg7_month_day!C92="","",_kanavg7_month_day!C92)</f>
        <v/>
      </c>
      <c r="AC95" s="46" t="str">
        <f>IF(_kanavg7_month_day!D94="","",_kanavg7_month_day!D94)</f>
        <v/>
      </c>
      <c r="AD95" s="47" t="str">
        <f>IF(_causek_month_day!C92="","",_causek_month_day!C92)</f>
        <v/>
      </c>
      <c r="AE95" s="47" t="str">
        <f>IF(_causek_month_day!D92="","",_causek_month_day!D92)</f>
        <v/>
      </c>
      <c r="AF95" s="43" t="str">
        <f>IF(_kanavg6_month_day!E92="","",_kanavg6_month_day!E92)</f>
        <v/>
      </c>
      <c r="AG95" s="44" t="str">
        <f>IFERROR(AVERAGE(AF95:AF97),"")</f>
        <v/>
      </c>
      <c r="AH95" s="43" t="str">
        <f>IF(_causek_month_day!E92="","",_causek_month_day!E92)</f>
        <v/>
      </c>
      <c r="AI95" s="43" t="str">
        <f>IF(_kanavg6_month_day!F92="","",_kanavg6_month_day!F92)</f>
        <v/>
      </c>
      <c r="AJ95" s="44" t="str">
        <f>IFERROR(AVERAGE(AI95:AI97),"")</f>
        <v/>
      </c>
      <c r="AK95" s="43" t="str">
        <f>IF(_causek_month_day!F92="","",_causek_month_day!F92)</f>
        <v/>
      </c>
      <c r="AL95" s="43" t="str">
        <f>IF(_kanavg6_month_day!G92="","",_kanavg6_month_day!G92)</f>
        <v/>
      </c>
      <c r="AM95" s="44" t="str">
        <f>IFERROR(AVERAGE(AL95:AL97),"")</f>
        <v/>
      </c>
      <c r="AN95" s="47" t="str">
        <f>IF(_actual_month_day!H92="","",_actual_month_day!H92)</f>
        <v/>
      </c>
      <c r="AO95" s="47" t="str">
        <f>IF(_actual_month_day!I92="","",_actual_month_day!I92)</f>
        <v/>
      </c>
      <c r="AP95" s="48">
        <f>IFERROR(SUM(AO95:AO97),"")</f>
        <v>0</v>
      </c>
      <c r="AQ95" s="43" t="str">
        <f>IF(_kjjunzhi_month_day!C92="","",_kjjunzhi_month_day!C92)</f>
        <v/>
      </c>
      <c r="AR95" s="45" t="str">
        <f>IFERROR(AQ95*AO95,"")</f>
        <v/>
      </c>
      <c r="AS95" s="48">
        <f>IFERROR(SUM(AR95:AR97),"")</f>
        <v>0</v>
      </c>
      <c r="AT95" s="47" t="str">
        <f>IF(_actual_month_day!J92="","",_actual_month_day!J92)</f>
        <v/>
      </c>
      <c r="AU95" s="49" t="str">
        <f>IF(_actual_month_day!K92="","",_actual_month_day!K92)</f>
        <v/>
      </c>
      <c r="AV95" s="48">
        <f>IFERROR(SUM(AU95:AU97),"")</f>
        <v>0</v>
      </c>
      <c r="AW95" s="50" t="str">
        <f>IF(_actual_month_day!L92="","",_actual_month_day!L92)</f>
        <v/>
      </c>
      <c r="AX95" s="50" t="str">
        <f>IF(_actual_month_day!M92="","",_actual_month_day!M92)</f>
        <v/>
      </c>
      <c r="AY95" s="50" t="str">
        <f>IF(_actual_month_day!N92="","",_actual_month_day!N92)</f>
        <v/>
      </c>
      <c r="AZ95" s="43" t="str">
        <f>IF(_analysis_month_day!A92="","",_analysis_month_day!A92)</f>
        <v/>
      </c>
      <c r="BA95" s="44" t="str">
        <f>IFERROR(AVERAGE(AZ95:AZ97),"")</f>
        <v/>
      </c>
      <c r="BB95" s="43" t="str">
        <f>IF(_analysis_month_day!B92="","",_analysis_month_day!B92)</f>
        <v/>
      </c>
      <c r="BC95" s="44" t="str">
        <f>IFERROR(AVERAGE(BB95:BB97),"")</f>
        <v/>
      </c>
      <c r="BD95" s="43" t="str">
        <f>IF(_kanavg6_month_day!H92="","",_kanavg6_month_day!H92)</f>
        <v/>
      </c>
      <c r="BE95" s="51" t="str">
        <f>IFERROR(AVERAGE(BD95:BD97),"")</f>
        <v/>
      </c>
    </row>
    <row ht="14.25" r="96">
      <c r="B96" s="52"/>
      <c r="C96" s="42" t="str">
        <f>IF(AND(_actual_month_day!P93=1),"夜班",IF(AND(_actual_month_day!P93=2),"白班",IF(AND(_actual_month_day!P93=3),"中班","")))</f>
        <v/>
      </c>
      <c r="D96" s="42" t="str">
        <f>IF(AND(_actual_month_day!Q93="A"),"甲班",IF(AND(_actual_month_day!Q93="B"),"乙班",IF(AND(_actual_month_day!Q93="C"),"丙班",IF(AND(_actual_month_day!Q93="D"),"丁班",""))))</f>
        <v/>
      </c>
      <c r="E96" s="43" t="str">
        <f>IF(_lianjaorb_month_day!A93="","",_lianjaorb_month_day!A93)</f>
        <v/>
      </c>
      <c r="F96" s="43" t="str">
        <f>IF(_lianjaorb_month_day!B93="","",_lianjaorb_month_day!B93/10000)</f>
        <v/>
      </c>
      <c r="G96" s="43" t="str">
        <f>IFERROR((E96*M96)/100,"")</f>
        <v/>
      </c>
      <c r="H96" s="43" t="str">
        <f>IF(_lianjaorb_month_day!C93="","",_lianjaorb_month_day!C93)</f>
        <v/>
      </c>
      <c r="I96" s="43" t="str">
        <f>IF(_lianjaorb_month_day!D93="","",_lianjaorb_month_day!D93/10000)</f>
        <v/>
      </c>
      <c r="J96" s="43" t="str">
        <f>IFERROR((H96*M96)/100,"")</f>
        <v/>
      </c>
      <c r="K96" s="44"/>
      <c r="L96" s="44"/>
      <c r="M96" s="47" t="str">
        <f>IF(_kjjunzhi_month_day!A93="","",_kjjunzhi_month_day!A93)</f>
        <v/>
      </c>
      <c r="N96" s="47" t="str">
        <f>IF(_kjjunzhi_month_day!B93="","",_kjjunzhi_month_day!B93)</f>
        <v/>
      </c>
      <c r="O96" s="43" t="str">
        <f>IFERROR((G96+J96)/AU96*1000-31*(AZ96-7),"")</f>
        <v/>
      </c>
      <c r="P96" s="44"/>
      <c r="Q96" s="43" t="str">
        <f>IFERROR((G96+J96)/AR96,"")</f>
        <v/>
      </c>
      <c r="R96" s="44"/>
      <c r="S96" s="44"/>
      <c r="T96" s="43" t="str">
        <f>IF(_kanavg6_month_day!A93="","",_kanavg6_month_day!A93)</f>
        <v/>
      </c>
      <c r="U96" s="53"/>
      <c r="V96" s="43" t="str">
        <f>IF(_kanavg6_month_day!C93="","",_kanavg6_month_day!C93)</f>
        <v/>
      </c>
      <c r="W96" s="53"/>
      <c r="X96" s="47" t="str">
        <f>IF(_causek_month_day!A93="","",_causek_month_day!A93)</f>
        <v/>
      </c>
      <c r="Y96" s="47" t="str">
        <f>IF(_causek_month_day!B93="","",_causek_month_day!B93)</f>
        <v/>
      </c>
      <c r="Z96" s="43" t="str">
        <f>IF(_kanavg7_month_day!A93="","",_kanavg7_month_day!A93)</f>
        <v/>
      </c>
      <c r="AA96" s="53"/>
      <c r="AB96" s="43" t="str">
        <f>IF(_kanavg7_month_day!C93="","",_kanavg7_month_day!C93)</f>
        <v/>
      </c>
      <c r="AC96" s="53"/>
      <c r="AD96" s="47" t="str">
        <f>IF(_causek_month_day!C93="","",_causek_month_day!C93)</f>
        <v/>
      </c>
      <c r="AE96" s="47" t="str">
        <f>IF(_causek_month_day!D93="","",_causek_month_day!D93)</f>
        <v/>
      </c>
      <c r="AF96" s="43" t="str">
        <f>IF(_kanavg6_month_day!E93="","",_kanavg6_month_day!E93)</f>
        <v/>
      </c>
      <c r="AG96" s="44"/>
      <c r="AH96" s="43" t="str">
        <f>IF(_causek_month_day!E93="","",_causek_month_day!E93)</f>
        <v/>
      </c>
      <c r="AI96" s="43" t="str">
        <f>IF(_kanavg6_month_day!F93="","",_kanavg6_month_day!F93)</f>
        <v/>
      </c>
      <c r="AJ96" s="44"/>
      <c r="AK96" s="43" t="str">
        <f>IF(_causek_month_day!F93="","",_causek_month_day!F93)</f>
        <v/>
      </c>
      <c r="AL96" s="43" t="str">
        <f>IF(_kanavg6_month_day!G93="","",_kanavg6_month_day!G93)</f>
        <v/>
      </c>
      <c r="AM96" s="44"/>
      <c r="AN96" s="47" t="str">
        <f>IF(_actual_month_day!H93="","",_actual_month_day!H93)</f>
        <v/>
      </c>
      <c r="AO96" s="47" t="str">
        <f>IF(_actual_month_day!I93="","",_actual_month_day!I93)</f>
        <v/>
      </c>
      <c r="AP96" s="48"/>
      <c r="AQ96" s="43" t="str">
        <f>IF(_kjjunzhi_month_day!C93="","",_kjjunzhi_month_day!C93)</f>
        <v/>
      </c>
      <c r="AR96" s="45" t="str">
        <f>IFERROR(AQ96*AO96,"")</f>
        <v/>
      </c>
      <c r="AS96" s="48"/>
      <c r="AT96" s="47" t="str">
        <f>IF(_actual_month_day!J93="","",_actual_month_day!J93)</f>
        <v/>
      </c>
      <c r="AU96" s="49" t="str">
        <f>IF(_actual_month_day!K93="","",_actual_month_day!K93)</f>
        <v/>
      </c>
      <c r="AV96" s="48"/>
      <c r="AW96" s="50" t="str">
        <f>IF(_actual_month_day!L93="","",_actual_month_day!L93)</f>
        <v/>
      </c>
      <c r="AX96" s="50" t="str">
        <f>IF(_actual_month_day!M93="","",_actual_month_day!M93)</f>
        <v/>
      </c>
      <c r="AY96" s="50" t="str">
        <f>IF(_actual_month_day!N93="","",_actual_month_day!N93)</f>
        <v/>
      </c>
      <c r="AZ96" s="43" t="str">
        <f>IF(_analysis_month_day!A93="","",_analysis_month_day!A93)</f>
        <v/>
      </c>
      <c r="BA96" s="44"/>
      <c r="BB96" s="43" t="str">
        <f>IF(_analysis_month_day!B93="","",_analysis_month_day!B93)</f>
        <v/>
      </c>
      <c r="BC96" s="44"/>
      <c r="BD96" s="43" t="str">
        <f>IF(_kanavg6_month_day!H93="","",_kanavg6_month_day!H93)</f>
        <v/>
      </c>
      <c r="BE96" s="51"/>
    </row>
    <row ht="14.25" r="97">
      <c r="B97" s="57"/>
      <c r="C97" s="58" t="str">
        <f>IF(AND(_actual_month_day!P94=1),"夜班",IF(AND(_actual_month_day!P94=2),"白班",IF(AND(_actual_month_day!P94=3),"中班","")))</f>
        <v/>
      </c>
      <c r="D97" s="58" t="str">
        <f>IF(AND(_actual_month_day!Q94="A"),"甲班",IF(AND(_actual_month_day!Q94="B"),"乙班",IF(AND(_actual_month_day!Q94="C"),"丙班",IF(AND(_actual_month_day!Q94="D"),"丁班",""))))</f>
        <v/>
      </c>
      <c r="E97" s="59" t="str">
        <f>IF(_lianjaorb_month_day!A94="","",_lianjaorb_month_day!A94)</f>
        <v/>
      </c>
      <c r="F97" s="59" t="str">
        <f>IF(_lianjaorb_month_day!B94="","",_lianjaorb_month_day!B94/10000)</f>
        <v/>
      </c>
      <c r="G97" s="59" t="str">
        <f>IFERROR((E97*M97)/100,"")</f>
        <v/>
      </c>
      <c r="H97" s="59" t="str">
        <f>IF(_lianjaorb_month_day!C94="","",_lianjaorb_month_day!C94)</f>
        <v/>
      </c>
      <c r="I97" s="59" t="str">
        <f>IF(_lianjaorb_month_day!D94="","",_lianjaorb_month_day!D94/10000)</f>
        <v/>
      </c>
      <c r="J97" s="59" t="str">
        <f>IFERROR((H97*M97)/100,"")</f>
        <v/>
      </c>
      <c r="K97" s="60"/>
      <c r="L97" s="60"/>
      <c r="M97" s="61" t="str">
        <f>IF(_kjjunzhi_month_day!A94="","",_kjjunzhi_month_day!A94)</f>
        <v/>
      </c>
      <c r="N97" s="61" t="str">
        <f>IF(_kjjunzhi_month_day!B94="","",_kjjunzhi_month_day!B94)</f>
        <v/>
      </c>
      <c r="O97" s="59" t="str">
        <f>IFERROR((G97+J97)/AU97*1000-31*(AZ97-7),"")</f>
        <v/>
      </c>
      <c r="P97" s="60"/>
      <c r="Q97" s="59" t="str">
        <f>IFERROR((G97+J97)/AR97,"")</f>
        <v/>
      </c>
      <c r="R97" s="60"/>
      <c r="S97" s="60"/>
      <c r="T97" s="59" t="str">
        <f>IF(_kanavg6_month_day!A94="","",_kanavg6_month_day!A94)</f>
        <v/>
      </c>
      <c r="U97" s="62"/>
      <c r="V97" s="59" t="str">
        <f>IF(_kanavg6_month_day!C94="","",_kanavg6_month_day!C94)</f>
        <v/>
      </c>
      <c r="W97" s="62"/>
      <c r="X97" s="61" t="str">
        <f>IF(_causek_month_day!A94="","",_causek_month_day!A94)</f>
        <v/>
      </c>
      <c r="Y97" s="61" t="str">
        <f>IF(_causek_month_day!B94="","",_causek_month_day!B94)</f>
        <v/>
      </c>
      <c r="Z97" s="59" t="str">
        <f>IF(_kanavg7_month_day!A94="","",_kanavg7_month_day!A94)</f>
        <v/>
      </c>
      <c r="AA97" s="62"/>
      <c r="AB97" s="59" t="str">
        <f>IF(_kanavg7_month_day!C94="","",_kanavg7_month_day!C94)</f>
        <v/>
      </c>
      <c r="AC97" s="62"/>
      <c r="AD97" s="61" t="str">
        <f>IF(_causek_month_day!C94="","",_causek_month_day!C94)</f>
        <v/>
      </c>
      <c r="AE97" s="61" t="str">
        <f>IF(_causek_month_day!D94="","",_causek_month_day!D94)</f>
        <v/>
      </c>
      <c r="AF97" s="59" t="str">
        <f>IF(_kanavg6_month_day!E94="","",_kanavg6_month_day!E94)</f>
        <v/>
      </c>
      <c r="AG97" s="60"/>
      <c r="AH97" s="59" t="str">
        <f>IF(_causek_month_day!E94="","",_causek_month_day!E94)</f>
        <v/>
      </c>
      <c r="AI97" s="59" t="str">
        <f>IF(_kanavg6_month_day!F94="","",_kanavg6_month_day!F94)</f>
        <v/>
      </c>
      <c r="AJ97" s="60"/>
      <c r="AK97" s="59" t="str">
        <f>IF(_causek_month_day!F94="","",_causek_month_day!F94)</f>
        <v/>
      </c>
      <c r="AL97" s="59" t="str">
        <f>IF(_kanavg6_month_day!G94="","",_kanavg6_month_day!G94)</f>
        <v/>
      </c>
      <c r="AM97" s="60"/>
      <c r="AN97" s="61" t="str">
        <f>IF(_actual_month_day!H94="","",_actual_month_day!H94)</f>
        <v/>
      </c>
      <c r="AO97" s="61" t="str">
        <f>IF(_actual_month_day!I94="","",_actual_month_day!I94)</f>
        <v/>
      </c>
      <c r="AP97" s="63"/>
      <c r="AQ97" s="59" t="str">
        <f>IF(_kjjunzhi_month_day!C94="","",_kjjunzhi_month_day!C94)</f>
        <v/>
      </c>
      <c r="AR97" s="64" t="str">
        <f>IFERROR(AQ97*AO97,"")</f>
        <v/>
      </c>
      <c r="AS97" s="63"/>
      <c r="AT97" s="61" t="str">
        <f>IF(_actual_month_day!J94="","",_actual_month_day!J94)</f>
        <v/>
      </c>
      <c r="AU97" s="65" t="str">
        <f>IF(_actual_month_day!K94="","",_actual_month_day!K94)</f>
        <v/>
      </c>
      <c r="AV97" s="63"/>
      <c r="AW97" s="66" t="str">
        <f>IF(_actual_month_day!L94="","",_actual_month_day!L94)</f>
        <v/>
      </c>
      <c r="AX97" s="66" t="str">
        <f>IF(_actual_month_day!M94="","",_actual_month_day!M94)</f>
        <v/>
      </c>
      <c r="AY97" s="66" t="str">
        <f>IF(_actual_month_day!N94="","",_actual_month_day!N94)</f>
        <v/>
      </c>
      <c r="AZ97" s="59" t="str">
        <f>IF(_analysis_month_day!A94="","",_analysis_month_day!A94)</f>
        <v/>
      </c>
      <c r="BA97" s="60"/>
      <c r="BB97" s="59" t="str">
        <f>IF(_analysis_month_day!B94="","",_analysis_month_day!B94)</f>
        <v/>
      </c>
      <c r="BC97" s="60"/>
      <c r="BD97" s="59" t="str">
        <f>IF(_kanavg6_month_day!H94="","",_kanavg6_month_day!H94)</f>
        <v/>
      </c>
      <c r="BE97" s="67"/>
    </row>
    <row ht="16.5" r="98">
      <c r="B98" s="68" t="s">
        <v>79</v>
      </c>
      <c r="C98" s="69"/>
      <c r="D98" s="69"/>
      <c r="E98" s="70" t="str">
        <f>IFERROR(AVERAGE(E5:E97),"")</f>
        <v/>
      </c>
      <c r="F98" s="71" t="str">
        <f>IFERROR(AVERAGE(F5:F97),"")</f>
        <v/>
      </c>
      <c r="G98" s="70" t="str">
        <f>IFERROR(AVERAGE(G5:G97),"")</f>
        <v/>
      </c>
      <c r="H98" s="70" t="str">
        <f>IFERROR(AVERAGE(H5:H97),"")</f>
        <v/>
      </c>
      <c r="I98" s="71" t="str">
        <f>IFERROR(AVERAGE(I5:I97),"")</f>
        <v/>
      </c>
      <c r="J98" s="70" t="str">
        <f>IFERROR(AVERAGE(J5:J97),"")</f>
        <v/>
      </c>
      <c r="K98" s="70">
        <f>IFERROR(AVERAGE(K5:K97),"")</f>
        <v>0</v>
      </c>
      <c r="L98" s="70">
        <f>IFERROR(AVERAGE(L5:L97),"")</f>
        <v>0</v>
      </c>
      <c r="M98" s="72" t="str">
        <f>IFERROR(AVERAGE(M5:M97),"")</f>
        <v/>
      </c>
      <c r="N98" s="72" t="str">
        <f>IFERROR(AVERAGE(N5:N97),"")</f>
        <v/>
      </c>
      <c r="O98" s="70" t="str">
        <f>IFERROR(AVERAGE(O5:O97),"")</f>
        <v/>
      </c>
      <c r="P98" s="70" t="str">
        <f>IFERROR(AVERAGE(P5:P97),"")</f>
        <v/>
      </c>
      <c r="Q98" s="70" t="str">
        <f>IFERROR(AVERAGE(Q5:Q97),"")</f>
        <v/>
      </c>
      <c r="R98" s="70" t="str">
        <f>IFERROR(AVERAGE(R5:R97),"")</f>
        <v/>
      </c>
      <c r="S98" s="70" t="str">
        <f>IFERROR(AVERAGE(S5:S97),"")</f>
        <v/>
      </c>
      <c r="T98" s="70" t="str">
        <f>IFERROR(AVERAGE(T5:T97),"")</f>
        <v/>
      </c>
      <c r="U98" s="70" t="str">
        <f>IFERROR(AVERAGE(U5:U97),"")</f>
        <v/>
      </c>
      <c r="V98" s="70" t="str">
        <f>IFERROR(AVERAGE(V5:V97),"")</f>
        <v/>
      </c>
      <c r="W98" s="70" t="str">
        <f>IFERROR(AVERAGE(W5:W97),"")</f>
        <v/>
      </c>
      <c r="X98" s="70"/>
      <c r="Y98" s="70"/>
      <c r="Z98" s="70" t="str">
        <f>IFERROR(AVERAGE(Z5:Z97),"")</f>
        <v/>
      </c>
      <c r="AA98" s="70" t="str">
        <f>IFERROR(AVERAGE(AA5:AA97),"")</f>
        <v/>
      </c>
      <c r="AB98" s="70" t="str">
        <f>IFERROR(AVERAGE(AB5:AB97),"")</f>
        <v/>
      </c>
      <c r="AC98" s="70" t="str">
        <f>IFERROR(AVERAGE(AC5:AC97),"")</f>
        <v/>
      </c>
      <c r="AD98" s="70"/>
      <c r="AE98" s="70"/>
      <c r="AF98" s="70" t="str">
        <f>IFERROR(AVERAGE(AF5:AF97),"")</f>
        <v/>
      </c>
      <c r="AG98" s="70"/>
      <c r="AH98" s="70"/>
      <c r="AI98" s="70" t="str">
        <f>IFERROR(AVERAGE(AI5:AI97),"")</f>
        <v/>
      </c>
      <c r="AJ98" s="70"/>
      <c r="AK98" s="70"/>
      <c r="AL98" s="70" t="str">
        <f>IFERROR(AVERAGE(AL5:AL97),"")</f>
        <v/>
      </c>
      <c r="AM98" s="70"/>
      <c r="AN98" s="72">
        <f>IFERROR(SUM(AN5:AN97),"")</f>
        <v>0</v>
      </c>
      <c r="AO98" s="72">
        <f>IFERROR(SUM(AO5:AO97),"")</f>
        <v>0</v>
      </c>
      <c r="AP98" s="73">
        <f>IFERROR(SUM(AP5:AP97),"")</f>
        <v>0</v>
      </c>
      <c r="AQ98" s="70" t="str">
        <f>IFERROR(AVERAGE(AQ5:AQ97),"")</f>
        <v/>
      </c>
      <c r="AR98" s="70" t="str">
        <f>IFERROR(AVERAGE(AR5:AR97),"")</f>
        <v/>
      </c>
      <c r="AS98" s="72">
        <f>IFERROR(AVERAGE(AS5:AS97),"")</f>
        <v>0</v>
      </c>
      <c r="AT98" s="70" t="str">
        <f>IFERROR(AVERAGE(AT5:AT97),"")</f>
        <v/>
      </c>
      <c r="AU98" s="72" t="str">
        <f>IFERROR(AVERAGE(AU5:AU97),"")</f>
        <v/>
      </c>
      <c r="AV98" s="72">
        <f>IFERROR(AVERAGE(AV5:AV97),"")</f>
        <v>0</v>
      </c>
      <c r="AW98" s="74" t="str">
        <f>IFERROR(INT(_actual_month_day!U95)&amp;":"&amp;IF(INT(MOD(_actual_month_day!U95,INT(_actual_month_day!U95))*60)&lt;10,"0"&amp;INT(MOD(_actual_month_day!U95,INT(_actual_month_day!U95))*60),INT(MOD(_actual_month_day!U95,INT(_actual_month_day!U95))*60)),"")</f>
        <v/>
      </c>
      <c r="AX98" s="74" t="str">
        <f>IFERROR(INT(_actual_month_day!V95)&amp;":"&amp;IF(INT(MOD(_actual_month_day!V95,INT(_actual_month_day!V95))*60)&lt;10,"0"&amp;INT(MOD(_actual_month_day!V95,INT(_actual_month_day!V95))*60),INT(MOD(_actual_month_day!V95,INT(_actual_month_day!V95))*60)),"")</f>
        <v/>
      </c>
      <c r="AY98" s="74" t="str">
        <f>IFERROR(INT(_actual_month_day!W95)&amp;":"&amp;IF(INT(MOD(_actual_month_day!W95,INT(_actual_month_day!W95))*60)&lt;10,"0"&amp;INT(MOD(_actual_month_day!W95,INT(_actual_month_day!W95))*60),INT(MOD(_actual_month_day!W95,INT(_actual_month_day!W95))*60)),"")</f>
        <v/>
      </c>
      <c r="AZ98" s="70" t="str">
        <f>IFERROR(AVERAGE(AZ5:AZ97),"")</f>
        <v/>
      </c>
      <c r="BA98" s="70" t="str">
        <f>IFERROR(AVERAGE(BA5:BA97),"")</f>
        <v/>
      </c>
      <c r="BB98" s="70" t="str">
        <f>IFERROR(AVERAGE(BB5:BB97),"")</f>
        <v/>
      </c>
      <c r="BC98" s="70" t="str">
        <f>IFERROR(AVERAGE(BC5:BC97),"")</f>
        <v/>
      </c>
      <c r="BD98" s="70" t="str">
        <f>IFERROR(AVERAGE(BD5:BD97),"")</f>
        <v/>
      </c>
      <c r="BE98" s="75" t="str">
        <f>IFERROR(AVERAGE(BE5:BE97),"")</f>
        <v/>
      </c>
    </row>
    <row ht="14.25" r="99">
      <c r="B99" s="76" t="s">
        <v>80</v>
      </c>
      <c r="C99" s="77"/>
      <c r="D99" s="77"/>
      <c r="E99" s="78" t="str">
        <f>IFERROR(AVERAGEIF($D5:$D97,$B99,E5:E97),"")</f>
        <v/>
      </c>
      <c r="F99" s="78" t="str">
        <f>IFERROR(AVERAGEIF($D5:$D97,$B99,F5:F97),"")</f>
        <v/>
      </c>
      <c r="G99" s="78" t="str">
        <f>IFERROR(AVERAGEIF($D5:$D97,$B99,G5:G97),"")</f>
        <v/>
      </c>
      <c r="H99" s="78" t="str">
        <f>IFERROR(AVERAGEIF($D5:$D97,$B99,H5:H97),"")</f>
        <v/>
      </c>
      <c r="I99" s="78" t="str">
        <f>IFERROR(AVERAGEIF($D5:$D97,$B99,I5:I97),"")</f>
        <v/>
      </c>
      <c r="J99" s="78" t="str">
        <f>IFERROR(AVERAGEIF($D5:$D97,$B99,J5:J97),"")</f>
        <v/>
      </c>
      <c r="K99" s="78" t="str">
        <f>IFERROR(AVERAGEIF($D5:$D97,$B99,K5:K97),"")</f>
        <v/>
      </c>
      <c r="L99" s="78" t="str">
        <f>IFERROR(AVERAGEIF($D5:$D97,$B99,L5:L97),"")</f>
        <v/>
      </c>
      <c r="M99" s="79" t="str">
        <f>IFERROR(AVERAGEIF($D5:$D97,$B99,M5:M97),"")</f>
        <v/>
      </c>
      <c r="N99" s="79" t="str">
        <f>IFERROR(AVERAGEIF($D5:$D97,$B99,N5:N97),"")</f>
        <v/>
      </c>
      <c r="O99" s="78" t="str">
        <f>IFERROR(AVERAGEIF($D5:$D97,$B99,O5:O97),"")</f>
        <v/>
      </c>
      <c r="P99" s="78" t="str">
        <f>IFERROR(AVERAGEIF($D5:$D97,$B99,P5:P97),"")</f>
        <v/>
      </c>
      <c r="Q99" s="78" t="str">
        <f>IFERROR(AVERAGEIF($D5:$D97,$B99,Q5:Q97),"")</f>
        <v/>
      </c>
      <c r="R99" s="78" t="str">
        <f>IFERROR(AVERAGEIF($D5:$D97,$B99,R5:R97),"")</f>
        <v/>
      </c>
      <c r="S99" s="78" t="str">
        <f>IFERROR(AVERAGEIF($D5:$D97,$B99,S5:S97),"")</f>
        <v/>
      </c>
      <c r="T99" s="78" t="str">
        <f>IFERROR(AVERAGEIF($D5:$D97,$B99,T5:T97),"")</f>
        <v/>
      </c>
      <c r="U99" s="78" t="str">
        <f>IFERROR(AVERAGEIF($D5:$D97,$B99,U5:U97),"")</f>
        <v/>
      </c>
      <c r="V99" s="78" t="str">
        <f>IFERROR(AVERAGEIF($D5:$D97,$B99,V5:V97),"")</f>
        <v/>
      </c>
      <c r="W99" s="78" t="str">
        <f>IFERROR(AVERAGEIF($D5:$D97,$B99,W5:W97),"")</f>
        <v/>
      </c>
      <c r="X99" s="78" t="str">
        <f>IFERROR(AVERAGEIF($D5:$D97,$B99,X5:X97),"")</f>
        <v/>
      </c>
      <c r="Y99" s="78" t="str">
        <f>IFERROR(AVERAGEIF($D5:$D97,$B99,Y5:Y97),"")</f>
        <v/>
      </c>
      <c r="Z99" s="78" t="str">
        <f>IFERROR(AVERAGEIF($D5:$D97,$B99,Z5:Z97),"")</f>
        <v/>
      </c>
      <c r="AA99" s="78" t="str">
        <f>IFERROR(AVERAGEIF($D5:$D97,$B99,AA5:AA97),"")</f>
        <v/>
      </c>
      <c r="AB99" s="78" t="str">
        <f>IFERROR(AVERAGEIF($D5:$D97,$B99,AB5:AB97),"")</f>
        <v/>
      </c>
      <c r="AC99" s="78" t="str">
        <f>IFERROR(AVERAGEIF($D5:$D97,$B99,AC5:AC97),"")</f>
        <v/>
      </c>
      <c r="AD99" s="78" t="str">
        <f>IFERROR(AVERAGEIF($D5:$D97,$B99,AD5:AD97),"")</f>
        <v/>
      </c>
      <c r="AE99" s="78" t="str">
        <f>IFERROR(AVERAGEIF($D5:$D97,$B99,AE5:AE97),"")</f>
        <v/>
      </c>
      <c r="AF99" s="78" t="str">
        <f>IFERROR(AVERAGEIF($D5:$D97,$B99,AF5:AF97),"")</f>
        <v/>
      </c>
      <c r="AG99" s="78"/>
      <c r="AH99" s="78" t="str">
        <f>IFERROR(AVERAGEIF($D5:$D97,$B99,AH5:AH97),"")</f>
        <v/>
      </c>
      <c r="AI99" s="78" t="str">
        <f>IFERROR(AVERAGEIF($D5:$D97,$B99,AI5:AI97),"")</f>
        <v/>
      </c>
      <c r="AJ99" s="78"/>
      <c r="AK99" s="78" t="str">
        <f>IFERROR(AVERAGEIF($D5:$D97,$B99,AK5:AK97),"")</f>
        <v/>
      </c>
      <c r="AL99" s="78" t="str">
        <f>IFERROR(AVERAGEIF($D5:$D97,$B99,AL5:AL97),"")</f>
        <v/>
      </c>
      <c r="AM99" s="78"/>
      <c r="AN99" s="79">
        <f>IFERROR(SUMIF($D5:$D97,$B99,AN5:AN97),"")</f>
        <v>0</v>
      </c>
      <c r="AO99" s="79">
        <f>IFERROR(SUMIF($D5:$D97,$B99,AO5:AO97),"")</f>
        <v>0</v>
      </c>
      <c r="AP99" s="80"/>
      <c r="AQ99" s="78" t="str">
        <f>IFERROR(AVERAGEIF($D5:$D97,$B99,AQ5:AQ97),"")</f>
        <v/>
      </c>
      <c r="AR99" s="78" t="str">
        <f>IFERROR(AVERAGEIF($D5:$D97,$B99,AR5:AR97),"")</f>
        <v/>
      </c>
      <c r="AS99" s="79"/>
      <c r="AT99" s="78" t="str">
        <f>IFERROR(AVERAGEIF($D5:$D97,$B99,AT5:AT97),"")</f>
        <v/>
      </c>
      <c r="AU99" s="79" t="str">
        <f>IFERROR(AVERAGEIF($D5:$D97,$B99,AU5:AU97),"")</f>
        <v/>
      </c>
      <c r="AV99" s="79"/>
      <c r="AW99" s="81" t="str">
        <f>IFERROR(INT(_actual_month_day!U96)&amp;":"&amp;IF(INT(MOD(_actual_month_day!U96,INT(_actual_month_day!U96))*60)&lt;10,"0"&amp;INT(MOD(_actual_month_day!U96,INT(_actual_month_day!U96))*60),INT(MOD(_actual_month_day!U96,INT(_actual_month_day!U96))*60)),"")</f>
        <v/>
      </c>
      <c r="AX99" s="81" t="str">
        <f>IFERROR(INT(_actual_month_day!V96)&amp;":"&amp;IF(INT(MOD(_actual_month_day!V96,INT(_actual_month_day!V96))*60)&lt;10,"0"&amp;INT(MOD(_actual_month_day!V96,INT(_actual_month_day!V96))*60),INT(MOD(_actual_month_day!V96,INT(_actual_month_day!V96))*60)),"")</f>
        <v/>
      </c>
      <c r="AY99" s="81" t="str">
        <f>IFERROR(INT(_actual_month_day!W96)&amp;":"&amp;IF(INT(MOD(_actual_month_day!W96,INT(_actual_month_day!W96))*60)&lt;10,"0"&amp;INT(MOD(_actual_month_day!W96,INT(_actual_month_day!W96))*60),INT(MOD(_actual_month_day!W96,INT(_actual_month_day!W96))*60)),"")</f>
        <v/>
      </c>
      <c r="AZ99" s="78" t="str">
        <f>IFERROR(AVERAGEIF($D5:$D97,$B99,AZ5:AZ97),"")</f>
        <v/>
      </c>
      <c r="BA99" s="78" t="str">
        <f>IFERROR(AVERAGEIF($D5:$D97,$B99,BA5:BA97),"")</f>
        <v/>
      </c>
      <c r="BB99" s="78" t="str">
        <f>IFERROR(AVERAGEIF($D5:$D97,$B99,BB5:BB97),"")</f>
        <v/>
      </c>
      <c r="BC99" s="78" t="str">
        <f>IFERROR(AVERAGEIF($D5:$D97,$B99,BC5:BC97),"")</f>
        <v/>
      </c>
      <c r="BD99" s="78" t="str">
        <f>IFERROR(AVERAGEIF($D5:$D97,$B99,BD5:BD97),"")</f>
        <v/>
      </c>
      <c r="BE99" s="82" t="str">
        <f>IFERROR(AVERAGEIF($D5:$D97,$B99,BE5:BE97),"")</f>
        <v/>
      </c>
    </row>
    <row ht="14.25" r="100">
      <c r="B100" s="76" t="s">
        <v>81</v>
      </c>
      <c r="C100" s="77"/>
      <c r="D100" s="77"/>
      <c r="E100" s="78" t="str">
        <f>IFERROR(AVERAGEIF($D5:$D97,$B100,E5:E97),"")</f>
        <v/>
      </c>
      <c r="F100" s="78" t="str">
        <f>IFERROR(AVERAGEIF($D5:$D97,$B100,F5:F97),"")</f>
        <v/>
      </c>
      <c r="G100" s="78" t="str">
        <f>IFERROR(AVERAGEIF($D5:$D97,$B100,G5:G97),"")</f>
        <v/>
      </c>
      <c r="H100" s="78" t="str">
        <f>IFERROR(AVERAGEIF($D5:$D97,$B100,H5:H97),"")</f>
        <v/>
      </c>
      <c r="I100" s="78" t="str">
        <f>IFERROR(AVERAGEIF($D5:$D97,$B100,I5:I97),"")</f>
        <v/>
      </c>
      <c r="J100" s="78" t="str">
        <f>IFERROR(AVERAGEIF($D5:$D97,$B100,J5:J97),"")</f>
        <v/>
      </c>
      <c r="K100" s="78" t="str">
        <f>IFERROR(AVERAGEIF($D5:$D97,$B100,K5:K97),"")</f>
        <v/>
      </c>
      <c r="L100" s="78" t="str">
        <f>IFERROR(AVERAGEIF($D5:$D97,$B100,L5:L97),"")</f>
        <v/>
      </c>
      <c r="M100" s="79" t="str">
        <f>IFERROR(AVERAGEIF($D5:$D97,$B100,M5:M97),"")</f>
        <v/>
      </c>
      <c r="N100" s="79" t="str">
        <f>IFERROR(AVERAGEIF($D5:$D97,$B100,N5:N97),"")</f>
        <v/>
      </c>
      <c r="O100" s="78" t="str">
        <f>IFERROR(AVERAGEIF($D5:$D97,$B100,O5:O97),"")</f>
        <v/>
      </c>
      <c r="P100" s="78" t="str">
        <f>IFERROR(AVERAGEIF($D5:$D97,$B100,P5:P97),"")</f>
        <v/>
      </c>
      <c r="Q100" s="78" t="str">
        <f>IFERROR(AVERAGEIF($D5:$D97,$B100,Q5:Q97),"")</f>
        <v/>
      </c>
      <c r="R100" s="78" t="str">
        <f>IFERROR(AVERAGEIF($D5:$D97,$B100,R5:R97),"")</f>
        <v/>
      </c>
      <c r="S100" s="78" t="str">
        <f>IFERROR(AVERAGEIF($D5:$D97,$B100,S5:S97),"")</f>
        <v/>
      </c>
      <c r="T100" s="78" t="str">
        <f>IFERROR(AVERAGEIF($D5:$D97,$B100,T5:T97),"")</f>
        <v/>
      </c>
      <c r="U100" s="78" t="str">
        <f>IFERROR(AVERAGEIF($D5:$D97,$B100,U5:U97),"")</f>
        <v/>
      </c>
      <c r="V100" s="78" t="str">
        <f>IFERROR(AVERAGEIF($D5:$D97,$B100,V5:V97),"")</f>
        <v/>
      </c>
      <c r="W100" s="78" t="str">
        <f>IFERROR(AVERAGEIF($D5:$D97,$B100,W5:W97),"")</f>
        <v/>
      </c>
      <c r="X100" s="78" t="str">
        <f>IFERROR(AVERAGEIF($D5:$D97,$B100,X5:X97),"")</f>
        <v/>
      </c>
      <c r="Y100" s="78" t="str">
        <f>IFERROR(AVERAGEIF($D5:$D97,$B100,Y5:Y97),"")</f>
        <v/>
      </c>
      <c r="Z100" s="78" t="str">
        <f>IFERROR(AVERAGEIF($D5:$D97,$B100,Z5:Z97),"")</f>
        <v/>
      </c>
      <c r="AA100" s="78" t="str">
        <f>IFERROR(AVERAGEIF($D5:$D97,$B100,AA5:AA97),"")</f>
        <v/>
      </c>
      <c r="AB100" s="78" t="str">
        <f>IFERROR(AVERAGEIF($D5:$D97,$B100,AB5:AB97),"")</f>
        <v/>
      </c>
      <c r="AC100" s="78" t="str">
        <f>IFERROR(AVERAGEIF($D5:$D97,$B100,AC5:AC97),"")</f>
        <v/>
      </c>
      <c r="AD100" s="78" t="str">
        <f>IFERROR(AVERAGEIF($D5:$D97,$B100,AD5:AD97),"")</f>
        <v/>
      </c>
      <c r="AE100" s="78" t="str">
        <f>IFERROR(AVERAGEIF($D5:$D97,$B100,AE5:AE97),"")</f>
        <v/>
      </c>
      <c r="AF100" s="78" t="str">
        <f>IFERROR(AVERAGEIF($D5:$D97,$B100,AF5:AF97),"")</f>
        <v/>
      </c>
      <c r="AG100" s="78"/>
      <c r="AH100" s="78" t="str">
        <f>IFERROR(AVERAGEIF($D5:$D97,$B100,AH5:AH97),"")</f>
        <v/>
      </c>
      <c r="AI100" s="78" t="str">
        <f>IFERROR(AVERAGEIF($D5:$D97,$B100,AI5:AI97),"")</f>
        <v/>
      </c>
      <c r="AJ100" s="78"/>
      <c r="AK100" s="78" t="str">
        <f>IFERROR(AVERAGEIF($D5:$D97,$B100,AK5:AK97),"")</f>
        <v/>
      </c>
      <c r="AL100" s="78" t="str">
        <f>IFERROR(AVERAGEIF($D5:$D97,$B100,AL5:AL97),"")</f>
        <v/>
      </c>
      <c r="AM100" s="78"/>
      <c r="AN100" s="79">
        <f>IFERROR(SUMIF($D5:$D97,$B100,AN5:AN97),"")</f>
        <v>0</v>
      </c>
      <c r="AO100" s="79">
        <f>IFERROR(SUMIF($D5:$D97,$B100,AO5:AO97),"")</f>
        <v>0</v>
      </c>
      <c r="AP100" s="80"/>
      <c r="AQ100" s="78" t="str">
        <f>IFERROR(AVERAGEIF($D5:$D97,$B100,AQ5:AQ97),"")</f>
        <v/>
      </c>
      <c r="AR100" s="78" t="str">
        <f>IFERROR(AVERAGEIF($D5:$D97,$B100,AR5:AR97),"")</f>
        <v/>
      </c>
      <c r="AS100" s="79"/>
      <c r="AT100" s="78" t="str">
        <f>IFERROR(AVERAGEIF($D5:$D97,$B100,AT5:AT97),"")</f>
        <v/>
      </c>
      <c r="AU100" s="79" t="str">
        <f>IFERROR(AVERAGEIF($D5:$D97,$B100,AU5:AU97),"")</f>
        <v/>
      </c>
      <c r="AV100" s="79"/>
      <c r="AW100" s="81" t="str">
        <f>IFERROR(INT(_actual_month_day!U97)&amp;":"&amp;IF(INT(MOD(_actual_month_day!U97,INT(_actual_month_day!U97))*60)&lt;10,"0"&amp;INT(MOD(_actual_month_day!U97,INT(_actual_month_day!U97))*60),INT(MOD(_actual_month_day!U97,INT(_actual_month_day!U97))*60)),"")</f>
        <v/>
      </c>
      <c r="AX100" s="81" t="str">
        <f>IFERROR(INT(_actual_month_day!V97)&amp;":"&amp;IF(INT(MOD(_actual_month_day!V97,INT(_actual_month_day!V97))*60)&lt;10,"0"&amp;INT(MOD(_actual_month_day!V97,INT(_actual_month_day!V97))*60),INT(MOD(_actual_month_day!V97,INT(_actual_month_day!V97))*60)),"")</f>
        <v/>
      </c>
      <c r="AY100" s="81" t="str">
        <f>IFERROR(INT(_actual_month_day!W97)&amp;":"&amp;IF(INT(MOD(_actual_month_day!W97,INT(_actual_month_day!W97))*60)&lt;10,"0"&amp;INT(MOD(_actual_month_day!W97,INT(_actual_month_day!W97))*60),INT(MOD(_actual_month_day!W97,INT(_actual_month_day!W97))*60)),"")</f>
        <v/>
      </c>
      <c r="AZ100" s="78" t="str">
        <f>IFERROR(AVERAGEIF($D5:$D97,$B100,AZ5:AZ97),"")</f>
        <v/>
      </c>
      <c r="BA100" s="78" t="str">
        <f>IFERROR(AVERAGEIF($D5:$D97,$B100,BA5:BA97),"")</f>
        <v/>
      </c>
      <c r="BB100" s="78" t="str">
        <f>IFERROR(AVERAGEIF($D5:$D97,$B100,BB5:BB97),"")</f>
        <v/>
      </c>
      <c r="BC100" s="78" t="str">
        <f>IFERROR(AVERAGEIF($D5:$D97,$B100,BC5:BC97),"")</f>
        <v/>
      </c>
      <c r="BD100" s="78" t="str">
        <f>IFERROR(AVERAGEIF($D5:$D97,$B100,BD5:BD97),"")</f>
        <v/>
      </c>
      <c r="BE100" s="82" t="str">
        <f>IFERROR(AVERAGEIF($D5:$D97,$B100,BE5:BE97),"")</f>
        <v/>
      </c>
    </row>
    <row ht="14.25" r="101">
      <c r="B101" s="76" t="s">
        <v>82</v>
      </c>
      <c r="C101" s="77"/>
      <c r="D101" s="77"/>
      <c r="E101" s="78" t="str">
        <f>IFERROR(AVERAGEIF($D5:$D97,$B101,E5:E97),"")</f>
        <v/>
      </c>
      <c r="F101" s="78" t="str">
        <f>IFERROR(AVERAGEIF($D5:$D97,$B101,F5:F97),"")</f>
        <v/>
      </c>
      <c r="G101" s="78" t="str">
        <f>IFERROR(AVERAGEIF($D5:$D97,$B101,G5:G97),"")</f>
        <v/>
      </c>
      <c r="H101" s="78" t="str">
        <f>IFERROR(AVERAGEIF($D5:$D97,$B101,H5:H97),"")</f>
        <v/>
      </c>
      <c r="I101" s="78" t="str">
        <f>IFERROR(AVERAGEIF($D5:$D97,$B101,I5:I97),"")</f>
        <v/>
      </c>
      <c r="J101" s="78" t="str">
        <f>IFERROR(AVERAGEIF($D5:$D97,$B101,J5:J97),"")</f>
        <v/>
      </c>
      <c r="K101" s="78" t="str">
        <f>IFERROR(AVERAGEIF($D5:$D97,$B101,K5:K97),"")</f>
        <v/>
      </c>
      <c r="L101" s="78" t="str">
        <f>IFERROR(AVERAGEIF($D5:$D97,$B101,L5:L97),"")</f>
        <v/>
      </c>
      <c r="M101" s="79" t="str">
        <f>IFERROR(AVERAGEIF($D5:$D97,$B101,M5:M97),"")</f>
        <v/>
      </c>
      <c r="N101" s="79" t="str">
        <f>IFERROR(AVERAGEIF($D5:$D97,$B101,N5:N97),"")</f>
        <v/>
      </c>
      <c r="O101" s="78" t="str">
        <f>IFERROR(AVERAGEIF($D5:$D97,$B101,O5:O97),"")</f>
        <v/>
      </c>
      <c r="P101" s="78" t="str">
        <f>IFERROR(AVERAGEIF($D5:$D97,$B101,P5:P97),"")</f>
        <v/>
      </c>
      <c r="Q101" s="78" t="str">
        <f>IFERROR(AVERAGEIF($D5:$D97,$B101,Q5:Q97),"")</f>
        <v/>
      </c>
      <c r="R101" s="78" t="str">
        <f>IFERROR(AVERAGEIF($D5:$D97,$B101,R5:R97),"")</f>
        <v/>
      </c>
      <c r="S101" s="78" t="str">
        <f>IFERROR(AVERAGEIF($D5:$D97,$B101,S5:S97),"")</f>
        <v/>
      </c>
      <c r="T101" s="78" t="str">
        <f>IFERROR(AVERAGEIF($D5:$D97,$B101,T5:T97),"")</f>
        <v/>
      </c>
      <c r="U101" s="78" t="str">
        <f>IFERROR(AVERAGEIF($D5:$D97,$B101,U5:U97),"")</f>
        <v/>
      </c>
      <c r="V101" s="78" t="str">
        <f>IFERROR(AVERAGEIF($D5:$D97,$B101,V5:V97),"")</f>
        <v/>
      </c>
      <c r="W101" s="78" t="str">
        <f>IFERROR(AVERAGEIF($D5:$D97,$B101,W5:W97),"")</f>
        <v/>
      </c>
      <c r="X101" s="78" t="str">
        <f>IFERROR(AVERAGEIF($D5:$D97,$B101,X5:X97),"")</f>
        <v/>
      </c>
      <c r="Y101" s="78" t="str">
        <f>IFERROR(AVERAGEIF($D5:$D97,$B101,Y5:Y97),"")</f>
        <v/>
      </c>
      <c r="Z101" s="78" t="str">
        <f>IFERROR(AVERAGEIF($D5:$D97,$B101,Z5:Z97),"")</f>
        <v/>
      </c>
      <c r="AA101" s="78" t="str">
        <f>IFERROR(AVERAGEIF($D5:$D97,$B101,AA5:AA97),"")</f>
        <v/>
      </c>
      <c r="AB101" s="78" t="str">
        <f>IFERROR(AVERAGEIF($D5:$D97,$B101,AB5:AB97),"")</f>
        <v/>
      </c>
      <c r="AC101" s="78" t="str">
        <f>IFERROR(AVERAGEIF($D5:$D97,$B101,AC5:AC97),"")</f>
        <v/>
      </c>
      <c r="AD101" s="78" t="str">
        <f>IFERROR(AVERAGEIF($D5:$D97,$B101,AD5:AD97),"")</f>
        <v/>
      </c>
      <c r="AE101" s="78" t="str">
        <f>IFERROR(AVERAGEIF($D5:$D97,$B101,AE5:AE97),"")</f>
        <v/>
      </c>
      <c r="AF101" s="78" t="str">
        <f>IFERROR(AVERAGEIF($D5:$D97,$B101,AF5:AF97),"")</f>
        <v/>
      </c>
      <c r="AG101" s="78"/>
      <c r="AH101" s="78" t="str">
        <f>IFERROR(AVERAGEIF($D5:$D97,$B101,AH5:AH97),"")</f>
        <v/>
      </c>
      <c r="AI101" s="78" t="str">
        <f>IFERROR(AVERAGEIF($D5:$D97,$B101,AI5:AI97),"")</f>
        <v/>
      </c>
      <c r="AJ101" s="78"/>
      <c r="AK101" s="78" t="str">
        <f>IFERROR(AVERAGEIF($D5:$D97,$B101,AK5:AK97),"")</f>
        <v/>
      </c>
      <c r="AL101" s="78" t="str">
        <f>IFERROR(AVERAGEIF($D5:$D97,$B101,AL5:AL97),"")</f>
        <v/>
      </c>
      <c r="AM101" s="78"/>
      <c r="AN101" s="79">
        <f>IFERROR(SUMIF($D5:$D97,$B101,AN5:AN97),"")</f>
        <v>0</v>
      </c>
      <c r="AO101" s="79">
        <f>IFERROR(SUMIF($D5:$D97,$B101,AO5:AO97),"")</f>
        <v>0</v>
      </c>
      <c r="AP101" s="80"/>
      <c r="AQ101" s="78" t="str">
        <f>IFERROR(AVERAGEIF($D5:$D97,$B101,AQ5:AQ97),"")</f>
        <v/>
      </c>
      <c r="AR101" s="78" t="str">
        <f>IFERROR(AVERAGEIF($D5:$D97,$B101,AR5:AR97),"")</f>
        <v/>
      </c>
      <c r="AS101" s="79"/>
      <c r="AT101" s="78" t="str">
        <f>IFERROR(AVERAGEIF($D5:$D97,$B101,AT5:AT97),"")</f>
        <v/>
      </c>
      <c r="AU101" s="79" t="str">
        <f>IFERROR(AVERAGEIF($D5:$D97,$B101,AU5:AU97),"")</f>
        <v/>
      </c>
      <c r="AV101" s="79"/>
      <c r="AW101" s="81" t="str">
        <f>IFERROR(INT(_actual_month_day!U98)&amp;":"&amp;IF(INT(MOD(_actual_month_day!U98,INT(_actual_month_day!U98))*60)&lt;10,"0"&amp;INT(MOD(_actual_month_day!U98,INT(_actual_month_day!U98))*60),INT(MOD(_actual_month_day!U98,INT(_actual_month_day!U98))*60)),"")</f>
        <v/>
      </c>
      <c r="AX101" s="81" t="str">
        <f>IFERROR(INT(_actual_month_day!V98)&amp;":"&amp;IF(INT(MOD(_actual_month_day!V98,INT(_actual_month_day!V98))*60)&lt;10,"0"&amp;INT(MOD(_actual_month_day!V98,INT(_actual_month_day!V98))*60),INT(MOD(_actual_month_day!V98,INT(_actual_month_day!V98))*60)),"")</f>
        <v/>
      </c>
      <c r="AY101" s="81" t="str">
        <f>IFERROR(INT(_actual_month_day!W98)&amp;":"&amp;IF(INT(MOD(_actual_month_day!W98,INT(_actual_month_day!W98))*60)&lt;10,"0"&amp;INT(MOD(_actual_month_day!W98,INT(_actual_month_day!W98))*60),INT(MOD(_actual_month_day!W98,INT(_actual_month_day!W98))*60)),"")</f>
        <v/>
      </c>
      <c r="AZ101" s="78" t="str">
        <f>IFERROR(AVERAGEIF($D5:$D97,$B101,AZ5:AZ97),"")</f>
        <v/>
      </c>
      <c r="BA101" s="78" t="str">
        <f>IFERROR(AVERAGEIF($D5:$D97,$B101,BA5:BA97),"")</f>
        <v/>
      </c>
      <c r="BB101" s="78" t="str">
        <f>IFERROR(AVERAGEIF($D5:$D97,$B101,BB5:BB97),"")</f>
        <v/>
      </c>
      <c r="BC101" s="78" t="str">
        <f>IFERROR(AVERAGEIF($D5:$D97,$B101,BC5:BC97),"")</f>
        <v/>
      </c>
      <c r="BD101" s="78" t="str">
        <f>IFERROR(AVERAGEIF($D5:$D97,$B101,BD5:BD97),"")</f>
        <v/>
      </c>
      <c r="BE101" s="82" t="str">
        <f>IFERROR(AVERAGEIF($D5:$D97,$B101,BE5:BE97),"")</f>
        <v/>
      </c>
    </row>
    <row ht="14.25" r="102">
      <c r="B102" s="83" t="s">
        <v>83</v>
      </c>
      <c r="C102" s="84"/>
      <c r="D102" s="84"/>
      <c r="E102" s="85" t="str">
        <f>IFERROR(AVERAGEIF($D5:$D97,$B102,E5:E97),"")</f>
        <v/>
      </c>
      <c r="F102" s="85" t="str">
        <f>IFERROR(AVERAGEIF($D5:$D97,$B102,F5:F97),"")</f>
        <v/>
      </c>
      <c r="G102" s="85" t="str">
        <f>IFERROR(AVERAGEIF($D5:$D97,$B102,G5:G97),"")</f>
        <v/>
      </c>
      <c r="H102" s="85" t="str">
        <f>IFERROR(AVERAGEIF($D5:$D97,$B102,H5:H97),"")</f>
        <v/>
      </c>
      <c r="I102" s="85" t="str">
        <f>IFERROR(AVERAGEIF($D5:$D97,$B102,I5:I97),"")</f>
        <v/>
      </c>
      <c r="J102" s="85" t="str">
        <f>IFERROR(AVERAGEIF($D5:$D97,$B102,J5:J97),"")</f>
        <v/>
      </c>
      <c r="K102" s="85" t="str">
        <f>IFERROR(AVERAGEIF($D5:$D97,$B102,K5:K97),"")</f>
        <v/>
      </c>
      <c r="L102" s="85" t="str">
        <f>IFERROR(AVERAGEIF($D5:$D97,$B102,L5:L97),"")</f>
        <v/>
      </c>
      <c r="M102" s="86" t="str">
        <f>IFERROR(AVERAGEIF($D5:$D97,$B102,M5:M97),"")</f>
        <v/>
      </c>
      <c r="N102" s="86" t="str">
        <f>IFERROR(AVERAGEIF($D5:$D97,$B102,N5:N97),"")</f>
        <v/>
      </c>
      <c r="O102" s="85" t="str">
        <f>IFERROR(AVERAGEIF($D5:$D97,$B102,O5:O97),"")</f>
        <v/>
      </c>
      <c r="P102" s="85" t="str">
        <f>IFERROR(AVERAGEIF($D5:$D97,$B102,P5:P97),"")</f>
        <v/>
      </c>
      <c r="Q102" s="85" t="str">
        <f>IFERROR(AVERAGEIF($D5:$D97,$B102,Q5:Q97),"")</f>
        <v/>
      </c>
      <c r="R102" s="85" t="str">
        <f>IFERROR(AVERAGEIF($D5:$D97,$B102,R5:R97),"")</f>
        <v/>
      </c>
      <c r="S102" s="85" t="str">
        <f>IFERROR(AVERAGEIF($D5:$D97,$B102,S5:S97),"")</f>
        <v/>
      </c>
      <c r="T102" s="85" t="str">
        <f>IFERROR(AVERAGEIF($D5:$D97,$B102,T5:T97),"")</f>
        <v/>
      </c>
      <c r="U102" s="85" t="str">
        <f>IFERROR(AVERAGEIF($D5:$D97,$B102,U5:U97),"")</f>
        <v/>
      </c>
      <c r="V102" s="85" t="str">
        <f>IFERROR(AVERAGEIF($D5:$D97,$B102,V5:V97),"")</f>
        <v/>
      </c>
      <c r="W102" s="85" t="str">
        <f>IFERROR(AVERAGEIF($D5:$D97,$B102,W5:W97),"")</f>
        <v/>
      </c>
      <c r="X102" s="85" t="str">
        <f>IFERROR(AVERAGEIF($D5:$D97,$B102,X5:X97),"")</f>
        <v/>
      </c>
      <c r="Y102" s="85" t="str">
        <f>IFERROR(AVERAGEIF($D5:$D97,$B102,Y5:Y97),"")</f>
        <v/>
      </c>
      <c r="Z102" s="85" t="str">
        <f>IFERROR(AVERAGEIF($D5:$D97,$B102,Z5:Z97),"")</f>
        <v/>
      </c>
      <c r="AA102" s="85" t="str">
        <f>IFERROR(AVERAGEIF($D5:$D97,$B102,AA5:AA97),"")</f>
        <v/>
      </c>
      <c r="AB102" s="85" t="str">
        <f>IFERROR(AVERAGEIF($D5:$D97,$B102,AB5:AB97),"")</f>
        <v/>
      </c>
      <c r="AC102" s="85" t="str">
        <f>IFERROR(AVERAGEIF($D5:$D97,$B102,AC5:AC97),"")</f>
        <v/>
      </c>
      <c r="AD102" s="85" t="str">
        <f>IFERROR(AVERAGEIF($D5:$D97,$B102,AD5:AD97),"")</f>
        <v/>
      </c>
      <c r="AE102" s="85" t="str">
        <f>IFERROR(AVERAGEIF($D5:$D97,$B102,AE5:AE97),"")</f>
        <v/>
      </c>
      <c r="AF102" s="85" t="str">
        <f>IFERROR(AVERAGEIF($D5:$D97,$B102,AF5:AF97),"")</f>
        <v/>
      </c>
      <c r="AG102" s="85"/>
      <c r="AH102" s="85" t="str">
        <f>IFERROR(AVERAGEIF($D5:$D97,$B102,AH5:AH97),"")</f>
        <v/>
      </c>
      <c r="AI102" s="85" t="str">
        <f>IFERROR(AVERAGEIF($D5:$D97,$B102,AI5:AI97),"")</f>
        <v/>
      </c>
      <c r="AJ102" s="85"/>
      <c r="AK102" s="85" t="str">
        <f>IFERROR(AVERAGEIF($D5:$D97,$B102,AK5:AK97),"")</f>
        <v/>
      </c>
      <c r="AL102" s="85" t="str">
        <f>IFERROR(AVERAGEIF($D5:$D97,$B102,AL5:AL97),"")</f>
        <v/>
      </c>
      <c r="AM102" s="85"/>
      <c r="AN102" s="86">
        <f>IFERROR(SUMIF($D5:$D97,$B102,AN5:AN97),"")</f>
        <v>0</v>
      </c>
      <c r="AO102" s="86">
        <f>IFERROR(SUMIF($D5:$D97,$B102,AO5:AO97),"")</f>
        <v>0</v>
      </c>
      <c r="AP102" s="87"/>
      <c r="AQ102" s="85" t="str">
        <f>IFERROR(AVERAGEIF($D5:$D97,$B102,AQ5:AQ97),"")</f>
        <v/>
      </c>
      <c r="AR102" s="85" t="str">
        <f>IFERROR(AVERAGEIF($D5:$D97,$B102,AR5:AR97),"")</f>
        <v/>
      </c>
      <c r="AS102" s="86"/>
      <c r="AT102" s="85" t="str">
        <f>IFERROR(AVERAGEIF($D5:$D97,$B102,AT5:AT97),"")</f>
        <v/>
      </c>
      <c r="AU102" s="86" t="str">
        <f>IFERROR(AVERAGEIF($D5:$D97,$B102,AU5:AU97),"")</f>
        <v/>
      </c>
      <c r="AV102" s="86"/>
      <c r="AW102" s="88" t="str">
        <f>IFERROR(INT(_actual_month_day!U99)&amp;":"&amp;IF(INT(MOD(_actual_month_day!U99,INT(_actual_month_day!U99))*60)&lt;10,"0"&amp;INT(MOD(_actual_month_day!U99,INT(_actual_month_day!U99))*60),INT(MOD(_actual_month_day!U99,INT(_actual_month_day!U99))*60)),"")</f>
        <v/>
      </c>
      <c r="AX102" s="88" t="str">
        <f>IFERROR(INT(_actual_month_day!V99)&amp;":"&amp;IF(INT(MOD(_actual_month_day!V99,INT(_actual_month_day!V99))*60)&lt;10,"0"&amp;INT(MOD(_actual_month_day!V99,INT(_actual_month_day!V99))*60),INT(MOD(_actual_month_day!V99,INT(_actual_month_day!V99))*60)),"")</f>
        <v/>
      </c>
      <c r="AY102" s="88" t="str">
        <f>IFERROR(INT(_actual_month_day!W99)&amp;":"&amp;IF(INT(MOD(_actual_month_day!W99,INT(_actual_month_day!W99))*60)&lt;10,"0"&amp;INT(MOD(_actual_month_day!W99,INT(_actual_month_day!W99))*60),INT(MOD(_actual_month_day!W99,INT(_actual_month_day!W99))*60)),"")</f>
        <v/>
      </c>
      <c r="AZ102" s="85" t="str">
        <f>IFERROR(AVERAGEIF($D5:$D97,$B102,AZ5:AZ97),"")</f>
        <v/>
      </c>
      <c r="BA102" s="85" t="str">
        <f>IFERROR(AVERAGEIF($D5:$D97,$B102,BA5:BA97),"")</f>
        <v/>
      </c>
      <c r="BB102" s="85" t="str">
        <f>IFERROR(AVERAGEIF($D5:$D97,$B102,BB5:BB97),"")</f>
        <v/>
      </c>
      <c r="BC102" s="85" t="str">
        <f>IFERROR(AVERAGEIF($D5:$D97,$B102,BC5:BC97),"")</f>
        <v/>
      </c>
      <c r="BD102" s="85" t="str">
        <f>IFERROR(AVERAGEIF($D5:$D97,$B102,BD5:BD97),"")</f>
        <v/>
      </c>
      <c r="BE102" s="89" t="str">
        <f>IFERROR(AVERAGEIF($D5:$D97,$B102,BE5:BE97),"")</f>
        <v/>
      </c>
    </row>
  </sheetData>
  <mergeCells count="616">
    <mergeCell ref="M1:AP1"/>
    <mergeCell ref="H1:K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C2:C3"/>
    <mergeCell ref="D2:D3"/>
    <mergeCell ref="S2:S3"/>
    <mergeCell ref="AH2:AH3"/>
    <mergeCell ref="AK2:AK3"/>
    <mergeCell ref="K5:K7"/>
    <mergeCell ref="L5:L7"/>
    <mergeCell ref="P5:P7"/>
    <mergeCell ref="R5:R7"/>
    <mergeCell ref="S5:S7"/>
    <mergeCell ref="U5:U7"/>
    <mergeCell ref="W5:W7"/>
    <mergeCell ref="AA5:AA7"/>
    <mergeCell ref="AC5:AC7"/>
    <mergeCell ref="AG5:AG7"/>
    <mergeCell ref="AJ5:AJ7"/>
    <mergeCell ref="AM5:AM7"/>
    <mergeCell ref="AP5:AP7"/>
    <mergeCell ref="AS5:AS7"/>
    <mergeCell ref="AV5:AV7"/>
    <mergeCell ref="BA5:BA7"/>
    <mergeCell ref="BC5:BC7"/>
    <mergeCell ref="BE5:BE7"/>
    <mergeCell ref="B5:B7"/>
    <mergeCell ref="B8:B10"/>
    <mergeCell ref="K8:K10"/>
    <mergeCell ref="L8:L10"/>
    <mergeCell ref="P8:P10"/>
    <mergeCell ref="R8:R10"/>
    <mergeCell ref="S8:S10"/>
    <mergeCell ref="U8:U10"/>
    <mergeCell ref="W8:W10"/>
    <mergeCell ref="AA8:AA10"/>
    <mergeCell ref="AC8:AC10"/>
    <mergeCell ref="AG8:AG10"/>
    <mergeCell ref="AJ8:AJ10"/>
    <mergeCell ref="AM8:AM10"/>
    <mergeCell ref="AP8:AP10"/>
    <mergeCell ref="AS8:AS10"/>
    <mergeCell ref="AV8:AV10"/>
    <mergeCell ref="BA8:BA10"/>
    <mergeCell ref="BC8:BC10"/>
    <mergeCell ref="BE8:BE10"/>
    <mergeCell ref="B11:B13"/>
    <mergeCell ref="K11:K13"/>
    <mergeCell ref="L11:L13"/>
    <mergeCell ref="P11:P13"/>
    <mergeCell ref="R11:R13"/>
    <mergeCell ref="S11:S13"/>
    <mergeCell ref="U11:U13"/>
    <mergeCell ref="W11:W13"/>
    <mergeCell ref="AA11:AA13"/>
    <mergeCell ref="AC11:AC13"/>
    <mergeCell ref="AG11:AG13"/>
    <mergeCell ref="AJ11:AJ13"/>
    <mergeCell ref="AM11:AM13"/>
    <mergeCell ref="AP11:AP13"/>
    <mergeCell ref="AS11:AS13"/>
    <mergeCell ref="AV11:AV13"/>
    <mergeCell ref="BA11:BA13"/>
    <mergeCell ref="BC11:BC13"/>
    <mergeCell ref="BE11:BE13"/>
    <mergeCell ref="B14:B16"/>
    <mergeCell ref="K14:K16"/>
    <mergeCell ref="L14:L16"/>
    <mergeCell ref="P14:P16"/>
    <mergeCell ref="R14:R16"/>
    <mergeCell ref="S14:S16"/>
    <mergeCell ref="U14:U16"/>
    <mergeCell ref="W14:W16"/>
    <mergeCell ref="AA14:AA16"/>
    <mergeCell ref="AC14:AC16"/>
    <mergeCell ref="AG14:AG16"/>
    <mergeCell ref="AJ14:AJ16"/>
    <mergeCell ref="AM14:AM16"/>
    <mergeCell ref="AP14:AP16"/>
    <mergeCell ref="AS14:AS16"/>
    <mergeCell ref="AV14:AV16"/>
    <mergeCell ref="BA14:BA16"/>
    <mergeCell ref="BC14:BC16"/>
    <mergeCell ref="BE14:BE16"/>
    <mergeCell ref="B17:B19"/>
    <mergeCell ref="K17:K19"/>
    <mergeCell ref="L17:L19"/>
    <mergeCell ref="P17:P19"/>
    <mergeCell ref="R17:R19"/>
    <mergeCell ref="S17:S19"/>
    <mergeCell ref="U17:U19"/>
    <mergeCell ref="W17:W19"/>
    <mergeCell ref="AA17:AA19"/>
    <mergeCell ref="AC17:AC19"/>
    <mergeCell ref="AG17:AG19"/>
    <mergeCell ref="AJ17:AJ19"/>
    <mergeCell ref="AM17:AM19"/>
    <mergeCell ref="AP17:AP19"/>
    <mergeCell ref="AS17:AS19"/>
    <mergeCell ref="AV17:AV19"/>
    <mergeCell ref="BA17:BA19"/>
    <mergeCell ref="BC17:BC19"/>
    <mergeCell ref="BE17:BE19"/>
    <mergeCell ref="B20:B22"/>
    <mergeCell ref="K20:K22"/>
    <mergeCell ref="L20:L22"/>
    <mergeCell ref="P20:P22"/>
    <mergeCell ref="R20:R22"/>
    <mergeCell ref="S20:S22"/>
    <mergeCell ref="U20:U22"/>
    <mergeCell ref="W20:W22"/>
    <mergeCell ref="AA20:AA22"/>
    <mergeCell ref="AC20:AC22"/>
    <mergeCell ref="AG20:AG22"/>
    <mergeCell ref="AJ20:AJ22"/>
    <mergeCell ref="AM20:AM22"/>
    <mergeCell ref="AP20:AP22"/>
    <mergeCell ref="AS20:AS22"/>
    <mergeCell ref="AV20:AV22"/>
    <mergeCell ref="BA20:BA22"/>
    <mergeCell ref="BC20:BC22"/>
    <mergeCell ref="BE20:BE22"/>
    <mergeCell ref="B23:B25"/>
    <mergeCell ref="K23:K25"/>
    <mergeCell ref="L23:L25"/>
    <mergeCell ref="P23:P25"/>
    <mergeCell ref="R23:R25"/>
    <mergeCell ref="S23:S25"/>
    <mergeCell ref="U23:U25"/>
    <mergeCell ref="W23:W25"/>
    <mergeCell ref="AA23:AA25"/>
    <mergeCell ref="AC23:AC25"/>
    <mergeCell ref="AG23:AG25"/>
    <mergeCell ref="AJ23:AJ25"/>
    <mergeCell ref="AM23:AM25"/>
    <mergeCell ref="AP23:AP25"/>
    <mergeCell ref="AS23:AS25"/>
    <mergeCell ref="AV23:AV25"/>
    <mergeCell ref="BA23:BA25"/>
    <mergeCell ref="BC23:BC25"/>
    <mergeCell ref="BE23:BE25"/>
    <mergeCell ref="B26:B28"/>
    <mergeCell ref="K26:K28"/>
    <mergeCell ref="L26:L28"/>
    <mergeCell ref="P26:P28"/>
    <mergeCell ref="R26:R28"/>
    <mergeCell ref="S26:S28"/>
    <mergeCell ref="U26:U28"/>
    <mergeCell ref="W26:W28"/>
    <mergeCell ref="AA26:AA28"/>
    <mergeCell ref="AC26:AC28"/>
    <mergeCell ref="AG26:AG28"/>
    <mergeCell ref="AJ26:AJ28"/>
    <mergeCell ref="AM26:AM28"/>
    <mergeCell ref="AP26:AP28"/>
    <mergeCell ref="AS26:AS28"/>
    <mergeCell ref="AV26:AV28"/>
    <mergeCell ref="BA26:BA28"/>
    <mergeCell ref="BC26:BC28"/>
    <mergeCell ref="BE26:BE28"/>
    <mergeCell ref="B29:B31"/>
    <mergeCell ref="K29:K31"/>
    <mergeCell ref="L29:L31"/>
    <mergeCell ref="P29:P31"/>
    <mergeCell ref="R29:R31"/>
    <mergeCell ref="S29:S31"/>
    <mergeCell ref="U29:U31"/>
    <mergeCell ref="W29:W31"/>
    <mergeCell ref="AA29:AA31"/>
    <mergeCell ref="AC29:AC31"/>
    <mergeCell ref="AG29:AG31"/>
    <mergeCell ref="AJ29:AJ31"/>
    <mergeCell ref="AM29:AM31"/>
    <mergeCell ref="AP29:AP31"/>
    <mergeCell ref="AS29:AS31"/>
    <mergeCell ref="AV29:AV31"/>
    <mergeCell ref="BA29:BA31"/>
    <mergeCell ref="BC29:BC31"/>
    <mergeCell ref="BE29:BE31"/>
    <mergeCell ref="B32:B34"/>
    <mergeCell ref="K32:K34"/>
    <mergeCell ref="L32:L34"/>
    <mergeCell ref="P32:P34"/>
    <mergeCell ref="R32:R34"/>
    <mergeCell ref="S32:S34"/>
    <mergeCell ref="U32:U34"/>
    <mergeCell ref="W32:W34"/>
    <mergeCell ref="AA32:AA34"/>
    <mergeCell ref="AC32:AC34"/>
    <mergeCell ref="AG32:AG34"/>
    <mergeCell ref="AJ32:AJ34"/>
    <mergeCell ref="AM32:AM34"/>
    <mergeCell ref="AP32:AP34"/>
    <mergeCell ref="AS32:AS34"/>
    <mergeCell ref="AV32:AV34"/>
    <mergeCell ref="BA32:BA34"/>
    <mergeCell ref="BC32:BC34"/>
    <mergeCell ref="BE32:BE34"/>
    <mergeCell ref="B35:B37"/>
    <mergeCell ref="K35:K37"/>
    <mergeCell ref="L35:L37"/>
    <mergeCell ref="P35:P37"/>
    <mergeCell ref="R35:R37"/>
    <mergeCell ref="S35:S37"/>
    <mergeCell ref="U35:U37"/>
    <mergeCell ref="W35:W37"/>
    <mergeCell ref="AA35:AA37"/>
    <mergeCell ref="AC35:AC37"/>
    <mergeCell ref="AG35:AG37"/>
    <mergeCell ref="AJ35:AJ37"/>
    <mergeCell ref="AM35:AM37"/>
    <mergeCell ref="AP35:AP37"/>
    <mergeCell ref="AS35:AS37"/>
    <mergeCell ref="AV35:AV37"/>
    <mergeCell ref="BA35:BA37"/>
    <mergeCell ref="BC35:BC37"/>
    <mergeCell ref="BE35:BE37"/>
    <mergeCell ref="B38:B40"/>
    <mergeCell ref="K38:K40"/>
    <mergeCell ref="L38:L40"/>
    <mergeCell ref="P38:P40"/>
    <mergeCell ref="R38:R40"/>
    <mergeCell ref="S38:S40"/>
    <mergeCell ref="U38:U40"/>
    <mergeCell ref="W38:W40"/>
    <mergeCell ref="AA38:AA40"/>
    <mergeCell ref="AC38:AC40"/>
    <mergeCell ref="AG38:AG40"/>
    <mergeCell ref="AJ38:AJ40"/>
    <mergeCell ref="AM38:AM40"/>
    <mergeCell ref="AP38:AP40"/>
    <mergeCell ref="AS38:AS40"/>
    <mergeCell ref="AV38:AV40"/>
    <mergeCell ref="BA38:BA40"/>
    <mergeCell ref="BC38:BC40"/>
    <mergeCell ref="BE38:BE40"/>
    <mergeCell ref="B41:B43"/>
    <mergeCell ref="K41:K43"/>
    <mergeCell ref="L41:L43"/>
    <mergeCell ref="P41:P43"/>
    <mergeCell ref="R41:R43"/>
    <mergeCell ref="S41:S43"/>
    <mergeCell ref="U41:U43"/>
    <mergeCell ref="W41:W43"/>
    <mergeCell ref="AA41:AA43"/>
    <mergeCell ref="AC41:AC43"/>
    <mergeCell ref="AG41:AG43"/>
    <mergeCell ref="AJ41:AJ43"/>
    <mergeCell ref="AM41:AM43"/>
    <mergeCell ref="AP41:AP43"/>
    <mergeCell ref="AS41:AS43"/>
    <mergeCell ref="AV41:AV43"/>
    <mergeCell ref="BA41:BA43"/>
    <mergeCell ref="BC41:BC43"/>
    <mergeCell ref="BE41:BE43"/>
    <mergeCell ref="B44:B46"/>
    <mergeCell ref="K44:K46"/>
    <mergeCell ref="L44:L46"/>
    <mergeCell ref="P44:P46"/>
    <mergeCell ref="R44:R46"/>
    <mergeCell ref="S44:S46"/>
    <mergeCell ref="U44:U46"/>
    <mergeCell ref="W44:W46"/>
    <mergeCell ref="AA44:AA46"/>
    <mergeCell ref="AC44:AC46"/>
    <mergeCell ref="AG44:AG46"/>
    <mergeCell ref="AJ44:AJ46"/>
    <mergeCell ref="AM44:AM46"/>
    <mergeCell ref="AP44:AP46"/>
    <mergeCell ref="AS44:AS46"/>
    <mergeCell ref="AV44:AV46"/>
    <mergeCell ref="BA44:BA46"/>
    <mergeCell ref="BC44:BC46"/>
    <mergeCell ref="BE44:BE46"/>
    <mergeCell ref="B47:B49"/>
    <mergeCell ref="K47:K49"/>
    <mergeCell ref="L47:L49"/>
    <mergeCell ref="P47:P49"/>
    <mergeCell ref="R47:R49"/>
    <mergeCell ref="S47:S49"/>
    <mergeCell ref="U47:U49"/>
    <mergeCell ref="W47:W49"/>
    <mergeCell ref="AA47:AA49"/>
    <mergeCell ref="AC47:AC49"/>
    <mergeCell ref="AG47:AG49"/>
    <mergeCell ref="AJ47:AJ49"/>
    <mergeCell ref="AM47:AM49"/>
    <mergeCell ref="AP47:AP49"/>
    <mergeCell ref="AS47:AS49"/>
    <mergeCell ref="AV47:AV49"/>
    <mergeCell ref="BA47:BA49"/>
    <mergeCell ref="BC47:BC49"/>
    <mergeCell ref="BE47:BE49"/>
    <mergeCell ref="B50:B52"/>
    <mergeCell ref="K50:K52"/>
    <mergeCell ref="L50:L52"/>
    <mergeCell ref="P50:P52"/>
    <mergeCell ref="R50:R52"/>
    <mergeCell ref="S50:S52"/>
    <mergeCell ref="U50:U52"/>
    <mergeCell ref="W50:W52"/>
    <mergeCell ref="AA50:AA52"/>
    <mergeCell ref="AC50:AC52"/>
    <mergeCell ref="AG50:AG52"/>
    <mergeCell ref="AJ50:AJ52"/>
    <mergeCell ref="AM50:AM52"/>
    <mergeCell ref="AP50:AP52"/>
    <mergeCell ref="AS50:AS52"/>
    <mergeCell ref="AV50:AV52"/>
    <mergeCell ref="BA50:BA52"/>
    <mergeCell ref="BC50:BC52"/>
    <mergeCell ref="BE50:BE52"/>
    <mergeCell ref="B53:B55"/>
    <mergeCell ref="K53:K55"/>
    <mergeCell ref="L53:L55"/>
    <mergeCell ref="P53:P55"/>
    <mergeCell ref="R53:R55"/>
    <mergeCell ref="S53:S55"/>
    <mergeCell ref="U53:U55"/>
    <mergeCell ref="W53:W55"/>
    <mergeCell ref="AA53:AA55"/>
    <mergeCell ref="AC53:AC55"/>
    <mergeCell ref="AG53:AG55"/>
    <mergeCell ref="AJ53:AJ55"/>
    <mergeCell ref="AM53:AM55"/>
    <mergeCell ref="AP53:AP55"/>
    <mergeCell ref="AS53:AS55"/>
    <mergeCell ref="AV53:AV55"/>
    <mergeCell ref="BA53:BA55"/>
    <mergeCell ref="BC53:BC55"/>
    <mergeCell ref="BE53:BE55"/>
    <mergeCell ref="B56:B58"/>
    <mergeCell ref="K56:K58"/>
    <mergeCell ref="L56:L58"/>
    <mergeCell ref="P56:P58"/>
    <mergeCell ref="R56:R58"/>
    <mergeCell ref="S56:S58"/>
    <mergeCell ref="U56:U58"/>
    <mergeCell ref="W56:W58"/>
    <mergeCell ref="AA56:AA58"/>
    <mergeCell ref="AC56:AC58"/>
    <mergeCell ref="AG56:AG58"/>
    <mergeCell ref="AJ56:AJ58"/>
    <mergeCell ref="AM56:AM58"/>
    <mergeCell ref="AP56:AP58"/>
    <mergeCell ref="AS56:AS58"/>
    <mergeCell ref="AV56:AV58"/>
    <mergeCell ref="BA56:BA58"/>
    <mergeCell ref="BC56:BC58"/>
    <mergeCell ref="BE56:BE58"/>
    <mergeCell ref="B59:B61"/>
    <mergeCell ref="K59:K61"/>
    <mergeCell ref="L59:L61"/>
    <mergeCell ref="P59:P61"/>
    <mergeCell ref="R59:R61"/>
    <mergeCell ref="S59:S61"/>
    <mergeCell ref="U59:U61"/>
    <mergeCell ref="W59:W61"/>
    <mergeCell ref="AA59:AA61"/>
    <mergeCell ref="AC59:AC61"/>
    <mergeCell ref="AG59:AG61"/>
    <mergeCell ref="AJ59:AJ61"/>
    <mergeCell ref="AM59:AM61"/>
    <mergeCell ref="AP59:AP61"/>
    <mergeCell ref="AS59:AS61"/>
    <mergeCell ref="AV59:AV61"/>
    <mergeCell ref="BA59:BA61"/>
    <mergeCell ref="BC59:BC61"/>
    <mergeCell ref="BE59:BE61"/>
    <mergeCell ref="B62:B64"/>
    <mergeCell ref="K62:K64"/>
    <mergeCell ref="L62:L64"/>
    <mergeCell ref="P62:P64"/>
    <mergeCell ref="R62:R64"/>
    <mergeCell ref="S62:S64"/>
    <mergeCell ref="U62:U64"/>
    <mergeCell ref="W62:W64"/>
    <mergeCell ref="AA62:AA64"/>
    <mergeCell ref="AC62:AC64"/>
    <mergeCell ref="AG62:AG64"/>
    <mergeCell ref="AJ62:AJ64"/>
    <mergeCell ref="AM62:AM64"/>
    <mergeCell ref="AP62:AP64"/>
    <mergeCell ref="AS62:AS64"/>
    <mergeCell ref="AV62:AV64"/>
    <mergeCell ref="BA62:BA64"/>
    <mergeCell ref="BC62:BC64"/>
    <mergeCell ref="BE62:BE64"/>
    <mergeCell ref="B65:B67"/>
    <mergeCell ref="K65:K67"/>
    <mergeCell ref="L65:L67"/>
    <mergeCell ref="P65:P67"/>
    <mergeCell ref="R65:R67"/>
    <mergeCell ref="S65:S67"/>
    <mergeCell ref="U65:U67"/>
    <mergeCell ref="W65:W67"/>
    <mergeCell ref="AA65:AA67"/>
    <mergeCell ref="AC65:AC67"/>
    <mergeCell ref="AG65:AG67"/>
    <mergeCell ref="AJ65:AJ67"/>
    <mergeCell ref="AM65:AM67"/>
    <mergeCell ref="AP65:AP67"/>
    <mergeCell ref="AS65:AS67"/>
    <mergeCell ref="AV65:AV67"/>
    <mergeCell ref="BA65:BA67"/>
    <mergeCell ref="BC65:BC67"/>
    <mergeCell ref="BE65:BE67"/>
    <mergeCell ref="B68:B70"/>
    <mergeCell ref="K68:K70"/>
    <mergeCell ref="L68:L70"/>
    <mergeCell ref="P68:P70"/>
    <mergeCell ref="R68:R70"/>
    <mergeCell ref="S68:S70"/>
    <mergeCell ref="U68:U70"/>
    <mergeCell ref="W68:W70"/>
    <mergeCell ref="AA68:AA70"/>
    <mergeCell ref="AC68:AC70"/>
    <mergeCell ref="AG68:AG70"/>
    <mergeCell ref="AJ68:AJ70"/>
    <mergeCell ref="AM68:AM70"/>
    <mergeCell ref="AP68:AP70"/>
    <mergeCell ref="AS68:AS70"/>
    <mergeCell ref="AV68:AV70"/>
    <mergeCell ref="BA68:BA70"/>
    <mergeCell ref="BC68:BC70"/>
    <mergeCell ref="BE68:BE70"/>
    <mergeCell ref="B71:B73"/>
    <mergeCell ref="K71:K73"/>
    <mergeCell ref="L71:L73"/>
    <mergeCell ref="P71:P73"/>
    <mergeCell ref="R71:R73"/>
    <mergeCell ref="S71:S73"/>
    <mergeCell ref="U71:U73"/>
    <mergeCell ref="W71:W73"/>
    <mergeCell ref="AA71:AA73"/>
    <mergeCell ref="AC71:AC73"/>
    <mergeCell ref="AG71:AG73"/>
    <mergeCell ref="AJ71:AJ73"/>
    <mergeCell ref="AM71:AM73"/>
    <mergeCell ref="AP71:AP73"/>
    <mergeCell ref="AS71:AS73"/>
    <mergeCell ref="AV71:AV73"/>
    <mergeCell ref="BA71:BA73"/>
    <mergeCell ref="BC71:BC73"/>
    <mergeCell ref="BE71:BE73"/>
    <mergeCell ref="B74:B76"/>
    <mergeCell ref="K74:K76"/>
    <mergeCell ref="L74:L76"/>
    <mergeCell ref="P74:P76"/>
    <mergeCell ref="R74:R76"/>
    <mergeCell ref="S74:S76"/>
    <mergeCell ref="U74:U76"/>
    <mergeCell ref="W74:W76"/>
    <mergeCell ref="AA74:AA76"/>
    <mergeCell ref="AC74:AC76"/>
    <mergeCell ref="AG74:AG76"/>
    <mergeCell ref="AJ74:AJ76"/>
    <mergeCell ref="AM74:AM76"/>
    <mergeCell ref="AP74:AP76"/>
    <mergeCell ref="AS74:AS76"/>
    <mergeCell ref="AV74:AV76"/>
    <mergeCell ref="BA74:BA76"/>
    <mergeCell ref="BC74:BC76"/>
    <mergeCell ref="BE74:BE76"/>
    <mergeCell ref="B77:B79"/>
    <mergeCell ref="K77:K79"/>
    <mergeCell ref="L77:L79"/>
    <mergeCell ref="P77:P79"/>
    <mergeCell ref="R77:R79"/>
    <mergeCell ref="S77:S79"/>
    <mergeCell ref="U77:U79"/>
    <mergeCell ref="W77:W79"/>
    <mergeCell ref="AA77:AA79"/>
    <mergeCell ref="AC77:AC79"/>
    <mergeCell ref="AG77:AG79"/>
    <mergeCell ref="AJ77:AJ79"/>
    <mergeCell ref="AM77:AM79"/>
    <mergeCell ref="AP77:AP79"/>
    <mergeCell ref="AS77:AS79"/>
    <mergeCell ref="AV77:AV79"/>
    <mergeCell ref="BA77:BA79"/>
    <mergeCell ref="BC77:BC79"/>
    <mergeCell ref="BE77:BE79"/>
    <mergeCell ref="B80:B82"/>
    <mergeCell ref="K80:K82"/>
    <mergeCell ref="L80:L82"/>
    <mergeCell ref="P80:P82"/>
    <mergeCell ref="R80:R82"/>
    <mergeCell ref="S80:S82"/>
    <mergeCell ref="U80:U82"/>
    <mergeCell ref="W80:W82"/>
    <mergeCell ref="AA80:AA82"/>
    <mergeCell ref="AC80:AC82"/>
    <mergeCell ref="AG80:AG82"/>
    <mergeCell ref="AJ80:AJ82"/>
    <mergeCell ref="AM80:AM82"/>
    <mergeCell ref="AP80:AP82"/>
    <mergeCell ref="AS80:AS82"/>
    <mergeCell ref="AV80:AV82"/>
    <mergeCell ref="BA80:BA82"/>
    <mergeCell ref="BC80:BC82"/>
    <mergeCell ref="BE80:BE82"/>
    <mergeCell ref="B83:B85"/>
    <mergeCell ref="K83:K85"/>
    <mergeCell ref="L83:L85"/>
    <mergeCell ref="P83:P85"/>
    <mergeCell ref="R83:R85"/>
    <mergeCell ref="S83:S85"/>
    <mergeCell ref="U83:U85"/>
    <mergeCell ref="W83:W85"/>
    <mergeCell ref="AA83:AA85"/>
    <mergeCell ref="AC83:AC85"/>
    <mergeCell ref="AG83:AG85"/>
    <mergeCell ref="AJ83:AJ85"/>
    <mergeCell ref="AM83:AM85"/>
    <mergeCell ref="AP83:AP85"/>
    <mergeCell ref="AS83:AS85"/>
    <mergeCell ref="AV83:AV85"/>
    <mergeCell ref="BA83:BA85"/>
    <mergeCell ref="BC83:BC85"/>
    <mergeCell ref="BE83:BE85"/>
    <mergeCell ref="B86:B88"/>
    <mergeCell ref="K86:K88"/>
    <mergeCell ref="L86:L88"/>
    <mergeCell ref="P86:P88"/>
    <mergeCell ref="R86:R88"/>
    <mergeCell ref="S86:S88"/>
    <mergeCell ref="U86:U88"/>
    <mergeCell ref="W86:W88"/>
    <mergeCell ref="AA86:AA88"/>
    <mergeCell ref="AC86:AC88"/>
    <mergeCell ref="AG86:AG88"/>
    <mergeCell ref="AJ86:AJ88"/>
    <mergeCell ref="AM86:AM88"/>
    <mergeCell ref="AP86:AP88"/>
    <mergeCell ref="AS86:AS88"/>
    <mergeCell ref="AV86:AV88"/>
    <mergeCell ref="BA86:BA88"/>
    <mergeCell ref="BC86:BC88"/>
    <mergeCell ref="BE86:BE88"/>
    <mergeCell ref="B89:B91"/>
    <mergeCell ref="K89:K91"/>
    <mergeCell ref="L89:L91"/>
    <mergeCell ref="P89:P91"/>
    <mergeCell ref="R89:R91"/>
    <mergeCell ref="S89:S91"/>
    <mergeCell ref="U89:U91"/>
    <mergeCell ref="W89:W91"/>
    <mergeCell ref="AA89:AA91"/>
    <mergeCell ref="AC89:AC91"/>
    <mergeCell ref="AG89:AG91"/>
    <mergeCell ref="AJ89:AJ91"/>
    <mergeCell ref="AM89:AM91"/>
    <mergeCell ref="AP89:AP91"/>
    <mergeCell ref="AS89:AS91"/>
    <mergeCell ref="AV89:AV91"/>
    <mergeCell ref="BA89:BA91"/>
    <mergeCell ref="BC89:BC91"/>
    <mergeCell ref="BE89:BE91"/>
    <mergeCell ref="B92:B94"/>
    <mergeCell ref="K92:K94"/>
    <mergeCell ref="L92:L94"/>
    <mergeCell ref="P92:P94"/>
    <mergeCell ref="R92:R94"/>
    <mergeCell ref="S92:S94"/>
    <mergeCell ref="U92:U94"/>
    <mergeCell ref="W92:W94"/>
    <mergeCell ref="AA92:AA94"/>
    <mergeCell ref="AC92:AC94"/>
    <mergeCell ref="AG92:AG94"/>
    <mergeCell ref="AJ92:AJ94"/>
    <mergeCell ref="AM92:AM94"/>
    <mergeCell ref="AP92:AP94"/>
    <mergeCell ref="AS92:AS94"/>
    <mergeCell ref="AV92:AV94"/>
    <mergeCell ref="BA92:BA94"/>
    <mergeCell ref="BC92:BC94"/>
    <mergeCell ref="BE92:BE94"/>
    <mergeCell ref="B95:B97"/>
    <mergeCell ref="K95:K97"/>
    <mergeCell ref="L95:L97"/>
    <mergeCell ref="P95:P97"/>
    <mergeCell ref="R95:R97"/>
    <mergeCell ref="S95:S97"/>
    <mergeCell ref="U95:U97"/>
    <mergeCell ref="W95:W97"/>
    <mergeCell ref="AA95:AA97"/>
    <mergeCell ref="AC95:AC97"/>
    <mergeCell ref="AG95:AG97"/>
    <mergeCell ref="AJ95:AJ97"/>
    <mergeCell ref="AM95:AM97"/>
    <mergeCell ref="AP95:AP97"/>
    <mergeCell ref="AS95:AS97"/>
    <mergeCell ref="AV95:AV97"/>
    <mergeCell ref="BA95:BA97"/>
    <mergeCell ref="BC95:BC97"/>
    <mergeCell ref="BE95:BE97"/>
  </mergeCells>
  <printOptions headings="0" gridLines="1" gridLinesSet="1"/>
  <pageMargins left="0.69930555555555596" right="0.69930555555555596" top="0.75" bottom="0.75" header="0.5" footer="0.5"/>
  <pageSetup paperSize="9" orientation="portrait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8" activeCellId="0" sqref="E8"/>
    </sheetView>
  </sheetViews>
  <sheetFormatPr defaultColWidth="9" defaultRowHeight="14.25"/>
  <sheetData>
    <row r="1">
      <c r="A1" s="0" t="s">
        <v>121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1" activeCellId="0" sqref="F11"/>
    </sheetView>
  </sheetViews>
  <sheetFormatPr defaultColWidth="9" defaultRowHeight="14.25"/>
  <cols>
    <col min="1" max="16384" style="1" width="9"/>
  </cols>
  <sheetData>
    <row ht="96.75" r="1">
      <c r="A1" s="33" t="s">
        <v>56</v>
      </c>
      <c r="B1" s="33" t="s">
        <v>57</v>
      </c>
      <c r="C1" s="33" t="s">
        <v>59</v>
      </c>
      <c r="D1" s="33" t="s">
        <v>60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printOptions headings="0" gridLines="1" gridLinesSet="1"/>
  <pageMargins left="0.75" right="0.75" top="1" bottom="1" header="0.5" footer="0.5"/>
  <pageSetup paperSize="9"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24" activeCellId="0" sqref="C24"/>
    </sheetView>
  </sheetViews>
  <sheetFormatPr defaultColWidth="9" defaultRowHeight="14.25"/>
  <sheetData>
    <row r="1">
      <c r="A1" s="90" t="s">
        <v>84</v>
      </c>
      <c r="B1" s="90" t="s">
        <v>85</v>
      </c>
      <c r="C1" s="91" t="s">
        <v>86</v>
      </c>
      <c r="D1" s="90" t="s">
        <v>87</v>
      </c>
      <c r="E1" s="90" t="s">
        <v>87</v>
      </c>
      <c r="F1" s="90" t="s">
        <v>87</v>
      </c>
    </row>
    <row ht="18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25" activeCellId="0" sqref="E25"/>
    </sheetView>
  </sheetViews>
  <sheetFormatPr defaultColWidth="9" defaultRowHeight="14.25"/>
  <sheetData>
    <row r="1">
      <c r="A1" s="90" t="s">
        <v>88</v>
      </c>
      <c r="B1" s="90" t="s">
        <v>89</v>
      </c>
      <c r="C1" s="90" t="s">
        <v>90</v>
      </c>
      <c r="D1" s="90" t="s">
        <v>91</v>
      </c>
      <c r="E1" s="90" t="s">
        <v>92</v>
      </c>
      <c r="F1" s="90" t="s">
        <v>93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I28" activeCellId="0" sqref="I28"/>
    </sheetView>
  </sheetViews>
  <sheetFormatPr defaultColWidth="9" defaultRowHeight="14.25"/>
  <cols>
    <col customWidth="1" min="12" max="12" width="17.9166666666667"/>
    <col customWidth="1" min="13" max="13" width="18.25"/>
    <col customWidth="1" min="14" max="14" width="20.25"/>
  </cols>
  <sheetData>
    <row r="1">
      <c r="A1" s="0" t="s">
        <v>94</v>
      </c>
      <c r="B1" s="0" t="s">
        <v>95</v>
      </c>
      <c r="C1" s="0" t="s">
        <v>96</v>
      </c>
      <c r="D1" s="0" t="s">
        <v>97</v>
      </c>
      <c r="E1" s="0" t="s">
        <v>98</v>
      </c>
      <c r="F1" s="0" t="s">
        <v>99</v>
      </c>
      <c r="G1" s="0" t="s">
        <v>100</v>
      </c>
      <c r="H1" s="0" t="s">
        <v>101</v>
      </c>
      <c r="I1" s="0" t="s">
        <v>102</v>
      </c>
      <c r="J1" s="0" t="s">
        <v>103</v>
      </c>
      <c r="K1" s="0" t="s">
        <v>104</v>
      </c>
      <c r="L1" s="0" t="s">
        <v>105</v>
      </c>
      <c r="M1" s="0" t="s">
        <v>106</v>
      </c>
      <c r="N1" s="0" t="s">
        <v>107</v>
      </c>
      <c r="O1" s="0" t="s">
        <v>108</v>
      </c>
      <c r="P1" s="92" t="s">
        <v>109</v>
      </c>
      <c r="Q1" s="92" t="s">
        <v>110</v>
      </c>
    </row>
    <row r="2">
      <c r="L2" s="93"/>
      <c r="R2" s="93"/>
      <c r="S2" s="93"/>
      <c r="T2" s="93"/>
      <c r="U2" s="0" t="str">
        <f>IFERROR(LEFT(L2,FIND(":",L2)-1)+RIGHT(L2,LEN(L2)-FIND(":",L2))/60,"")</f>
        <v/>
      </c>
      <c r="V2" s="0" t="str">
        <f>IFERROR(LEFT(M2,FIND(":",M2)-1)+RIGHT(M2,LEN(M2)-FIND(":",M2))/60,"")</f>
        <v/>
      </c>
      <c r="W2" s="0" t="str">
        <f>IFERROR(LEFT(N2,FIND(":",N2)-1)+RIGHT(N2,LEN(N2)-FIND(":",N2))/60,"")</f>
        <v/>
      </c>
    </row>
    <row r="3">
      <c r="R3" s="93"/>
      <c r="S3" s="93"/>
      <c r="T3" s="93"/>
      <c r="U3" s="0" t="str">
        <f>IFERROR(LEFT(L3,FIND(":",L3)-1)+RIGHT(L3,LEN(L3)-FIND(":",L3))/60,"")</f>
        <v/>
      </c>
      <c r="V3" s="0" t="str">
        <f>IFERROR(LEFT(M3,FIND(":",M3)-1)+RIGHT(M3,LEN(M3)-FIND(":",M3))/60,"")</f>
        <v/>
      </c>
      <c r="W3" s="0" t="str">
        <f>IFERROR(LEFT(N3,FIND(":",N3)-1)+RIGHT(N3,LEN(N3)-FIND(":",N3))/60,"")</f>
        <v/>
      </c>
    </row>
    <row r="4">
      <c r="R4" s="93"/>
      <c r="S4" s="93"/>
      <c r="T4" s="93"/>
      <c r="U4" s="0" t="str">
        <f>IFERROR(LEFT(L4,FIND(":",L4)-1)+RIGHT(L4,LEN(L4)-FIND(":",L4))/60,"")</f>
        <v/>
      </c>
      <c r="V4" s="0" t="str">
        <f>IFERROR(LEFT(M4,FIND(":",M4)-1)+RIGHT(M4,LEN(M4)-FIND(":",M4))/60,"")</f>
        <v/>
      </c>
      <c r="W4" s="0" t="str">
        <f>IFERROR(LEFT(N4,FIND(":",N4)-1)+RIGHT(N4,LEN(N4)-FIND(":",N4))/60,"")</f>
        <v/>
      </c>
    </row>
    <row r="5">
      <c r="R5" s="93"/>
      <c r="S5" s="93"/>
      <c r="T5" s="93"/>
      <c r="U5" s="0" t="str">
        <f>IFERROR(LEFT(L5,FIND(":",L5)-1)+RIGHT(L5,LEN(L5)-FIND(":",L5))/60,"")</f>
        <v/>
      </c>
      <c r="V5" s="0" t="str">
        <f>IFERROR(LEFT(M5,FIND(":",M5)-1)+RIGHT(M5,LEN(M5)-FIND(":",M5))/60,"")</f>
        <v/>
      </c>
      <c r="W5" s="0" t="str">
        <f>IFERROR(LEFT(N5,FIND(":",N5)-1)+RIGHT(N5,LEN(N5)-FIND(":",N5))/60,"")</f>
        <v/>
      </c>
    </row>
    <row r="6">
      <c r="R6" s="93"/>
      <c r="S6" s="93"/>
      <c r="T6" s="93"/>
      <c r="U6" s="0" t="str">
        <f>IFERROR(LEFT(L6,FIND(":",L6)-1)+RIGHT(L6,LEN(L6)-FIND(":",L6))/60,"")</f>
        <v/>
      </c>
      <c r="V6" s="0" t="str">
        <f>IFERROR(LEFT(M6,FIND(":",M6)-1)+RIGHT(M6,LEN(M6)-FIND(":",M6))/60,"")</f>
        <v/>
      </c>
      <c r="W6" s="0" t="str">
        <f>IFERROR(LEFT(N6,FIND(":",N6)-1)+RIGHT(N6,LEN(N6)-FIND(":",N6))/60,"")</f>
        <v/>
      </c>
    </row>
    <row r="7">
      <c r="R7" s="93"/>
      <c r="S7" s="93"/>
      <c r="T7" s="93"/>
      <c r="U7" s="0" t="str">
        <f>IFERROR(LEFT(L7,FIND(":",L7)-1)+RIGHT(L7,LEN(L7)-FIND(":",L7))/60,"")</f>
        <v/>
      </c>
      <c r="V7" s="0" t="str">
        <f>IFERROR(LEFT(M7,FIND(":",M7)-1)+RIGHT(M7,LEN(M7)-FIND(":",M7))/60,"")</f>
        <v/>
      </c>
      <c r="W7" s="0" t="str">
        <f>IFERROR(LEFT(N7,FIND(":",N7)-1)+RIGHT(N7,LEN(N7)-FIND(":",N7))/60,"")</f>
        <v/>
      </c>
    </row>
    <row r="8">
      <c r="R8" s="93"/>
      <c r="S8" s="93"/>
      <c r="T8" s="93"/>
      <c r="U8" s="0" t="str">
        <f>IFERROR(LEFT(L8,FIND(":",L8)-1)+RIGHT(L8,LEN(L8)-FIND(":",L8))/60,"")</f>
        <v/>
      </c>
      <c r="V8" s="0" t="str">
        <f>IFERROR(LEFT(M8,FIND(":",M8)-1)+RIGHT(M8,LEN(M8)-FIND(":",M8))/60,"")</f>
        <v/>
      </c>
      <c r="W8" s="0" t="str">
        <f>IFERROR(LEFT(N8,FIND(":",N8)-1)+RIGHT(N8,LEN(N8)-FIND(":",N8))/60,"")</f>
        <v/>
      </c>
    </row>
    <row r="9">
      <c r="R9" s="93"/>
      <c r="S9" s="93"/>
      <c r="T9" s="93"/>
      <c r="U9" s="0" t="str">
        <f>IFERROR(LEFT(L9,FIND(":",L9)-1)+RIGHT(L9,LEN(L9)-FIND(":",L9))/60,"")</f>
        <v/>
      </c>
      <c r="V9" s="0" t="str">
        <f>IFERROR(LEFT(M9,FIND(":",M9)-1)+RIGHT(M9,LEN(M9)-FIND(":",M9))/60,"")</f>
        <v/>
      </c>
      <c r="W9" s="0" t="str">
        <f>IFERROR(LEFT(N9,FIND(":",N9)-1)+RIGHT(N9,LEN(N9)-FIND(":",N9))/60,"")</f>
        <v/>
      </c>
    </row>
    <row r="10">
      <c r="R10" s="93"/>
      <c r="S10" s="93"/>
      <c r="T10" s="93"/>
      <c r="U10" s="0" t="str">
        <f>IFERROR(LEFT(L10,FIND(":",L10)-1)+RIGHT(L10,LEN(L10)-FIND(":",L10))/60,"")</f>
        <v/>
      </c>
      <c r="V10" s="0" t="str">
        <f>IFERROR(LEFT(M10,FIND(":",M10)-1)+RIGHT(M10,LEN(M10)-FIND(":",M10))/60,"")</f>
        <v/>
      </c>
      <c r="W10" s="0" t="str">
        <f>IFERROR(LEFT(N10,FIND(":",N10)-1)+RIGHT(N10,LEN(N10)-FIND(":",N10))/60,"")</f>
        <v/>
      </c>
    </row>
    <row r="11">
      <c r="R11" s="93"/>
      <c r="S11" s="93"/>
      <c r="T11" s="93"/>
      <c r="U11" s="0" t="str">
        <f>IFERROR(LEFT(L11,FIND(":",L11)-1)+RIGHT(L11,LEN(L11)-FIND(":",L11))/60,"")</f>
        <v/>
      </c>
      <c r="V11" s="0" t="str">
        <f>IFERROR(LEFT(M11,FIND(":",M11)-1)+RIGHT(M11,LEN(M11)-FIND(":",M11))/60,"")</f>
        <v/>
      </c>
      <c r="W11" s="0" t="str">
        <f>IFERROR(LEFT(N11,FIND(":",N11)-1)+RIGHT(N11,LEN(N11)-FIND(":",N11))/60,"")</f>
        <v/>
      </c>
    </row>
    <row r="12">
      <c r="R12" s="93"/>
      <c r="S12" s="93"/>
      <c r="T12" s="93"/>
      <c r="U12" s="0" t="str">
        <f>IFERROR(LEFT(L12,FIND(":",L12)-1)+RIGHT(L12,LEN(L12)-FIND(":",L12))/60,"")</f>
        <v/>
      </c>
      <c r="V12" s="0" t="str">
        <f>IFERROR(LEFT(M12,FIND(":",M12)-1)+RIGHT(M12,LEN(M12)-FIND(":",M12))/60,"")</f>
        <v/>
      </c>
      <c r="W12" s="0" t="str">
        <f>IFERROR(LEFT(N12,FIND(":",N12)-1)+RIGHT(N12,LEN(N12)-FIND(":",N12))/60,"")</f>
        <v/>
      </c>
    </row>
    <row r="13">
      <c r="R13" s="93"/>
      <c r="S13" s="93"/>
      <c r="T13" s="93"/>
      <c r="U13" s="0" t="str">
        <f>IFERROR(LEFT(L13,FIND(":",L13)-1)+RIGHT(L13,LEN(L13)-FIND(":",L13))/60,"")</f>
        <v/>
      </c>
      <c r="V13" s="0" t="str">
        <f>IFERROR(LEFT(M13,FIND(":",M13)-1)+RIGHT(M13,LEN(M13)-FIND(":",M13))/60,"")</f>
        <v/>
      </c>
      <c r="W13" s="0" t="str">
        <f>IFERROR(LEFT(N13,FIND(":",N13)-1)+RIGHT(N13,LEN(N13)-FIND(":",N13))/60,"")</f>
        <v/>
      </c>
    </row>
    <row r="14">
      <c r="R14" s="93"/>
      <c r="S14" s="93"/>
      <c r="T14" s="93"/>
      <c r="U14" s="0" t="str">
        <f>IFERROR(LEFT(L14,FIND(":",L14)-1)+RIGHT(L14,LEN(L14)-FIND(":",L14))/60,"")</f>
        <v/>
      </c>
      <c r="V14" s="0" t="str">
        <f>IFERROR(LEFT(M14,FIND(":",M14)-1)+RIGHT(M14,LEN(M14)-FIND(":",M14))/60,"")</f>
        <v/>
      </c>
      <c r="W14" s="0" t="str">
        <f>IFERROR(LEFT(N14,FIND(":",N14)-1)+RIGHT(N14,LEN(N14)-FIND(":",N14))/60,"")</f>
        <v/>
      </c>
    </row>
    <row r="15">
      <c r="R15" s="93"/>
      <c r="S15" s="93"/>
      <c r="T15" s="93"/>
      <c r="U15" s="0" t="str">
        <f>IFERROR(LEFT(L15,FIND(":",L15)-1)+RIGHT(L15,LEN(L15)-FIND(":",L15))/60,"")</f>
        <v/>
      </c>
      <c r="V15" s="0" t="str">
        <f>IFERROR(LEFT(M15,FIND(":",M15)-1)+RIGHT(M15,LEN(M15)-FIND(":",M15))/60,"")</f>
        <v/>
      </c>
      <c r="W15" s="0" t="str">
        <f>IFERROR(LEFT(N15,FIND(":",N15)-1)+RIGHT(N15,LEN(N15)-FIND(":",N15))/60,"")</f>
        <v/>
      </c>
    </row>
    <row r="16">
      <c r="R16" s="93"/>
      <c r="S16" s="93"/>
      <c r="T16" s="93"/>
      <c r="U16" s="0" t="str">
        <f>IFERROR(LEFT(L16,FIND(":",L16)-1)+RIGHT(L16,LEN(L16)-FIND(":",L16))/60,"")</f>
        <v/>
      </c>
      <c r="V16" s="0" t="str">
        <f>IFERROR(LEFT(M16,FIND(":",M16)-1)+RIGHT(M16,LEN(M16)-FIND(":",M16))/60,"")</f>
        <v/>
      </c>
      <c r="W16" s="0" t="str">
        <f>IFERROR(LEFT(N16,FIND(":",N16)-1)+RIGHT(N16,LEN(N16)-FIND(":",N16))/60,"")</f>
        <v/>
      </c>
    </row>
    <row r="17">
      <c r="R17" s="93"/>
      <c r="S17" s="93"/>
      <c r="T17" s="93"/>
      <c r="U17" s="0" t="str">
        <f>IFERROR(LEFT(L17,FIND(":",L17)-1)+RIGHT(L17,LEN(L17)-FIND(":",L17))/60,"")</f>
        <v/>
      </c>
      <c r="V17" s="0" t="str">
        <f>IFERROR(LEFT(M17,FIND(":",M17)-1)+RIGHT(M17,LEN(M17)-FIND(":",M17))/60,"")</f>
        <v/>
      </c>
      <c r="W17" s="0" t="str">
        <f>IFERROR(LEFT(N17,FIND(":",N17)-1)+RIGHT(N17,LEN(N17)-FIND(":",N17))/60,"")</f>
        <v/>
      </c>
    </row>
    <row r="18">
      <c r="R18" s="93"/>
      <c r="S18" s="93"/>
      <c r="T18" s="93"/>
      <c r="U18" s="0" t="str">
        <f>IFERROR(LEFT(L18,FIND(":",L18)-1)+RIGHT(L18,LEN(L18)-FIND(":",L18))/60,"")</f>
        <v/>
      </c>
      <c r="V18" s="0" t="str">
        <f>IFERROR(LEFT(M18,FIND(":",M18)-1)+RIGHT(M18,LEN(M18)-FIND(":",M18))/60,"")</f>
        <v/>
      </c>
      <c r="W18" s="0" t="str">
        <f>IFERROR(LEFT(N18,FIND(":",N18)-1)+RIGHT(N18,LEN(N18)-FIND(":",N18))/60,"")</f>
        <v/>
      </c>
    </row>
    <row r="19">
      <c r="R19" s="93"/>
      <c r="S19" s="93"/>
      <c r="T19" s="93"/>
      <c r="U19" s="0" t="str">
        <f>IFERROR(LEFT(L19,FIND(":",L19)-1)+RIGHT(L19,LEN(L19)-FIND(":",L19))/60,"")</f>
        <v/>
      </c>
      <c r="V19" s="0" t="str">
        <f>IFERROR(LEFT(M19,FIND(":",M19)-1)+RIGHT(M19,LEN(M19)-FIND(":",M19))/60,"")</f>
        <v/>
      </c>
      <c r="W19" s="0" t="str">
        <f>IFERROR(LEFT(N19,FIND(":",N19)-1)+RIGHT(N19,LEN(N19)-FIND(":",N19))/60,"")</f>
        <v/>
      </c>
    </row>
    <row r="20">
      <c r="R20" s="93"/>
      <c r="S20" s="93"/>
      <c r="T20" s="93"/>
      <c r="U20" s="0" t="str">
        <f>IFERROR(LEFT(L20,FIND(":",L20)-1)+RIGHT(L20,LEN(L20)-FIND(":",L20))/60,"")</f>
        <v/>
      </c>
      <c r="V20" s="0" t="str">
        <f>IFERROR(LEFT(M20,FIND(":",M20)-1)+RIGHT(M20,LEN(M20)-FIND(":",M20))/60,"")</f>
        <v/>
      </c>
      <c r="W20" s="0" t="str">
        <f>IFERROR(LEFT(N20,FIND(":",N20)-1)+RIGHT(N20,LEN(N20)-FIND(":",N20))/60,"")</f>
        <v/>
      </c>
    </row>
    <row r="21">
      <c r="R21" s="93"/>
      <c r="S21" s="93"/>
      <c r="T21" s="93"/>
      <c r="U21" s="0" t="str">
        <f>IFERROR(LEFT(L21,FIND(":",L21)-1)+RIGHT(L21,LEN(L21)-FIND(":",L21))/60,"")</f>
        <v/>
      </c>
      <c r="V21" s="0" t="str">
        <f>IFERROR(LEFT(M21,FIND(":",M21)-1)+RIGHT(M21,LEN(M21)-FIND(":",M21))/60,"")</f>
        <v/>
      </c>
      <c r="W21" s="0" t="str">
        <f>IFERROR(LEFT(N21,FIND(":",N21)-1)+RIGHT(N21,LEN(N21)-FIND(":",N21))/60,"")</f>
        <v/>
      </c>
    </row>
    <row r="22">
      <c r="R22" s="93"/>
      <c r="S22" s="93"/>
      <c r="T22" s="93"/>
      <c r="U22" s="0" t="str">
        <f>IFERROR(LEFT(L22,FIND(":",L22)-1)+RIGHT(L22,LEN(L22)-FIND(":",L22))/60,"")</f>
        <v/>
      </c>
      <c r="V22" s="0" t="str">
        <f>IFERROR(LEFT(M22,FIND(":",M22)-1)+RIGHT(M22,LEN(M22)-FIND(":",M22))/60,"")</f>
        <v/>
      </c>
      <c r="W22" s="0" t="str">
        <f>IFERROR(LEFT(N22,FIND(":",N22)-1)+RIGHT(N22,LEN(N22)-FIND(":",N22))/60,"")</f>
        <v/>
      </c>
    </row>
    <row r="23">
      <c r="R23" s="93"/>
      <c r="S23" s="93"/>
      <c r="T23" s="93"/>
      <c r="U23" s="0" t="str">
        <f>IFERROR(LEFT(L23,FIND(":",L23)-1)+RIGHT(L23,LEN(L23)-FIND(":",L23))/60,"")</f>
        <v/>
      </c>
      <c r="V23" s="0" t="str">
        <f>IFERROR(LEFT(M23,FIND(":",M23)-1)+RIGHT(M23,LEN(M23)-FIND(":",M23))/60,"")</f>
        <v/>
      </c>
      <c r="W23" s="0" t="str">
        <f>IFERROR(LEFT(N23,FIND(":",N23)-1)+RIGHT(N23,LEN(N23)-FIND(":",N23))/60,"")</f>
        <v/>
      </c>
    </row>
    <row r="24">
      <c r="R24" s="93"/>
      <c r="S24" s="93"/>
      <c r="T24" s="93"/>
      <c r="U24" s="0" t="str">
        <f>IFERROR(LEFT(L24,FIND(":",L24)-1)+RIGHT(L24,LEN(L24)-FIND(":",L24))/60,"")</f>
        <v/>
      </c>
      <c r="V24" s="0" t="str">
        <f>IFERROR(LEFT(M24,FIND(":",M24)-1)+RIGHT(M24,LEN(M24)-FIND(":",M24))/60,"")</f>
        <v/>
      </c>
      <c r="W24" s="0" t="str">
        <f>IFERROR(LEFT(N24,FIND(":",N24)-1)+RIGHT(N24,LEN(N24)-FIND(":",N24))/60,"")</f>
        <v/>
      </c>
    </row>
    <row r="25">
      <c r="R25" s="93"/>
      <c r="S25" s="93"/>
      <c r="T25" s="93"/>
      <c r="U25" s="0" t="str">
        <f>IFERROR(LEFT(L25,FIND(":",L25)-1)+RIGHT(L25,LEN(L25)-FIND(":",L25))/60,"")</f>
        <v/>
      </c>
      <c r="V25" s="0" t="str">
        <f>IFERROR(LEFT(M25,FIND(":",M25)-1)+RIGHT(M25,LEN(M25)-FIND(":",M25))/60,"")</f>
        <v/>
      </c>
      <c r="W25" s="0" t="str">
        <f>IFERROR(LEFT(N25,FIND(":",N25)-1)+RIGHT(N25,LEN(N25)-FIND(":",N25))/60,"")</f>
        <v/>
      </c>
    </row>
    <row r="26">
      <c r="R26" s="93"/>
      <c r="S26" s="93"/>
      <c r="T26" s="93"/>
      <c r="U26" s="0" t="str">
        <f>IFERROR(LEFT(L26,FIND(":",L26)-1)+RIGHT(L26,LEN(L26)-FIND(":",L26))/60,"")</f>
        <v/>
      </c>
      <c r="V26" s="0" t="str">
        <f>IFERROR(LEFT(M26,FIND(":",M26)-1)+RIGHT(M26,LEN(M26)-FIND(":",M26))/60,"")</f>
        <v/>
      </c>
      <c r="W26" s="0" t="str">
        <f>IFERROR(LEFT(N26,FIND(":",N26)-1)+RIGHT(N26,LEN(N26)-FIND(":",N26))/60,"")</f>
        <v/>
      </c>
    </row>
    <row r="27">
      <c r="R27" s="93"/>
      <c r="S27" s="93"/>
      <c r="T27" s="93"/>
      <c r="U27" s="0" t="str">
        <f>IFERROR(LEFT(L27,FIND(":",L27)-1)+RIGHT(L27,LEN(L27)-FIND(":",L27))/60,"")</f>
        <v/>
      </c>
      <c r="V27" s="0" t="str">
        <f>IFERROR(LEFT(M27,FIND(":",M27)-1)+RIGHT(M27,LEN(M27)-FIND(":",M27))/60,"")</f>
        <v/>
      </c>
      <c r="W27" s="0" t="str">
        <f>IFERROR(LEFT(N27,FIND(":",N27)-1)+RIGHT(N27,LEN(N27)-FIND(":",N27))/60,"")</f>
        <v/>
      </c>
    </row>
    <row r="28">
      <c r="R28" s="93"/>
      <c r="S28" s="93"/>
      <c r="T28" s="93"/>
      <c r="U28" s="0" t="str">
        <f>IFERROR(LEFT(L28,FIND(":",L28)-1)+RIGHT(L28,LEN(L28)-FIND(":",L28))/60,"")</f>
        <v/>
      </c>
      <c r="V28" s="0" t="str">
        <f>IFERROR(LEFT(M28,FIND(":",M28)-1)+RIGHT(M28,LEN(M28)-FIND(":",M28))/60,"")</f>
        <v/>
      </c>
      <c r="W28" s="0" t="str">
        <f>IFERROR(LEFT(N28,FIND(":",N28)-1)+RIGHT(N28,LEN(N28)-FIND(":",N28))/60,"")</f>
        <v/>
      </c>
    </row>
    <row r="29">
      <c r="R29" s="93"/>
      <c r="S29" s="93"/>
      <c r="T29" s="93"/>
      <c r="U29" s="0" t="str">
        <f>IFERROR(LEFT(L29,FIND(":",L29)-1)+RIGHT(L29,LEN(L29)-FIND(":",L29))/60,"")</f>
        <v/>
      </c>
      <c r="V29" s="0" t="str">
        <f>IFERROR(LEFT(M29,FIND(":",M29)-1)+RIGHT(M29,LEN(M29)-FIND(":",M29))/60,"")</f>
        <v/>
      </c>
      <c r="W29" s="0" t="str">
        <f>IFERROR(LEFT(N29,FIND(":",N29)-1)+RIGHT(N29,LEN(N29)-FIND(":",N29))/60,"")</f>
        <v/>
      </c>
    </row>
    <row r="30">
      <c r="R30" s="93"/>
      <c r="S30" s="93"/>
      <c r="T30" s="93"/>
      <c r="U30" s="0" t="str">
        <f>IFERROR(LEFT(L30,FIND(":",L30)-1)+RIGHT(L30,LEN(L30)-FIND(":",L30))/60,"")</f>
        <v/>
      </c>
      <c r="V30" s="0" t="str">
        <f>IFERROR(LEFT(M30,FIND(":",M30)-1)+RIGHT(M30,LEN(M30)-FIND(":",M30))/60,"")</f>
        <v/>
      </c>
      <c r="W30" s="0" t="str">
        <f>IFERROR(LEFT(N30,FIND(":",N30)-1)+RIGHT(N30,LEN(N30)-FIND(":",N30))/60,"")</f>
        <v/>
      </c>
    </row>
    <row r="31">
      <c r="R31" s="93"/>
      <c r="S31" s="93"/>
      <c r="T31" s="93"/>
      <c r="U31" s="0" t="str">
        <f>IFERROR(LEFT(L31,FIND(":",L31)-1)+RIGHT(L31,LEN(L31)-FIND(":",L31))/60,"")</f>
        <v/>
      </c>
      <c r="V31" s="0" t="str">
        <f>IFERROR(LEFT(M31,FIND(":",M31)-1)+RIGHT(M31,LEN(M31)-FIND(":",M31))/60,"")</f>
        <v/>
      </c>
      <c r="W31" s="0" t="str">
        <f>IFERROR(LEFT(N31,FIND(":",N31)-1)+RIGHT(N31,LEN(N31)-FIND(":",N31))/60,"")</f>
        <v/>
      </c>
    </row>
    <row r="32">
      <c r="R32" s="93"/>
      <c r="S32" s="93"/>
      <c r="T32" s="93"/>
      <c r="U32" s="0" t="str">
        <f>IFERROR(LEFT(L32,FIND(":",L32)-1)+RIGHT(L32,LEN(L32)-FIND(":",L32))/60,"")</f>
        <v/>
      </c>
      <c r="V32" s="0" t="str">
        <f>IFERROR(LEFT(M32,FIND(":",M32)-1)+RIGHT(M32,LEN(M32)-FIND(":",M32))/60,"")</f>
        <v/>
      </c>
      <c r="W32" s="0" t="str">
        <f>IFERROR(LEFT(N32,FIND(":",N32)-1)+RIGHT(N32,LEN(N32)-FIND(":",N32))/60,"")</f>
        <v/>
      </c>
    </row>
    <row r="33">
      <c r="R33" s="93"/>
      <c r="S33" s="93"/>
      <c r="T33" s="93"/>
      <c r="U33" s="0" t="str">
        <f>IFERROR(LEFT(L33,FIND(":",L33)-1)+RIGHT(L33,LEN(L33)-FIND(":",L33))/60,"")</f>
        <v/>
      </c>
      <c r="V33" s="0" t="str">
        <f>IFERROR(LEFT(M33,FIND(":",M33)-1)+RIGHT(M33,LEN(M33)-FIND(":",M33))/60,"")</f>
        <v/>
      </c>
      <c r="W33" s="0" t="str">
        <f>IFERROR(LEFT(N33,FIND(":",N33)-1)+RIGHT(N33,LEN(N33)-FIND(":",N33))/60,"")</f>
        <v/>
      </c>
    </row>
    <row r="34">
      <c r="R34" s="93"/>
      <c r="S34" s="93"/>
      <c r="T34" s="93"/>
      <c r="U34" s="0" t="str">
        <f>IFERROR(LEFT(L34,FIND(":",L34)-1)+RIGHT(L34,LEN(L34)-FIND(":",L34))/60,"")</f>
        <v/>
      </c>
      <c r="V34" s="0" t="str">
        <f>IFERROR(LEFT(M34,FIND(":",M34)-1)+RIGHT(M34,LEN(M34)-FIND(":",M34))/60,"")</f>
        <v/>
      </c>
      <c r="W34" s="0" t="str">
        <f>IFERROR(LEFT(N34,FIND(":",N34)-1)+RIGHT(N34,LEN(N34)-FIND(":",N34))/60,"")</f>
        <v/>
      </c>
    </row>
    <row r="35">
      <c r="R35" s="93"/>
      <c r="S35" s="93"/>
      <c r="T35" s="93"/>
      <c r="U35" s="0" t="str">
        <f>IFERROR(LEFT(L35,FIND(":",L35)-1)+RIGHT(L35,LEN(L35)-FIND(":",L35))/60,"")</f>
        <v/>
      </c>
      <c r="V35" s="0" t="str">
        <f>IFERROR(LEFT(M35,FIND(":",M35)-1)+RIGHT(M35,LEN(M35)-FIND(":",M35))/60,"")</f>
        <v/>
      </c>
      <c r="W35" s="0" t="str">
        <f>IFERROR(LEFT(N35,FIND(":",N35)-1)+RIGHT(N35,LEN(N35)-FIND(":",N35))/60,"")</f>
        <v/>
      </c>
    </row>
    <row r="36">
      <c r="R36" s="93"/>
      <c r="S36" s="93"/>
      <c r="T36" s="93"/>
      <c r="U36" s="0" t="str">
        <f>IFERROR(LEFT(L36,FIND(":",L36)-1)+RIGHT(L36,LEN(L36)-FIND(":",L36))/60,"")</f>
        <v/>
      </c>
      <c r="V36" s="0" t="str">
        <f>IFERROR(LEFT(M36,FIND(":",M36)-1)+RIGHT(M36,LEN(M36)-FIND(":",M36))/60,"")</f>
        <v/>
      </c>
      <c r="W36" s="0" t="str">
        <f>IFERROR(LEFT(N36,FIND(":",N36)-1)+RIGHT(N36,LEN(N36)-FIND(":",N36))/60,"")</f>
        <v/>
      </c>
    </row>
    <row r="37">
      <c r="R37" s="93"/>
      <c r="S37" s="93"/>
      <c r="T37" s="93"/>
      <c r="U37" s="0" t="str">
        <f>IFERROR(LEFT(L37,FIND(":",L37)-1)+RIGHT(L37,LEN(L37)-FIND(":",L37))/60,"")</f>
        <v/>
      </c>
      <c r="V37" s="0" t="str">
        <f>IFERROR(LEFT(M37,FIND(":",M37)-1)+RIGHT(M37,LEN(M37)-FIND(":",M37))/60,"")</f>
        <v/>
      </c>
      <c r="W37" s="0" t="str">
        <f>IFERROR(LEFT(N37,FIND(":",N37)-1)+RIGHT(N37,LEN(N37)-FIND(":",N37))/60,"")</f>
        <v/>
      </c>
    </row>
    <row r="38">
      <c r="R38" s="93"/>
      <c r="S38" s="93"/>
      <c r="T38" s="93"/>
      <c r="U38" s="0" t="str">
        <f>IFERROR(LEFT(L38,FIND(":",L38)-1)+RIGHT(L38,LEN(L38)-FIND(":",L38))/60,"")</f>
        <v/>
      </c>
      <c r="V38" s="0" t="str">
        <f>IFERROR(LEFT(M38,FIND(":",M38)-1)+RIGHT(M38,LEN(M38)-FIND(":",M38))/60,"")</f>
        <v/>
      </c>
      <c r="W38" s="0" t="str">
        <f>IFERROR(LEFT(N38,FIND(":",N38)-1)+RIGHT(N38,LEN(N38)-FIND(":",N38))/60,"")</f>
        <v/>
      </c>
    </row>
    <row r="39">
      <c r="R39" s="93"/>
      <c r="S39" s="93"/>
      <c r="T39" s="93"/>
      <c r="U39" s="0" t="str">
        <f>IFERROR(LEFT(L39,FIND(":",L39)-1)+RIGHT(L39,LEN(L39)-FIND(":",L39))/60,"")</f>
        <v/>
      </c>
      <c r="V39" s="0" t="str">
        <f>IFERROR(LEFT(M39,FIND(":",M39)-1)+RIGHT(M39,LEN(M39)-FIND(":",M39))/60,"")</f>
        <v/>
      </c>
      <c r="W39" s="0" t="str">
        <f>IFERROR(LEFT(N39,FIND(":",N39)-1)+RIGHT(N39,LEN(N39)-FIND(":",N39))/60,"")</f>
        <v/>
      </c>
    </row>
    <row r="40">
      <c r="R40" s="93"/>
      <c r="S40" s="93"/>
      <c r="T40" s="93"/>
      <c r="U40" s="0" t="str">
        <f>IFERROR(LEFT(L40,FIND(":",L40)-1)+RIGHT(L40,LEN(L40)-FIND(":",L40))/60,"")</f>
        <v/>
      </c>
      <c r="V40" s="0" t="str">
        <f>IFERROR(LEFT(M40,FIND(":",M40)-1)+RIGHT(M40,LEN(M40)-FIND(":",M40))/60,"")</f>
        <v/>
      </c>
      <c r="W40" s="0" t="str">
        <f>IFERROR(LEFT(N40,FIND(":",N40)-1)+RIGHT(N40,LEN(N40)-FIND(":",N40))/60,"")</f>
        <v/>
      </c>
    </row>
    <row r="41">
      <c r="R41" s="93"/>
      <c r="S41" s="93"/>
      <c r="T41" s="93"/>
      <c r="U41" s="0" t="str">
        <f>IFERROR(LEFT(L41,FIND(":",L41)-1)+RIGHT(L41,LEN(L41)-FIND(":",L41))/60,"")</f>
        <v/>
      </c>
      <c r="V41" s="0" t="str">
        <f>IFERROR(LEFT(M41,FIND(":",M41)-1)+RIGHT(M41,LEN(M41)-FIND(":",M41))/60,"")</f>
        <v/>
      </c>
      <c r="W41" s="0" t="str">
        <f>IFERROR(LEFT(N41,FIND(":",N41)-1)+RIGHT(N41,LEN(N41)-FIND(":",N41))/60,"")</f>
        <v/>
      </c>
    </row>
    <row r="42">
      <c r="R42" s="93"/>
      <c r="S42" s="93"/>
      <c r="T42" s="93"/>
      <c r="U42" s="0" t="str">
        <f>IFERROR(LEFT(L42,FIND(":",L42)-1)+RIGHT(L42,LEN(L42)-FIND(":",L42))/60,"")</f>
        <v/>
      </c>
      <c r="V42" s="0" t="str">
        <f>IFERROR(LEFT(M42,FIND(":",M42)-1)+RIGHT(M42,LEN(M42)-FIND(":",M42))/60,"")</f>
        <v/>
      </c>
      <c r="W42" s="0" t="str">
        <f>IFERROR(LEFT(N42,FIND(":",N42)-1)+RIGHT(N42,LEN(N42)-FIND(":",N42))/60,"")</f>
        <v/>
      </c>
    </row>
    <row r="43">
      <c r="R43" s="93"/>
      <c r="S43" s="93"/>
      <c r="T43" s="93"/>
      <c r="U43" s="0" t="str">
        <f>IFERROR(LEFT(L43,FIND(":",L43)-1)+RIGHT(L43,LEN(L43)-FIND(":",L43))/60,"")</f>
        <v/>
      </c>
      <c r="V43" s="0" t="str">
        <f>IFERROR(LEFT(M43,FIND(":",M43)-1)+RIGHT(M43,LEN(M43)-FIND(":",M43))/60,"")</f>
        <v/>
      </c>
      <c r="W43" s="0" t="str">
        <f>IFERROR(LEFT(N43,FIND(":",N43)-1)+RIGHT(N43,LEN(N43)-FIND(":",N43))/60,"")</f>
        <v/>
      </c>
    </row>
    <row r="44">
      <c r="R44" s="93"/>
      <c r="S44" s="93"/>
      <c r="T44" s="93"/>
      <c r="U44" s="0" t="str">
        <f>IFERROR(LEFT(L44,FIND(":",L44)-1)+RIGHT(L44,LEN(L44)-FIND(":",L44))/60,"")</f>
        <v/>
      </c>
      <c r="V44" s="0" t="str">
        <f>IFERROR(LEFT(M44,FIND(":",M44)-1)+RIGHT(M44,LEN(M44)-FIND(":",M44))/60,"")</f>
        <v/>
      </c>
      <c r="W44" s="0" t="str">
        <f>IFERROR(LEFT(N44,FIND(":",N44)-1)+RIGHT(N44,LEN(N44)-FIND(":",N44))/60,"")</f>
        <v/>
      </c>
    </row>
    <row r="45">
      <c r="R45" s="93"/>
      <c r="S45" s="93"/>
      <c r="T45" s="93"/>
      <c r="U45" s="0" t="str">
        <f>IFERROR(LEFT(L45,FIND(":",L45)-1)+RIGHT(L45,LEN(L45)-FIND(":",L45))/60,"")</f>
        <v/>
      </c>
      <c r="V45" s="0" t="str">
        <f>IFERROR(LEFT(M45,FIND(":",M45)-1)+RIGHT(M45,LEN(M45)-FIND(":",M45))/60,"")</f>
        <v/>
      </c>
      <c r="W45" s="0" t="str">
        <f>IFERROR(LEFT(N45,FIND(":",N45)-1)+RIGHT(N45,LEN(N45)-FIND(":",N45))/60,"")</f>
        <v/>
      </c>
    </row>
    <row r="46">
      <c r="R46" s="93"/>
      <c r="S46" s="93"/>
      <c r="T46" s="93"/>
      <c r="U46" s="0" t="str">
        <f>IFERROR(LEFT(L46,FIND(":",L46)-1)+RIGHT(L46,LEN(L46)-FIND(":",L46))/60,"")</f>
        <v/>
      </c>
      <c r="V46" s="0" t="str">
        <f>IFERROR(LEFT(M46,FIND(":",M46)-1)+RIGHT(M46,LEN(M46)-FIND(":",M46))/60,"")</f>
        <v/>
      </c>
      <c r="W46" s="0" t="str">
        <f>IFERROR(LEFT(N46,FIND(":",N46)-1)+RIGHT(N46,LEN(N46)-FIND(":",N46))/60,"")</f>
        <v/>
      </c>
    </row>
    <row r="47">
      <c r="R47" s="93"/>
      <c r="S47" s="93"/>
      <c r="T47" s="93"/>
      <c r="U47" s="0" t="str">
        <f>IFERROR(LEFT(L47,FIND(":",L47)-1)+RIGHT(L47,LEN(L47)-FIND(":",L47))/60,"")</f>
        <v/>
      </c>
      <c r="V47" s="0" t="str">
        <f>IFERROR(LEFT(M47,FIND(":",M47)-1)+RIGHT(M47,LEN(M47)-FIND(":",M47))/60,"")</f>
        <v/>
      </c>
      <c r="W47" s="0" t="str">
        <f>IFERROR(LEFT(N47,FIND(":",N47)-1)+RIGHT(N47,LEN(N47)-FIND(":",N47))/60,"")</f>
        <v/>
      </c>
    </row>
    <row r="48">
      <c r="R48" s="93"/>
      <c r="S48" s="93"/>
      <c r="T48" s="93"/>
      <c r="U48" s="0" t="str">
        <f>IFERROR(LEFT(L48,FIND(":",L48)-1)+RIGHT(L48,LEN(L48)-FIND(":",L48))/60,"")</f>
        <v/>
      </c>
      <c r="V48" s="0" t="str">
        <f>IFERROR(LEFT(M48,FIND(":",M48)-1)+RIGHT(M48,LEN(M48)-FIND(":",M48))/60,"")</f>
        <v/>
      </c>
      <c r="W48" s="0" t="str">
        <f>IFERROR(LEFT(N48,FIND(":",N48)-1)+RIGHT(N48,LEN(N48)-FIND(":",N48))/60,"")</f>
        <v/>
      </c>
    </row>
    <row r="49">
      <c r="R49" s="93"/>
      <c r="S49" s="93"/>
      <c r="T49" s="93"/>
      <c r="U49" s="0" t="str">
        <f>IFERROR(LEFT(L49,FIND(":",L49)-1)+RIGHT(L49,LEN(L49)-FIND(":",L49))/60,"")</f>
        <v/>
      </c>
      <c r="V49" s="0" t="str">
        <f>IFERROR(LEFT(M49,FIND(":",M49)-1)+RIGHT(M49,LEN(M49)-FIND(":",M49))/60,"")</f>
        <v/>
      </c>
      <c r="W49" s="0" t="str">
        <f>IFERROR(LEFT(N49,FIND(":",N49)-1)+RIGHT(N49,LEN(N49)-FIND(":",N49))/60,"")</f>
        <v/>
      </c>
    </row>
    <row r="50">
      <c r="R50" s="93"/>
      <c r="S50" s="93"/>
      <c r="T50" s="93"/>
      <c r="U50" s="0" t="str">
        <f>IFERROR(LEFT(L50,FIND(":",L50)-1)+RIGHT(L50,LEN(L50)-FIND(":",L50))/60,"")</f>
        <v/>
      </c>
      <c r="V50" s="0" t="str">
        <f>IFERROR(LEFT(M50,FIND(":",M50)-1)+RIGHT(M50,LEN(M50)-FIND(":",M50))/60,"")</f>
        <v/>
      </c>
      <c r="W50" s="0" t="str">
        <f>IFERROR(LEFT(N50,FIND(":",N50)-1)+RIGHT(N50,LEN(N50)-FIND(":",N50))/60,"")</f>
        <v/>
      </c>
    </row>
    <row r="51">
      <c r="R51" s="93"/>
      <c r="S51" s="93"/>
      <c r="T51" s="93"/>
      <c r="U51" s="0" t="str">
        <f>IFERROR(LEFT(L51,FIND(":",L51)-1)+RIGHT(L51,LEN(L51)-FIND(":",L51))/60,"")</f>
        <v/>
      </c>
      <c r="V51" s="0" t="str">
        <f>IFERROR(LEFT(M51,FIND(":",M51)-1)+RIGHT(M51,LEN(M51)-FIND(":",M51))/60,"")</f>
        <v/>
      </c>
      <c r="W51" s="0" t="str">
        <f>IFERROR(LEFT(N51,FIND(":",N51)-1)+RIGHT(N51,LEN(N51)-FIND(":",N51))/60,"")</f>
        <v/>
      </c>
    </row>
    <row r="52">
      <c r="R52" s="93"/>
      <c r="S52" s="93"/>
      <c r="T52" s="93"/>
      <c r="U52" s="0" t="str">
        <f>IFERROR(LEFT(L52,FIND(":",L52)-1)+RIGHT(L52,LEN(L52)-FIND(":",L52))/60,"")</f>
        <v/>
      </c>
      <c r="V52" s="0" t="str">
        <f>IFERROR(LEFT(M52,FIND(":",M52)-1)+RIGHT(M52,LEN(M52)-FIND(":",M52))/60,"")</f>
        <v/>
      </c>
      <c r="W52" s="0" t="str">
        <f>IFERROR(LEFT(N52,FIND(":",N52)-1)+RIGHT(N52,LEN(N52)-FIND(":",N52))/60,"")</f>
        <v/>
      </c>
    </row>
    <row r="53">
      <c r="R53" s="93"/>
      <c r="S53" s="93"/>
      <c r="T53" s="93"/>
      <c r="U53" s="0" t="str">
        <f>IFERROR(LEFT(L53,FIND(":",L53)-1)+RIGHT(L53,LEN(L53)-FIND(":",L53))/60,"")</f>
        <v/>
      </c>
      <c r="V53" s="0" t="str">
        <f>IFERROR(LEFT(M53,FIND(":",M53)-1)+RIGHT(M53,LEN(M53)-FIND(":",M53))/60,"")</f>
        <v/>
      </c>
      <c r="W53" s="0" t="str">
        <f>IFERROR(LEFT(N53,FIND(":",N53)-1)+RIGHT(N53,LEN(N53)-FIND(":",N53))/60,"")</f>
        <v/>
      </c>
    </row>
    <row r="54">
      <c r="R54" s="93"/>
      <c r="S54" s="93"/>
      <c r="T54" s="93"/>
      <c r="U54" s="0" t="str">
        <f>IFERROR(LEFT(L54,FIND(":",L54)-1)+RIGHT(L54,LEN(L54)-FIND(":",L54))/60,"")</f>
        <v/>
      </c>
      <c r="V54" s="0" t="str">
        <f>IFERROR(LEFT(M54,FIND(":",M54)-1)+RIGHT(M54,LEN(M54)-FIND(":",M54))/60,"")</f>
        <v/>
      </c>
      <c r="W54" s="0" t="str">
        <f>IFERROR(LEFT(N54,FIND(":",N54)-1)+RIGHT(N54,LEN(N54)-FIND(":",N54))/60,"")</f>
        <v/>
      </c>
    </row>
    <row r="55">
      <c r="R55" s="93"/>
      <c r="S55" s="93"/>
      <c r="T55" s="93"/>
      <c r="U55" s="0" t="str">
        <f>IFERROR(LEFT(L55,FIND(":",L55)-1)+RIGHT(L55,LEN(L55)-FIND(":",L55))/60,"")</f>
        <v/>
      </c>
      <c r="V55" s="0" t="str">
        <f>IFERROR(LEFT(M55,FIND(":",M55)-1)+RIGHT(M55,LEN(M55)-FIND(":",M55))/60,"")</f>
        <v/>
      </c>
      <c r="W55" s="0" t="str">
        <f>IFERROR(LEFT(N55,FIND(":",N55)-1)+RIGHT(N55,LEN(N55)-FIND(":",N55))/60,"")</f>
        <v/>
      </c>
    </row>
    <row r="56">
      <c r="R56" s="93"/>
      <c r="S56" s="93"/>
      <c r="T56" s="93"/>
      <c r="U56" s="0" t="str">
        <f>IFERROR(LEFT(L56,FIND(":",L56)-1)+RIGHT(L56,LEN(L56)-FIND(":",L56))/60,"")</f>
        <v/>
      </c>
      <c r="V56" s="0" t="str">
        <f>IFERROR(LEFT(M56,FIND(":",M56)-1)+RIGHT(M56,LEN(M56)-FIND(":",M56))/60,"")</f>
        <v/>
      </c>
      <c r="W56" s="0" t="str">
        <f>IFERROR(LEFT(N56,FIND(":",N56)-1)+RIGHT(N56,LEN(N56)-FIND(":",N56))/60,"")</f>
        <v/>
      </c>
    </row>
    <row r="57">
      <c r="R57" s="93"/>
      <c r="S57" s="93"/>
      <c r="T57" s="93"/>
      <c r="U57" s="0" t="str">
        <f>IFERROR(LEFT(L57,FIND(":",L57)-1)+RIGHT(L57,LEN(L57)-FIND(":",L57))/60,"")</f>
        <v/>
      </c>
      <c r="V57" s="0" t="str">
        <f>IFERROR(LEFT(M57,FIND(":",M57)-1)+RIGHT(M57,LEN(M57)-FIND(":",M57))/60,"")</f>
        <v/>
      </c>
      <c r="W57" s="0" t="str">
        <f>IFERROR(LEFT(N57,FIND(":",N57)-1)+RIGHT(N57,LEN(N57)-FIND(":",N57))/60,"")</f>
        <v/>
      </c>
    </row>
    <row r="58">
      <c r="R58" s="93"/>
      <c r="S58" s="93"/>
      <c r="T58" s="93"/>
      <c r="U58" s="0" t="str">
        <f>IFERROR(LEFT(L58,FIND(":",L58)-1)+RIGHT(L58,LEN(L58)-FIND(":",L58))/60,"")</f>
        <v/>
      </c>
      <c r="V58" s="0" t="str">
        <f>IFERROR(LEFT(M58,FIND(":",M58)-1)+RIGHT(M58,LEN(M58)-FIND(":",M58))/60,"")</f>
        <v/>
      </c>
      <c r="W58" s="0" t="str">
        <f>IFERROR(LEFT(N58,FIND(":",N58)-1)+RIGHT(N58,LEN(N58)-FIND(":",N58))/60,"")</f>
        <v/>
      </c>
    </row>
    <row r="59">
      <c r="R59" s="93"/>
      <c r="S59" s="93"/>
      <c r="T59" s="93"/>
      <c r="U59" s="0" t="str">
        <f>IFERROR(LEFT(L59,FIND(":",L59)-1)+RIGHT(L59,LEN(L59)-FIND(":",L59))/60,"")</f>
        <v/>
      </c>
      <c r="V59" s="0" t="str">
        <f>IFERROR(LEFT(M59,FIND(":",M59)-1)+RIGHT(M59,LEN(M59)-FIND(":",M59))/60,"")</f>
        <v/>
      </c>
      <c r="W59" s="0" t="str">
        <f>IFERROR(LEFT(N59,FIND(":",N59)-1)+RIGHT(N59,LEN(N59)-FIND(":",N59))/60,"")</f>
        <v/>
      </c>
    </row>
    <row r="60">
      <c r="R60" s="93"/>
      <c r="S60" s="93"/>
      <c r="T60" s="93"/>
      <c r="U60" s="0" t="str">
        <f>IFERROR(LEFT(L60,FIND(":",L60)-1)+RIGHT(L60,LEN(L60)-FIND(":",L60))/60,"")</f>
        <v/>
      </c>
      <c r="V60" s="0" t="str">
        <f>IFERROR(LEFT(M60,FIND(":",M60)-1)+RIGHT(M60,LEN(M60)-FIND(":",M60))/60,"")</f>
        <v/>
      </c>
      <c r="W60" s="0" t="str">
        <f>IFERROR(LEFT(N60,FIND(":",N60)-1)+RIGHT(N60,LEN(N60)-FIND(":",N60))/60,"")</f>
        <v/>
      </c>
    </row>
    <row r="61">
      <c r="R61" s="93"/>
      <c r="S61" s="93"/>
      <c r="T61" s="93"/>
      <c r="U61" s="0" t="str">
        <f>IFERROR(LEFT(L61,FIND(":",L61)-1)+RIGHT(L61,LEN(L61)-FIND(":",L61))/60,"")</f>
        <v/>
      </c>
      <c r="V61" s="0" t="str">
        <f>IFERROR(LEFT(M61,FIND(":",M61)-1)+RIGHT(M61,LEN(M61)-FIND(":",M61))/60,"")</f>
        <v/>
      </c>
      <c r="W61" s="0" t="str">
        <f>IFERROR(LEFT(N61,FIND(":",N61)-1)+RIGHT(N61,LEN(N61)-FIND(":",N61))/60,"")</f>
        <v/>
      </c>
    </row>
    <row r="62">
      <c r="R62" s="93"/>
      <c r="S62" s="93"/>
      <c r="T62" s="93"/>
      <c r="U62" s="0" t="str">
        <f>IFERROR(LEFT(L62,FIND(":",L62)-1)+RIGHT(L62,LEN(L62)-FIND(":",L62))/60,"")</f>
        <v/>
      </c>
      <c r="V62" s="0" t="str">
        <f>IFERROR(LEFT(M62,FIND(":",M62)-1)+RIGHT(M62,LEN(M62)-FIND(":",M62))/60,"")</f>
        <v/>
      </c>
      <c r="W62" s="0" t="str">
        <f>IFERROR(LEFT(N62,FIND(":",N62)-1)+RIGHT(N62,LEN(N62)-FIND(":",N62))/60,"")</f>
        <v/>
      </c>
    </row>
    <row r="63">
      <c r="R63" s="93"/>
      <c r="S63" s="93"/>
      <c r="T63" s="93"/>
      <c r="U63" s="0" t="str">
        <f>IFERROR(LEFT(L63,FIND(":",L63)-1)+RIGHT(L63,LEN(L63)-FIND(":",L63))/60,"")</f>
        <v/>
      </c>
      <c r="V63" s="0" t="str">
        <f>IFERROR(LEFT(M63,FIND(":",M63)-1)+RIGHT(M63,LEN(M63)-FIND(":",M63))/60,"")</f>
        <v/>
      </c>
      <c r="W63" s="0" t="str">
        <f>IFERROR(LEFT(N63,FIND(":",N63)-1)+RIGHT(N63,LEN(N63)-FIND(":",N63))/60,"")</f>
        <v/>
      </c>
    </row>
    <row r="64">
      <c r="R64" s="93"/>
      <c r="S64" s="93"/>
      <c r="T64" s="93"/>
      <c r="U64" s="0" t="str">
        <f>IFERROR(LEFT(L64,FIND(":",L64)-1)+RIGHT(L64,LEN(L64)-FIND(":",L64))/60,"")</f>
        <v/>
      </c>
      <c r="V64" s="0" t="str">
        <f>IFERROR(LEFT(M64,FIND(":",M64)-1)+RIGHT(M64,LEN(M64)-FIND(":",M64))/60,"")</f>
        <v/>
      </c>
      <c r="W64" s="0" t="str">
        <f>IFERROR(LEFT(N64,FIND(":",N64)-1)+RIGHT(N64,LEN(N64)-FIND(":",N64))/60,"")</f>
        <v/>
      </c>
    </row>
    <row r="65">
      <c r="R65" s="93"/>
      <c r="S65" s="93"/>
      <c r="T65" s="93"/>
      <c r="U65" s="0" t="str">
        <f>IFERROR(LEFT(L65,FIND(":",L65)-1)+RIGHT(L65,LEN(L65)-FIND(":",L65))/60,"")</f>
        <v/>
      </c>
      <c r="V65" s="0" t="str">
        <f>IFERROR(LEFT(M65,FIND(":",M65)-1)+RIGHT(M65,LEN(M65)-FIND(":",M65))/60,"")</f>
        <v/>
      </c>
      <c r="W65" s="0" t="str">
        <f>IFERROR(LEFT(N65,FIND(":",N65)-1)+RIGHT(N65,LEN(N65)-FIND(":",N65))/60,"")</f>
        <v/>
      </c>
    </row>
    <row r="66">
      <c r="R66" s="93"/>
      <c r="S66" s="93"/>
      <c r="T66" s="93"/>
      <c r="U66" s="0" t="str">
        <f>IFERROR(LEFT(L66,FIND(":",L66)-1)+RIGHT(L66,LEN(L66)-FIND(":",L66))/60,"")</f>
        <v/>
      </c>
      <c r="V66" s="0" t="str">
        <f>IFERROR(LEFT(M66,FIND(":",M66)-1)+RIGHT(M66,LEN(M66)-FIND(":",M66))/60,"")</f>
        <v/>
      </c>
      <c r="W66" s="0" t="str">
        <f>IFERROR(LEFT(N66,FIND(":",N66)-1)+RIGHT(N66,LEN(N66)-FIND(":",N66))/60,"")</f>
        <v/>
      </c>
    </row>
    <row r="67">
      <c r="R67" s="93"/>
      <c r="S67" s="93"/>
      <c r="T67" s="93"/>
      <c r="U67" s="0" t="str">
        <f>IFERROR(LEFT(L67,FIND(":",L67)-1)+RIGHT(L67,LEN(L67)-FIND(":",L67))/60,"")</f>
        <v/>
      </c>
      <c r="V67" s="0" t="str">
        <f>IFERROR(LEFT(M67,FIND(":",M67)-1)+RIGHT(M67,LEN(M67)-FIND(":",M67))/60,"")</f>
        <v/>
      </c>
      <c r="W67" s="0" t="str">
        <f>IFERROR(LEFT(N67,FIND(":",N67)-1)+RIGHT(N67,LEN(N67)-FIND(":",N67))/60,"")</f>
        <v/>
      </c>
    </row>
    <row r="68">
      <c r="R68" s="93"/>
      <c r="S68" s="93"/>
      <c r="T68" s="93"/>
      <c r="U68" s="0" t="str">
        <f>IFERROR(LEFT(L68,FIND(":",L68)-1)+RIGHT(L68,LEN(L68)-FIND(":",L68))/60,"")</f>
        <v/>
      </c>
      <c r="V68" s="0" t="str">
        <f>IFERROR(LEFT(M68,FIND(":",M68)-1)+RIGHT(M68,LEN(M68)-FIND(":",M68))/60,"")</f>
        <v/>
      </c>
      <c r="W68" s="0" t="str">
        <f>IFERROR(LEFT(N68,FIND(":",N68)-1)+RIGHT(N68,LEN(N68)-FIND(":",N68))/60,"")</f>
        <v/>
      </c>
    </row>
    <row r="69">
      <c r="R69" s="93"/>
      <c r="S69" s="93"/>
      <c r="T69" s="93"/>
      <c r="U69" s="0" t="str">
        <f>IFERROR(LEFT(L69,FIND(":",L69)-1)+RIGHT(L69,LEN(L69)-FIND(":",L69))/60,"")</f>
        <v/>
      </c>
      <c r="V69" s="0" t="str">
        <f>IFERROR(LEFT(M69,FIND(":",M69)-1)+RIGHT(M69,LEN(M69)-FIND(":",M69))/60,"")</f>
        <v/>
      </c>
      <c r="W69" s="0" t="str">
        <f>IFERROR(LEFT(N69,FIND(":",N69)-1)+RIGHT(N69,LEN(N69)-FIND(":",N69))/60,"")</f>
        <v/>
      </c>
    </row>
    <row r="70">
      <c r="R70" s="93"/>
      <c r="S70" s="93"/>
      <c r="T70" s="93"/>
      <c r="U70" s="0" t="str">
        <f>IFERROR(LEFT(L70,FIND(":",L70)-1)+RIGHT(L70,LEN(L70)-FIND(":",L70))/60,"")</f>
        <v/>
      </c>
      <c r="V70" s="0" t="str">
        <f>IFERROR(LEFT(M70,FIND(":",M70)-1)+RIGHT(M70,LEN(M70)-FIND(":",M70))/60,"")</f>
        <v/>
      </c>
      <c r="W70" s="0" t="str">
        <f>IFERROR(LEFT(N70,FIND(":",N70)-1)+RIGHT(N70,LEN(N70)-FIND(":",N70))/60,"")</f>
        <v/>
      </c>
    </row>
    <row r="71">
      <c r="R71" s="93"/>
      <c r="S71" s="93"/>
      <c r="T71" s="93"/>
      <c r="U71" s="0" t="str">
        <f>IFERROR(LEFT(L71,FIND(":",L71)-1)+RIGHT(L71,LEN(L71)-FIND(":",L71))/60,"")</f>
        <v/>
      </c>
      <c r="V71" s="0" t="str">
        <f>IFERROR(LEFT(M71,FIND(":",M71)-1)+RIGHT(M71,LEN(M71)-FIND(":",M71))/60,"")</f>
        <v/>
      </c>
      <c r="W71" s="0" t="str">
        <f>IFERROR(LEFT(N71,FIND(":",N71)-1)+RIGHT(N71,LEN(N71)-FIND(":",N71))/60,"")</f>
        <v/>
      </c>
    </row>
    <row r="72">
      <c r="R72" s="93"/>
      <c r="S72" s="93"/>
      <c r="T72" s="93"/>
      <c r="U72" s="0" t="str">
        <f>IFERROR(LEFT(L72,FIND(":",L72)-1)+RIGHT(L72,LEN(L72)-FIND(":",L72))/60,"")</f>
        <v/>
      </c>
      <c r="V72" s="0" t="str">
        <f>IFERROR(LEFT(M72,FIND(":",M72)-1)+RIGHT(M72,LEN(M72)-FIND(":",M72))/60,"")</f>
        <v/>
      </c>
      <c r="W72" s="0" t="str">
        <f>IFERROR(LEFT(N72,FIND(":",N72)-1)+RIGHT(N72,LEN(N72)-FIND(":",N72))/60,"")</f>
        <v/>
      </c>
    </row>
    <row r="73">
      <c r="R73" s="93"/>
      <c r="S73" s="93"/>
      <c r="T73" s="93"/>
      <c r="U73" s="0" t="str">
        <f>IFERROR(LEFT(L73,FIND(":",L73)-1)+RIGHT(L73,LEN(L73)-FIND(":",L73))/60,"")</f>
        <v/>
      </c>
      <c r="V73" s="0" t="str">
        <f>IFERROR(LEFT(M73,FIND(":",M73)-1)+RIGHT(M73,LEN(M73)-FIND(":",M73))/60,"")</f>
        <v/>
      </c>
      <c r="W73" s="0" t="str">
        <f>IFERROR(LEFT(N73,FIND(":",N73)-1)+RIGHT(N73,LEN(N73)-FIND(":",N73))/60,"")</f>
        <v/>
      </c>
    </row>
    <row r="74">
      <c r="R74" s="93"/>
      <c r="S74" s="93"/>
      <c r="T74" s="93"/>
      <c r="U74" s="0" t="str">
        <f>IFERROR(LEFT(L74,FIND(":",L74)-1)+RIGHT(L74,LEN(L74)-FIND(":",L74))/60,"")</f>
        <v/>
      </c>
      <c r="V74" s="0" t="str">
        <f>IFERROR(LEFT(M74,FIND(":",M74)-1)+RIGHT(M74,LEN(M74)-FIND(":",M74))/60,"")</f>
        <v/>
      </c>
      <c r="W74" s="0" t="str">
        <f>IFERROR(LEFT(N74,FIND(":",N74)-1)+RIGHT(N74,LEN(N74)-FIND(":",N74))/60,"")</f>
        <v/>
      </c>
    </row>
    <row r="75">
      <c r="R75" s="93"/>
      <c r="S75" s="93"/>
      <c r="T75" s="93"/>
      <c r="U75" s="0" t="str">
        <f>IFERROR(LEFT(L75,FIND(":",L75)-1)+RIGHT(L75,LEN(L75)-FIND(":",L75))/60,"")</f>
        <v/>
      </c>
      <c r="V75" s="0" t="str">
        <f>IFERROR(LEFT(M75,FIND(":",M75)-1)+RIGHT(M75,LEN(M75)-FIND(":",M75))/60,"")</f>
        <v/>
      </c>
      <c r="W75" s="0" t="str">
        <f>IFERROR(LEFT(N75,FIND(":",N75)-1)+RIGHT(N75,LEN(N75)-FIND(":",N75))/60,"")</f>
        <v/>
      </c>
    </row>
    <row r="76">
      <c r="R76" s="93"/>
      <c r="S76" s="93"/>
      <c r="T76" s="93"/>
      <c r="U76" s="0" t="str">
        <f>IFERROR(LEFT(L76,FIND(":",L76)-1)+RIGHT(L76,LEN(L76)-FIND(":",L76))/60,"")</f>
        <v/>
      </c>
      <c r="V76" s="0" t="str">
        <f>IFERROR(LEFT(M76,FIND(":",M76)-1)+RIGHT(M76,LEN(M76)-FIND(":",M76))/60,"")</f>
        <v/>
      </c>
      <c r="W76" s="0" t="str">
        <f>IFERROR(LEFT(N76,FIND(":",N76)-1)+RIGHT(N76,LEN(N76)-FIND(":",N76))/60,"")</f>
        <v/>
      </c>
    </row>
    <row r="77">
      <c r="R77" s="93"/>
      <c r="S77" s="93"/>
      <c r="T77" s="93"/>
      <c r="U77" s="0" t="str">
        <f>IFERROR(LEFT(L77,FIND(":",L77)-1)+RIGHT(L77,LEN(L77)-FIND(":",L77))/60,"")</f>
        <v/>
      </c>
      <c r="V77" s="0" t="str">
        <f>IFERROR(LEFT(M77,FIND(":",M77)-1)+RIGHT(M77,LEN(M77)-FIND(":",M77))/60,"")</f>
        <v/>
      </c>
      <c r="W77" s="0" t="str">
        <f>IFERROR(LEFT(N77,FIND(":",N77)-1)+RIGHT(N77,LEN(N77)-FIND(":",N77))/60,"")</f>
        <v/>
      </c>
    </row>
    <row r="78">
      <c r="R78" s="93"/>
      <c r="S78" s="93"/>
      <c r="T78" s="93"/>
      <c r="U78" s="0" t="str">
        <f>IFERROR(LEFT(L78,FIND(":",L78)-1)+RIGHT(L78,LEN(L78)-FIND(":",L78))/60,"")</f>
        <v/>
      </c>
      <c r="V78" s="0" t="str">
        <f>IFERROR(LEFT(M78,FIND(":",M78)-1)+RIGHT(M78,LEN(M78)-FIND(":",M78))/60,"")</f>
        <v/>
      </c>
      <c r="W78" s="0" t="str">
        <f>IFERROR(LEFT(N78,FIND(":",N78)-1)+RIGHT(N78,LEN(N78)-FIND(":",N78))/60,"")</f>
        <v/>
      </c>
    </row>
    <row r="79">
      <c r="R79" s="93"/>
      <c r="S79" s="93"/>
      <c r="T79" s="93"/>
      <c r="U79" s="0" t="str">
        <f>IFERROR(LEFT(L79,FIND(":",L79)-1)+RIGHT(L79,LEN(L79)-FIND(":",L79))/60,"")</f>
        <v/>
      </c>
      <c r="V79" s="0" t="str">
        <f>IFERROR(LEFT(M79,FIND(":",M79)-1)+RIGHT(M79,LEN(M79)-FIND(":",M79))/60,"")</f>
        <v/>
      </c>
      <c r="W79" s="0" t="str">
        <f>IFERROR(LEFT(N79,FIND(":",N79)-1)+RIGHT(N79,LEN(N79)-FIND(":",N79))/60,"")</f>
        <v/>
      </c>
    </row>
    <row r="80">
      <c r="R80" s="93"/>
      <c r="S80" s="93"/>
      <c r="T80" s="93"/>
      <c r="U80" s="0" t="str">
        <f>IFERROR(LEFT(L80,FIND(":",L80)-1)+RIGHT(L80,LEN(L80)-FIND(":",L80))/60,"")</f>
        <v/>
      </c>
      <c r="V80" s="0" t="str">
        <f>IFERROR(LEFT(M80,FIND(":",M80)-1)+RIGHT(M80,LEN(M80)-FIND(":",M80))/60,"")</f>
        <v/>
      </c>
      <c r="W80" s="0" t="str">
        <f>IFERROR(LEFT(N80,FIND(":",N80)-1)+RIGHT(N80,LEN(N80)-FIND(":",N80))/60,"")</f>
        <v/>
      </c>
    </row>
    <row r="81">
      <c r="R81" s="93"/>
      <c r="S81" s="93"/>
      <c r="T81" s="93"/>
      <c r="U81" s="0" t="str">
        <f>IFERROR(LEFT(L81,FIND(":",L81)-1)+RIGHT(L81,LEN(L81)-FIND(":",L81))/60,"")</f>
        <v/>
      </c>
      <c r="V81" s="0" t="str">
        <f>IFERROR(LEFT(M81,FIND(":",M81)-1)+RIGHT(M81,LEN(M81)-FIND(":",M81))/60,"")</f>
        <v/>
      </c>
      <c r="W81" s="0" t="str">
        <f>IFERROR(LEFT(N81,FIND(":",N81)-1)+RIGHT(N81,LEN(N81)-FIND(":",N81))/60,"")</f>
        <v/>
      </c>
    </row>
    <row r="82">
      <c r="R82" s="93"/>
      <c r="S82" s="93"/>
      <c r="T82" s="93"/>
      <c r="U82" s="0" t="str">
        <f>IFERROR(LEFT(L82,FIND(":",L82)-1)+RIGHT(L82,LEN(L82)-FIND(":",L82))/60,"")</f>
        <v/>
      </c>
      <c r="V82" s="0" t="str">
        <f>IFERROR(LEFT(M82,FIND(":",M82)-1)+RIGHT(M82,LEN(M82)-FIND(":",M82))/60,"")</f>
        <v/>
      </c>
      <c r="W82" s="0" t="str">
        <f>IFERROR(LEFT(N82,FIND(":",N82)-1)+RIGHT(N82,LEN(N82)-FIND(":",N82))/60,"")</f>
        <v/>
      </c>
    </row>
    <row r="83">
      <c r="R83" s="93"/>
      <c r="S83" s="93"/>
      <c r="T83" s="93"/>
      <c r="U83" s="0" t="str">
        <f>IFERROR(LEFT(L83,FIND(":",L83)-1)+RIGHT(L83,LEN(L83)-FIND(":",L83))/60,"")</f>
        <v/>
      </c>
      <c r="V83" s="0" t="str">
        <f>IFERROR(LEFT(M83,FIND(":",M83)-1)+RIGHT(M83,LEN(M83)-FIND(":",M83))/60,"")</f>
        <v/>
      </c>
      <c r="W83" s="0" t="str">
        <f>IFERROR(LEFT(N83,FIND(":",N83)-1)+RIGHT(N83,LEN(N83)-FIND(":",N83))/60,"")</f>
        <v/>
      </c>
    </row>
    <row r="84">
      <c r="R84" s="93"/>
      <c r="S84" s="93"/>
      <c r="T84" s="93"/>
      <c r="U84" s="0" t="str">
        <f>IFERROR(LEFT(L84,FIND(":",L84)-1)+RIGHT(L84,LEN(L84)-FIND(":",L84))/60,"")</f>
        <v/>
      </c>
      <c r="V84" s="0" t="str">
        <f>IFERROR(LEFT(M84,FIND(":",M84)-1)+RIGHT(M84,LEN(M84)-FIND(":",M84))/60,"")</f>
        <v/>
      </c>
      <c r="W84" s="0" t="str">
        <f>IFERROR(LEFT(N84,FIND(":",N84)-1)+RIGHT(N84,LEN(N84)-FIND(":",N84))/60,"")</f>
        <v/>
      </c>
    </row>
    <row r="85">
      <c r="R85" s="93"/>
      <c r="S85" s="93"/>
      <c r="T85" s="93"/>
      <c r="U85" s="0" t="str">
        <f>IFERROR(LEFT(L85,FIND(":",L85)-1)+RIGHT(L85,LEN(L85)-FIND(":",L85))/60,"")</f>
        <v/>
      </c>
      <c r="V85" s="0" t="str">
        <f>IFERROR(LEFT(M85,FIND(":",M85)-1)+RIGHT(M85,LEN(M85)-FIND(":",M85))/60,"")</f>
        <v/>
      </c>
      <c r="W85" s="0" t="str">
        <f>IFERROR(LEFT(N85,FIND(":",N85)-1)+RIGHT(N85,LEN(N85)-FIND(":",N85))/60,"")</f>
        <v/>
      </c>
    </row>
    <row r="86">
      <c r="R86" s="93"/>
      <c r="S86" s="93"/>
      <c r="T86" s="93"/>
      <c r="U86" s="0" t="str">
        <f>IFERROR(LEFT(L86,FIND(":",L86)-1)+RIGHT(L86,LEN(L86)-FIND(":",L86))/60,"")</f>
        <v/>
      </c>
      <c r="V86" s="0" t="str">
        <f>IFERROR(LEFT(M86,FIND(":",M86)-1)+RIGHT(M86,LEN(M86)-FIND(":",M86))/60,"")</f>
        <v/>
      </c>
      <c r="W86" s="0" t="str">
        <f>IFERROR(LEFT(N86,FIND(":",N86)-1)+RIGHT(N86,LEN(N86)-FIND(":",N86))/60,"")</f>
        <v/>
      </c>
    </row>
    <row r="87">
      <c r="R87" s="93"/>
      <c r="S87" s="93"/>
      <c r="T87" s="93"/>
      <c r="U87" s="0" t="str">
        <f>IFERROR(LEFT(L87,FIND(":",L87)-1)+RIGHT(L87,LEN(L87)-FIND(":",L87))/60,"")</f>
        <v/>
      </c>
      <c r="V87" s="0" t="str">
        <f>IFERROR(LEFT(M87,FIND(":",M87)-1)+RIGHT(M87,LEN(M87)-FIND(":",M87))/60,"")</f>
        <v/>
      </c>
      <c r="W87" s="0" t="str">
        <f>IFERROR(LEFT(N87,FIND(":",N87)-1)+RIGHT(N87,LEN(N87)-FIND(":",N87))/60,"")</f>
        <v/>
      </c>
    </row>
    <row r="88">
      <c r="R88" s="93"/>
      <c r="S88" s="93"/>
      <c r="T88" s="93"/>
      <c r="U88" s="0" t="str">
        <f>IFERROR(LEFT(L88,FIND(":",L88)-1)+RIGHT(L88,LEN(L88)-FIND(":",L88))/60,"")</f>
        <v/>
      </c>
      <c r="V88" s="0" t="str">
        <f>IFERROR(LEFT(M88,FIND(":",M88)-1)+RIGHT(M88,LEN(M88)-FIND(":",M88))/60,"")</f>
        <v/>
      </c>
      <c r="W88" s="0" t="str">
        <f>IFERROR(LEFT(N88,FIND(":",N88)-1)+RIGHT(N88,LEN(N88)-FIND(":",N88))/60,"")</f>
        <v/>
      </c>
    </row>
    <row r="89">
      <c r="R89" s="93"/>
      <c r="S89" s="93"/>
      <c r="T89" s="93"/>
      <c r="U89" s="0" t="str">
        <f>IFERROR(LEFT(L89,FIND(":",L89)-1)+RIGHT(L89,LEN(L89)-FIND(":",L89))/60,"")</f>
        <v/>
      </c>
      <c r="V89" s="0" t="str">
        <f>IFERROR(LEFT(M89,FIND(":",M89)-1)+RIGHT(M89,LEN(M89)-FIND(":",M89))/60,"")</f>
        <v/>
      </c>
      <c r="W89" s="0" t="str">
        <f>IFERROR(LEFT(N89,FIND(":",N89)-1)+RIGHT(N89,LEN(N89)-FIND(":",N89))/60,"")</f>
        <v/>
      </c>
    </row>
    <row r="90">
      <c r="R90" s="93"/>
      <c r="S90" s="93"/>
      <c r="T90" s="93"/>
      <c r="U90" s="0" t="str">
        <f>IFERROR(LEFT(L90,FIND(":",L90)-1)+RIGHT(L90,LEN(L90)-FIND(":",L90))/60,"")</f>
        <v/>
      </c>
      <c r="V90" s="0" t="str">
        <f>IFERROR(LEFT(M90,FIND(":",M90)-1)+RIGHT(M90,LEN(M90)-FIND(":",M90))/60,"")</f>
        <v/>
      </c>
      <c r="W90" s="0" t="str">
        <f>IFERROR(LEFT(N90,FIND(":",N90)-1)+RIGHT(N90,LEN(N90)-FIND(":",N90))/60,"")</f>
        <v/>
      </c>
    </row>
    <row r="91">
      <c r="R91" s="93"/>
      <c r="S91" s="93"/>
      <c r="T91" s="93"/>
      <c r="U91" s="0" t="str">
        <f>IFERROR(LEFT(L91,FIND(":",L91)-1)+RIGHT(L91,LEN(L91)-FIND(":",L91))/60,"")</f>
        <v/>
      </c>
      <c r="V91" s="0" t="str">
        <f>IFERROR(LEFT(M91,FIND(":",M91)-1)+RIGHT(M91,LEN(M91)-FIND(":",M91))/60,"")</f>
        <v/>
      </c>
      <c r="W91" s="0" t="str">
        <f>IFERROR(LEFT(N91,FIND(":",N91)-1)+RIGHT(N91,LEN(N91)-FIND(":",N91))/60,"")</f>
        <v/>
      </c>
    </row>
    <row r="92">
      <c r="R92" s="93"/>
      <c r="S92" s="93"/>
      <c r="T92" s="93"/>
      <c r="U92" s="0" t="str">
        <f>IFERROR(LEFT(L92,FIND(":",L92)-1)+RIGHT(L92,LEN(L92)-FIND(":",L92))/60,"")</f>
        <v/>
      </c>
      <c r="V92" s="0" t="str">
        <f>IFERROR(LEFT(M92,FIND(":",M92)-1)+RIGHT(M92,LEN(M92)-FIND(":",M92))/60,"")</f>
        <v/>
      </c>
      <c r="W92" s="0" t="str">
        <f>IFERROR(LEFT(N92,FIND(":",N92)-1)+RIGHT(N92,LEN(N92)-FIND(":",N92))/60,"")</f>
        <v/>
      </c>
    </row>
    <row r="93">
      <c r="R93" s="93"/>
      <c r="S93" s="93"/>
      <c r="T93" s="93"/>
      <c r="U93" s="0" t="str">
        <f>IFERROR(LEFT(L93,FIND(":",L93)-1)+RIGHT(L93,LEN(L93)-FIND(":",L93))/60,"")</f>
        <v/>
      </c>
      <c r="V93" s="0" t="str">
        <f>IFERROR(LEFT(M93,FIND(":",M93)-1)+RIGHT(M93,LEN(M93)-FIND(":",M93))/60,"")</f>
        <v/>
      </c>
      <c r="W93" s="0" t="str">
        <f>IFERROR(LEFT(N93,FIND(":",N93)-1)+RIGHT(N93,LEN(N93)-FIND(":",N93))/60,"")</f>
        <v/>
      </c>
    </row>
    <row r="94">
      <c r="R94" s="93"/>
      <c r="S94" s="93"/>
      <c r="T94" s="93"/>
      <c r="U94" s="0" t="str">
        <f>IFERROR(LEFT(L94,FIND(":",L94)-1)+RIGHT(L94,LEN(L94)-FIND(":",L94))/60,"")</f>
        <v/>
      </c>
      <c r="V94" s="0" t="str">
        <f>IFERROR(LEFT(M94,FIND(":",M94)-1)+RIGHT(M94,LEN(M94)-FIND(":",M94))/60,"")</f>
        <v/>
      </c>
      <c r="W94" s="0" t="str">
        <f>IFERROR(LEFT(N94,FIND(":",N94)-1)+RIGHT(N94,LEN(N94)-FIND(":",N94))/60,"")</f>
        <v/>
      </c>
    </row>
    <row r="95">
      <c r="R95" s="93"/>
      <c r="S95" s="93"/>
      <c r="T95" s="93"/>
      <c r="U95" s="94" t="e">
        <f>AVERAGE(U$2:U$94)</f>
        <v>#NUM!</v>
      </c>
      <c r="V95" s="94">
        <f>MAX(V$2:V$94)</f>
        <v>0</v>
      </c>
      <c r="W95" s="94">
        <f>MIN(W$2:W$94)</f>
        <v>0</v>
      </c>
    </row>
    <row r="96">
      <c r="R96" s="93"/>
      <c r="S96" s="93"/>
      <c r="T96" s="93"/>
      <c r="U96" s="95" t="e">
        <f>AVERAGEIF(Q$2:Q$94,"A",U$2:U$94)</f>
        <v>#DIV/0!</v>
      </c>
      <c r="V96" s="94">
        <f>_xlfn.MAXIFS(V$2:V$94,Q$2:Q$94,"A")</f>
        <v>0</v>
      </c>
      <c r="W96" s="94">
        <f>_xlfn.MINIFS(_actual_month_day!W$2:W$94,Q$2:Q$94,"A")</f>
        <v>0</v>
      </c>
    </row>
    <row r="97">
      <c r="R97" s="93"/>
      <c r="S97" s="93"/>
      <c r="T97" s="93"/>
      <c r="U97" s="95" t="e">
        <f>AVERAGEIF(Q$2:Q$94,"B",U$2:U$94)</f>
        <v>#DIV/0!</v>
      </c>
      <c r="V97" s="94">
        <f>_xlfn.MAXIFS(V$2:V$94,Q$2:Q$94,"B")</f>
        <v>0</v>
      </c>
      <c r="W97" s="94">
        <f>_xlfn.MINIFS(_actual_month_day!W$2:W$94,Q$2:Q$94,"B")</f>
        <v>0</v>
      </c>
    </row>
    <row r="98">
      <c r="R98" s="93"/>
      <c r="S98" s="93"/>
      <c r="T98" s="93"/>
      <c r="U98" s="95" t="e">
        <f>AVERAGEIF(Q$2:Q$94,"C",U$2:U$94)</f>
        <v>#DIV/0!</v>
      </c>
      <c r="V98" s="94">
        <f>_xlfn.MAXIFS(V$2:V$94,Q$2:Q$94,"C")</f>
        <v>0</v>
      </c>
      <c r="W98" s="94">
        <f>_xlfn.MINIFS(_actual_month_day!W$2:W$94,Q$2:Q$94,"C")</f>
        <v>0</v>
      </c>
    </row>
    <row r="99">
      <c r="R99" s="93"/>
      <c r="S99" s="93"/>
      <c r="T99" s="93"/>
      <c r="U99" s="95" t="e">
        <f>AVERAGEIF(Q$2:Q$94,"D",U$2:U$94)</f>
        <v>#DIV/0!</v>
      </c>
      <c r="V99" s="94">
        <f>_xlfn.MAXIFS(V$2:V$94,Q$2:Q$94,"D")</f>
        <v>0</v>
      </c>
      <c r="W99" s="94">
        <f>_xlfn.MINIFS(_actual_month_day!W$2:W$94,Q$2:Q$94,"D")</f>
        <v>0</v>
      </c>
    </row>
    <row r="100">
      <c r="R100" s="93"/>
      <c r="S100" s="93"/>
      <c r="T100" s="93"/>
    </row>
    <row r="101">
      <c r="R101" s="93"/>
      <c r="S101" s="93"/>
      <c r="T101" s="93"/>
    </row>
    <row r="102">
      <c r="R102" s="93"/>
      <c r="S102" s="93"/>
      <c r="T102" s="93"/>
    </row>
    <row r="103">
      <c r="R103" s="93"/>
      <c r="S103" s="93"/>
      <c r="T103" s="93"/>
    </row>
    <row r="104">
      <c r="R104" s="93"/>
      <c r="S104" s="93"/>
      <c r="T104" s="93"/>
    </row>
    <row r="105">
      <c r="R105" s="93" t="str">
        <f>IFERROR(TIME(LEFT(L105,FIND(":",L105)-1),RIGHT(L105,LEN(L105)-FIND(":",L105)),0),"")</f>
        <v/>
      </c>
      <c r="S105" s="93" t="str">
        <f>IFERROR(TIME(LEFT(M105,FIND(":",M105)-1),RIGHT(M105,LEN(M105)-FIND(":",M105)),0),"")</f>
        <v/>
      </c>
      <c r="T105" s="93" t="str">
        <f>IFERROR(TIME(LEFT(N105,FIND(":",N105)-1),RIGHT(N105,LEN(N105)-FIND(":",N105)),0),"")</f>
        <v/>
      </c>
    </row>
    <row r="106">
      <c r="R106" s="93" t="str">
        <f>IFERROR(TIME(LEFT(L106,FIND(":",L106)-1),RIGHT(L106,LEN(L106)-FIND(":",L106)),0),"")</f>
        <v/>
      </c>
      <c r="S106" s="93" t="str">
        <f>IFERROR(TIME(LEFT(M106,FIND(":",M106)-1),RIGHT(M106,LEN(M106)-FIND(":",M106)),0),"")</f>
        <v/>
      </c>
      <c r="T106" s="93" t="str">
        <f>IFERROR(TIME(LEFT(N106,FIND(":",N106)-1),RIGHT(N106,LEN(N106)-FIND(":",N106)),0),"")</f>
        <v/>
      </c>
    </row>
    <row r="107">
      <c r="R107" s="93" t="str">
        <f>IFERROR(TIME(LEFT(L107,FIND(":",L107)-1),RIGHT(L107,LEN(L107)-FIND(":",L107)),0),"")</f>
        <v/>
      </c>
      <c r="S107" s="93" t="str">
        <f>IFERROR(TIME(LEFT(M107,FIND(":",M107)-1),RIGHT(M107,LEN(M107)-FIND(":",M107)),0),"")</f>
        <v/>
      </c>
      <c r="T107" s="93" t="str">
        <f>IFERROR(TIME(LEFT(N107,FIND(":",N107)-1),RIGHT(N107,LEN(N107)-FIND(":",N107)),0),"")</f>
        <v/>
      </c>
    </row>
    <row r="108">
      <c r="R108" s="93" t="str">
        <f>IFERROR(TIME(LEFT(L108,FIND(":",L108)-1),RIGHT(L108,LEN(L108)-FIND(":",L108)),0),"")</f>
        <v/>
      </c>
      <c r="S108" s="93" t="str">
        <f>IFERROR(TIME(LEFT(M108,FIND(":",M108)-1),RIGHT(M108,LEN(M108)-FIND(":",M108)),0),"")</f>
        <v/>
      </c>
      <c r="T108" s="93" t="str">
        <f>IFERROR(TIME(LEFT(N108,FIND(":",N108)-1),RIGHT(N108,LEN(N108)-FIND(":",N108)),0),"")</f>
        <v/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1" activeCellId="0" sqref="K11"/>
    </sheetView>
  </sheetViews>
  <sheetFormatPr defaultColWidth="9" defaultRowHeight="14.25"/>
  <sheetData>
    <row r="1">
      <c r="A1" s="96" t="s">
        <v>113</v>
      </c>
      <c r="B1" s="0" t="s">
        <v>114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3" activeCellId="0" sqref="B23"/>
    </sheetView>
  </sheetViews>
  <sheetFormatPr defaultColWidth="9" defaultRowHeight="14.25"/>
  <sheetData/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s="92" t="s">
        <v>115</v>
      </c>
      <c r="B1" s="0" t="s">
        <v>116</v>
      </c>
      <c r="C1" s="92" t="s">
        <v>117</v>
      </c>
      <c r="D1" s="0" t="s">
        <v>118</v>
      </c>
      <c r="E1" s="0" t="s">
        <v>98</v>
      </c>
      <c r="F1" s="0" t="s">
        <v>99</v>
      </c>
      <c r="G1" s="0" t="s">
        <v>100</v>
      </c>
      <c r="H1" s="0" t="s">
        <v>119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.25"/>
  <sheetData>
    <row r="1">
      <c r="A1" s="92" t="s">
        <v>115</v>
      </c>
      <c r="B1" s="0" t="s">
        <v>120</v>
      </c>
      <c r="C1" s="92" t="s">
        <v>117</v>
      </c>
      <c r="D1" s="0" t="s">
        <v>118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