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Bier\"/>
    </mc:Choice>
  </mc:AlternateContent>
  <xr:revisionPtr revIDLastSave="0" documentId="13_ncr:1_{A655415C-AA97-4012-94BB-B0D800C80754}" xr6:coauthVersionLast="41" xr6:coauthVersionMax="41" xr10:uidLastSave="{00000000-0000-0000-0000-000000000000}"/>
  <bookViews>
    <workbookView xWindow="-108" yWindow="-108" windowWidth="23256" windowHeight="12576" xr2:uid="{F25B5CD4-EF47-46F9-913B-42CF0753175F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N17" i="1" l="1"/>
  <c r="L4" i="1" l="1"/>
  <c r="L5" i="1"/>
  <c r="L6" i="1"/>
  <c r="L3" i="1"/>
  <c r="M3" i="1" s="1"/>
  <c r="M9" i="1"/>
  <c r="M10" i="1"/>
  <c r="M11" i="1"/>
  <c r="M8" i="1"/>
  <c r="M4" i="1"/>
  <c r="M5" i="1"/>
  <c r="M6" i="1"/>
  <c r="M2" i="1"/>
  <c r="K5" i="5" l="1"/>
  <c r="L5" i="5" s="1"/>
  <c r="M5" i="5" s="1"/>
  <c r="K6" i="5"/>
  <c r="L6" i="5" s="1"/>
  <c r="M6" i="5" s="1"/>
  <c r="K7" i="5"/>
  <c r="L7" i="5" s="1"/>
  <c r="M7" i="5" s="1"/>
  <c r="K8" i="5"/>
  <c r="L8" i="5" s="1"/>
  <c r="M8" i="5" s="1"/>
  <c r="K9" i="5"/>
  <c r="L9" i="5" s="1"/>
  <c r="M9" i="5" s="1"/>
  <c r="K10" i="5"/>
  <c r="L10" i="5" s="1"/>
  <c r="M10" i="5" s="1"/>
  <c r="K11" i="5"/>
  <c r="L11" i="5" s="1"/>
  <c r="M11" i="5" s="1"/>
  <c r="K4" i="5"/>
  <c r="L4" i="5" s="1"/>
  <c r="M4" i="5" s="1"/>
  <c r="I11" i="5"/>
  <c r="C4" i="5"/>
  <c r="D4" i="5" s="1"/>
  <c r="E4" i="5" s="1"/>
  <c r="C5" i="5"/>
  <c r="C6" i="5"/>
  <c r="C7" i="5"/>
  <c r="C8" i="5"/>
  <c r="C9" i="5"/>
  <c r="C10" i="5"/>
  <c r="C11" i="5"/>
  <c r="I10" i="5"/>
  <c r="I9" i="5"/>
  <c r="I8" i="5"/>
  <c r="I7" i="5"/>
  <c r="I6" i="5"/>
  <c r="I5" i="5"/>
  <c r="I4" i="5"/>
  <c r="L14" i="5" l="1"/>
  <c r="D5" i="5"/>
  <c r="E5" i="5" s="1"/>
  <c r="D7" i="5"/>
  <c r="E7" i="5" s="1"/>
  <c r="D6" i="5"/>
  <c r="E6" i="5" s="1"/>
  <c r="D8" i="5" l="1"/>
  <c r="E8" i="5" s="1"/>
  <c r="D9" i="5" l="1"/>
  <c r="E9" i="5" s="1"/>
  <c r="D10" i="5" l="1"/>
  <c r="E10" i="5" s="1"/>
  <c r="D11" i="5"/>
  <c r="E11" i="5" s="1"/>
  <c r="F22" i="4"/>
  <c r="E22" i="4"/>
  <c r="E21" i="4"/>
  <c r="F21" i="4"/>
  <c r="H17" i="4"/>
  <c r="F17" i="4"/>
  <c r="E17" i="4"/>
  <c r="F4" i="4"/>
  <c r="F5" i="4"/>
  <c r="K5" i="4" s="1"/>
  <c r="F6" i="4"/>
  <c r="K6" i="4" s="1"/>
  <c r="F7" i="4"/>
  <c r="K7" i="4" s="1"/>
  <c r="F8" i="4"/>
  <c r="K8" i="4" s="1"/>
  <c r="F9" i="4"/>
  <c r="K9" i="4" s="1"/>
  <c r="F10" i="4"/>
  <c r="K10" i="4" s="1"/>
  <c r="K4" i="4"/>
  <c r="I5" i="4"/>
  <c r="I6" i="4"/>
  <c r="I7" i="4"/>
  <c r="I8" i="4"/>
  <c r="I9" i="4"/>
  <c r="I10" i="4"/>
  <c r="I4" i="4"/>
  <c r="E5" i="4"/>
  <c r="E6" i="4"/>
  <c r="E7" i="4"/>
  <c r="E8" i="4"/>
  <c r="E9" i="4"/>
  <c r="E10" i="4"/>
  <c r="E4" i="4"/>
  <c r="B17" i="4"/>
  <c r="B18" i="4"/>
  <c r="B19" i="4"/>
  <c r="B20" i="4"/>
  <c r="B21" i="4"/>
  <c r="B22" i="4"/>
  <c r="B23" i="4"/>
  <c r="B24" i="4"/>
  <c r="B16" i="4"/>
  <c r="H5" i="3"/>
  <c r="H6" i="3"/>
  <c r="H7" i="3"/>
  <c r="H8" i="3"/>
  <c r="H9" i="3"/>
  <c r="H10" i="3"/>
  <c r="H11" i="3"/>
  <c r="H12" i="3"/>
  <c r="H4" i="3"/>
  <c r="G5" i="3"/>
  <c r="G6" i="3"/>
  <c r="G7" i="3"/>
  <c r="G8" i="3"/>
  <c r="G9" i="3"/>
  <c r="G10" i="3"/>
  <c r="G11" i="3"/>
  <c r="G12" i="3"/>
  <c r="G4" i="3"/>
  <c r="F5" i="3"/>
  <c r="F6" i="3"/>
  <c r="F7" i="3"/>
  <c r="F8" i="3"/>
  <c r="F9" i="3"/>
  <c r="F10" i="3"/>
  <c r="F11" i="3"/>
  <c r="F12" i="3"/>
  <c r="F4" i="3"/>
  <c r="E4" i="3"/>
  <c r="E5" i="3"/>
  <c r="E6" i="3"/>
  <c r="E7" i="3"/>
  <c r="E8" i="3"/>
  <c r="E9" i="3"/>
  <c r="E10" i="3"/>
  <c r="E11" i="3"/>
  <c r="E12" i="3"/>
  <c r="D5" i="3"/>
  <c r="D6" i="3"/>
  <c r="D7" i="3"/>
  <c r="D8" i="3"/>
  <c r="D9" i="3"/>
  <c r="D10" i="3"/>
  <c r="D11" i="3"/>
  <c r="D12" i="3"/>
  <c r="D4" i="3"/>
  <c r="C3" i="2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16" i="2"/>
  <c r="C16" i="2"/>
  <c r="A17" i="2"/>
  <c r="A18" i="2"/>
  <c r="A19" i="2"/>
  <c r="A20" i="2"/>
  <c r="A21" i="2"/>
  <c r="A22" i="2"/>
  <c r="A23" i="2"/>
  <c r="A24" i="2"/>
  <c r="A16" i="2"/>
  <c r="D4" i="2"/>
  <c r="E4" i="2" s="1"/>
  <c r="D5" i="2"/>
  <c r="E5" i="2" s="1"/>
  <c r="D6" i="2"/>
  <c r="D7" i="2"/>
  <c r="E7" i="2" s="1"/>
  <c r="D8" i="2"/>
  <c r="E8" i="2" s="1"/>
  <c r="D9" i="2"/>
  <c r="E9" i="2" s="1"/>
  <c r="D10" i="2"/>
  <c r="D11" i="2"/>
  <c r="E11" i="2" s="1"/>
  <c r="D3" i="2"/>
  <c r="E3" i="2" s="1"/>
  <c r="E6" i="2"/>
  <c r="E10" i="2"/>
  <c r="C5" i="2"/>
  <c r="C4" i="2"/>
  <c r="C7" i="2"/>
  <c r="C8" i="2"/>
  <c r="C9" i="2"/>
  <c r="C10" i="2"/>
  <c r="C11" i="2"/>
  <c r="G13" i="1"/>
  <c r="C29" i="1"/>
  <c r="C30" i="1"/>
  <c r="C31" i="1"/>
  <c r="C32" i="1"/>
  <c r="C33" i="1"/>
  <c r="C34" i="1"/>
  <c r="C35" i="1"/>
  <c r="C28" i="1"/>
  <c r="F29" i="1"/>
  <c r="F30" i="1"/>
  <c r="F31" i="1"/>
  <c r="F32" i="1"/>
  <c r="F33" i="1"/>
  <c r="F34" i="1"/>
  <c r="F35" i="1"/>
  <c r="F28" i="1"/>
  <c r="E8" i="1"/>
  <c r="F8" i="1" s="1"/>
  <c r="I8" i="1" s="1"/>
  <c r="E22" i="1"/>
  <c r="F22" i="1" s="1"/>
  <c r="I22" i="1" s="1"/>
  <c r="E21" i="1"/>
  <c r="F21" i="1" s="1"/>
  <c r="I21" i="1" s="1"/>
  <c r="E20" i="1"/>
  <c r="F20" i="1" s="1"/>
  <c r="I20" i="1" s="1"/>
  <c r="E19" i="1"/>
  <c r="F19" i="1" s="1"/>
  <c r="I19" i="1" s="1"/>
  <c r="E18" i="1"/>
  <c r="F18" i="1" s="1"/>
  <c r="I18" i="1" s="1"/>
  <c r="E17" i="1"/>
  <c r="F17" i="1" s="1"/>
  <c r="I17" i="1" s="1"/>
  <c r="E16" i="1"/>
  <c r="F16" i="1" s="1"/>
  <c r="I16" i="1" s="1"/>
  <c r="E15" i="1"/>
  <c r="F15" i="1" s="1"/>
  <c r="I15" i="1" s="1"/>
  <c r="E14" i="1"/>
  <c r="F14" i="1" s="1"/>
  <c r="I14" i="1" s="1"/>
  <c r="E13" i="1"/>
  <c r="F13" i="1" s="1"/>
  <c r="I13" i="1" s="1"/>
  <c r="E12" i="1"/>
  <c r="F12" i="1" s="1"/>
  <c r="I12" i="1" s="1"/>
  <c r="E11" i="1"/>
  <c r="F11" i="1" s="1"/>
  <c r="I11" i="1" s="1"/>
  <c r="E10" i="1"/>
  <c r="F10" i="1" s="1"/>
  <c r="I10" i="1" s="1"/>
  <c r="E9" i="1"/>
  <c r="F9" i="1" s="1"/>
  <c r="I9" i="1" s="1"/>
  <c r="G9" i="1" s="1"/>
  <c r="B3" i="1"/>
  <c r="A3" i="1"/>
  <c r="D3" i="1"/>
  <c r="E2" i="1"/>
  <c r="D2" i="1"/>
  <c r="D1" i="1"/>
  <c r="E14" i="5" l="1"/>
  <c r="C6" i="2"/>
  <c r="E14" i="2"/>
  <c r="K23" i="1"/>
  <c r="G8" i="1"/>
  <c r="G21" i="1"/>
  <c r="G17" i="1"/>
  <c r="G20" i="1"/>
  <c r="G16" i="1"/>
  <c r="G12" i="1"/>
  <c r="G19" i="1"/>
  <c r="G15" i="1"/>
  <c r="G11" i="1"/>
  <c r="G22" i="1"/>
  <c r="G18" i="1"/>
  <c r="G14" i="1"/>
  <c r="G10" i="1"/>
  <c r="G6" i="5" l="1"/>
  <c r="J6" i="5" s="1"/>
  <c r="G8" i="5"/>
  <c r="J8" i="5" s="1"/>
  <c r="G10" i="5"/>
  <c r="J10" i="5" s="1"/>
  <c r="G4" i="5"/>
  <c r="J4" i="5" s="1"/>
  <c r="G5" i="5"/>
  <c r="J5" i="5" s="1"/>
  <c r="G7" i="5"/>
  <c r="J7" i="5" s="1"/>
  <c r="G9" i="5"/>
  <c r="J9" i="5" s="1"/>
  <c r="G11" i="5"/>
  <c r="J11" i="5" s="1"/>
  <c r="H14" i="3"/>
  <c r="L13" i="5" l="1"/>
</calcChain>
</file>

<file path=xl/sharedStrings.xml><?xml version="1.0" encoding="utf-8"?>
<sst xmlns="http://schemas.openxmlformats.org/spreadsheetml/2006/main" count="19" uniqueCount="15">
  <si>
    <t>soll</t>
  </si>
  <si>
    <t>rel</t>
  </si>
  <si>
    <t>IST</t>
  </si>
  <si>
    <t>SOLL</t>
  </si>
  <si>
    <t>neue Kurve</t>
  </si>
  <si>
    <t>a</t>
  </si>
  <si>
    <t>b</t>
  </si>
  <si>
    <t>gerechnet</t>
  </si>
  <si>
    <t>inv ist</t>
  </si>
  <si>
    <t>ist</t>
  </si>
  <si>
    <t>t(A0)= (A0-a)/b</t>
  </si>
  <si>
    <t>dt</t>
  </si>
  <si>
    <t>dx/dt</t>
  </si>
  <si>
    <t>dx</t>
  </si>
  <si>
    <t>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</si>
</sst>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left" indent="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Tabelle1!$F$28:$F$35</c:f>
              <c:numCache>
                <c:formatCode>General</c:formatCode>
                <c:ptCount val="8"/>
                <c:pt idx="0">
                  <c:v>250</c:v>
                </c:pt>
                <c:pt idx="1">
                  <c:v>150</c:v>
                </c:pt>
                <c:pt idx="2">
                  <c:v>116.66666666666667</c:v>
                </c:pt>
                <c:pt idx="3">
                  <c:v>100</c:v>
                </c:pt>
                <c:pt idx="4">
                  <c:v>90</c:v>
                </c:pt>
                <c:pt idx="5">
                  <c:v>83.333333333333329</c:v>
                </c:pt>
                <c:pt idx="6">
                  <c:v>78.571428571428569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5-470B-AA84-3B4D3735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833584"/>
        <c:axId val="395828664"/>
      </c:lineChart>
      <c:catAx>
        <c:axId val="39583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28664"/>
        <c:crosses val="autoZero"/>
        <c:auto val="1"/>
        <c:lblAlgn val="ctr"/>
        <c:lblOffset val="100"/>
        <c:noMultiLvlLbl val="0"/>
      </c:catAx>
      <c:valAx>
        <c:axId val="3958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3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Tabelle1!$M$8:$M$12</c:f>
              <c:numCache>
                <c:formatCode>General</c:formatCode>
                <c:ptCount val="5"/>
                <c:pt idx="0">
                  <c:v>0</c:v>
                </c:pt>
                <c:pt idx="1">
                  <c:v>420</c:v>
                </c:pt>
                <c:pt idx="2">
                  <c:v>900</c:v>
                </c:pt>
                <c:pt idx="3">
                  <c:v>1320</c:v>
                </c:pt>
                <c:pt idx="4">
                  <c:v>2220</c:v>
                </c:pt>
              </c:numCache>
            </c:numRef>
          </c:cat>
          <c:val>
            <c:numRef>
              <c:f>Tabelle1!$N$8:$N$12</c:f>
              <c:numCache>
                <c:formatCode>General</c:formatCode>
                <c:ptCount val="5"/>
                <c:pt idx="0">
                  <c:v>14</c:v>
                </c:pt>
                <c:pt idx="1">
                  <c:v>32</c:v>
                </c:pt>
                <c:pt idx="2">
                  <c:v>53</c:v>
                </c:pt>
                <c:pt idx="3">
                  <c:v>71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D-4438-BB93-9D0CEDB8C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807336"/>
        <c:axId val="438802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Tabelle1!$M$8:$M$12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420</c:v>
                      </c:pt>
                      <c:pt idx="2">
                        <c:v>900</c:v>
                      </c:pt>
                      <c:pt idx="3">
                        <c:v>1320</c:v>
                      </c:pt>
                      <c:pt idx="4">
                        <c:v>2220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Tabelle1!$M$8:$M$12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420</c:v>
                      </c:pt>
                      <c:pt idx="2">
                        <c:v>900</c:v>
                      </c:pt>
                      <c:pt idx="3">
                        <c:v>1320</c:v>
                      </c:pt>
                      <c:pt idx="4">
                        <c:v>2220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C9D-4438-BB93-9D0CEDB8C3E0}"/>
                  </c:ext>
                </c:extLst>
              </c15:ser>
            </c15:filteredLineSeries>
          </c:ext>
        </c:extLst>
      </c:lineChart>
      <c:catAx>
        <c:axId val="43880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02416"/>
        <c:crosses val="autoZero"/>
        <c:auto val="1"/>
        <c:lblAlgn val="ctr"/>
        <c:lblOffset val="100"/>
        <c:noMultiLvlLbl val="0"/>
      </c:catAx>
      <c:valAx>
        <c:axId val="4388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0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Tabelle1!$M$8:$M$13</c:f>
              <c:numCache>
                <c:formatCode>General</c:formatCode>
                <c:ptCount val="6"/>
                <c:pt idx="0">
                  <c:v>0</c:v>
                </c:pt>
                <c:pt idx="1">
                  <c:v>420</c:v>
                </c:pt>
                <c:pt idx="2">
                  <c:v>900</c:v>
                </c:pt>
                <c:pt idx="3">
                  <c:v>1320</c:v>
                </c:pt>
                <c:pt idx="4">
                  <c:v>2220</c:v>
                </c:pt>
              </c:numCache>
            </c:numRef>
          </c:cat>
          <c:val>
            <c:numRef>
              <c:f>Tabelle1!$N$8:$N$12</c:f>
              <c:numCache>
                <c:formatCode>General</c:formatCode>
                <c:ptCount val="5"/>
                <c:pt idx="0">
                  <c:v>14</c:v>
                </c:pt>
                <c:pt idx="1">
                  <c:v>32</c:v>
                </c:pt>
                <c:pt idx="2">
                  <c:v>53</c:v>
                </c:pt>
                <c:pt idx="3">
                  <c:v>71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B-489D-8B45-04C4ABE73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158792"/>
        <c:axId val="491166992"/>
      </c:lineChart>
      <c:catAx>
        <c:axId val="49115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6992"/>
        <c:crosses val="autoZero"/>
        <c:auto val="1"/>
        <c:lblAlgn val="ctr"/>
        <c:lblOffset val="100"/>
        <c:noMultiLvlLbl val="0"/>
      </c:catAx>
      <c:valAx>
        <c:axId val="4911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803062117235344"/>
                  <c:y val="-1.74650043744531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Tabelle3!$C$4:$C$12</c:f>
              <c:numCache>
                <c:formatCode>General</c:formatCode>
                <c:ptCount val="9"/>
                <c:pt idx="0">
                  <c:v>530</c:v>
                </c:pt>
                <c:pt idx="1">
                  <c:v>600</c:v>
                </c:pt>
                <c:pt idx="2">
                  <c:v>640</c:v>
                </c:pt>
                <c:pt idx="3">
                  <c:v>690</c:v>
                </c:pt>
                <c:pt idx="4">
                  <c:v>750</c:v>
                </c:pt>
                <c:pt idx="5">
                  <c:v>830</c:v>
                </c:pt>
                <c:pt idx="6">
                  <c:v>900</c:v>
                </c:pt>
                <c:pt idx="7">
                  <c:v>950</c:v>
                </c:pt>
                <c:pt idx="8">
                  <c:v>960</c:v>
                </c:pt>
              </c:numCache>
            </c:numRef>
          </c:cat>
          <c:val>
            <c:numRef>
              <c:f>Tabelle3!$D$4:$D$12</c:f>
              <c:numCache>
                <c:formatCode>General</c:formatCode>
                <c:ptCount val="9"/>
                <c:pt idx="0">
                  <c:v>383</c:v>
                </c:pt>
                <c:pt idx="1">
                  <c:v>420</c:v>
                </c:pt>
                <c:pt idx="2">
                  <c:v>439</c:v>
                </c:pt>
                <c:pt idx="3">
                  <c:v>461</c:v>
                </c:pt>
                <c:pt idx="4">
                  <c:v>474</c:v>
                </c:pt>
                <c:pt idx="5">
                  <c:v>499</c:v>
                </c:pt>
                <c:pt idx="6">
                  <c:v>511</c:v>
                </c:pt>
                <c:pt idx="7">
                  <c:v>518</c:v>
                </c:pt>
                <c:pt idx="8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8-4755-BBC2-0E4B78CA7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06056"/>
        <c:axId val="487212616"/>
      </c:lineChart>
      <c:catAx>
        <c:axId val="48720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12616"/>
        <c:crosses val="autoZero"/>
        <c:auto val="1"/>
        <c:lblAlgn val="ctr"/>
        <c:lblOffset val="100"/>
        <c:noMultiLvlLbl val="0"/>
      </c:catAx>
      <c:valAx>
        <c:axId val="48721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0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Tabelle4!$K$4:$K$10</c:f>
              <c:numCache>
                <c:formatCode>General</c:formatCode>
                <c:ptCount val="7"/>
                <c:pt idx="0">
                  <c:v>-5.2857142857142856</c:v>
                </c:pt>
                <c:pt idx="1">
                  <c:v>-4.75</c:v>
                </c:pt>
                <c:pt idx="2">
                  <c:v>-4.4000000000000004</c:v>
                </c:pt>
                <c:pt idx="3">
                  <c:v>-2.1666666666666665</c:v>
                </c:pt>
                <c:pt idx="4">
                  <c:v>-3.125</c:v>
                </c:pt>
                <c:pt idx="5">
                  <c:v>-1.7142857142857142</c:v>
                </c:pt>
                <c:pt idx="6">
                  <c:v>-1.4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3-4926-9E89-19CC715B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05400"/>
        <c:axId val="487207696"/>
      </c:lineChart>
      <c:catAx>
        <c:axId val="48720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07696"/>
        <c:crosses val="autoZero"/>
        <c:auto val="1"/>
        <c:lblAlgn val="ctr"/>
        <c:lblOffset val="100"/>
        <c:noMultiLvlLbl val="0"/>
      </c:catAx>
      <c:valAx>
        <c:axId val="4872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0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23</xdr:row>
      <xdr:rowOff>38100</xdr:rowOff>
    </xdr:from>
    <xdr:to>
      <xdr:col>13</xdr:col>
      <xdr:colOff>327660</xdr:colOff>
      <xdr:row>38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81EE8BC-57B7-4FE0-B5A2-896E504CC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441960</xdr:colOff>
      <xdr:row>3</xdr:row>
      <xdr:rowOff>114300</xdr:rowOff>
    </xdr:from>
    <xdr:to>
      <xdr:col>9</xdr:col>
      <xdr:colOff>259080</xdr:colOff>
      <xdr:row>18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ECFEF63-F1A1-4038-A789-E35C37ACC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281940</xdr:colOff>
      <xdr:row>3</xdr:row>
      <xdr:rowOff>68580</xdr:rowOff>
    </xdr:from>
    <xdr:to>
      <xdr:col>10</xdr:col>
      <xdr:colOff>99060</xdr:colOff>
      <xdr:row>18</xdr:row>
      <xdr:rowOff>68580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EEBDB2F-9E92-4770-AB95-6BCC2884C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3</xdr:row>
      <xdr:rowOff>137160</xdr:rowOff>
    </xdr:from>
    <xdr:to>
      <xdr:col>14</xdr:col>
      <xdr:colOff>358140</xdr:colOff>
      <xdr:row>18</xdr:row>
      <xdr:rowOff>137160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516405-FE43-4C24-8291-1DB1BB0E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2</xdr:row>
      <xdr:rowOff>7620</xdr:rowOff>
    </xdr:from>
    <xdr:to>
      <xdr:col>17</xdr:col>
      <xdr:colOff>731520</xdr:colOff>
      <xdr:row>17</xdr:row>
      <xdr:rowOff>7620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E2AB04-8213-41DB-849D-FCA88D9EF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D437-9BE4-46AE-8501-FA4FD8575A09}">
  <dimension ref="A1:N35"/>
  <sheetViews>
    <sheetView tabSelected="1" topLeftCell="C1" workbookViewId="0">
      <selection activeCell="M17" sqref="M17"/>
    </sheetView>
  </sheetViews>
  <sheetFormatPr baseColWidth="10" defaultRowHeight="14.4" x14ac:dyDescent="0.3"/>
  <sheetData>
    <row r="1" spans="1:14" x14ac:dyDescent="0.3">
      <c r="A1">
        <v>10.5</v>
      </c>
      <c r="B1">
        <v>29</v>
      </c>
      <c r="D1">
        <f>B1-A1</f>
        <v>18.5</v>
      </c>
    </row>
    <row r="2" spans="1:14" x14ac:dyDescent="0.3">
      <c r="A2">
        <v>1004</v>
      </c>
      <c r="B2">
        <v>865</v>
      </c>
      <c r="D2">
        <f>B2-A2</f>
        <v>-139</v>
      </c>
      <c r="E2">
        <f>D2/D1</f>
        <v>-7.5135135135135132</v>
      </c>
      <c r="K2" s="1">
        <v>0.73125000000000007</v>
      </c>
      <c r="L2" s="1">
        <v>0</v>
      </c>
      <c r="M2" s="1">
        <f>L2*60</f>
        <v>0</v>
      </c>
      <c r="N2">
        <v>14</v>
      </c>
    </row>
    <row r="3" spans="1:14" x14ac:dyDescent="0.3">
      <c r="A3">
        <f>A2/A1</f>
        <v>95.61904761904762</v>
      </c>
      <c r="B3">
        <f>B2/B1</f>
        <v>29.827586206896552</v>
      </c>
      <c r="D3">
        <f>A3-B3</f>
        <v>65.791461412151065</v>
      </c>
      <c r="K3" s="1">
        <v>0.73611111111111116</v>
      </c>
      <c r="L3" s="1">
        <f>K3-K$2</f>
        <v>4.8611111111110938E-3</v>
      </c>
      <c r="M3" s="1">
        <f t="shared" ref="M3:M6" si="0">L3*60</f>
        <v>0.29166666666666563</v>
      </c>
      <c r="N3">
        <v>32</v>
      </c>
    </row>
    <row r="4" spans="1:14" x14ac:dyDescent="0.3">
      <c r="K4" s="1">
        <v>0.7416666666666667</v>
      </c>
      <c r="L4" s="1">
        <f t="shared" ref="L4:L6" si="1">K4-K$2</f>
        <v>1.041666666666663E-2</v>
      </c>
      <c r="M4" s="1">
        <f t="shared" si="0"/>
        <v>0.62499999999999778</v>
      </c>
      <c r="N4">
        <v>53</v>
      </c>
    </row>
    <row r="5" spans="1:14" x14ac:dyDescent="0.3">
      <c r="K5" s="1">
        <v>0.74652777777777779</v>
      </c>
      <c r="L5" s="1">
        <f t="shared" si="1"/>
        <v>1.5277777777777724E-2</v>
      </c>
      <c r="M5" s="1">
        <f t="shared" si="0"/>
        <v>0.91666666666666341</v>
      </c>
      <c r="N5">
        <v>71</v>
      </c>
    </row>
    <row r="6" spans="1:14" x14ac:dyDescent="0.3">
      <c r="K6" s="1">
        <v>0.75694444444444453</v>
      </c>
      <c r="L6" s="1">
        <f t="shared" si="1"/>
        <v>2.5694444444444464E-2</v>
      </c>
      <c r="M6" s="1">
        <f t="shared" si="0"/>
        <v>1.5416666666666679</v>
      </c>
      <c r="N6">
        <v>100</v>
      </c>
    </row>
    <row r="7" spans="1:14" x14ac:dyDescent="0.3">
      <c r="G7" t="s">
        <v>1</v>
      </c>
      <c r="H7" t="s">
        <v>0</v>
      </c>
    </row>
    <row r="8" spans="1:14" x14ac:dyDescent="0.3">
      <c r="A8" s="2">
        <v>1007</v>
      </c>
      <c r="B8" s="2">
        <v>0</v>
      </c>
      <c r="C8" s="2">
        <v>-1</v>
      </c>
      <c r="D8" s="2">
        <v>0</v>
      </c>
      <c r="E8" s="2">
        <f>((A8-B$8)/C$8+D$8)</f>
        <v>-1007</v>
      </c>
      <c r="F8" s="2">
        <f>ROUND(E8,0)</f>
        <v>-1007</v>
      </c>
      <c r="G8" s="2">
        <f>I8/H8</f>
        <v>72.928571428571431</v>
      </c>
      <c r="H8" s="2">
        <v>14</v>
      </c>
      <c r="I8">
        <f>H8-F8</f>
        <v>1021</v>
      </c>
      <c r="L8">
        <v>0</v>
      </c>
      <c r="M8">
        <f>L8*60</f>
        <v>0</v>
      </c>
      <c r="N8">
        <v>14</v>
      </c>
    </row>
    <row r="9" spans="1:14" x14ac:dyDescent="0.3">
      <c r="A9" s="2">
        <v>883</v>
      </c>
      <c r="B9" s="2"/>
      <c r="C9" s="2"/>
      <c r="D9" s="2"/>
      <c r="E9" s="2">
        <f t="shared" ref="E9:E22" si="2">(A9-B$8)/C$8-D$8</f>
        <v>-883</v>
      </c>
      <c r="F9" s="2">
        <f t="shared" ref="F9:F22" si="3">ROUND(E9,0)</f>
        <v>-883</v>
      </c>
      <c r="G9" s="2">
        <f>I9/H9</f>
        <v>30.433333333333334</v>
      </c>
      <c r="H9" s="2">
        <v>30</v>
      </c>
      <c r="I9">
        <f t="shared" ref="I9:I22" si="4">H9-F9</f>
        <v>913</v>
      </c>
      <c r="L9">
        <v>7</v>
      </c>
      <c r="M9">
        <f t="shared" ref="M9:M11" si="5">L9*60</f>
        <v>420</v>
      </c>
      <c r="N9">
        <v>32</v>
      </c>
    </row>
    <row r="10" spans="1:14" x14ac:dyDescent="0.3">
      <c r="A10" s="2">
        <v>941</v>
      </c>
      <c r="B10" s="2"/>
      <c r="C10" s="2"/>
      <c r="D10" s="2"/>
      <c r="E10" s="2">
        <f t="shared" si="2"/>
        <v>-941</v>
      </c>
      <c r="F10" s="2">
        <f t="shared" si="3"/>
        <v>-941</v>
      </c>
      <c r="G10" s="2">
        <f t="shared" ref="G10:G22" si="6">I10/H10</f>
        <v>56.352941176470587</v>
      </c>
      <c r="H10" s="2">
        <v>17</v>
      </c>
      <c r="I10">
        <f t="shared" si="4"/>
        <v>958</v>
      </c>
      <c r="L10">
        <v>15</v>
      </c>
      <c r="M10">
        <f t="shared" si="5"/>
        <v>900</v>
      </c>
      <c r="N10">
        <v>53</v>
      </c>
    </row>
    <row r="11" spans="1:14" x14ac:dyDescent="0.3">
      <c r="A11" s="2">
        <v>968</v>
      </c>
      <c r="B11" s="2"/>
      <c r="C11" s="2"/>
      <c r="D11" s="2"/>
      <c r="E11" s="2">
        <f t="shared" si="2"/>
        <v>-968</v>
      </c>
      <c r="F11" s="2">
        <f t="shared" si="3"/>
        <v>-968</v>
      </c>
      <c r="G11" s="2">
        <f t="shared" si="6"/>
        <v>61.5</v>
      </c>
      <c r="H11" s="2">
        <v>16</v>
      </c>
      <c r="I11">
        <f t="shared" si="4"/>
        <v>984</v>
      </c>
      <c r="L11">
        <v>22</v>
      </c>
      <c r="M11">
        <f t="shared" si="5"/>
        <v>1320</v>
      </c>
      <c r="N11">
        <v>71</v>
      </c>
    </row>
    <row r="12" spans="1:14" x14ac:dyDescent="0.3">
      <c r="A12" s="2">
        <v>870</v>
      </c>
      <c r="B12" s="2"/>
      <c r="C12" s="2"/>
      <c r="D12" s="2"/>
      <c r="E12" s="2">
        <f t="shared" si="2"/>
        <v>-870</v>
      </c>
      <c r="F12" s="2">
        <f t="shared" si="3"/>
        <v>-870</v>
      </c>
      <c r="G12" s="2">
        <f t="shared" si="6"/>
        <v>35.799999999999997</v>
      </c>
      <c r="H12" s="2">
        <v>25</v>
      </c>
      <c r="I12">
        <f t="shared" si="4"/>
        <v>895</v>
      </c>
      <c r="L12">
        <v>37</v>
      </c>
      <c r="M12">
        <f>L12*60</f>
        <v>2220</v>
      </c>
      <c r="N12">
        <v>100</v>
      </c>
    </row>
    <row r="13" spans="1:14" x14ac:dyDescent="0.3">
      <c r="A13" s="2">
        <v>700</v>
      </c>
      <c r="B13" s="2"/>
      <c r="C13" s="2"/>
      <c r="D13" s="2"/>
      <c r="E13" s="2">
        <f t="shared" si="2"/>
        <v>-700</v>
      </c>
      <c r="F13" s="2">
        <f t="shared" si="3"/>
        <v>-700</v>
      </c>
      <c r="G13" s="2">
        <f>I13/H13</f>
        <v>17.279069767441861</v>
      </c>
      <c r="H13" s="2">
        <v>43</v>
      </c>
      <c r="I13">
        <f t="shared" si="4"/>
        <v>743</v>
      </c>
    </row>
    <row r="14" spans="1:14" x14ac:dyDescent="0.3">
      <c r="A14">
        <v>641</v>
      </c>
      <c r="E14">
        <f t="shared" si="2"/>
        <v>-641</v>
      </c>
      <c r="F14" s="2">
        <f t="shared" si="3"/>
        <v>-641</v>
      </c>
      <c r="G14" s="2">
        <f t="shared" si="6"/>
        <v>13.09433962264151</v>
      </c>
      <c r="H14">
        <v>53</v>
      </c>
      <c r="I14">
        <f t="shared" si="4"/>
        <v>694</v>
      </c>
    </row>
    <row r="15" spans="1:14" x14ac:dyDescent="0.3">
      <c r="A15">
        <v>604</v>
      </c>
      <c r="E15">
        <f t="shared" si="2"/>
        <v>-604</v>
      </c>
      <c r="F15" s="2">
        <f t="shared" si="3"/>
        <v>-604</v>
      </c>
      <c r="G15" s="2">
        <f t="shared" si="6"/>
        <v>11.066666666666666</v>
      </c>
      <c r="H15">
        <v>60</v>
      </c>
      <c r="I15">
        <f t="shared" si="4"/>
        <v>664</v>
      </c>
    </row>
    <row r="16" spans="1:14" x14ac:dyDescent="0.3">
      <c r="A16">
        <v>585</v>
      </c>
      <c r="E16">
        <f t="shared" si="2"/>
        <v>-585</v>
      </c>
      <c r="F16" s="2">
        <f t="shared" si="3"/>
        <v>-585</v>
      </c>
      <c r="G16" s="2">
        <f t="shared" si="6"/>
        <v>10.140625</v>
      </c>
      <c r="H16">
        <v>64</v>
      </c>
      <c r="I16">
        <f t="shared" si="4"/>
        <v>649</v>
      </c>
    </row>
    <row r="17" spans="1:14" x14ac:dyDescent="0.3">
      <c r="A17">
        <v>563</v>
      </c>
      <c r="E17">
        <f t="shared" si="2"/>
        <v>-563</v>
      </c>
      <c r="F17" s="2">
        <f t="shared" si="3"/>
        <v>-563</v>
      </c>
      <c r="G17" s="2">
        <f t="shared" si="6"/>
        <v>9.1594202898550723</v>
      </c>
      <c r="H17">
        <v>69</v>
      </c>
      <c r="I17">
        <f t="shared" si="4"/>
        <v>632</v>
      </c>
      <c r="N17">
        <f>(N9-N8)/M9</f>
        <v>4.2857142857142858E-2</v>
      </c>
    </row>
    <row r="18" spans="1:14" x14ac:dyDescent="0.3">
      <c r="A18">
        <v>550</v>
      </c>
      <c r="E18">
        <f t="shared" si="2"/>
        <v>-550</v>
      </c>
      <c r="F18" s="2">
        <f t="shared" si="3"/>
        <v>-550</v>
      </c>
      <c r="G18" s="2">
        <f t="shared" si="6"/>
        <v>8.3333333333333339</v>
      </c>
      <c r="H18">
        <v>75</v>
      </c>
      <c r="I18">
        <f t="shared" si="4"/>
        <v>625</v>
      </c>
    </row>
    <row r="19" spans="1:14" x14ac:dyDescent="0.3">
      <c r="A19">
        <v>525</v>
      </c>
      <c r="E19">
        <f t="shared" si="2"/>
        <v>-525</v>
      </c>
      <c r="F19" s="2">
        <f t="shared" si="3"/>
        <v>-525</v>
      </c>
      <c r="G19" s="2">
        <f t="shared" si="6"/>
        <v>7.3253012048192767</v>
      </c>
      <c r="H19">
        <v>83</v>
      </c>
      <c r="I19">
        <f t="shared" si="4"/>
        <v>608</v>
      </c>
    </row>
    <row r="20" spans="1:14" x14ac:dyDescent="0.3">
      <c r="A20">
        <v>513</v>
      </c>
      <c r="E20">
        <f t="shared" si="2"/>
        <v>-513</v>
      </c>
      <c r="F20" s="2">
        <f t="shared" si="3"/>
        <v>-513</v>
      </c>
      <c r="G20" s="2">
        <f t="shared" si="6"/>
        <v>6.7</v>
      </c>
      <c r="H20">
        <v>90</v>
      </c>
      <c r="I20">
        <f t="shared" si="4"/>
        <v>603</v>
      </c>
    </row>
    <row r="21" spans="1:14" x14ac:dyDescent="0.3">
      <c r="A21">
        <v>506</v>
      </c>
      <c r="E21">
        <f t="shared" si="2"/>
        <v>-506</v>
      </c>
      <c r="F21" s="2">
        <f t="shared" si="3"/>
        <v>-506</v>
      </c>
      <c r="G21" s="2">
        <f t="shared" si="6"/>
        <v>6.3263157894736839</v>
      </c>
      <c r="H21">
        <v>95</v>
      </c>
      <c r="I21">
        <f t="shared" si="4"/>
        <v>601</v>
      </c>
    </row>
    <row r="22" spans="1:14" x14ac:dyDescent="0.3">
      <c r="A22">
        <v>499</v>
      </c>
      <c r="E22">
        <f t="shared" si="2"/>
        <v>-499</v>
      </c>
      <c r="F22" s="2">
        <f t="shared" si="3"/>
        <v>-499</v>
      </c>
      <c r="G22" s="2">
        <f t="shared" si="6"/>
        <v>6.197916666666667</v>
      </c>
      <c r="H22">
        <v>96</v>
      </c>
      <c r="I22">
        <f t="shared" si="4"/>
        <v>595</v>
      </c>
    </row>
    <row r="23" spans="1:14" x14ac:dyDescent="0.3">
      <c r="K23">
        <f>I14-I22</f>
        <v>99</v>
      </c>
    </row>
    <row r="28" spans="1:14" x14ac:dyDescent="0.3">
      <c r="B28">
        <v>1</v>
      </c>
      <c r="C28">
        <f>B28*50+200</f>
        <v>250</v>
      </c>
      <c r="F28">
        <f>C28/B28</f>
        <v>250</v>
      </c>
    </row>
    <row r="29" spans="1:14" x14ac:dyDescent="0.3">
      <c r="B29">
        <v>2</v>
      </c>
      <c r="C29">
        <f t="shared" ref="C29:C35" si="7">B29*50+200</f>
        <v>300</v>
      </c>
      <c r="F29">
        <f t="shared" ref="F29:F35" si="8">C29/B29</f>
        <v>150</v>
      </c>
    </row>
    <row r="30" spans="1:14" x14ac:dyDescent="0.3">
      <c r="B30">
        <v>3</v>
      </c>
      <c r="C30">
        <f t="shared" si="7"/>
        <v>350</v>
      </c>
      <c r="F30">
        <f t="shared" si="8"/>
        <v>116.66666666666667</v>
      </c>
    </row>
    <row r="31" spans="1:14" x14ac:dyDescent="0.3">
      <c r="B31">
        <v>4</v>
      </c>
      <c r="C31">
        <f t="shared" si="7"/>
        <v>400</v>
      </c>
      <c r="F31">
        <f t="shared" si="8"/>
        <v>100</v>
      </c>
    </row>
    <row r="32" spans="1:14" x14ac:dyDescent="0.3">
      <c r="B32">
        <v>5</v>
      </c>
      <c r="C32">
        <f t="shared" si="7"/>
        <v>450</v>
      </c>
      <c r="F32">
        <f t="shared" si="8"/>
        <v>90</v>
      </c>
    </row>
    <row r="33" spans="2:6" x14ac:dyDescent="0.3">
      <c r="B33">
        <v>6</v>
      </c>
      <c r="C33">
        <f t="shared" si="7"/>
        <v>500</v>
      </c>
      <c r="F33">
        <f t="shared" si="8"/>
        <v>83.333333333333329</v>
      </c>
    </row>
    <row r="34" spans="2:6" x14ac:dyDescent="0.3">
      <c r="B34">
        <v>7</v>
      </c>
      <c r="C34">
        <f t="shared" si="7"/>
        <v>550</v>
      </c>
      <c r="F34">
        <f t="shared" si="8"/>
        <v>78.571428571428569</v>
      </c>
    </row>
    <row r="35" spans="2:6" x14ac:dyDescent="0.3">
      <c r="B35">
        <v>8</v>
      </c>
      <c r="C35">
        <f t="shared" si="7"/>
        <v>600</v>
      </c>
      <c r="F35">
        <f t="shared" si="8"/>
        <v>75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DE09-262B-4CA1-90B1-C07DFF120D78}">
  <dimension ref="A2:P24"/>
  <sheetViews>
    <sheetView workbookViewId="0">
      <selection activeCell="A3" sqref="A3:B11"/>
    </sheetView>
  </sheetViews>
  <sheetFormatPr baseColWidth="10" defaultRowHeight="14.4" x14ac:dyDescent="0.3"/>
  <cols>
    <col min="3" max="3" width="12.33203125" bestFit="1" customWidth="1"/>
  </cols>
  <sheetData>
    <row r="2" spans="1:16" x14ac:dyDescent="0.3">
      <c r="A2" t="s">
        <v>2</v>
      </c>
      <c r="B2" t="s">
        <v>3</v>
      </c>
      <c r="C2" t="s">
        <v>4</v>
      </c>
      <c r="D2" t="s">
        <v>7</v>
      </c>
      <c r="M2" t="s">
        <v>5</v>
      </c>
      <c r="N2" t="s">
        <v>6</v>
      </c>
    </row>
    <row r="3" spans="1:16" x14ac:dyDescent="0.3">
      <c r="A3">
        <v>641</v>
      </c>
      <c r="B3">
        <v>530</v>
      </c>
      <c r="C3" s="3">
        <f>B3*M$3+N$3</f>
        <v>-3090</v>
      </c>
      <c r="D3">
        <f>((A3-N$3)/M$3+O$3)*P$3</f>
        <v>-60</v>
      </c>
      <c r="E3">
        <f>B3-D3</f>
        <v>590</v>
      </c>
      <c r="M3">
        <v>-7</v>
      </c>
      <c r="N3">
        <v>620</v>
      </c>
      <c r="O3">
        <v>-3</v>
      </c>
      <c r="P3">
        <v>10</v>
      </c>
    </row>
    <row r="4" spans="1:16" x14ac:dyDescent="0.3">
      <c r="A4">
        <v>604</v>
      </c>
      <c r="B4">
        <v>600</v>
      </c>
      <c r="C4">
        <f t="shared" ref="C4:C11" si="0">B4*M$3+N$3</f>
        <v>-3580</v>
      </c>
      <c r="D4">
        <f t="shared" ref="D4:D11" si="1">((A4-N$3)/M$3+O$3)*P$3</f>
        <v>-7.1428571428571441</v>
      </c>
      <c r="E4">
        <f t="shared" ref="E4:E11" si="2">B4-D4</f>
        <v>607.14285714285711</v>
      </c>
    </row>
    <row r="5" spans="1:16" x14ac:dyDescent="0.3">
      <c r="A5">
        <v>585</v>
      </c>
      <c r="B5">
        <v>640</v>
      </c>
      <c r="C5">
        <f t="shared" si="0"/>
        <v>-3860</v>
      </c>
      <c r="D5">
        <f t="shared" si="1"/>
        <v>20</v>
      </c>
      <c r="E5">
        <f t="shared" si="2"/>
        <v>620</v>
      </c>
    </row>
    <row r="6" spans="1:16" x14ac:dyDescent="0.3">
      <c r="A6">
        <v>563</v>
      </c>
      <c r="B6">
        <v>690</v>
      </c>
      <c r="C6">
        <f t="shared" si="0"/>
        <v>-4210</v>
      </c>
      <c r="D6">
        <f t="shared" si="1"/>
        <v>51.428571428571423</v>
      </c>
      <c r="E6">
        <f t="shared" si="2"/>
        <v>638.57142857142856</v>
      </c>
    </row>
    <row r="7" spans="1:16" x14ac:dyDescent="0.3">
      <c r="A7">
        <v>550</v>
      </c>
      <c r="B7">
        <v>750</v>
      </c>
      <c r="C7">
        <f t="shared" si="0"/>
        <v>-4630</v>
      </c>
      <c r="D7">
        <f t="shared" si="1"/>
        <v>70</v>
      </c>
      <c r="E7">
        <f t="shared" si="2"/>
        <v>680</v>
      </c>
    </row>
    <row r="8" spans="1:16" x14ac:dyDescent="0.3">
      <c r="A8">
        <v>525</v>
      </c>
      <c r="B8">
        <v>830</v>
      </c>
      <c r="C8">
        <f t="shared" si="0"/>
        <v>-5190</v>
      </c>
      <c r="D8">
        <f t="shared" si="1"/>
        <v>105.71428571428571</v>
      </c>
      <c r="E8">
        <f t="shared" si="2"/>
        <v>724.28571428571433</v>
      </c>
    </row>
    <row r="9" spans="1:16" x14ac:dyDescent="0.3">
      <c r="A9">
        <v>513</v>
      </c>
      <c r="B9">
        <v>900</v>
      </c>
      <c r="C9">
        <f t="shared" si="0"/>
        <v>-5680</v>
      </c>
      <c r="D9">
        <f t="shared" si="1"/>
        <v>122.85714285714286</v>
      </c>
      <c r="E9">
        <f t="shared" si="2"/>
        <v>777.14285714285711</v>
      </c>
    </row>
    <row r="10" spans="1:16" x14ac:dyDescent="0.3">
      <c r="A10">
        <v>506</v>
      </c>
      <c r="B10">
        <v>950</v>
      </c>
      <c r="C10">
        <f t="shared" si="0"/>
        <v>-6030</v>
      </c>
      <c r="D10">
        <f t="shared" si="1"/>
        <v>132.85714285714283</v>
      </c>
      <c r="E10">
        <f t="shared" si="2"/>
        <v>817.14285714285711</v>
      </c>
    </row>
    <row r="11" spans="1:16" x14ac:dyDescent="0.3">
      <c r="A11">
        <v>499</v>
      </c>
      <c r="B11">
        <v>960</v>
      </c>
      <c r="C11">
        <f t="shared" si="0"/>
        <v>-6100</v>
      </c>
      <c r="D11">
        <f t="shared" si="1"/>
        <v>142.85714285714283</v>
      </c>
      <c r="E11">
        <f t="shared" si="2"/>
        <v>817.14285714285711</v>
      </c>
    </row>
    <row r="14" spans="1:16" x14ac:dyDescent="0.3">
      <c r="C14">
        <v>1.3</v>
      </c>
      <c r="E14">
        <f>SQRT(SUMSQ(E3:E11))</f>
        <v>2106.0108339353483</v>
      </c>
    </row>
    <row r="16" spans="1:16" x14ac:dyDescent="0.3">
      <c r="A16">
        <f>1024-A3</f>
        <v>383</v>
      </c>
      <c r="B16">
        <f>A16*C$14</f>
        <v>497.90000000000003</v>
      </c>
      <c r="C16">
        <f>B3-B16</f>
        <v>32.099999999999966</v>
      </c>
    </row>
    <row r="17" spans="1:3" x14ac:dyDescent="0.3">
      <c r="A17">
        <f t="shared" ref="A17:A24" si="3">1024-A4</f>
        <v>420</v>
      </c>
      <c r="B17">
        <f t="shared" ref="B17:B24" si="4">A17*C$14</f>
        <v>546</v>
      </c>
      <c r="C17">
        <f t="shared" ref="C17:C24" si="5">B4-B17</f>
        <v>54</v>
      </c>
    </row>
    <row r="18" spans="1:3" x14ac:dyDescent="0.3">
      <c r="A18">
        <f t="shared" si="3"/>
        <v>439</v>
      </c>
      <c r="B18">
        <f t="shared" si="4"/>
        <v>570.70000000000005</v>
      </c>
      <c r="C18">
        <f t="shared" si="5"/>
        <v>69.299999999999955</v>
      </c>
    </row>
    <row r="19" spans="1:3" x14ac:dyDescent="0.3">
      <c r="A19">
        <f t="shared" si="3"/>
        <v>461</v>
      </c>
      <c r="B19">
        <f t="shared" si="4"/>
        <v>599.30000000000007</v>
      </c>
      <c r="C19">
        <f t="shared" si="5"/>
        <v>90.699999999999932</v>
      </c>
    </row>
    <row r="20" spans="1:3" x14ac:dyDescent="0.3">
      <c r="A20">
        <f t="shared" si="3"/>
        <v>474</v>
      </c>
      <c r="B20">
        <f t="shared" si="4"/>
        <v>616.20000000000005</v>
      </c>
      <c r="C20">
        <f t="shared" si="5"/>
        <v>133.79999999999995</v>
      </c>
    </row>
    <row r="21" spans="1:3" x14ac:dyDescent="0.3">
      <c r="A21">
        <f t="shared" si="3"/>
        <v>499</v>
      </c>
      <c r="B21">
        <f t="shared" si="4"/>
        <v>648.70000000000005</v>
      </c>
      <c r="C21">
        <f t="shared" si="5"/>
        <v>181.29999999999995</v>
      </c>
    </row>
    <row r="22" spans="1:3" x14ac:dyDescent="0.3">
      <c r="A22">
        <f t="shared" si="3"/>
        <v>511</v>
      </c>
      <c r="B22">
        <f t="shared" si="4"/>
        <v>664.30000000000007</v>
      </c>
      <c r="C22">
        <f t="shared" si="5"/>
        <v>235.69999999999993</v>
      </c>
    </row>
    <row r="23" spans="1:3" x14ac:dyDescent="0.3">
      <c r="A23">
        <f t="shared" si="3"/>
        <v>518</v>
      </c>
      <c r="B23">
        <f t="shared" si="4"/>
        <v>673.4</v>
      </c>
      <c r="C23">
        <f t="shared" si="5"/>
        <v>276.60000000000002</v>
      </c>
    </row>
    <row r="24" spans="1:3" x14ac:dyDescent="0.3">
      <c r="A24">
        <f t="shared" si="3"/>
        <v>525</v>
      </c>
      <c r="B24">
        <f t="shared" si="4"/>
        <v>682.5</v>
      </c>
      <c r="C24">
        <f t="shared" si="5"/>
        <v>277.5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2BE1-F462-49AB-94B4-8E24932B2F6E}">
  <dimension ref="B2:J14"/>
  <sheetViews>
    <sheetView workbookViewId="0">
      <selection activeCell="B3" sqref="B3:D12"/>
    </sheetView>
  </sheetViews>
  <sheetFormatPr baseColWidth="10" defaultRowHeight="14.4" x14ac:dyDescent="0.3"/>
  <sheetData>
    <row r="2" spans="2:10" x14ac:dyDescent="0.3">
      <c r="E2">
        <v>1.65</v>
      </c>
      <c r="I2">
        <v>17.399999999999999</v>
      </c>
      <c r="J2">
        <v>383</v>
      </c>
    </row>
    <row r="3" spans="2:10" x14ac:dyDescent="0.3">
      <c r="B3" t="s">
        <v>9</v>
      </c>
      <c r="C3" t="s">
        <v>0</v>
      </c>
      <c r="D3" t="s">
        <v>8</v>
      </c>
      <c r="E3">
        <v>383</v>
      </c>
      <c r="F3">
        <v>17.399999999999999</v>
      </c>
      <c r="H3">
        <v>530</v>
      </c>
    </row>
    <row r="4" spans="2:10" x14ac:dyDescent="0.3">
      <c r="B4">
        <v>641</v>
      </c>
      <c r="C4">
        <v>530</v>
      </c>
      <c r="D4">
        <f>1024-B4</f>
        <v>383</v>
      </c>
      <c r="E4">
        <f>D4-E$3</f>
        <v>0</v>
      </c>
      <c r="F4">
        <f>E4/F$3</f>
        <v>0</v>
      </c>
      <c r="G4">
        <f>F4+1</f>
        <v>1</v>
      </c>
      <c r="H4">
        <f>G4*H$3</f>
        <v>530</v>
      </c>
    </row>
    <row r="5" spans="2:10" x14ac:dyDescent="0.3">
      <c r="B5">
        <v>604</v>
      </c>
      <c r="C5">
        <v>600</v>
      </c>
      <c r="D5">
        <f t="shared" ref="D5:D12" si="0">1024-B5</f>
        <v>420</v>
      </c>
      <c r="E5">
        <f t="shared" ref="E5:F12" si="1">D5/E$3</f>
        <v>1.0966057441253263</v>
      </c>
      <c r="F5">
        <f t="shared" si="1"/>
        <v>6.3023318627892316E-2</v>
      </c>
      <c r="G5">
        <f t="shared" ref="G5:G12" si="2">F5+1</f>
        <v>1.0630233186278923</v>
      </c>
      <c r="H5">
        <f t="shared" ref="H5:H12" si="3">G5*H$3</f>
        <v>563.402358872783</v>
      </c>
    </row>
    <row r="6" spans="2:10" x14ac:dyDescent="0.3">
      <c r="B6">
        <v>585</v>
      </c>
      <c r="C6">
        <v>640</v>
      </c>
      <c r="D6">
        <f t="shared" si="0"/>
        <v>439</v>
      </c>
      <c r="E6">
        <f t="shared" si="1"/>
        <v>1.1462140992167102</v>
      </c>
      <c r="F6">
        <f t="shared" si="1"/>
        <v>6.5874373518201745E-2</v>
      </c>
      <c r="G6">
        <f t="shared" si="2"/>
        <v>1.0658743735182017</v>
      </c>
      <c r="H6">
        <f t="shared" si="3"/>
        <v>564.9134179646469</v>
      </c>
    </row>
    <row r="7" spans="2:10" x14ac:dyDescent="0.3">
      <c r="B7">
        <v>563</v>
      </c>
      <c r="C7">
        <v>690</v>
      </c>
      <c r="D7">
        <f t="shared" si="0"/>
        <v>461</v>
      </c>
      <c r="E7">
        <f t="shared" si="1"/>
        <v>1.2036553524804177</v>
      </c>
      <c r="F7">
        <f t="shared" si="1"/>
        <v>6.9175594970138948E-2</v>
      </c>
      <c r="G7">
        <f t="shared" si="2"/>
        <v>1.0691755949701389</v>
      </c>
      <c r="H7">
        <f t="shared" si="3"/>
        <v>566.66306533417367</v>
      </c>
    </row>
    <row r="8" spans="2:10" x14ac:dyDescent="0.3">
      <c r="B8">
        <v>550</v>
      </c>
      <c r="C8">
        <v>750</v>
      </c>
      <c r="D8">
        <f t="shared" si="0"/>
        <v>474</v>
      </c>
      <c r="E8">
        <f t="shared" si="1"/>
        <v>1.237597911227154</v>
      </c>
      <c r="F8">
        <f t="shared" si="1"/>
        <v>7.112631673719276E-2</v>
      </c>
      <c r="G8">
        <f t="shared" si="2"/>
        <v>1.0711263167371927</v>
      </c>
      <c r="H8">
        <f t="shared" si="3"/>
        <v>567.69694787071217</v>
      </c>
    </row>
    <row r="9" spans="2:10" x14ac:dyDescent="0.3">
      <c r="B9">
        <v>525</v>
      </c>
      <c r="C9">
        <v>830</v>
      </c>
      <c r="D9">
        <f t="shared" si="0"/>
        <v>499</v>
      </c>
      <c r="E9">
        <f t="shared" si="1"/>
        <v>1.3028720626631853</v>
      </c>
      <c r="F9">
        <f t="shared" si="1"/>
        <v>7.4877704750757779E-2</v>
      </c>
      <c r="G9">
        <f t="shared" si="2"/>
        <v>1.0748777047507578</v>
      </c>
      <c r="H9">
        <f t="shared" si="3"/>
        <v>569.68518351790169</v>
      </c>
    </row>
    <row r="10" spans="2:10" x14ac:dyDescent="0.3">
      <c r="B10">
        <v>513</v>
      </c>
      <c r="C10">
        <v>900</v>
      </c>
      <c r="D10">
        <f t="shared" si="0"/>
        <v>511</v>
      </c>
      <c r="E10">
        <f t="shared" si="1"/>
        <v>1.3342036553524803</v>
      </c>
      <c r="F10">
        <f t="shared" si="1"/>
        <v>7.6678370997268985E-2</v>
      </c>
      <c r="G10">
        <f t="shared" si="2"/>
        <v>1.0766783709972689</v>
      </c>
      <c r="H10">
        <f t="shared" si="3"/>
        <v>570.63953662855249</v>
      </c>
    </row>
    <row r="11" spans="2:10" x14ac:dyDescent="0.3">
      <c r="B11">
        <v>506</v>
      </c>
      <c r="C11">
        <v>950</v>
      </c>
      <c r="D11">
        <f t="shared" si="0"/>
        <v>518</v>
      </c>
      <c r="E11">
        <f t="shared" si="1"/>
        <v>1.3524804177545693</v>
      </c>
      <c r="F11">
        <f t="shared" si="1"/>
        <v>7.7728759641067208E-2</v>
      </c>
      <c r="G11">
        <f t="shared" si="2"/>
        <v>1.0777287596410672</v>
      </c>
      <c r="H11">
        <f t="shared" si="3"/>
        <v>571.19624260976559</v>
      </c>
    </row>
    <row r="12" spans="2:10" x14ac:dyDescent="0.3">
      <c r="B12">
        <v>499</v>
      </c>
      <c r="C12">
        <v>960</v>
      </c>
      <c r="D12">
        <f t="shared" si="0"/>
        <v>525</v>
      </c>
      <c r="E12">
        <f t="shared" si="1"/>
        <v>1.370757180156658</v>
      </c>
      <c r="F12">
        <f t="shared" si="1"/>
        <v>7.8779148284865416E-2</v>
      </c>
      <c r="G12">
        <f t="shared" si="2"/>
        <v>1.0787791482848654</v>
      </c>
      <c r="H12">
        <f t="shared" si="3"/>
        <v>571.75294859097869</v>
      </c>
    </row>
    <row r="14" spans="2:10" x14ac:dyDescent="0.3">
      <c r="H14">
        <f>SQRT(SUMSQ(H4:H12))</f>
        <v>1692.3869276536698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F26A-428A-4148-8E0F-797B998727A7}">
  <dimension ref="B2:K24"/>
  <sheetViews>
    <sheetView topLeftCell="A2" workbookViewId="0">
      <selection activeCell="J12" sqref="J12"/>
    </sheetView>
  </sheetViews>
  <sheetFormatPr baseColWidth="10" defaultRowHeight="14.4" x14ac:dyDescent="0.3"/>
  <sheetData>
    <row r="2" spans="2:11" x14ac:dyDescent="0.3">
      <c r="E2" t="s">
        <v>10</v>
      </c>
    </row>
    <row r="3" spans="2:11" x14ac:dyDescent="0.3">
      <c r="B3" t="s">
        <v>9</v>
      </c>
      <c r="C3" t="s">
        <v>0</v>
      </c>
      <c r="E3" t="s">
        <v>13</v>
      </c>
      <c r="F3">
        <v>0</v>
      </c>
      <c r="I3" t="s">
        <v>11</v>
      </c>
      <c r="K3" t="s">
        <v>12</v>
      </c>
    </row>
    <row r="4" spans="2:11" x14ac:dyDescent="0.3">
      <c r="B4">
        <v>641</v>
      </c>
      <c r="C4">
        <v>53</v>
      </c>
      <c r="E4">
        <f>B5-B4</f>
        <v>-37</v>
      </c>
      <c r="F4">
        <f>E4+F$3</f>
        <v>-37</v>
      </c>
      <c r="I4">
        <f t="shared" ref="I4:I10" si="0">C5-C4</f>
        <v>7</v>
      </c>
      <c r="K4">
        <f>F4/I4</f>
        <v>-5.2857142857142856</v>
      </c>
    </row>
    <row r="5" spans="2:11" x14ac:dyDescent="0.3">
      <c r="B5">
        <v>604</v>
      </c>
      <c r="C5">
        <v>60</v>
      </c>
      <c r="E5">
        <f t="shared" ref="E5:E10" si="1">B6-B5</f>
        <v>-19</v>
      </c>
      <c r="F5">
        <f t="shared" ref="F5:F10" si="2">E5+F$3</f>
        <v>-19</v>
      </c>
      <c r="I5">
        <f t="shared" si="0"/>
        <v>4</v>
      </c>
      <c r="K5">
        <f t="shared" ref="K5:K10" si="3">F5/I5</f>
        <v>-4.75</v>
      </c>
    </row>
    <row r="6" spans="2:11" x14ac:dyDescent="0.3">
      <c r="B6">
        <v>585</v>
      </c>
      <c r="C6">
        <v>64</v>
      </c>
      <c r="E6">
        <f t="shared" si="1"/>
        <v>-22</v>
      </c>
      <c r="F6">
        <f t="shared" si="2"/>
        <v>-22</v>
      </c>
      <c r="I6">
        <f t="shared" si="0"/>
        <v>5</v>
      </c>
      <c r="K6">
        <f t="shared" si="3"/>
        <v>-4.4000000000000004</v>
      </c>
    </row>
    <row r="7" spans="2:11" x14ac:dyDescent="0.3">
      <c r="B7">
        <v>563</v>
      </c>
      <c r="C7">
        <v>69</v>
      </c>
      <c r="E7">
        <f t="shared" si="1"/>
        <v>-13</v>
      </c>
      <c r="F7">
        <f t="shared" si="2"/>
        <v>-13</v>
      </c>
      <c r="I7">
        <f t="shared" si="0"/>
        <v>6</v>
      </c>
      <c r="K7">
        <f t="shared" si="3"/>
        <v>-2.1666666666666665</v>
      </c>
    </row>
    <row r="8" spans="2:11" x14ac:dyDescent="0.3">
      <c r="B8">
        <v>550</v>
      </c>
      <c r="C8">
        <v>75</v>
      </c>
      <c r="E8">
        <f t="shared" si="1"/>
        <v>-25</v>
      </c>
      <c r="F8">
        <f t="shared" si="2"/>
        <v>-25</v>
      </c>
      <c r="I8">
        <f t="shared" si="0"/>
        <v>8</v>
      </c>
      <c r="K8">
        <f t="shared" si="3"/>
        <v>-3.125</v>
      </c>
    </row>
    <row r="9" spans="2:11" x14ac:dyDescent="0.3">
      <c r="B9">
        <v>525</v>
      </c>
      <c r="C9">
        <v>83</v>
      </c>
      <c r="E9">
        <f t="shared" si="1"/>
        <v>-12</v>
      </c>
      <c r="F9">
        <f t="shared" si="2"/>
        <v>-12</v>
      </c>
      <c r="I9">
        <f t="shared" si="0"/>
        <v>7</v>
      </c>
      <c r="K9">
        <f t="shared" si="3"/>
        <v>-1.7142857142857142</v>
      </c>
    </row>
    <row r="10" spans="2:11" x14ac:dyDescent="0.3">
      <c r="B10">
        <v>513</v>
      </c>
      <c r="C10">
        <v>90</v>
      </c>
      <c r="E10">
        <f t="shared" si="1"/>
        <v>-7</v>
      </c>
      <c r="F10">
        <f t="shared" si="2"/>
        <v>-7</v>
      </c>
      <c r="I10">
        <f t="shared" si="0"/>
        <v>5</v>
      </c>
      <c r="K10">
        <f t="shared" si="3"/>
        <v>-1.4</v>
      </c>
    </row>
    <row r="11" spans="2:11" x14ac:dyDescent="0.3">
      <c r="B11">
        <v>506</v>
      </c>
      <c r="C11">
        <v>95</v>
      </c>
    </row>
    <row r="15" spans="2:11" x14ac:dyDescent="0.3">
      <c r="E15">
        <v>513</v>
      </c>
      <c r="F15">
        <v>90</v>
      </c>
    </row>
    <row r="16" spans="2:11" x14ac:dyDescent="0.3">
      <c r="B16">
        <f>B4/C4</f>
        <v>12.09433962264151</v>
      </c>
      <c r="E16">
        <v>506</v>
      </c>
      <c r="F16">
        <v>95</v>
      </c>
    </row>
    <row r="17" spans="2:8" x14ac:dyDescent="0.3">
      <c r="B17">
        <f t="shared" ref="B17:B24" si="4">B5/C5</f>
        <v>10.066666666666666</v>
      </c>
      <c r="E17">
        <f>E15-E16</f>
        <v>7</v>
      </c>
      <c r="F17">
        <f>F15-F16</f>
        <v>-5</v>
      </c>
      <c r="H17">
        <f>E17/F17</f>
        <v>-1.4</v>
      </c>
    </row>
    <row r="18" spans="2:8" x14ac:dyDescent="0.3">
      <c r="B18">
        <f t="shared" si="4"/>
        <v>9.140625</v>
      </c>
    </row>
    <row r="19" spans="2:8" x14ac:dyDescent="0.3">
      <c r="B19">
        <f t="shared" si="4"/>
        <v>8.1594202898550723</v>
      </c>
    </row>
    <row r="20" spans="2:8" x14ac:dyDescent="0.3">
      <c r="B20">
        <f t="shared" si="4"/>
        <v>7.333333333333333</v>
      </c>
      <c r="F20">
        <v>456</v>
      </c>
    </row>
    <row r="21" spans="2:8" x14ac:dyDescent="0.3">
      <c r="B21">
        <f t="shared" si="4"/>
        <v>6.3253012048192767</v>
      </c>
      <c r="E21">
        <f>E15/H17</f>
        <v>-366.42857142857144</v>
      </c>
      <c r="F21">
        <f>E21+F20</f>
        <v>89.571428571428555</v>
      </c>
    </row>
    <row r="22" spans="2:8" x14ac:dyDescent="0.3">
      <c r="B22">
        <f t="shared" si="4"/>
        <v>5.7</v>
      </c>
      <c r="E22">
        <f>E16/H17</f>
        <v>-361.42857142857144</v>
      </c>
      <c r="F22">
        <f>E22+F20</f>
        <v>94.571428571428555</v>
      </c>
    </row>
    <row r="23" spans="2:8" x14ac:dyDescent="0.3">
      <c r="B23">
        <f t="shared" si="4"/>
        <v>5.3263157894736839</v>
      </c>
    </row>
    <row r="24" spans="2:8" x14ac:dyDescent="0.3">
      <c r="B24" t="e">
        <f t="shared" si="4"/>
        <v>#DIV/0!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07EE-4013-46B2-B160-EF4B8F12E5F5}">
  <dimension ref="A3:M14"/>
  <sheetViews>
    <sheetView workbookViewId="0">
      <selection activeCell="O6" sqref="O6"/>
    </sheetView>
  </sheetViews>
  <sheetFormatPr baseColWidth="10" defaultRowHeight="14.4" x14ac:dyDescent="0.3"/>
  <sheetData>
    <row r="3" spans="1:13" x14ac:dyDescent="0.3">
      <c r="A3" t="s">
        <v>0</v>
      </c>
      <c r="C3">
        <v>1024</v>
      </c>
      <c r="K3">
        <v>1.0149999999999999</v>
      </c>
      <c r="L3" t="s">
        <v>14</v>
      </c>
    </row>
    <row r="4" spans="1:13" x14ac:dyDescent="0.3">
      <c r="A4">
        <v>53</v>
      </c>
      <c r="B4">
        <v>641</v>
      </c>
      <c r="C4">
        <f>C$3-B4</f>
        <v>383</v>
      </c>
      <c r="D4">
        <f>B4/C4</f>
        <v>1.6736292428198434</v>
      </c>
      <c r="E4">
        <f>A4*D4</f>
        <v>88.702349869451695</v>
      </c>
      <c r="G4">
        <f>E$14</f>
        <v>87.75513218984409</v>
      </c>
      <c r="H4">
        <v>641</v>
      </c>
      <c r="I4">
        <f>1024-H4</f>
        <v>383</v>
      </c>
      <c r="J4">
        <f>G4/(H4/I4)</f>
        <v>52.434033742137728</v>
      </c>
      <c r="K4">
        <f>J4*K$3</f>
        <v>53.220544248269789</v>
      </c>
      <c r="L4">
        <f>A4-K4</f>
        <v>-0.22054424826978902</v>
      </c>
      <c r="M4">
        <f>ABS(L4:L11)</f>
        <v>0.22054424826978902</v>
      </c>
    </row>
    <row r="5" spans="1:13" x14ac:dyDescent="0.3">
      <c r="A5">
        <v>60</v>
      </c>
      <c r="B5">
        <v>604</v>
      </c>
      <c r="C5">
        <f t="shared" ref="C5:C11" si="0">C$3-B5</f>
        <v>420</v>
      </c>
      <c r="D5">
        <f t="shared" ref="D5:D11" si="1">B5/C5</f>
        <v>1.4380952380952381</v>
      </c>
      <c r="E5">
        <f t="shared" ref="E5:E11" si="2">A5*D5</f>
        <v>86.285714285714292</v>
      </c>
      <c r="G5">
        <f t="shared" ref="G5:G11" si="3">E$14</f>
        <v>87.75513218984409</v>
      </c>
      <c r="H5">
        <v>604</v>
      </c>
      <c r="I5">
        <f t="shared" ref="I5:I10" si="4">1024-H5</f>
        <v>420</v>
      </c>
      <c r="J5">
        <f>G5/(H5/I5)</f>
        <v>61.021780661812116</v>
      </c>
      <c r="K5">
        <f t="shared" ref="K5:K11" si="5">J5*K$3</f>
        <v>61.937107371739295</v>
      </c>
      <c r="L5">
        <f t="shared" ref="L5:L11" si="6">A5-K5</f>
        <v>-1.9371073717392946</v>
      </c>
      <c r="M5">
        <f t="shared" ref="M5:M11" si="7">ABS(L5:L12)</f>
        <v>1.9371073717392946</v>
      </c>
    </row>
    <row r="6" spans="1:13" x14ac:dyDescent="0.3">
      <c r="A6">
        <v>64</v>
      </c>
      <c r="B6">
        <v>585</v>
      </c>
      <c r="C6">
        <f t="shared" si="0"/>
        <v>439</v>
      </c>
      <c r="D6">
        <f t="shared" si="1"/>
        <v>1.3325740318906605</v>
      </c>
      <c r="E6">
        <f t="shared" si="2"/>
        <v>85.284738041002271</v>
      </c>
      <c r="G6">
        <f t="shared" si="3"/>
        <v>87.75513218984409</v>
      </c>
      <c r="H6">
        <v>585</v>
      </c>
      <c r="I6">
        <f t="shared" si="4"/>
        <v>439</v>
      </c>
      <c r="J6">
        <f t="shared" ref="J6:J11" si="8">G6/(H6/I6)</f>
        <v>65.853851335626601</v>
      </c>
      <c r="K6">
        <f t="shared" si="5"/>
        <v>66.841659105660995</v>
      </c>
      <c r="L6">
        <f t="shared" si="6"/>
        <v>-2.8416591056609946</v>
      </c>
      <c r="M6">
        <f t="shared" si="7"/>
        <v>2.8416591056609946</v>
      </c>
    </row>
    <row r="7" spans="1:13" x14ac:dyDescent="0.3">
      <c r="A7">
        <v>69</v>
      </c>
      <c r="B7">
        <v>563</v>
      </c>
      <c r="C7">
        <f t="shared" si="0"/>
        <v>461</v>
      </c>
      <c r="D7">
        <f t="shared" si="1"/>
        <v>1.2212581344902387</v>
      </c>
      <c r="E7">
        <f t="shared" si="2"/>
        <v>84.26681127982647</v>
      </c>
      <c r="G7">
        <f t="shared" si="3"/>
        <v>87.75513218984409</v>
      </c>
      <c r="H7">
        <v>563</v>
      </c>
      <c r="I7">
        <f t="shared" si="4"/>
        <v>461</v>
      </c>
      <c r="J7">
        <f t="shared" si="8"/>
        <v>71.856333817971802</v>
      </c>
      <c r="K7">
        <f t="shared" si="5"/>
        <v>72.934178825241375</v>
      </c>
      <c r="L7">
        <f t="shared" si="6"/>
        <v>-3.934178825241375</v>
      </c>
      <c r="M7">
        <f t="shared" si="7"/>
        <v>3.934178825241375</v>
      </c>
    </row>
    <row r="8" spans="1:13" x14ac:dyDescent="0.3">
      <c r="A8">
        <v>75</v>
      </c>
      <c r="B8">
        <v>550</v>
      </c>
      <c r="C8">
        <f t="shared" si="0"/>
        <v>474</v>
      </c>
      <c r="D8">
        <f t="shared" si="1"/>
        <v>1.1603375527426161</v>
      </c>
      <c r="E8">
        <f t="shared" si="2"/>
        <v>87.025316455696199</v>
      </c>
      <c r="G8">
        <f t="shared" si="3"/>
        <v>87.75513218984409</v>
      </c>
      <c r="H8">
        <v>550</v>
      </c>
      <c r="I8">
        <f t="shared" si="4"/>
        <v>474</v>
      </c>
      <c r="J8">
        <f t="shared" si="8"/>
        <v>75.628968469065626</v>
      </c>
      <c r="K8">
        <f t="shared" si="5"/>
        <v>76.763402996101604</v>
      </c>
      <c r="L8">
        <f t="shared" si="6"/>
        <v>-1.763402996101604</v>
      </c>
      <c r="M8">
        <f t="shared" si="7"/>
        <v>1.763402996101604</v>
      </c>
    </row>
    <row r="9" spans="1:13" x14ac:dyDescent="0.3">
      <c r="A9">
        <v>83</v>
      </c>
      <c r="B9">
        <v>525</v>
      </c>
      <c r="C9">
        <f t="shared" si="0"/>
        <v>499</v>
      </c>
      <c r="D9">
        <f t="shared" si="1"/>
        <v>1.0521042084168337</v>
      </c>
      <c r="E9">
        <f t="shared" si="2"/>
        <v>87.324649298597194</v>
      </c>
      <c r="G9">
        <f t="shared" si="3"/>
        <v>87.75513218984409</v>
      </c>
      <c r="H9">
        <v>525</v>
      </c>
      <c r="I9">
        <f t="shared" si="4"/>
        <v>499</v>
      </c>
      <c r="J9">
        <f t="shared" si="8"/>
        <v>83.409163738537515</v>
      </c>
      <c r="K9">
        <f t="shared" si="5"/>
        <v>84.66030119461557</v>
      </c>
      <c r="L9">
        <f t="shared" si="6"/>
        <v>-1.6603011946155704</v>
      </c>
      <c r="M9">
        <f t="shared" si="7"/>
        <v>1.6603011946155704</v>
      </c>
    </row>
    <row r="10" spans="1:13" x14ac:dyDescent="0.3">
      <c r="A10">
        <v>90</v>
      </c>
      <c r="B10">
        <v>513</v>
      </c>
      <c r="C10">
        <f t="shared" si="0"/>
        <v>511</v>
      </c>
      <c r="D10">
        <f t="shared" si="1"/>
        <v>1.0039138943248533</v>
      </c>
      <c r="E10">
        <f t="shared" si="2"/>
        <v>90.352250489236795</v>
      </c>
      <c r="G10">
        <f t="shared" si="3"/>
        <v>87.75513218984409</v>
      </c>
      <c r="H10">
        <v>513</v>
      </c>
      <c r="I10">
        <f t="shared" si="4"/>
        <v>511</v>
      </c>
      <c r="J10">
        <f t="shared" si="8"/>
        <v>87.413006918148781</v>
      </c>
      <c r="K10">
        <f t="shared" si="5"/>
        <v>88.724202021921002</v>
      </c>
      <c r="L10">
        <f t="shared" si="6"/>
        <v>1.2757979780789981</v>
      </c>
      <c r="M10">
        <f t="shared" si="7"/>
        <v>1.2757979780789981</v>
      </c>
    </row>
    <row r="11" spans="1:13" x14ac:dyDescent="0.3">
      <c r="A11">
        <v>95</v>
      </c>
      <c r="B11">
        <v>506</v>
      </c>
      <c r="C11">
        <f t="shared" si="0"/>
        <v>518</v>
      </c>
      <c r="D11">
        <f t="shared" si="1"/>
        <v>0.97683397683397688</v>
      </c>
      <c r="E11">
        <f t="shared" si="2"/>
        <v>92.799227799227808</v>
      </c>
      <c r="G11">
        <f t="shared" si="3"/>
        <v>87.75513218984409</v>
      </c>
      <c r="H11">
        <v>506</v>
      </c>
      <c r="I11">
        <f>1024-H11</f>
        <v>518</v>
      </c>
      <c r="J11">
        <f t="shared" si="8"/>
        <v>89.836281569840395</v>
      </c>
      <c r="K11">
        <f t="shared" si="5"/>
        <v>91.183825793387996</v>
      </c>
      <c r="L11">
        <f t="shared" si="6"/>
        <v>3.8161742066120041</v>
      </c>
      <c r="M11">
        <f t="shared" si="7"/>
        <v>3.8161742066120041</v>
      </c>
    </row>
    <row r="13" spans="1:13" x14ac:dyDescent="0.3">
      <c r="L13">
        <f>SQRT(SUMSQ(L4:L11))</f>
        <v>7.0292852038054674</v>
      </c>
    </row>
    <row r="14" spans="1:13" x14ac:dyDescent="0.3">
      <c r="E14">
        <f>AVERAGE(E4:E11)</f>
        <v>87.75513218984409</v>
      </c>
      <c r="L14">
        <f>MAX(M4:M11)</f>
        <v>3.934178825241375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Zbinden</dc:creator>
  <cp:lastModifiedBy>Daniel Zbinden</cp:lastModifiedBy>
  <dcterms:created xsi:type="dcterms:W3CDTF">2019-03-16T16:07:05Z</dcterms:created>
  <dcterms:modified xsi:type="dcterms:W3CDTF">2019-03-25T19:10:22Z</dcterms:modified>
</cp:coreProperties>
</file>